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3980" yWindow="1890" windowWidth="15150" windowHeight="7965" tabRatio="597"/>
  </bookViews>
  <sheets>
    <sheet name="Données" sheetId="2" r:id="rId1"/>
    <sheet name="mensuel" sheetId="1" r:id="rId2"/>
  </sheets>
  <externalReferences>
    <externalReference r:id="rId3"/>
    <externalReference r:id="rId4"/>
  </externalReferences>
  <definedNames>
    <definedName name="_xlnm._FilterDatabase" localSheetId="0" hidden="1">Données!$A$5:$S$500</definedName>
    <definedName name="liste_fournisseurs" localSheetId="1">'[1]Liste fournisseurs'!$A$3:$A$279</definedName>
    <definedName name="liste_fournisseurs">'[1]Liste fournisseurs'!$A$3:$A$279</definedName>
    <definedName name="Z_00088FE8_C487_48B2_8495_32D1CE651870_.wvu.FilterData" localSheetId="0" hidden="1">Données!$A$5:$S$400</definedName>
    <definedName name="Z_0024FA6E_0777_4271_BC74_A1DA2CAC9D20_.wvu.FilterData" localSheetId="0" hidden="1">Données!$A$5:$S$400</definedName>
    <definedName name="Z_00336BDB_5420_417E_A167_7D0C01F1EDC3_.wvu.FilterData" localSheetId="0" hidden="1">Données!$A$5:$S$400</definedName>
    <definedName name="Z_003E4AE3_EE98_480D_8F5F_5BC2FD438736_.wvu.FilterData" localSheetId="0" hidden="1">Données!$A$5:$S$400</definedName>
    <definedName name="Z_003F71A5_8D14_4B0F_B3C3_38F164A6640D_.wvu.FilterData" localSheetId="0" hidden="1">Données!$A$5:$S$400</definedName>
    <definedName name="Z_004B32D1_04AC_4BC2_BBD5_30B4D8FF6D57_.wvu.FilterData" localSheetId="0" hidden="1">Données!$A$5:$S$400</definedName>
    <definedName name="Z_00766507_BE9B_4ECE_8C9E_00DEAF101125_.wvu.FilterData" localSheetId="0" hidden="1">Données!$A$5:$S$400</definedName>
    <definedName name="Z_008FC6AD_13BA_49D0_AFCD_07CAC030231F_.wvu.FilterData" localSheetId="0" hidden="1">Données!$A$5:$S$400</definedName>
    <definedName name="Z_009D7CB5_B152_4895_9CC4_9D7CAEBA9F7D_.wvu.FilterData" localSheetId="0" hidden="1">Données!$A$5:$S$400</definedName>
    <definedName name="Z_00C5D29A_9AAE_4AE6_B461_9F82A0DEB8B8_.wvu.FilterData" localSheetId="0" hidden="1">Données!$A$5:$S$400</definedName>
    <definedName name="Z_00DDDF5D_37E5_42B0_8933_F5D82DD5DAFE_.wvu.FilterData" localSheetId="0" hidden="1">Données!$A$5:$S$400</definedName>
    <definedName name="Z_00DFC002_E2A8_46E4_AC78_2A31854C6018_.wvu.FilterData" localSheetId="0" hidden="1">Données!$A$5:$S$400</definedName>
    <definedName name="Z_010B28E3_2376_4309_8402_8310D7D31F4B_.wvu.FilterData" localSheetId="0" hidden="1">Données!$A$5:$S$400</definedName>
    <definedName name="Z_0132649C_EBAC_4E48_90DC_0D1FD332A9FB_.wvu.FilterData" localSheetId="0" hidden="1">Données!$A$5:$S$400</definedName>
    <definedName name="Z_01704E8C_CF14_4291_A601_22B1E01D7912_.wvu.FilterData" localSheetId="0" hidden="1">Données!$A$5:$S$400</definedName>
    <definedName name="Z_0176B016_7736_47BD_8DF0_CEBF13DF4E21_.wvu.FilterData" localSheetId="0" hidden="1">Données!$A$5:$S$400</definedName>
    <definedName name="Z_019B5714_4BE1_4D86_8340_A3B61674DF33_.wvu.FilterData" localSheetId="0" hidden="1">Données!$A$5:$S$400</definedName>
    <definedName name="Z_01AB9EC3_251D_4CC4_B3F1_E8D52E108822_.wvu.FilterData" localSheetId="0" hidden="1">Données!$A$5:$S$400</definedName>
    <definedName name="Z_01B9F6C7_7771_4625_9232_1461A71A75DC_.wvu.FilterData" localSheetId="0" hidden="1">Données!$A$5:$S$400</definedName>
    <definedName name="Z_01E1789C_8E33_4A79_AEDE_216DC73BEBAC_.wvu.FilterData" localSheetId="0" hidden="1">Données!$A$5:$S$400</definedName>
    <definedName name="Z_01F1D466_6ECA_4ECA_A799_F8589ABF42D5_.wvu.FilterData" localSheetId="0" hidden="1">Données!$A$5:$S$400</definedName>
    <definedName name="Z_0206EC33_FD6C_42B1_A479_6D6DCA34C59C_.wvu.FilterData" localSheetId="0" hidden="1">Données!$A$5:$S$400</definedName>
    <definedName name="Z_020EDA3D_8C9F_4ACE_8EA0_A8300F0209C7_.wvu.FilterData" localSheetId="0" hidden="1">Données!$A$5:$S$400</definedName>
    <definedName name="Z_0224EA9C_3F1A_439A_8250_32CD2C86B3AE_.wvu.FilterData" localSheetId="0" hidden="1">Données!$A$5:$S$400</definedName>
    <definedName name="Z_0228B808_6D28_400C_81D3_5717ED8029B4_.wvu.FilterData" localSheetId="0" hidden="1">Données!$A$5:$S$400</definedName>
    <definedName name="Z_026388E0_4F0A_410A_8219_1F52BDC51C50_.wvu.FilterData" localSheetId="0" hidden="1">Données!$A$5:$S$400</definedName>
    <definedName name="Z_026511FF_7536_4A47_8A7E_FCA5C8007452_.wvu.FilterData" localSheetId="0" hidden="1">Données!$A$5:$S$400</definedName>
    <definedName name="Z_028D3886_E56E_4ACC_A18E_0637F61AA3DC_.wvu.FilterData" localSheetId="0" hidden="1">Données!$A$5:$S$400</definedName>
    <definedName name="Z_02AD1C04_8D97_438E_93F3_5D955DC43BB4_.wvu.FilterData" localSheetId="0" hidden="1">Données!$A$5:$S$400</definedName>
    <definedName name="Z_02CF4A27_3DFC_4104_8146_F8887A4C6372_.wvu.FilterData" localSheetId="0" hidden="1">Données!$A$5:$S$400</definedName>
    <definedName name="Z_0307EBF0_86A2_416C_82EF_8EAF87C95D93_.wvu.FilterData" localSheetId="0" hidden="1">Données!$A$5:$S$400</definedName>
    <definedName name="Z_03163FC2_6F6E_4EEA_8FA7_DEEE47A6F1CF_.wvu.FilterData" localSheetId="0" hidden="1">Données!$A$5:$S$400</definedName>
    <definedName name="Z_031F7B4D_D058_4477_81EB_A8530CDC7921_.wvu.FilterData" localSheetId="0" hidden="1">Données!$A$5:$S$400</definedName>
    <definedName name="Z_032C9F56_E98A_4722_B174_9D2DF79D2566_.wvu.FilterData" localSheetId="0" hidden="1">Données!$A$5:$S$400</definedName>
    <definedName name="Z_033863BC_B8C9_45C2_84C0_C15370E0D6A4_.wvu.FilterData" localSheetId="0" hidden="1">Données!$A$5:$S$400</definedName>
    <definedName name="Z_03451747_6E0B_4D55_892C_211CE6E5BCFB_.wvu.FilterData" localSheetId="0" hidden="1">Données!$A$5:$S$400</definedName>
    <definedName name="Z_038035D1_57BC_4A42_AA7A_69392054E26C_.wvu.FilterData" localSheetId="0" hidden="1">Données!$A$5:$S$400</definedName>
    <definedName name="Z_0381EBD6_22DC_4A28_8A98_AD99BF61220A_.wvu.FilterData" localSheetId="0" hidden="1">Données!$A$5:$S$400</definedName>
    <definedName name="Z_0387A445_74A1_4129_B196_28B6D20D5D94_.wvu.FilterData" localSheetId="0" hidden="1">Données!$A$5:$S$400</definedName>
    <definedName name="Z_039BEA6E_E067_4B45_AE87_C45A48A4D6E7_.wvu.FilterData" localSheetId="0" hidden="1">Données!$A$5:$S$400</definedName>
    <definedName name="Z_03BB2BE2_33EE_4ECC_9C5E_FB98BC821A50_.wvu.FilterData" localSheetId="0" hidden="1">Données!$A$5:$S$400</definedName>
    <definedName name="Z_03BC5250_0E2D_4AA7_BE75_10B1706E1D02_.wvu.FilterData" localSheetId="0" hidden="1">Données!$A$5:$S$400</definedName>
    <definedName name="Z_03D6B79C_8977_402A_9961_C522DAD15136_.wvu.FilterData" localSheetId="0" hidden="1">Données!$A$5:$S$400</definedName>
    <definedName name="Z_03DAEF89_20BD_4952_ACDB_2530BA418FC1_.wvu.FilterData" localSheetId="0" hidden="1">Données!$A$5:$S$400</definedName>
    <definedName name="Z_03F90199_5969_4327_B48E_7E3F0F672EBB_.wvu.FilterData" localSheetId="0" hidden="1">Données!$A$5:$S$400</definedName>
    <definedName name="Z_03FB2841_6337_43D0_91A0_9E305FFACA3E_.wvu.FilterData" localSheetId="0" hidden="1">Données!$A$5:$S$400</definedName>
    <definedName name="Z_04028131_4C50_4684_BF3F_2D688C51D440_.wvu.FilterData" localSheetId="0" hidden="1">Données!$A$5:$S$400</definedName>
    <definedName name="Z_041C7CBA_4774_4F8A_9286_73F6263746A9_.wvu.FilterData" localSheetId="0" hidden="1">Données!$A$5:$S$400</definedName>
    <definedName name="Z_0424F9C9_2EEA_4D54_A642_134F7B715801_.wvu.FilterData" localSheetId="0" hidden="1">Données!$A$5:$S$400</definedName>
    <definedName name="Z_0425CEA2_8CEA_49DC_B2C1_4C96172E7AA5_.wvu.FilterData" localSheetId="0" hidden="1">Données!$A$5:$S$400</definedName>
    <definedName name="Z_043583CF_F283_4461_AA9B_03953B2B2751_.wvu.FilterData" localSheetId="0" hidden="1">Données!$A$5:$S$400</definedName>
    <definedName name="Z_044187A1_7B30_491E_AD4C_843A1D438478_.wvu.FilterData" localSheetId="0" hidden="1">Données!$A$5:$S$400</definedName>
    <definedName name="Z_0470EE64_CE1C_45DE_A78A_8CF5536C81E9_.wvu.FilterData" localSheetId="0" hidden="1">Données!$A$5:$S$400</definedName>
    <definedName name="Z_04724105_F8E8_467A_A9F2_D2A4D61B0D0A_.wvu.FilterData" localSheetId="0" hidden="1">Données!$A$5:$S$400</definedName>
    <definedName name="Z_04BB576E_65F7_45DD_BF1D_C45BA238F51C_.wvu.FilterData" localSheetId="0" hidden="1">Données!$A$5:$S$400</definedName>
    <definedName name="Z_04DB2900_0D27_4B56_9641_CB3E54BE2072_.wvu.FilterData" localSheetId="0" hidden="1">Données!$A$5:$S$400</definedName>
    <definedName name="Z_04E2CB40_9CF0_4ABA_8588_ADD60B553F99_.wvu.FilterData" localSheetId="0" hidden="1">Données!$A$5:$S$400</definedName>
    <definedName name="Z_05069DCE_5CC8_451C_B534_F7E34BBFF918_.wvu.FilterData" localSheetId="0" hidden="1">Données!$A$5:$S$400</definedName>
    <definedName name="Z_0520FF4B_E580_414C_BD06_D0791133010E_.wvu.FilterData" localSheetId="0" hidden="1">Données!$A$5:$S$400</definedName>
    <definedName name="Z_053CF29F_22BD_4B9B_9CF6_ABBA6CA89888_.wvu.FilterData" localSheetId="0" hidden="1">Données!$A$5:$S$400</definedName>
    <definedName name="Z_0548DE3C_4C33_4DB4_8EF9_CA286AA5BCC5_.wvu.FilterData" localSheetId="0" hidden="1">Données!$A$5:$S$400</definedName>
    <definedName name="Z_054E7DC9_B968_43F4_9742_294AB58F5472_.wvu.FilterData" localSheetId="0" hidden="1">Données!$A$5:$S$400</definedName>
    <definedName name="Z_055665B9_9FD6_4CFB_A69A_0130369BC767_.wvu.FilterData" localSheetId="0" hidden="1">Données!$A$5:$S$400</definedName>
    <definedName name="Z_055825A6_60C8_451E_B9C9_C69087D7EEE2_.wvu.FilterData" localSheetId="0" hidden="1">Données!$A$5:$S$400</definedName>
    <definedName name="Z_0558866F_4B92_4A72_9185_0970C43E5DD9_.wvu.FilterData" localSheetId="0" hidden="1">Données!$A$5:$S$400</definedName>
    <definedName name="Z_058CB4D9_91D9_403E_8705_1F59E3D4F682_.wvu.FilterData" localSheetId="0" hidden="1">Données!$A$5:$S$400</definedName>
    <definedName name="Z_059244B0_A3E6_4561_8519_54219833C9F1_.wvu.FilterData" localSheetId="0" hidden="1">Données!$A$5:$S$400</definedName>
    <definedName name="Z_05A5B57F_61C1_4DE7_B386_7CF5FCC673E6_.wvu.FilterData" localSheetId="0" hidden="1">Données!$A$5:$S$400</definedName>
    <definedName name="Z_05EE58EA_5E40_4CE0_8AE1_3D687F4F1414_.wvu.FilterData" localSheetId="0" hidden="1">Données!$A$5:$S$400</definedName>
    <definedName name="Z_05F62A54_227C_42D2_ABE3_55C9092A0114_.wvu.FilterData" localSheetId="0" hidden="1">Données!$A$5:$S$400</definedName>
    <definedName name="Z_06258912_4B28_47DF_BE53_CF7BAB9EAC4E_.wvu.FilterData" localSheetId="0" hidden="1">Données!$A$5:$S$400</definedName>
    <definedName name="Z_0629ED56_CF9F_42AF_82CD_4FE28DD0317F_.wvu.FilterData" localSheetId="0" hidden="1">Données!$A$5:$S$400</definedName>
    <definedName name="Z_062CABAA_6052_4EA7_BFDB_2FDB7657F0B6_.wvu.FilterData" localSheetId="0" hidden="1">Données!$A$5:$S$400</definedName>
    <definedName name="Z_067FDC28_90BF_4D82_9F20_CBD392E5D072_.wvu.FilterData" localSheetId="0" hidden="1">Données!$A$5:$S$400</definedName>
    <definedName name="Z_06896CC4_F88F_4FFE_B8CF_8B7DEB4A40D9_.wvu.FilterData" localSheetId="0" hidden="1">Données!$A$5:$S$400</definedName>
    <definedName name="Z_06D5CE26_FBF5_4780_B395_0B22A584D5E2_.wvu.FilterData" localSheetId="0" hidden="1">Données!$A$5:$S$400</definedName>
    <definedName name="Z_06F14774_6EE8_42F7_B36C_003D2025E2D8_.wvu.FilterData" localSheetId="0" hidden="1">Données!$A$5:$S$400</definedName>
    <definedName name="Z_07048E4C_4849_4AA0_A1D2_5227F7EBD448_.wvu.FilterData" localSheetId="0" hidden="1">Données!$A$5:$S$400</definedName>
    <definedName name="Z_070D7959_BEE0_4395_87BE_B7EE72658484_.wvu.FilterData" localSheetId="0" hidden="1">Données!$A$5:$S$400</definedName>
    <definedName name="Z_071B2F5A_9BD2_4CF5_B7DF_6D0B5E3F9BE0_.wvu.FilterData" localSheetId="0" hidden="1">Données!$A$5:$S$400</definedName>
    <definedName name="Z_07303CE4_EBF6_491F_B452_92716BBA464D_.wvu.FilterData" localSheetId="0" hidden="1">Données!$A$5:$S$400</definedName>
    <definedName name="Z_0757CA6E_FA56_47DD_9A47_A13B5D76A1BC_.wvu.FilterData" localSheetId="0" hidden="1">Données!$A$5:$S$400</definedName>
    <definedName name="Z_0758B256_D22D_43AA_B5B2_5984ED9F8FC3_.wvu.FilterData" localSheetId="0" hidden="1">Données!$A$5:$S$400</definedName>
    <definedName name="Z_07687546_7F20_4EC2_97B1_9F9A855B7D66_.wvu.FilterData" localSheetId="0" hidden="1">Données!$A$5:$S$400</definedName>
    <definedName name="Z_077466C9_5D38_4AE1_B3BA_049B1B1C0253_.wvu.FilterData" localSheetId="0" hidden="1">Données!$A$5:$S$400</definedName>
    <definedName name="Z_07798C77_DD3F_421C_88BD_4774DE6A3904_.wvu.FilterData" localSheetId="0" hidden="1">Données!$A$5:$S$400</definedName>
    <definedName name="Z_07A5D0B5_48E6_4772_AB71_18FCDF389E9E_.wvu.FilterData" localSheetId="0" hidden="1">Données!$A$5:$S$400</definedName>
    <definedName name="Z_07AA7156_63F3_4334_A971_04B630B3129B_.wvu.FilterData" localSheetId="0" hidden="1">Données!$A$5:$S$400</definedName>
    <definedName name="Z_07BAE8E4_212F_4755_B95D_A9FB76526415_.wvu.FilterData" localSheetId="0" hidden="1">Données!$A$5:$S$400</definedName>
    <definedName name="Z_07D80E75_41A2_4D8B_8C57_4D57DCCBB065_.wvu.FilterData" localSheetId="0" hidden="1">Données!$A$5:$S$400</definedName>
    <definedName name="Z_07ED733F_A82B_42D2_95E2_EC3B829AC05D_.wvu.FilterData" localSheetId="0" hidden="1">Données!$A$5:$S$400</definedName>
    <definedName name="Z_07EEC4E9_D90A_4319_9B00_AC64222EE787_.wvu.FilterData" localSheetId="0" hidden="1">Données!$A$5:$S$400</definedName>
    <definedName name="Z_080B1440_1347_4137_8481_22FA3ADBB4F5_.wvu.FilterData" localSheetId="0" hidden="1">Données!$A$5:$S$400</definedName>
    <definedName name="Z_081B9D33_E387_4E66_8E9C_0140DE312F70_.wvu.FilterData" localSheetId="0" hidden="1">Données!$A$5:$S$400</definedName>
    <definedName name="Z_08413D7C_72C8_4BFF_9D87_E96391517798_.wvu.FilterData" localSheetId="0" hidden="1">Données!$A$5:$S$400</definedName>
    <definedName name="Z_0872B928_68A3_44B7_BCB8_B464DF727274_.wvu.FilterData" localSheetId="0" hidden="1">Données!$A$5:$S$400</definedName>
    <definedName name="Z_09102359_EBD8_4929_A0C8_B177D1931D2A_.wvu.FilterData" localSheetId="0" hidden="1">Données!$A$5:$S$400</definedName>
    <definedName name="Z_0912CED1_7A9C_42E7_90CD_8123B09CBFE3_.wvu.FilterData" localSheetId="0" hidden="1">Données!$A$5:$S$400</definedName>
    <definedName name="Z_0930868D_35FD_4AEA_A318_140BEA62BAB8_.wvu.FilterData" localSheetId="0" hidden="1">Données!$A$5:$S$400</definedName>
    <definedName name="Z_094D33A2_5C78_42E6_ABA3_DB481B78828A_.wvu.FilterData" localSheetId="0" hidden="1">Données!$A$5:$S$400</definedName>
    <definedName name="Z_0951E57B_D986_41F3_AF05_57DB7955F93C_.wvu.FilterData" localSheetId="0" hidden="1">Données!$A$5:$S$400</definedName>
    <definedName name="Z_0984080E_646F_4895_8FE3_08CF0AD991AD_.wvu.FilterData" localSheetId="0" hidden="1">Données!$A$5:$S$400</definedName>
    <definedName name="Z_09898F21_B4C8_4584_B701_6C59202F1A08_.wvu.FilterData" localSheetId="0" hidden="1">Données!$A$5:$S$400</definedName>
    <definedName name="Z_09C36F72_4D4E_4040_9333_47190A55A747_.wvu.FilterData" localSheetId="0" hidden="1">Données!$A$5:$S$400</definedName>
    <definedName name="Z_09CAAD76_FA04_40AE_A5F5_9D3FDA86367F_.wvu.FilterData" localSheetId="0" hidden="1">Données!$A$5:$S$400</definedName>
    <definedName name="Z_09CBE4FB_07A8_4403_BF3B_1EBA9FDF5E5D_.wvu.FilterData" localSheetId="0" hidden="1">Données!$A$5:$S$400</definedName>
    <definedName name="Z_09CD61A2_006B_454C_BCC1_1F90C48BC966_.wvu.FilterData" localSheetId="0" hidden="1">Données!$A$5:$S$400</definedName>
    <definedName name="Z_09D1F05D_7FE1_41AE_99D7_B3CB5227A981_.wvu.FilterData" localSheetId="0" hidden="1">Données!$A$5:$S$400</definedName>
    <definedName name="Z_09EFE473_56F1_4706_BD97_54ACECD85640_.wvu.FilterData" localSheetId="0" hidden="1">Données!$A$5:$S$400</definedName>
    <definedName name="Z_09F8216C_30E8_4D28_83CA_C037A26FA020_.wvu.FilterData" localSheetId="0" hidden="1">Données!$A$5:$S$400</definedName>
    <definedName name="Z_0A5BCDDF_C341_4CA2_B863_847782EAFDE5_.wvu.FilterData" localSheetId="0" hidden="1">Données!$A$5:$S$400</definedName>
    <definedName name="Z_0A98F6DC_0ABC_4E04_AD8E_EE8C94019398_.wvu.FilterData" localSheetId="0" hidden="1">Données!$A$5:$S$400</definedName>
    <definedName name="Z_0AEBE93C_3CDE_4B23_956D_FE1F388CDA0F_.wvu.FilterData" localSheetId="0" hidden="1">Données!$A$5:$S$400</definedName>
    <definedName name="Z_0AED5778_A341_41DB_956D_C86128F595E0_.wvu.FilterData" localSheetId="0" hidden="1">Données!$A$5:$S$400</definedName>
    <definedName name="Z_0B11CEB3_B6C7_4ED8_9638_E99F84BD7A2D_.wvu.FilterData" localSheetId="0" hidden="1">Données!$A$5:$S$400</definedName>
    <definedName name="Z_0B2DB458_A7AA_41C9_B135_6FB65444228B_.wvu.FilterData" localSheetId="0" hidden="1">Données!$A$5:$S$400</definedName>
    <definedName name="Z_0B3095C3_FEF5_4150_BF75_5E9AEBC68A7E_.wvu.FilterData" localSheetId="0" hidden="1">Données!$A$5:$S$400</definedName>
    <definedName name="Z_0B5FE116_6506_47F4_8B12_CA751169C178_.wvu.FilterData" localSheetId="0" hidden="1">Données!$A$5:$S$400</definedName>
    <definedName name="Z_0B6DC7EB_3779_4E26_A042_1217813CFDA7_.wvu.FilterData" localSheetId="0" hidden="1">Données!$A$5:$S$400</definedName>
    <definedName name="Z_0B6E9247_C186_4E98_9C89_AED07224EDF0_.wvu.FilterData" localSheetId="0" hidden="1">Données!$A$5:$S$400</definedName>
    <definedName name="Z_0B795241_FF1C_4AC5_971F_1D50306ABA60_.wvu.FilterData" localSheetId="0" hidden="1">Données!$A$5:$S$400</definedName>
    <definedName name="Z_0B9697B5_3E54_4FB5_95DB_F9204B771943_.wvu.FilterData" localSheetId="0" hidden="1">Données!$A$5:$S$400</definedName>
    <definedName name="Z_0BB7AA27_D477_4430_AE29_DCF13BF1B2E3_.wvu.FilterData" localSheetId="0" hidden="1">Données!$A$5:$S$400</definedName>
    <definedName name="Z_0BBD2496_F4FE_493F_A97A_B76141281DCA_.wvu.FilterData" localSheetId="0" hidden="1">Données!$A$5:$S$400</definedName>
    <definedName name="Z_0BC057C3_B8F0_416B_87D7_3F9C53481760_.wvu.FilterData" localSheetId="0" hidden="1">Données!$A$5:$S$400</definedName>
    <definedName name="Z_0BDDDE08_F3EA_44FB_82F6_B7708CAD8830_.wvu.FilterData" localSheetId="0" hidden="1">Données!$A$5:$S$400</definedName>
    <definedName name="Z_0BFBAF9E_A4B1_4D77_B316_366A33254881_.wvu.FilterData" localSheetId="0" hidden="1">Données!$A$5:$S$400</definedName>
    <definedName name="Z_0C0BB11C_C672_4A2F_816A_8F4C0446B2AD_.wvu.FilterData" localSheetId="0" hidden="1">Données!$A$5:$S$400</definedName>
    <definedName name="Z_0C505AF9_543E_46F0_BF4C_471F5A88042D_.wvu.FilterData" localSheetId="0" hidden="1">Données!$A$5:$S$400</definedName>
    <definedName name="Z_0C5249A1_96EF_4AD7_B44E_E99F06F96B11_.wvu.FilterData" localSheetId="0" hidden="1">Données!$A$5:$S$400</definedName>
    <definedName name="Z_0C589BD3_BAD3_484C_BB84_8081B26694E6_.wvu.FilterData" localSheetId="0" hidden="1">Données!$A$5:$S$400</definedName>
    <definedName name="Z_0C63C720_5B18_4666_8FD7_46DAEF13E0BB_.wvu.FilterData" localSheetId="0" hidden="1">Données!$A$5:$S$400</definedName>
    <definedName name="Z_0C792B04_CAFA_4E32_AB40_A4A188DEFC43_.wvu.FilterData" localSheetId="0" hidden="1">Données!$A$5:$S$400</definedName>
    <definedName name="Z_0C7947E7_A743_4B3C_8A88_872A556E9779_.wvu.FilterData" localSheetId="0" hidden="1">Données!$A$5:$S$400</definedName>
    <definedName name="Z_0C7ABA7D_A0CA_4F07_A6BC_A9D10C446791_.wvu.FilterData" localSheetId="0" hidden="1">Données!$A$5:$S$400</definedName>
    <definedName name="Z_0C83D2D7_0543_4490_B51F_CB94D6D1F70B_.wvu.FilterData" localSheetId="0" hidden="1">Données!$A$5:$S$400</definedName>
    <definedName name="Z_0CF32392_CAC5_489A_AC4A_ECC7BC1FCA63_.wvu.FilterData" localSheetId="0" hidden="1">Données!$A$5:$S$400</definedName>
    <definedName name="Z_0D310B92_3BE2_4126_A89B_561FEE4E7DEA_.wvu.FilterData" localSheetId="0" hidden="1">Données!$A$5:$S$400</definedName>
    <definedName name="Z_0D363FA1_2EA5_4F28_A07F_7903F2950E1E_.wvu.FilterData" localSheetId="0" hidden="1">Données!$A$5:$S$400</definedName>
    <definedName name="Z_0D401B32_455D_4FF0_866F_E086B140DFB8_.wvu.FilterData" localSheetId="0" hidden="1">Données!$A$5:$S$400</definedName>
    <definedName name="Z_0D4C8F8C_CAD5_4353_AA07_2BC7F28C8F05_.wvu.FilterData" localSheetId="0" hidden="1">Données!$A$5:$S$400</definedName>
    <definedName name="Z_0D520E1A_5344_4C7D_99B4_A357067BABCE_.wvu.FilterData" localSheetId="0" hidden="1">Données!$A$5:$S$400</definedName>
    <definedName name="Z_0D67D224_9669_4A1D_B904_E66F861257C3_.wvu.FilterData" localSheetId="0" hidden="1">Données!$A$5:$S$400</definedName>
    <definedName name="Z_0D67F3A1_9EB0_4217_9D8D_856349EA2251_.wvu.FilterData" localSheetId="0" hidden="1">Données!$A$5:$S$400</definedName>
    <definedName name="Z_0D89BACD_D6D4_4BB7_9047_3994F13965EB_.wvu.FilterData" localSheetId="0" hidden="1">Données!$A$5:$S$400</definedName>
    <definedName name="Z_0DA8582A_6BCD_4167_B77A_977847865B85_.wvu.FilterData" localSheetId="0" hidden="1">Données!$A$5:$S$400</definedName>
    <definedName name="Z_0DC20C76_C7AC_44A2_AF59_A7A5B384010E_.wvu.FilterData" localSheetId="0" hidden="1">Données!$A$5:$S$400</definedName>
    <definedName name="Z_0DDAEECC_5238_4707_9BE9_8314C85B253A_.wvu.FilterData" localSheetId="0" hidden="1">Données!$A$5:$S$400</definedName>
    <definedName name="Z_0E005BDB_FF1D_4220_955A_31B9111CF1DE_.wvu.FilterData" localSheetId="0" hidden="1">Données!$A$5:$S$400</definedName>
    <definedName name="Z_0E11C233_586C_45D7_9CA4_75903E46D9D3_.wvu.FilterData" localSheetId="0" hidden="1">Données!$A$5:$S$400</definedName>
    <definedName name="Z_0E12464A_812C_41D6_B868_EFF7708A7F36_.wvu.FilterData" localSheetId="0" hidden="1">Données!$A$5:$S$400</definedName>
    <definedName name="Z_0E292740_6B9F_45DC_B660_243C4D285080_.wvu.FilterData" localSheetId="0" hidden="1">Données!$A$5:$S$400</definedName>
    <definedName name="Z_0E4584AD_BCE2_415A_8A58_2B3BDE1BE8BB_.wvu.FilterData" localSheetId="0" hidden="1">Données!$A$5:$S$400</definedName>
    <definedName name="Z_0E5E2540_7EFC_4165_A6B5_305D37E7FA75_.wvu.FilterData" localSheetId="0" hidden="1">Données!$A$5:$S$400</definedName>
    <definedName name="Z_0E6A6566_214B_4372_B66A_AE58FD7E7726_.wvu.FilterData" localSheetId="0" hidden="1">Données!$A$5:$S$400</definedName>
    <definedName name="Z_0E78801C_0632_4963_8021_EBB70ED3E8A8_.wvu.FilterData" localSheetId="0" hidden="1">Données!$A$5:$S$400</definedName>
    <definedName name="Z_0E86F6AB_F5BA_4A45_9F52_BB0949C0FABE_.wvu.FilterData" localSheetId="0" hidden="1">Données!$A$5:$S$400</definedName>
    <definedName name="Z_0E8F822E_6DD6_4EE2_B78E_FE3BB79B2386_.wvu.FilterData" localSheetId="0" hidden="1">Données!$A$5:$S$400</definedName>
    <definedName name="Z_0E99214C_03F9_4FE9_B72C_5056BDD9D47F_.wvu.FilterData" localSheetId="0" hidden="1">Données!$A$5:$S$400</definedName>
    <definedName name="Z_0E9F2797_A2EC_486D_B1F9_2DD126F25726_.wvu.FilterData" localSheetId="0" hidden="1">Données!$A$5:$S$400</definedName>
    <definedName name="Z_0EDCB4C8_8848_4C9B_B114_DF2FE23DA74C_.wvu.FilterData" localSheetId="0" hidden="1">Données!$A$5:$S$400</definedName>
    <definedName name="Z_0EF26E9D_53AB_4F1C_9CCB_291562705A71_.wvu.FilterData" localSheetId="0" hidden="1">Données!$A$5:$S$400</definedName>
    <definedName name="Z_0EF5D1F9_7725_4105_BF74_D82149AEA7C7_.wvu.FilterData" localSheetId="0" hidden="1">Données!$A$5:$S$400</definedName>
    <definedName name="Z_0F0A2CD1_78DC_4824_A3A5_4A6305B741E8_.wvu.FilterData" localSheetId="0" hidden="1">Données!$A$5:$S$400</definedName>
    <definedName name="Z_0F0CE7A1_7395_4660_A179_92B989A7255A_.wvu.FilterData" localSheetId="0" hidden="1">Données!$A$5:$S$400</definedName>
    <definedName name="Z_0F3B81E0_ABEE_40B3_82CC_641CDCF55C04_.wvu.FilterData" localSheetId="0" hidden="1">Données!$A$5:$S$400</definedName>
    <definedName name="Z_0F4E4CEE_B7CE_4506_BBB2_EB03A4EE0CEC_.wvu.FilterData" localSheetId="0" hidden="1">Données!$A$5:$S$400</definedName>
    <definedName name="Z_0F4EFDC4_A248_4BE0_BA05_AD90B30DA9AF_.wvu.FilterData" localSheetId="0" hidden="1">Données!$A$5:$S$400</definedName>
    <definedName name="Z_0F5DCD0C_FD69_4E0A_9F51_4167759C0E2E_.wvu.FilterData" localSheetId="0" hidden="1">Données!$A$5:$S$400</definedName>
    <definedName name="Z_0F775DF0_6CB1_49C8_BA58_9D595852A5F9_.wvu.FilterData" localSheetId="0" hidden="1">Données!$A$5:$S$400</definedName>
    <definedName name="Z_0F846093_09C5_4A0A_BDDE_EE11CE3BBBA2_.wvu.FilterData" localSheetId="0" hidden="1">Données!$A$5:$S$400</definedName>
    <definedName name="Z_0F9397DF_8F39_4401_9178_79467A30BAF4_.wvu.FilterData" localSheetId="0" hidden="1">Données!$A$5:$S$400</definedName>
    <definedName name="Z_0FD133BE_C18A_4629_A86C_243934BDADD4_.wvu.FilterData" localSheetId="0" hidden="1">Données!$A$5:$S$400</definedName>
    <definedName name="Z_0FD8EA75_31B2_422D_BFFA_1968675CBF7F_.wvu.FilterData" localSheetId="0" hidden="1">Données!$A$5:$S$400</definedName>
    <definedName name="Z_0FE0B750_24F8_4B61_BC44_E8E5B65F7AF7_.wvu.FilterData" localSheetId="0" hidden="1">Données!$A$5:$S$400</definedName>
    <definedName name="Z_0FE548DE_8115_4D65_AF8D_7FC06A987121_.wvu.FilterData" localSheetId="0" hidden="1">Données!$A$5:$S$400</definedName>
    <definedName name="Z_0FF532AE_8F7F_45A9_BA3A_141032B50A24_.wvu.FilterData" localSheetId="0" hidden="1">Données!$A$5:$S$400</definedName>
    <definedName name="Z_0FF93B46_7470_4598_BAA7_FA03D486C10C_.wvu.FilterData" localSheetId="0" hidden="1">Données!$A$5:$S$400</definedName>
    <definedName name="Z_108DF981_D93D_49D6_84F5_1A558ED4A32E_.wvu.FilterData" localSheetId="0" hidden="1">Données!$A$5:$S$400</definedName>
    <definedName name="Z_10A37F96_CB28_47EE_8704_113343B24989_.wvu.FilterData" localSheetId="0" hidden="1">Données!$A$5:$S$400</definedName>
    <definedName name="Z_10B40B95_09EA_40FB_AD95_73BAD3D75229_.wvu.FilterData" localSheetId="0" hidden="1">Données!$A$5:$S$400</definedName>
    <definedName name="Z_10BFD7A7_5E81_4C56_B2F4_D71449ACC9A4_.wvu.FilterData" localSheetId="0" hidden="1">Données!$A$5:$S$400</definedName>
    <definedName name="Z_10CBDB92_D05B_4C00_BCFD_BE0F4D12A158_.wvu.FilterData" localSheetId="0" hidden="1">Données!$A$5:$S$400</definedName>
    <definedName name="Z_10E5DA0F_BE0E_4E63_8212_F5E8475DAA72_.wvu.FilterData" localSheetId="0" hidden="1">Données!$A$5:$S$400</definedName>
    <definedName name="Z_10F7DD6F_4E82_498B_BDE3_01558CDC2D3B_.wvu.FilterData" localSheetId="0" hidden="1">Données!$A$5:$S$400</definedName>
    <definedName name="Z_11050CB6_F124_433B_9C15_35B161D9B58D_.wvu.FilterData" localSheetId="0" hidden="1">Données!$A$5:$S$400</definedName>
    <definedName name="Z_1110B21A_ED91_4E2A_8614_748C045B4FA9_.wvu.FilterData" localSheetId="0" hidden="1">Données!$A$5:$S$400</definedName>
    <definedName name="Z_1115E9CA_AC60_4844_8609_295B1AF80BEA_.wvu.FilterData" localSheetId="0" hidden="1">Données!$A$5:$S$400</definedName>
    <definedName name="Z_111BF5EB_F9F0_481E_86C2_7527BEAC3B64_.wvu.FilterData" localSheetId="0" hidden="1">Données!$A$5:$S$400</definedName>
    <definedName name="Z_111D32E0_318B_4AE7_95E7_71EB205BC435_.wvu.FilterData" localSheetId="0" hidden="1">Données!$A$5:$S$400</definedName>
    <definedName name="Z_1151E2EC_1F63_4588_80CB_550FC153153D_.wvu.FilterData" localSheetId="0" hidden="1">Données!$A$5:$S$400</definedName>
    <definedName name="Z_1156FA0B_A04E_4705_BE14_E08D99FAAFE4_.wvu.FilterData" localSheetId="0" hidden="1">Données!$A$5:$S$400</definedName>
    <definedName name="Z_116BB347_3F70_44CB_98A3_1D36C067AF5F_.wvu.FilterData" localSheetId="0" hidden="1">Données!$A$5:$S$400</definedName>
    <definedName name="Z_116CF30C_12CB_40EB_91DE_F10965BCAD7A_.wvu.FilterData" localSheetId="0" hidden="1">Données!$A$5:$S$400</definedName>
    <definedName name="Z_11724B9E_3478_44CC_B3EE_2329C0D7582E_.wvu.FilterData" localSheetId="0" hidden="1">Données!$A$5:$S$400</definedName>
    <definedName name="Z_11866640_08CD_4AC0_B035_F9FDC8DD21BD_.wvu.FilterData" localSheetId="0" hidden="1">Données!$A$5:$S$400</definedName>
    <definedName name="Z_11BE84B4_FEBB_4586_9590_58B73978D2D7_.wvu.FilterData" localSheetId="0" hidden="1">Données!$A$5:$S$400</definedName>
    <definedName name="Z_11C2AEAA_8639_4E2F_A749_81431BD3F09F_.wvu.FilterData" localSheetId="0" hidden="1">Données!$A$5:$S$400</definedName>
    <definedName name="Z_11D2A028_14F6_41CA_9B6A_7CD1013424F6_.wvu.FilterData" localSheetId="0" hidden="1">Données!$A$5:$S$400</definedName>
    <definedName name="Z_11DDAE74_D285_4609_9830_13F979B4A48F_.wvu.FilterData" localSheetId="0" hidden="1">Données!$A$5:$S$400</definedName>
    <definedName name="Z_11EB3CD9_D2E1_484D_8954_C1BCC5F1F699_.wvu.FilterData" localSheetId="0" hidden="1">Données!$A$5:$S$400</definedName>
    <definedName name="Z_11ECA146_7531_4CB8_948C_B6853F56C237_.wvu.FilterData" localSheetId="0" hidden="1">Données!$A$5:$S$400</definedName>
    <definedName name="Z_12033B08_88B7_42F6_B20B_E3B55247F1E6_.wvu.FilterData" localSheetId="0" hidden="1">Données!$A$5:$S$400</definedName>
    <definedName name="Z_120E4FB2_BAB1_43F9_8C26_8016296F4286_.wvu.FilterData" localSheetId="0" hidden="1">Données!$A$5:$S$400</definedName>
    <definedName name="Z_1220A02F_8A6D_418A_913E_234AB7FBFD47_.wvu.FilterData" localSheetId="0" hidden="1">Données!$A$5:$S$400</definedName>
    <definedName name="Z_123DDC47_9672_4953_BD32_80BC38CB5373_.wvu.FilterData" localSheetId="0" hidden="1">Données!$A$5:$S$400</definedName>
    <definedName name="Z_12781C41_B4D7_401A_959B_0C192A416BA9_.wvu.FilterData" localSheetId="0" hidden="1">Données!$A$5:$S$400</definedName>
    <definedName name="Z_1283152B_5A50_48AE_B110_072A83880DDC_.wvu.FilterData" localSheetId="0" hidden="1">Données!$A$5:$S$400</definedName>
    <definedName name="Z_1296A973_721F_4DCE_964D_A8ECC0261492_.wvu.FilterData" localSheetId="0" hidden="1">Données!$A$5:$S$400</definedName>
    <definedName name="Z_12BF4DE1_E517_461B_B381_C103E8B17DED_.wvu.FilterData" localSheetId="0" hidden="1">Données!$A$5:$S$400</definedName>
    <definedName name="Z_12CF48E6_6190_40F5_A313_42FE2C3F9829_.wvu.FilterData" localSheetId="0" hidden="1">Données!$A$5:$S$400</definedName>
    <definedName name="Z_13068E0E_470E_4174_BC55_42F671D09E94_.wvu.FilterData" localSheetId="0" hidden="1">Données!$A$5:$S$400</definedName>
    <definedName name="Z_133F6143_CD1A_430A_AEF0_24B4D5B6EDBD_.wvu.FilterData" localSheetId="0" hidden="1">Données!$A$5:$S$400</definedName>
    <definedName name="Z_137D9868_3E05_4757_8914_28EDE5D1E860_.wvu.FilterData" localSheetId="0" hidden="1">Données!$A$5:$S$400</definedName>
    <definedName name="Z_139A4D63_90B7_4308_B78A_E8861CB072BF_.wvu.FilterData" localSheetId="0" hidden="1">Données!$A$5:$S$400</definedName>
    <definedName name="Z_13C5973A_81F0_4A7B_918C_74A5EA456268_.wvu.FilterData" localSheetId="0" hidden="1">Données!$A$5:$S$400</definedName>
    <definedName name="Z_13CF006D_2904_4914_989A_9872F6C1ACDB_.wvu.FilterData" localSheetId="0" hidden="1">Données!$A$5:$S$400</definedName>
    <definedName name="Z_13E0937F_E2E2_4B21_8991_9BB6C1235AFD_.wvu.FilterData" localSheetId="0" hidden="1">Données!$A$5:$S$400</definedName>
    <definedName name="Z_13E9ADBB_30AE_478D_BB5B_BC632AB18679_.wvu.FilterData" localSheetId="0" hidden="1">Données!$A$5:$S$400</definedName>
    <definedName name="Z_13EC5206_3D11_4430_99F0_054BA9CA2B1F_.wvu.FilterData" localSheetId="0" hidden="1">Données!$A$5:$S$400</definedName>
    <definedName name="Z_141E0F99_D3CE_4D29_B208_F7FDAF65FAA8_.wvu.FilterData" localSheetId="0" hidden="1">Données!$A$5:$S$400</definedName>
    <definedName name="Z_14479940_6489_4984_B27B_0EB8AF0DAEB5_.wvu.FilterData" localSheetId="0" hidden="1">Données!$A$5:$S$400</definedName>
    <definedName name="Z_1460BF3B_C88B_4A0D_801C_4A3F26802354_.wvu.FilterData" localSheetId="0" hidden="1">Données!$A$5:$S$400</definedName>
    <definedName name="Z_147534EF_3F61_4F44_BD2A_769450EB4545_.wvu.FilterData" localSheetId="0" hidden="1">Données!$A$5:$S$400</definedName>
    <definedName name="Z_1492EF88_11CD_45E9_A101_BC365A920849_.wvu.FilterData" localSheetId="0" hidden="1">Données!$A$5:$S$400</definedName>
    <definedName name="Z_14935036_596D_498F_8AB1_9336927970F7_.wvu.FilterData" localSheetId="0" hidden="1">Données!$A$5:$S$400</definedName>
    <definedName name="Z_14A3961F_6E7C_479C_8BB7_97ECBE292F88_.wvu.FilterData" localSheetId="0" hidden="1">Données!$A$5:$S$400</definedName>
    <definedName name="Z_14A766CB_00D3_4CE7_9F5E_5C882BC2140D_.wvu.FilterData" localSheetId="0" hidden="1">Données!$A$5:$S$400</definedName>
    <definedName name="Z_14B630E3_B106_4A94_9F69_384D410BEC12_.wvu.FilterData" localSheetId="0" hidden="1">Données!$A$5:$S$400</definedName>
    <definedName name="Z_14D6C838_9BE5_4516_B56C_50D1973CD3BA_.wvu.FilterData" localSheetId="0" hidden="1">Données!$A$5:$S$400</definedName>
    <definedName name="Z_14DCF14B_6C48_4971_AB23_6F099D5BDEAA_.wvu.FilterData" localSheetId="0" hidden="1">Données!$A$5:$S$400</definedName>
    <definedName name="Z_14DE7CA4_1AA4_4B31_8E7E_252E3D805E54_.wvu.FilterData" localSheetId="0" hidden="1">Données!$A$5:$S$400</definedName>
    <definedName name="Z_14F19AD7_6443_4683_9A9E_91AFC3FD844C_.wvu.FilterData" localSheetId="0" hidden="1">Données!$A$5:$S$400</definedName>
    <definedName name="Z_150FD86A_C57A_4113_9B56_78CA02EF3FB1_.wvu.FilterData" localSheetId="0" hidden="1">Données!$A$5:$S$400</definedName>
    <definedName name="Z_151AB8FF_6BAB_4100_8009_A46C20ECB89F_.wvu.FilterData" localSheetId="0" hidden="1">Données!$A$5:$S$400</definedName>
    <definedName name="Z_152C7E79_BD3A_485E_BF5E_D0CEF17D2A68_.wvu.FilterData" localSheetId="0" hidden="1">Données!$A$5:$S$400</definedName>
    <definedName name="Z_152F8650_8F81_4AD6_8C4B_38791DEE5618_.wvu.FilterData" localSheetId="0" hidden="1">Données!$A$5:$S$400</definedName>
    <definedName name="Z_15669492_B6D1_4125_BB86_6C677D814A2E_.wvu.FilterData" localSheetId="0" hidden="1">Données!$A$5:$S$400</definedName>
    <definedName name="Z_156BEED3_5919_4252_888F_D6C89DDFD283_.wvu.FilterData" localSheetId="0" hidden="1">Données!$A$5:$S$400</definedName>
    <definedName name="Z_157543BA_263B_4AB0_B0D7_2125C630D048_.wvu.FilterData" localSheetId="0" hidden="1">Données!$A$5:$S$400</definedName>
    <definedName name="Z_158018BE_9513_462F_BDDC_4E39B3B1E11A_.wvu.FilterData" localSheetId="0" hidden="1">Données!$A$5:$S$400</definedName>
    <definedName name="Z_1591ED91_8F47_41E2_9127_FC77EC8F344D_.wvu.FilterData" localSheetId="0" hidden="1">Données!$A$5:$S$400</definedName>
    <definedName name="Z_159314C8_3FE1_4CB1_8417_32009FF8E44B_.wvu.FilterData" localSheetId="0" hidden="1">Données!$A$5:$S$400</definedName>
    <definedName name="Z_15A207F7_4F8C_4A1B_9B6D_69AB7D554F2E_.wvu.FilterData" localSheetId="0" hidden="1">Données!$A$5:$S$400</definedName>
    <definedName name="Z_15A48AA9_698A_4986_8F01_3716C262DE0B_.wvu.FilterData" localSheetId="0" hidden="1">Données!$A$5:$S$400</definedName>
    <definedName name="Z_15C29012_7762_4F4D_80F2_DE7198CD0365_.wvu.FilterData" localSheetId="0" hidden="1">Données!$A$5:$S$400</definedName>
    <definedName name="Z_15E473E8_2591_4CF9_A49B_5833AC38BE03_.wvu.FilterData" localSheetId="0" hidden="1">Données!$A$5:$S$400</definedName>
    <definedName name="Z_15EC9574_79B4_408C_8C54_C880FADEB016_.wvu.FilterData" localSheetId="0" hidden="1">Données!$A$5:$S$400</definedName>
    <definedName name="Z_15F7B6DB_DEA2_49B8_B001_8FDC57612A1D_.wvu.FilterData" localSheetId="0" hidden="1">Données!$A$5:$S$400</definedName>
    <definedName name="Z_15FBBC84_8696_44E8_85B4_39A1209F72E2_.wvu.FilterData" localSheetId="0" hidden="1">Données!$A$5:$S$400</definedName>
    <definedName name="Z_16311E23_FD74_4644_801E_EDB58A6D164E_.wvu.FilterData" localSheetId="0" hidden="1">Données!$A$5:$S$400</definedName>
    <definedName name="Z_16365F08_C4C0_4DC5_A6AC_E00D60DA5EF5_.wvu.FilterData" localSheetId="0" hidden="1">Données!$A$5:$S$400</definedName>
    <definedName name="Z_165EE828_3512_4C78_8274_4B64C902E05A_.wvu.FilterData" localSheetId="0" hidden="1">Données!$A$5:$S$400</definedName>
    <definedName name="Z_16657661_754F_498E_977E_1B58B95FA840_.wvu.FilterData" localSheetId="0" hidden="1">Données!$A$5:$S$400</definedName>
    <definedName name="Z_1668EA1F_FB4F_4E8C_BD9F_F92D60285FFA_.wvu.FilterData" localSheetId="0" hidden="1">Données!$A$5:$S$400</definedName>
    <definedName name="Z_16843C3D_B62F_4FA7_8E48_0907F77DD29D_.wvu.FilterData" localSheetId="0" hidden="1">Données!$A$5:$S$400</definedName>
    <definedName name="Z_168F2769_47B9_4E41_9401_3D0C79764589_.wvu.FilterData" localSheetId="0" hidden="1">Données!$A$5:$S$400</definedName>
    <definedName name="Z_169678C7_D6E2_4573_852A_E273934EACD5_.wvu.FilterData" localSheetId="0" hidden="1">Données!$A$5:$S$400</definedName>
    <definedName name="Z_16D124C9_9E58_4774_B7D0_85761B6D989A_.wvu.FilterData" localSheetId="0" hidden="1">Données!$A$5:$S$400</definedName>
    <definedName name="Z_16D7A2F4_4D0B_4A38_A2E9_583C6EBB15DE_.wvu.FilterData" localSheetId="0" hidden="1">Données!$A$5:$S$400</definedName>
    <definedName name="Z_16FF3826_B26E_4890_918D_1B17625C0378_.wvu.FilterData" localSheetId="0" hidden="1">Données!$A$5:$S$400</definedName>
    <definedName name="Z_17100074_500D_4034_B6A9_48112DB9C4B6_.wvu.FilterData" localSheetId="0" hidden="1">Données!$A$5:$S$400</definedName>
    <definedName name="Z_17275A16_19AB_4D79_904A_C77A2C14B270_.wvu.FilterData" localSheetId="0" hidden="1">Données!$A$5:$S$400</definedName>
    <definedName name="Z_1731DD00_A519_426B_8A93_BFD9A69C80ED_.wvu.FilterData" localSheetId="0" hidden="1">Données!$A$5:$S$400</definedName>
    <definedName name="Z_173557E0_9DC5_4B84_A3E0_6873A81359E0_.wvu.FilterData" localSheetId="0" hidden="1">Données!$A$5:$S$400</definedName>
    <definedName name="Z_1746F2D4_B2D7_42CF_B917_442C3D17DFE6_.wvu.FilterData" localSheetId="0" hidden="1">Données!$A$5:$S$400</definedName>
    <definedName name="Z_17621728_6367_4954_90A4_0F4968B58104_.wvu.FilterData" localSheetId="0" hidden="1">Données!$A$5:$S$400</definedName>
    <definedName name="Z_1798D24B_F58B_4313_A97E_FFF6F35FDB31_.wvu.FilterData" localSheetId="0" hidden="1">Données!$A$5:$S$400</definedName>
    <definedName name="Z_17A7AD72_E3B6_4AB8_AAF9_64E05CFB831C_.wvu.FilterData" localSheetId="0" hidden="1">Données!$A$5:$S$400</definedName>
    <definedName name="Z_17BAA649_CB39_47A8_AEF6_A6B1D888C26C_.wvu.FilterData" localSheetId="0" hidden="1">Données!$A$5:$S$400</definedName>
    <definedName name="Z_17BDCE47_AE06_4351_A798_E8D30010E55C_.wvu.FilterData" localSheetId="0" hidden="1">Données!$A$5:$S$400</definedName>
    <definedName name="Z_17BF0D53_5DF7_4B41_A38C_A398F67E04E9_.wvu.FilterData" localSheetId="0" hidden="1">Données!$A$5:$S$400</definedName>
    <definedName name="Z_17CA29AD_8683_4933_9213_B074AE718A65_.wvu.FilterData" localSheetId="0" hidden="1">Données!$A$5:$S$400</definedName>
    <definedName name="Z_1872FCEF_FB5E_4290_8F91_7A42E1691050_.wvu.FilterData" localSheetId="0" hidden="1">Données!$A$5:$S$400</definedName>
    <definedName name="Z_18771F06_310B_4358_8EA5_1EF69C6B3A80_.wvu.FilterData" localSheetId="0" hidden="1">Données!$A$5:$S$400</definedName>
    <definedName name="Z_187CBA25_EF9C_4DE6_9E67_7441F437EAE3_.wvu.FilterData" localSheetId="0" hidden="1">Données!$A$5:$S$400</definedName>
    <definedName name="Z_1881A2D1_9F94_4DF6_AD6A_6A1DAF294482_.wvu.FilterData" localSheetId="0" hidden="1">Données!$A$5:$S$400</definedName>
    <definedName name="Z_188DC81E_2FF6_4730_8B40_58CA6EBB8384_.wvu.FilterData" localSheetId="0" hidden="1">Données!$A$5:$S$400</definedName>
    <definedName name="Z_18C92947_4924_4EE2_9E6C_3595BF1F5AED_.wvu.FilterData" localSheetId="0" hidden="1">Données!$A$5:$S$400</definedName>
    <definedName name="Z_18D7EC6C_0270_443E_85F3_2E794273C242_.wvu.FilterData" localSheetId="0" hidden="1">Données!$A$5:$S$400</definedName>
    <definedName name="Z_18F65ECC_0251_4F76_9503_7F354E4AD9D1_.wvu.FilterData" localSheetId="0" hidden="1">Données!$A$5:$S$400</definedName>
    <definedName name="Z_1926DDA3_91E2_4C6D_9E9C_F1FF284DF4AE_.wvu.FilterData" localSheetId="0" hidden="1">Données!$A$5:$S$400</definedName>
    <definedName name="Z_192C711E_3082_422C_8635_EE62DE6BA40C_.wvu.FilterData" localSheetId="0" hidden="1">Données!$A$5:$S$400</definedName>
    <definedName name="Z_192E7C50_42E2_4F75_B123_0179B226F1E9_.wvu.FilterData" localSheetId="0" hidden="1">Données!$A$5:$S$400</definedName>
    <definedName name="Z_194BD26A_8000_4290_A902_37B626431B4F_.wvu.FilterData" localSheetId="0" hidden="1">Données!$A$5:$S$400</definedName>
    <definedName name="Z_1971F1EE_8AE1_4BE0_8642_9B3C9B7E30D3_.wvu.FilterData" localSheetId="0" hidden="1">Données!$A$5:$S$400</definedName>
    <definedName name="Z_1977AA40_4E79_4F28_9391_3ACC1FD095D7_.wvu.FilterData" localSheetId="0" hidden="1">Données!$A$5:$S$400</definedName>
    <definedName name="Z_1982CBA9_6E20_4EDA_9A04_5CB643C0171A_.wvu.FilterData" localSheetId="0" hidden="1">Données!$A$5:$S$400</definedName>
    <definedName name="Z_198EE4EF_7542_471D_8EB9_241D7E88A5A7_.wvu.FilterData" localSheetId="0" hidden="1">Données!$A$5:$S$400</definedName>
    <definedName name="Z_19938ABA_0C2B_435D_87F7_2DE0B2D1E52E_.wvu.FilterData" localSheetId="0" hidden="1">Données!$A$5:$S$400</definedName>
    <definedName name="Z_19AF5DD4_D28C_421A_B9B2_F3825F1D1F61_.wvu.FilterData" localSheetId="0" hidden="1">Données!$A$5:$S$400</definedName>
    <definedName name="Z_19BBFD32_3AA8_4C59_BFCA_85DC77C9647A_.wvu.FilterData" localSheetId="0" hidden="1">Données!$A$5:$S$400</definedName>
    <definedName name="Z_19C6A115_C806_4C34_8896_B2585CD0DB36_.wvu.FilterData" localSheetId="0" hidden="1">Données!$A$5:$S$400</definedName>
    <definedName name="Z_1A189971_7C06_4F3F_BE42_25780B2455B9_.wvu.FilterData" localSheetId="0" hidden="1">Données!$A$5:$S$400</definedName>
    <definedName name="Z_1A25A2F9_4DEE_4078_B4EA_D9779C6034F1_.wvu.FilterData" localSheetId="0" hidden="1">Données!$A$5:$S$400</definedName>
    <definedName name="Z_1A360BD8_9BC5_4B4C_8DB8_CDEBB69187C0_.wvu.FilterData" localSheetId="0" hidden="1">Données!$A$5:$S$400</definedName>
    <definedName name="Z_1A538243_A960_468C_A1B9_DF586098ECF5_.wvu.FilterData" localSheetId="0" hidden="1">Données!$A$5:$S$400</definedName>
    <definedName name="Z_1A64D50D_E5AC_4EFA_A6FD_E46C12882214_.wvu.FilterData" localSheetId="0" hidden="1">Données!$A$5:$S$400</definedName>
    <definedName name="Z_1A663090_58BC_473C_A135_F97267E8F7FE_.wvu.FilterData" localSheetId="0" hidden="1">Données!$A$5:$S$400</definedName>
    <definedName name="Z_1A829178_B2C5_445D_B533_0424EE0F8B6C_.wvu.FilterData" localSheetId="0" hidden="1">Données!$A$5:$S$400</definedName>
    <definedName name="Z_1AA9FB40_ABD4_4ADD_BD8E_CC1264055FB1_.wvu.FilterData" localSheetId="0" hidden="1">Données!$A$5:$S$400</definedName>
    <definedName name="Z_1AAC040F_9971_4B26_AB03_E6F567D23F91_.wvu.FilterData" localSheetId="0" hidden="1">Données!$A$5:$S$400</definedName>
    <definedName name="Z_1ABE7694_12CD_4151_9C78_EA35299C33B4_.wvu.FilterData" localSheetId="0" hidden="1">Données!$A$5:$S$400</definedName>
    <definedName name="Z_1AE84154_69C4_4C46_8E2D_AB34556B5AB6_.wvu.FilterData" localSheetId="0" hidden="1">Données!$A$5:$S$400</definedName>
    <definedName name="Z_1AEB88F0_0C0A_40A5_8C4F_826B3860B6BB_.wvu.FilterData" localSheetId="0" hidden="1">Données!$A$5:$S$400</definedName>
    <definedName name="Z_1B16B377_067B_4EBE_B58F_527C8EDC85E1_.wvu.FilterData" localSheetId="0" hidden="1">Données!$A$5:$S$400</definedName>
    <definedName name="Z_1B256276_B9EC_4D36_BEAE_0E46337369A8_.wvu.FilterData" localSheetId="0" hidden="1">Données!$A$5:$S$400</definedName>
    <definedName name="Z_1B263212_B9E3_4710_9D66_E9B280BA7EEC_.wvu.FilterData" localSheetId="0" hidden="1">Données!$A$5:$S$400</definedName>
    <definedName name="Z_1B43F728_E786_484C_9C2A_C43AE0F8830E_.wvu.FilterData" localSheetId="0" hidden="1">Données!$A$5:$S$400</definedName>
    <definedName name="Z_1B553C3A_CE7C_4D33_838F_500CC5BD4677_.wvu.FilterData" localSheetId="0" hidden="1">Données!$A$5:$S$400</definedName>
    <definedName name="Z_1BB6143E_98F1_4DB9_8428_F579040574E4_.wvu.FilterData" localSheetId="0" hidden="1">Données!$A$5:$S$400</definedName>
    <definedName name="Z_1BC100EF_1C66_4B78_83C4_57705118B6DA_.wvu.FilterData" localSheetId="0" hidden="1">Données!$A$5:$S$400</definedName>
    <definedName name="Z_1BEF0CDC_57C6_4842_96AA_9529121477F9_.wvu.FilterData" localSheetId="0" hidden="1">Données!$A$5:$S$400</definedName>
    <definedName name="Z_1C349D6F_6E6B_4ABB_8070_BE8DE82110F3_.wvu.FilterData" localSheetId="0" hidden="1">Données!$A$5:$S$400</definedName>
    <definedName name="Z_1C3699EA_F7E1_4531_8501_7C80D36ECDD7_.wvu.FilterData" localSheetId="0" hidden="1">Données!$A$5:$S$400</definedName>
    <definedName name="Z_1C415F7D_0805_4B03_9879_E1D94174D665_.wvu.FilterData" localSheetId="0" hidden="1">Données!$A$5:$S$400</definedName>
    <definedName name="Z_1C47C0B0_52AD_4D72_AE92_FDCBED52E743_.wvu.FilterData" localSheetId="0" hidden="1">Données!$A$5:$S$400</definedName>
    <definedName name="Z_1C52D94B_C543_487A_B646_6DDEDD52001A_.wvu.FilterData" localSheetId="0" hidden="1">Données!$A$5:$S$400</definedName>
    <definedName name="Z_1CA4659B_B13B_49C8_9A85_94D65F9EB08E_.wvu.FilterData" localSheetId="0" hidden="1">Données!$A$5:$S$400</definedName>
    <definedName name="Z_1CB3D6B7_6127_444A_B998_79E1440C72B5_.wvu.FilterData" localSheetId="0" hidden="1">Données!$A$5:$S$400</definedName>
    <definedName name="Z_1CF65E36_6B32_4FC9_8891_299884514CEC_.wvu.FilterData" localSheetId="0" hidden="1">Données!$A$5:$S$400</definedName>
    <definedName name="Z_1CF79697_92C9_4A0E_8B6B_A6B746792B2B_.wvu.FilterData" localSheetId="0" hidden="1">Données!$A$5:$S$400</definedName>
    <definedName name="Z_1CFE8F35_7458_414F_86F1_2BE49A608248_.wvu.FilterData" localSheetId="0" hidden="1">Données!$A$5:$S$400</definedName>
    <definedName name="Z_1CFF954B_C13B_42D1_863F_4F847CAA03BF_.wvu.FilterData" localSheetId="0" hidden="1">Données!$A$5:$S$400</definedName>
    <definedName name="Z_1D050E17_DC59_457B_BCCD_6050D3DAC98C_.wvu.FilterData" localSheetId="0" hidden="1">Données!$A$5:$S$400</definedName>
    <definedName name="Z_1D051BEB_3D94_4015_B73B_72E8219FED2E_.wvu.FilterData" localSheetId="0" hidden="1">Données!$A$5:$S$400</definedName>
    <definedName name="Z_1D0644F1_2E01_4DDB_B94C_E2ADA1352422_.wvu.FilterData" localSheetId="0" hidden="1">Données!$A$5:$S$400</definedName>
    <definedName name="Z_1D1A358C_D07B_4473_9DDE_8A3D8F19ACEF_.wvu.FilterData" localSheetId="0" hidden="1">Données!$A$5:$S$400</definedName>
    <definedName name="Z_1D2061DC_1116_49BE_94EF_6257BDDDF211_.wvu.FilterData" localSheetId="0" hidden="1">Données!$A$5:$S$400</definedName>
    <definedName name="Z_1D300168_73F8_44EA_96E0_64E3F8576CA6_.wvu.FilterData" localSheetId="0" hidden="1">Données!$A$5:$S$400</definedName>
    <definedName name="Z_1D425B75_9D9F_46B1_ADDD_89B74CA4AE2E_.wvu.FilterData" localSheetId="0" hidden="1">Données!$A$5:$S$400</definedName>
    <definedName name="Z_1DA19C1F_BD48_4858_81B2_39A46E549FEB_.wvu.FilterData" localSheetId="0" hidden="1">Données!$A$5:$S$400</definedName>
    <definedName name="Z_1DADF7E1_EAFF_46DC_B2E9_50898780186A_.wvu.FilterData" localSheetId="0" hidden="1">Données!$A$5:$S$400</definedName>
    <definedName name="Z_1DC854D6_2ADE_4589_96FE_1C35484EF168_.wvu.FilterData" localSheetId="0" hidden="1">Données!$A$5:$S$400</definedName>
    <definedName name="Z_1DE1423C_067D_407B_B540_69CB4466243B_.wvu.FilterData" localSheetId="0" hidden="1">Données!$A$5:$S$400</definedName>
    <definedName name="Z_1DE7B8B0_96B4_4698_ABBA_FE2E29051F4E_.wvu.FilterData" localSheetId="0" hidden="1">Données!$A$5:$S$400</definedName>
    <definedName name="Z_1E07D931_06BD_41DE_842F_670407CD4984_.wvu.FilterData" localSheetId="0" hidden="1">Données!$A$5:$S$400</definedName>
    <definedName name="Z_1E0CF4CF_848E_4A41_A338_3755241A19D6_.wvu.FilterData" localSheetId="0" hidden="1">Données!$A$5:$S$400</definedName>
    <definedName name="Z_1E283E77_7598_4433_97BB_CC0AE6CE8356_.wvu.FilterData" localSheetId="0" hidden="1">Données!$A$5:$S$400</definedName>
    <definedName name="Z_1E291EDF_2256_4AD0_A04B_635BF4D004D2_.wvu.FilterData" localSheetId="0" hidden="1">Données!$A$5:$S$400</definedName>
    <definedName name="Z_1E30BDF7_8A51_4A26_8761_0588E054046E_.wvu.FilterData" localSheetId="0" hidden="1">Données!$A$5:$S$400</definedName>
    <definedName name="Z_1E36B46B_8B83_404F_9CEE_4F029B93CDE6_.wvu.FilterData" localSheetId="0" hidden="1">Données!$A$5:$S$400</definedName>
    <definedName name="Z_1E3FDF15_E5F9_4CA7_89D0_F0D50CA8D833_.wvu.FilterData" localSheetId="0" hidden="1">Données!$A$5:$S$400</definedName>
    <definedName name="Z_1E4AA3D7_EC71_4F95_A443_5F5468D20F37_.wvu.FilterData" localSheetId="0" hidden="1">Données!$A$5:$S$400</definedName>
    <definedName name="Z_1E5987FD_3880_42F1_8B32_72D80A7A022C_.wvu.FilterData" localSheetId="0" hidden="1">Données!$A$5:$S$400</definedName>
    <definedName name="Z_1E82FCDA_4323_4182_9557_7DFB4DB3E474_.wvu.FilterData" localSheetId="0" hidden="1">Données!$A$5:$S$400</definedName>
    <definedName name="Z_1EAA7530_1A12_4E09_BA29_3006E80D3C3C_.wvu.FilterData" localSheetId="0" hidden="1">Données!$A$5:$S$400</definedName>
    <definedName name="Z_1EC7A3DB_A628_4302_B262_9A3A9193F24F_.wvu.FilterData" localSheetId="0" hidden="1">Données!$A$5:$S$400</definedName>
    <definedName name="Z_1EEA9700_35C9_4ADE_8EC2_6B0D18F9566B_.wvu.FilterData" localSheetId="0" hidden="1">Données!$A$5:$S$400</definedName>
    <definedName name="Z_1F01A2A9_5C1F_4CAF_AC4D_C03F16C5CFA4_.wvu.FilterData" localSheetId="0" hidden="1">Données!$A$5:$S$400</definedName>
    <definedName name="Z_1F183BB7_C9AD_492C_9789_F9D1F2E7428B_.wvu.FilterData" localSheetId="0" hidden="1">Données!$A$5:$S$400</definedName>
    <definedName name="Z_1F37AA7B_EEE0_4B09_9761_61E6C44F87F1_.wvu.FilterData" localSheetId="0" hidden="1">Données!$A$5:$S$400</definedName>
    <definedName name="Z_1F41E314_A041_4F73_8DE0_56EBD396A9E0_.wvu.FilterData" localSheetId="0" hidden="1">Données!$A$5:$S$400</definedName>
    <definedName name="Z_1F537550_A62E_416C_8D8D_9E214E692073_.wvu.FilterData" localSheetId="0" hidden="1">Données!$A$5:$S$400</definedName>
    <definedName name="Z_202B167A_F29A_4C7D_9440_D22D1D955669_.wvu.FilterData" localSheetId="0" hidden="1">Données!$A$5:$S$400</definedName>
    <definedName name="Z_208BD888_E464_4FA3_9973_4D5459A51FB2_.wvu.FilterData" localSheetId="0" hidden="1">Données!$A$5:$S$400</definedName>
    <definedName name="Z_20D54243_737B_4766_898D_53E25747F8EF_.wvu.FilterData" localSheetId="0" hidden="1">Données!$A$5:$S$400</definedName>
    <definedName name="Z_20E60D99_1C63_4409_82F3_69BE424D81BA_.wvu.FilterData" localSheetId="0" hidden="1">Données!$A$5:$S$400</definedName>
    <definedName name="Z_20E9C51D_59BC_4B2D_918C_6236EC8B3AF9_.wvu.FilterData" localSheetId="0" hidden="1">Données!$A$5:$S$400</definedName>
    <definedName name="Z_210574F1_869D_41DB_A16F_3C5D6413BF18_.wvu.FilterData" localSheetId="0" hidden="1">Données!$A$5:$S$400</definedName>
    <definedName name="Z_213B0948_4382_4D5E_9361_A001F90E4698_.wvu.FilterData" localSheetId="0" hidden="1">Données!$A$5:$S$400</definedName>
    <definedName name="Z_2141542C_5819_43F4_A190_7AF01B16329D_.wvu.FilterData" localSheetId="0" hidden="1">Données!$A$5:$S$400</definedName>
    <definedName name="Z_2143CECC_0955_4650_8381_F1908588EF0E_.wvu.FilterData" localSheetId="0" hidden="1">Données!$A$5:$S$400</definedName>
    <definedName name="Z_215C537C_298C_4B8F_9E0F_F3D16FAF1FAC_.wvu.FilterData" localSheetId="0" hidden="1">Données!$A$5:$S$400</definedName>
    <definedName name="Z_21831BC2_2138_4481_80B1_9C635A23E813_.wvu.FilterData" localSheetId="0" hidden="1">Données!$A$5:$S$400</definedName>
    <definedName name="Z_2193C7DB_3E6E_43F0_A4E0_9CAB1316E109_.wvu.FilterData" localSheetId="0" hidden="1">Données!$A$5:$S$400</definedName>
    <definedName name="Z_219F742B_1380_45E9_B29E_343F938AC510_.wvu.FilterData" localSheetId="0" hidden="1">Données!$A$5:$S$400</definedName>
    <definedName name="Z_21ABF286_FC86_44C7_8B1D_408BD0934E0A_.wvu.FilterData" localSheetId="0" hidden="1">Données!$A$5:$S$400</definedName>
    <definedName name="Z_21AF6880_D64A_47BA_8050_2B2F08D420E1_.wvu.FilterData" localSheetId="0" hidden="1">Données!$A$5:$S$400</definedName>
    <definedName name="Z_21B13C8D_BF1D_4CC3_AC39_044D70EB47A6_.wvu.FilterData" localSheetId="0" hidden="1">Données!$A$5:$S$400</definedName>
    <definedName name="Z_21B246F1_3458_41BF_8A44_AC0E7635EABD_.wvu.FilterData" localSheetId="0" hidden="1">Données!$A$5:$S$400</definedName>
    <definedName name="Z_21EE58AE_1AFC_4E5F_9A13_1F5259A08CBB_.wvu.FilterData" localSheetId="0" hidden="1">Données!$A$5:$S$400</definedName>
    <definedName name="Z_22152CEB_0667_4F8A_A786_14B3DB2ECC0D_.wvu.FilterData" localSheetId="0" hidden="1">Données!$A$5:$S$400</definedName>
    <definedName name="Z_221F0760_E1AB_49DC_B516_AD7062D4217D_.wvu.FilterData" localSheetId="0" hidden="1">Données!$A$5:$S$400</definedName>
    <definedName name="Z_22318AF0_C6AE_4675_8098_DA1CBD1C79A1_.wvu.FilterData" localSheetId="0" hidden="1">Données!$A$5:$S$400</definedName>
    <definedName name="Z_2246C28E_1C46_4874_99B5_61CD48A12D17_.wvu.FilterData" localSheetId="0" hidden="1">Données!$A$5:$S$400</definedName>
    <definedName name="Z_22685CC9_39CB_470D_A845_F8A82A5ECEBB_.wvu.FilterData" localSheetId="0" hidden="1">Données!$A$5:$S$400</definedName>
    <definedName name="Z_226CCF4D_C9D6_4C00_9763_AC72D5D86181_.wvu.FilterData" localSheetId="0" hidden="1">Données!$A$5:$S$400</definedName>
    <definedName name="Z_2270B50C_9DDE_422D_9418_D88582A4A50C_.wvu.FilterData" localSheetId="0" hidden="1">Données!$A$5:$S$400</definedName>
    <definedName name="Z_2285855C_5276_4D7F_926B_AF2A8ECB900B_.wvu.FilterData" localSheetId="0" hidden="1">Données!$A$5:$S$400</definedName>
    <definedName name="Z_229B0B19_21A5_43D2_B382_E86B62F027D6_.wvu.FilterData" localSheetId="0" hidden="1">Données!$A$5:$S$400</definedName>
    <definedName name="Z_22BA22ED_B2EF_46F8_8815_76B1C7062504_.wvu.FilterData" localSheetId="0" hidden="1">Données!$A$5:$S$400</definedName>
    <definedName name="Z_22CF1745_EE1A_4E8D_8CEF_A0D4AB2902BE_.wvu.FilterData" localSheetId="0" hidden="1">Données!$A$5:$S$400</definedName>
    <definedName name="Z_22E79B21_035B_498E_B63F_39D80F374F05_.wvu.FilterData" localSheetId="0" hidden="1">Données!$A$5:$S$400</definedName>
    <definedName name="Z_231450D3_EE6E_46BA_8691_25B186AD01CB_.wvu.FilterData" localSheetId="0" hidden="1">Données!$A$5:$S$400</definedName>
    <definedName name="Z_2315F903_365D_4CAB_8F9A_4CF0407C7D80_.wvu.FilterData" localSheetId="0" hidden="1">Données!$A$5:$S$400</definedName>
    <definedName name="Z_231B1231_FA42_4F13_AA4D_E20113583E37_.wvu.FilterData" localSheetId="0" hidden="1">Données!$A$5:$S$400</definedName>
    <definedName name="Z_231F710B_E877_4FCC_8134_065021A322E7_.wvu.FilterData" localSheetId="0" hidden="1">Données!$A$5:$S$400</definedName>
    <definedName name="Z_232541B3_FA21_4884_A450_AE7922E5BED1_.wvu.FilterData" localSheetId="0" hidden="1">Données!$A$5:$S$400</definedName>
    <definedName name="Z_232B561C_146C_448B_81A4_483AD0CDDD22_.wvu.FilterData" localSheetId="0" hidden="1">Données!$A$5:$S$400</definedName>
    <definedName name="Z_2330E833_7D85_42F7_8FBA_512E5431C7ED_.wvu.FilterData" localSheetId="0" hidden="1">Données!$A$5:$S$400</definedName>
    <definedName name="Z_2343F5AF_2CB4_42AD_8F7F_C6B5C3A8988D_.wvu.FilterData" localSheetId="0" hidden="1">Données!$A$5:$S$400</definedName>
    <definedName name="Z_234BEA5A_A1B4_4528_B7E2_7D18EF3F9DF9_.wvu.FilterData" localSheetId="0" hidden="1">Données!$A$5:$S$400</definedName>
    <definedName name="Z_234EA0B6_74BC_40E3_8B9C_EF5927B6B0DA_.wvu.FilterData" localSheetId="0" hidden="1">Données!$A$5:$S$400</definedName>
    <definedName name="Z_23582640_078E_4FA7_BED0_470A331B70FA_.wvu.FilterData" localSheetId="0" hidden="1">Données!$A$5:$S$400</definedName>
    <definedName name="Z_2378AF31_6A77_4061_95EB_4919BD74F683_.wvu.FilterData" localSheetId="0" hidden="1">Données!$A$5:$S$400</definedName>
    <definedName name="Z_2389A3D2_6693_4771_B18F_AF488C4DBF01_.wvu.FilterData" localSheetId="0" hidden="1">Données!$A$5:$S$400</definedName>
    <definedName name="Z_239E9827_F029_4BCA_BBD1_BC34E43FC0F1_.wvu.FilterData" localSheetId="0" hidden="1">Données!$A$5:$S$400</definedName>
    <definedName name="Z_23B723F1_72DB_4615_A189_6B4593049571_.wvu.FilterData" localSheetId="0" hidden="1">Données!$A$5:$S$400</definedName>
    <definedName name="Z_23D84239_A688_4827_8F5F_5274972FEE58_.wvu.FilterData" localSheetId="0" hidden="1">Données!$A$5:$S$400</definedName>
    <definedName name="Z_23EA8312_A3B3_4DEB_9536_AFDD0C4A6AEC_.wvu.FilterData" localSheetId="0" hidden="1">Données!$A$5:$S$400</definedName>
    <definedName name="Z_23FF0D18_9FF1_4451_BED7_03F484F8F830_.wvu.FilterData" localSheetId="0" hidden="1">Données!$A$5:$S$400</definedName>
    <definedName name="Z_240D9FA7_281C_453A_8333_09511016C490_.wvu.FilterData" localSheetId="0" hidden="1">Données!$A$5:$S$400</definedName>
    <definedName name="Z_242A53D8_4F53_4E2F_A054_72F642942312_.wvu.FilterData" localSheetId="0" hidden="1">Données!$A$5:$S$400</definedName>
    <definedName name="Z_24399404_32D7_40D5_89E6_214DF1C0AEC2_.wvu.FilterData" localSheetId="0" hidden="1">Données!$A$5:$S$400</definedName>
    <definedName name="Z_243B1D9C_7A35_4A80_B81C_83BB87A7B4FB_.wvu.FilterData" localSheetId="0" hidden="1">Données!$A$5:$S$400</definedName>
    <definedName name="Z_24549649_42D0_4B94_8803_DCC5E4922E3B_.wvu.FilterData" localSheetId="0" hidden="1">Données!$A$5:$S$400</definedName>
    <definedName name="Z_24567F7C_8CF1_41CC_9B68_DCB3E3BA9E63_.wvu.FilterData" localSheetId="0" hidden="1">Données!$A$5:$S$400</definedName>
    <definedName name="Z_24594B5B_C8BE_4373_A0F6_FC92E9E9E22D_.wvu.FilterData" localSheetId="0" hidden="1">Données!$A$5:$S$400</definedName>
    <definedName name="Z_245CDE83_148E_4603_8A3B_8518615CB0F3_.wvu.FilterData" localSheetId="0" hidden="1">Données!$A$5:$S$400</definedName>
    <definedName name="Z_2460C6EC_67D8_4CCF_937C_263EBB26FDD4_.wvu.FilterData" localSheetId="0" hidden="1">Données!$A$5:$S$400</definedName>
    <definedName name="Z_2464C37B_703C_46F8_8167_89223965A95D_.wvu.FilterData" localSheetId="0" hidden="1">Données!$A$5:$S$400</definedName>
    <definedName name="Z_247667D9_B511_466A_8B73_1A4D263419C1_.wvu.FilterData" localSheetId="0" hidden="1">Données!$A$5:$S$400</definedName>
    <definedName name="Z_24848347_978D_4F4B_A5A0_F5659EE113B5_.wvu.FilterData" localSheetId="0" hidden="1">Données!$A$5:$S$400</definedName>
    <definedName name="Z_24AAAB47_73D7_45FB_B492_DEBC1D6061DA_.wvu.FilterData" localSheetId="0" hidden="1">Données!$A$5:$S$400</definedName>
    <definedName name="Z_24C4802B_CAC9_434D_87E5_4F3437CE7F3C_.wvu.FilterData" localSheetId="0" hidden="1">Données!$A$5:$S$400</definedName>
    <definedName name="Z_24C60FFA_496C_41EE_A79F_322D29B92EBC_.wvu.FilterData" localSheetId="0" hidden="1">Données!$A$5:$S$400</definedName>
    <definedName name="Z_24D4C1C3_6B5C_41B0_B455_85B7677322EF_.wvu.FilterData" localSheetId="0" hidden="1">Données!$A$5:$S$400</definedName>
    <definedName name="Z_2537B578_A292_4938_B7CD_3BD0C9209BA8_.wvu.FilterData" localSheetId="0" hidden="1">Données!$A$5:$S$400</definedName>
    <definedName name="Z_253EDB24_C644_419E_89C7_F893F577B0AF_.wvu.FilterData" localSheetId="0" hidden="1">Données!$A$5:$S$400</definedName>
    <definedName name="Z_25455892_79E9_4B4E_929A_7E08011B7E9C_.wvu.FilterData" localSheetId="0" hidden="1">Données!$A$5:$S$400</definedName>
    <definedName name="Z_255002A0_BF12_4726_ABC1_022075EFE308_.wvu.FilterData" localSheetId="0" hidden="1">Données!$A$5:$S$400</definedName>
    <definedName name="Z_256740F1_E0AC_482B_9FC3_80E4CF209372_.wvu.FilterData" localSheetId="0" hidden="1">Données!$A$5:$S$400</definedName>
    <definedName name="Z_2569A7C3_9E25_4E07_955B_836C36E188C5_.wvu.FilterData" localSheetId="0" hidden="1">Données!$A$5:$S$400</definedName>
    <definedName name="Z_256FFBF8_D18A_4029_AC6E_237A5DA56056_.wvu.FilterData" localSheetId="0" hidden="1">Données!$A$5:$S$400</definedName>
    <definedName name="Z_25812260_67D1_4E41_AFEC_D9A6C5B9A8DF_.wvu.FilterData" localSheetId="0" hidden="1">Données!$A$5:$S$400</definedName>
    <definedName name="Z_2592F2FE_4EBC_4AB2_870F_D2358662FAD0_.wvu.FilterData" localSheetId="0" hidden="1">Données!$A$5:$S$400</definedName>
    <definedName name="Z_261B7909_34B7_488E_BB2C_13C11C908384_.wvu.FilterData" localSheetId="0" hidden="1">Données!$A$5:$S$400</definedName>
    <definedName name="Z_263D4E6D_7B17_4E31_8E19_7142EF292B75_.wvu.FilterData" localSheetId="0" hidden="1">Données!$A$5:$S$400</definedName>
    <definedName name="Z_2675C7B6_B7A7_4092_9962_385BBFE38AAE_.wvu.FilterData" localSheetId="0" hidden="1">Données!$A$5:$S$400</definedName>
    <definedName name="Z_26B350BB_CBFE_4BD2_8D93_37A07C190AC8_.wvu.FilterData" localSheetId="0" hidden="1">Données!$A$5:$S$400</definedName>
    <definedName name="Z_26B38A62_4296_4181_9FDA_9C00ABFC1D57_.wvu.FilterData" localSheetId="0" hidden="1">Données!$A$5:$S$400</definedName>
    <definedName name="Z_26C03918_94CE_4FB1_88FB_BB271D75FD5E_.wvu.FilterData" localSheetId="0" hidden="1">Données!$A$5:$S$400</definedName>
    <definedName name="Z_271A5BE7_8E2A_4765_BD53_B0D2E355C08A_.wvu.FilterData" localSheetId="0" hidden="1">Données!$A$5:$S$400</definedName>
    <definedName name="Z_271D50AB_2A51_4C2F_9F62_FE3CE620F13A_.wvu.FilterData" localSheetId="0" hidden="1">Données!$A$5:$S$400</definedName>
    <definedName name="Z_274EFA66_DB20_4A1D_BA40_C1509DF0FCF9_.wvu.FilterData" localSheetId="0" hidden="1">Données!$A$5:$S$400</definedName>
    <definedName name="Z_27514C63_107C_4C8C_AC31_AE0A8526E1FF_.wvu.FilterData" localSheetId="0" hidden="1">Données!$A$5:$S$400</definedName>
    <definedName name="Z_27528C86_D658_41AA_8D50_DECA6EEDB9F8_.wvu.FilterData" localSheetId="0" hidden="1">Données!$A$5:$S$400</definedName>
    <definedName name="Z_278400F3_BF25_44C7_B021_A68467381BAA_.wvu.FilterData" localSheetId="0" hidden="1">Données!$A$5:$S$400</definedName>
    <definedName name="Z_27A1F1E2_9F38_43E5_8B10_22C6BB8A375A_.wvu.FilterData" localSheetId="0" hidden="1">Données!$A$5:$S$400</definedName>
    <definedName name="Z_27AB9B5B_849A_43D8_9F4D_65D566271346_.wvu.FilterData" localSheetId="0" hidden="1">Données!$A$5:$S$400</definedName>
    <definedName name="Z_27C0D980_4DCD_4847_9939_785B884EFC12_.wvu.FilterData" localSheetId="0" hidden="1">Données!$A$5:$S$400</definedName>
    <definedName name="Z_27E8B051_FE13_4779_9AD2_A0E9A0A3EA41_.wvu.FilterData" localSheetId="0" hidden="1">Données!$A$5:$S$400</definedName>
    <definedName name="Z_27F24E02_B11E_4AB0_9691_943E054F9839_.wvu.FilterData" localSheetId="0" hidden="1">Données!$A$5:$S$400</definedName>
    <definedName name="Z_27F2C61B_9F22_42E2_B02B_EF1A777611D6_.wvu.FilterData" localSheetId="0" hidden="1">Données!$A$5:$S$400</definedName>
    <definedName name="Z_2805A86A_B19A_4BE3_8D26_E178181F3FFB_.wvu.FilterData" localSheetId="0" hidden="1">Données!$A$5:$S$400</definedName>
    <definedName name="Z_280C0C83_A4B4_435D_92AE_6E0E842FC6E3_.wvu.FilterData" localSheetId="0" hidden="1">Données!$A$5:$S$400</definedName>
    <definedName name="Z_28104F1B_CC3E_494D_84B3_1C6845209CAF_.wvu.FilterData" localSheetId="0" hidden="1">Données!$A$5:$S$400</definedName>
    <definedName name="Z_2814C44F_D0FA_42A8_B5A4_813974D379D2_.wvu.FilterData" localSheetId="0" hidden="1">Données!$A$5:$S$400</definedName>
    <definedName name="Z_2820E7A9_A0D7_4644_934C_CBAB19B1FF2D_.wvu.FilterData" localSheetId="0" hidden="1">Données!$A$5:$S$400</definedName>
    <definedName name="Z_2836CC33_48B0_4A05_97D7_674401D278D5_.wvu.FilterData" localSheetId="0" hidden="1">Données!$A$5:$S$400</definedName>
    <definedName name="Z_2865DA1B_8E15_4F68_B741_EFC219DC3E4E_.wvu.FilterData" localSheetId="0" hidden="1">Données!$A$5:$S$400</definedName>
    <definedName name="Z_2875DDC4_BB58_4B2F_9815_5797DCF560EB_.wvu.FilterData" localSheetId="0" hidden="1">Données!$A$5:$S$400</definedName>
    <definedName name="Z_289383ED_EE9D_45FC_913A_4A47CF11E88A_.wvu.FilterData" localSheetId="0" hidden="1">Données!$A$5:$S$400</definedName>
    <definedName name="Z_28B390EF_93EC_4566_B3E7_15CF38DFD1C6_.wvu.FilterData" localSheetId="0" hidden="1">Données!$A$5:$S$400</definedName>
    <definedName name="Z_28B54617_43E9_4D70_A1C4_CB2BF05EDBFB_.wvu.FilterData" localSheetId="0" hidden="1">Données!$A$5:$S$400</definedName>
    <definedName name="Z_28B95CDF_167A_44B0_ACE1_705C63665038_.wvu.FilterData" localSheetId="0" hidden="1">Données!$A$5:$S$400</definedName>
    <definedName name="Z_28CDD238_96E4_42AC_B1C9_9AAAE41B4787_.wvu.FilterData" localSheetId="0" hidden="1">Données!$A$5:$S$400</definedName>
    <definedName name="Z_28DC0D82_740A_48A3_A13D_D9CF8907201A_.wvu.FilterData" localSheetId="0" hidden="1">Données!$A$5:$S$400</definedName>
    <definedName name="Z_290C36B9_848E_421E_AF1A_EEFE5A251623_.wvu.FilterData" localSheetId="0" hidden="1">Données!$A$5:$S$400</definedName>
    <definedName name="Z_292C39A7_3DF3_4FE1_B072_BAE843F25F0C_.wvu.FilterData" localSheetId="0" hidden="1">Données!$A$5:$S$400</definedName>
    <definedName name="Z_294BE492_C11C_4D06_B2B4_F64A27E98C12_.wvu.FilterData" localSheetId="0" hidden="1">Données!$A$5:$S$400</definedName>
    <definedName name="Z_29734A07_BBE8_4617_BA8E_F11302D8C713_.wvu.FilterData" localSheetId="0" hidden="1">Données!$A$5:$S$400</definedName>
    <definedName name="Z_299ADAEB_6421_461A_A5C9_E19D0D900DA7_.wvu.FilterData" localSheetId="0" hidden="1">Données!$A$5:$S$400</definedName>
    <definedName name="Z_29B0C4D9_4C43_4BAD_B05B_CE94FAF23398_.wvu.FilterData" localSheetId="0" hidden="1">Données!$A$5:$S$400</definedName>
    <definedName name="Z_29B7CAB9_F33D_4919_BEC3_A56E93F0293B_.wvu.FilterData" localSheetId="0" hidden="1">Données!$A$5:$S$400</definedName>
    <definedName name="Z_29EA3034_A9C0_4094_AC1B_0E357B03182C_.wvu.FilterData" localSheetId="0" hidden="1">Données!$A$5:$S$400</definedName>
    <definedName name="Z_29FD561A_14CE_458D_BB98_50F24492B07F_.wvu.FilterData" localSheetId="0" hidden="1">Données!$A$5:$S$400</definedName>
    <definedName name="Z_2A1DF820_5BEE_4C40_8174_041D0CA53621_.wvu.FilterData" localSheetId="0" hidden="1">Données!$A$5:$S$400</definedName>
    <definedName name="Z_2A1E707D_750C_40DA_9C10_5968CBAAB6C5_.wvu.FilterData" localSheetId="0" hidden="1">Données!$A$5:$S$400</definedName>
    <definedName name="Z_2A43CECC_5532_4467_9412_3F2BCA66CC3B_.wvu.FilterData" localSheetId="0" hidden="1">Données!$A$5:$S$400</definedName>
    <definedName name="Z_2A688775_1265_4C40_B1A0_AC013525BA0C_.wvu.FilterData" localSheetId="0" hidden="1">Données!$A$5:$S$400</definedName>
    <definedName name="Z_2AA40102_E505_40DE_BA9E_1EAE9F94649D_.wvu.FilterData" localSheetId="0" hidden="1">Données!$A$5:$S$400</definedName>
    <definedName name="Z_2AA79F29_1745_4D76_B25A_56936DA5B996_.wvu.FilterData" localSheetId="0" hidden="1">Données!$A$5:$S$400</definedName>
    <definedName name="Z_2ABE8DF7_88FC_43F8_A25C_95F9D9BB35FD_.wvu.FilterData" localSheetId="0" hidden="1">Données!$A$5:$S$400</definedName>
    <definedName name="Z_2AD67B9D_6835_497A_AB20_C5774377C6D6_.wvu.FilterData" localSheetId="0" hidden="1">Données!$A$5:$S$400</definedName>
    <definedName name="Z_2AEFEB51_48E1_4C3D_BBD5_754D33D7F7F1_.wvu.FilterData" localSheetId="0" hidden="1">Données!$A$5:$S$400</definedName>
    <definedName name="Z_2AF239AF_BE08_41DF_A3E2_7887CAAA2B91_.wvu.FilterData" localSheetId="0" hidden="1">Données!$A$5:$S$400</definedName>
    <definedName name="Z_2B1013D1_D608_4B9B_9416_FE730745DBFD_.wvu.FilterData" localSheetId="0" hidden="1">Données!$A$5:$S$400</definedName>
    <definedName name="Z_2B11205E_2B1F_4EB4_9192_C2CD856F5FF4_.wvu.FilterData" localSheetId="0" hidden="1">Données!$A$5:$S$400</definedName>
    <definedName name="Z_2B249A3E_C0D8_44AC_8C95_9FAA01B88F4F_.wvu.FilterData" localSheetId="0" hidden="1">Données!$A$5:$S$400</definedName>
    <definedName name="Z_2B2C1E64_12B7_496D_8C3B_CB8DE63343F8_.wvu.FilterData" localSheetId="0" hidden="1">Données!$A$5:$S$400</definedName>
    <definedName name="Z_2B7D0D85_A09B_4B29_9F62_1F22142A16F8_.wvu.FilterData" localSheetId="0" hidden="1">Données!$A$5:$S$400</definedName>
    <definedName name="Z_2B980F47_9DCF_4B4B_A348_C7B30CFAD5B8_.wvu.FilterData" localSheetId="0" hidden="1">Données!$A$5:$S$400</definedName>
    <definedName name="Z_2BC62AA7_FC67_4300_8971_B37C10327699_.wvu.FilterData" localSheetId="0" hidden="1">Données!$A$5:$S$400</definedName>
    <definedName name="Z_2BE37051_05FE_4BEE_BA71_5D11BBA8F8EC_.wvu.FilterData" localSheetId="0" hidden="1">Données!$A$5:$S$400</definedName>
    <definedName name="Z_2BE38F9E_5902_487E_9749_28722D83878C_.wvu.FilterData" localSheetId="0" hidden="1">Données!$A$5:$S$400</definedName>
    <definedName name="Z_2C2B1076_4139_4073_AE5E_9F1A1CFBF308_.wvu.FilterData" localSheetId="0" hidden="1">Données!$A$5:$S$400</definedName>
    <definedName name="Z_2C3657D4_9BED_40A2_BAB8_A4ABF37AA9FA_.wvu.FilterData" localSheetId="0" hidden="1">Données!$A$5:$S$400</definedName>
    <definedName name="Z_2C4C35A0_9C5A_4D2A_9958_839FB5C9BE99_.wvu.FilterData" localSheetId="0" hidden="1">Données!$A$5:$S$400</definedName>
    <definedName name="Z_2C4DB129_9868_4A30_9818_0E76EC696736_.wvu.FilterData" localSheetId="0" hidden="1">Données!$A$5:$S$400</definedName>
    <definedName name="Z_2C6949E7_8B30_45C7_B352_E268EEBB5555_.wvu.FilterData" localSheetId="0" hidden="1">Données!$A$5:$S$400</definedName>
    <definedName name="Z_2CB38ABC_D5B5_4EE5_9AD4_4B197A037BAB_.wvu.FilterData" localSheetId="0" hidden="1">Données!$A$5:$S$400</definedName>
    <definedName name="Z_2D0A51FF_E5EC_4937_A28F_2AF29F2C5DF8_.wvu.FilterData" localSheetId="0" hidden="1">Données!$A$5:$S$400</definedName>
    <definedName name="Z_2D0BB779_A39D_4F66_A789_3CBD3B1F3EF3_.wvu.FilterData" localSheetId="0" hidden="1">Données!$A$5:$S$400</definedName>
    <definedName name="Z_2D32B16A_CA4F_47C4_9641_488330578FF0_.wvu.FilterData" localSheetId="0" hidden="1">Données!$A$5:$S$400</definedName>
    <definedName name="Z_2D3ACBD4_F705_4C40_B6EB_29E87B3CCF50_.wvu.FilterData" localSheetId="0" hidden="1">Données!$A$5:$S$400</definedName>
    <definedName name="Z_2D6BF5DF_073C_43D4_8A2E_D51CCD1AF5CC_.wvu.FilterData" localSheetId="0" hidden="1">Données!$A$5:$S$400</definedName>
    <definedName name="Z_2D6FB888_DD3B_478B_9B5B_4F69C8A0F0F3_.wvu.FilterData" localSheetId="0" hidden="1">Données!$A$5:$S$400</definedName>
    <definedName name="Z_2D83C977_ACBD_453E_A797_703AA5B12CA3_.wvu.FilterData" localSheetId="0" hidden="1">Données!$A$5:$S$400</definedName>
    <definedName name="Z_2D8E7E20_C1C4_4926_8AB9_528A326DCE9B_.wvu.FilterData" localSheetId="0" hidden="1">Données!$A$5:$S$400</definedName>
    <definedName name="Z_2D911736_5FF3_4A22_B475_70DA5608985E_.wvu.FilterData" localSheetId="0" hidden="1">Données!$A$5:$S$400</definedName>
    <definedName name="Z_2DB6FBDF_3F99_4663_A84A_6C506379CBD1_.wvu.FilterData" localSheetId="0" hidden="1">Données!$A$5:$S$400</definedName>
    <definedName name="Z_2DBB926F_52DE_4049_9E93_66FED5A1F35D_.wvu.FilterData" localSheetId="0" hidden="1">Données!$A$5:$S$400</definedName>
    <definedName name="Z_2DDAB9D0_D2F0_4B4B_A462_7B8831573869_.wvu.FilterData" localSheetId="0" hidden="1">Données!$A$5:$S$400</definedName>
    <definedName name="Z_2DDD9491_64A9_41A3_9ED3_BA3AB46F2DE2_.wvu.FilterData" localSheetId="0" hidden="1">Données!$A$5:$S$400</definedName>
    <definedName name="Z_2E40E0D9_C89E_46DA_9A89_F63EEF2CDD96_.wvu.FilterData" localSheetId="0" hidden="1">Données!$A$5:$S$400</definedName>
    <definedName name="Z_2E5B27E0_F069_4E9C_90C0_178C5A54AF90_.wvu.FilterData" localSheetId="0" hidden="1">Données!$A$5:$S$400</definedName>
    <definedName name="Z_2E66FBEE_8EF9_49B6_A108_73E67A5B95BE_.wvu.FilterData" localSheetId="0" hidden="1">Données!$A$5:$S$400</definedName>
    <definedName name="Z_2E952FF7_0B3F_4A85_A986_140D6920FD25_.wvu.FilterData" localSheetId="0" hidden="1">Données!$A$5:$S$400</definedName>
    <definedName name="Z_2EAE0726_0554_4617_A987_7632FC65654B_.wvu.FilterData" localSheetId="0" hidden="1">Données!$A$5:$S$400</definedName>
    <definedName name="Z_2EB56EDC_4FDE_4647_8A20_89D67D1FB67E_.wvu.FilterData" localSheetId="0" hidden="1">Données!$A$5:$S$400</definedName>
    <definedName name="Z_2EBA246C_2A55_4F4C_9DA8_76F7F370BA47_.wvu.FilterData" localSheetId="0" hidden="1">Données!$A$5:$S$400</definedName>
    <definedName name="Z_2EEF6CE2_D1D3_479B_A011_A6574DB95DF6_.wvu.FilterData" localSheetId="0" hidden="1">Données!$A$5:$S$400</definedName>
    <definedName name="Z_2EF490EF_1A67_445A_B430_20541E6E21DB_.wvu.FilterData" localSheetId="0" hidden="1">Données!$A$5:$S$400</definedName>
    <definedName name="Z_2F3470C3_9583_4F9A_BEFB_C9DFB163D237_.wvu.FilterData" localSheetId="0" hidden="1">Données!$A$5:$S$400</definedName>
    <definedName name="Z_2F4C2EA8_55D5_4856_ADF0_79C2AC6AB662_.wvu.FilterData" localSheetId="0" hidden="1">Données!$A$5:$S$400</definedName>
    <definedName name="Z_2F6E7963_8077_42B7_97DC_9885AE87D452_.wvu.FilterData" localSheetId="0" hidden="1">Données!$A$5:$S$400</definedName>
    <definedName name="Z_2F719750_E47A_4F47_B127_F5BC8449F1EC_.wvu.FilterData" localSheetId="0" hidden="1">Données!$A$5:$S$400</definedName>
    <definedName name="Z_2F867C6F_B713_4076_8290_1BFF7F61AAB7_.wvu.FilterData" localSheetId="0" hidden="1">Données!$A$5:$S$400</definedName>
    <definedName name="Z_2FC9B443_4C47_4756_8EFC_E46CDC9912DF_.wvu.FilterData" localSheetId="0" hidden="1">Données!$A$5:$S$400</definedName>
    <definedName name="Z_2FEDA166_E65F_48BD_B202_C0CDD8C2CAD2_.wvu.FilterData" localSheetId="0" hidden="1">Données!$A$5:$S$400</definedName>
    <definedName name="Z_30092718_BA13_4D7E_845D_39464D0B7CE5_.wvu.FilterData" localSheetId="0" hidden="1">Données!$A$5:$S$400</definedName>
    <definedName name="Z_30099E4C_3852_4F32_95E1_A92FDAFD294F_.wvu.FilterData" localSheetId="0" hidden="1">Données!$A$5:$S$400</definedName>
    <definedName name="Z_302F5C7A_A70A_4ECB_A306_167758B634AE_.wvu.FilterData" localSheetId="0" hidden="1">Données!$A$5:$S$400</definedName>
    <definedName name="Z_304D9B33_7983_4E25_BEFB_6C8A51C75A09_.wvu.FilterData" localSheetId="0" hidden="1">Données!$A$5:$S$400</definedName>
    <definedName name="Z_3055EADD_6C1F_4D51_AD9B_CE7A1845E869_.wvu.FilterData" localSheetId="0" hidden="1">Données!$A$5:$S$400</definedName>
    <definedName name="Z_306DBB68_D16C_4CE9_808B_1DBF913A8203_.wvu.FilterData" localSheetId="0" hidden="1">Données!$A$5:$S$400</definedName>
    <definedName name="Z_308EDB2F_6439_4D94_839C_D8BC9B577829_.wvu.FilterData" localSheetId="0" hidden="1">Données!$A$5:$S$400</definedName>
    <definedName name="Z_309D8724_0C32_4F48_8530_2D85FAFC1EE5_.wvu.FilterData" localSheetId="0" hidden="1">Données!$A$5:$S$400</definedName>
    <definedName name="Z_30C11856_F161_4952_9042_35A46FCEF8EC_.wvu.FilterData" localSheetId="0" hidden="1">Données!$A$5:$S$400</definedName>
    <definedName name="Z_30CDFEAC_5295_4493_ADAB_99232262A721_.wvu.FilterData" localSheetId="0" hidden="1">Données!$A$5:$S$400</definedName>
    <definedName name="Z_30E015BE_F5F0_4963_94F9_0081CE70A23D_.wvu.FilterData" localSheetId="0" hidden="1">Données!$A$5:$S$400</definedName>
    <definedName name="Z_30E0B210_E878_4E78_A6DC_29C5D76F82AA_.wvu.FilterData" localSheetId="0" hidden="1">Données!$A$5:$S$400</definedName>
    <definedName name="Z_30EEC8B2_2EAE_47D6_8096_BD290346BB83_.wvu.FilterData" localSheetId="0" hidden="1">Données!$A$5:$S$400</definedName>
    <definedName name="Z_3109C906_5A6C_4D40_B0DA_3D7E56055663_.wvu.FilterData" localSheetId="0" hidden="1">Données!$A$5:$S$400</definedName>
    <definedName name="Z_3117C947_C5FA_45AA_93F2_8E5C98B4F610_.wvu.FilterData" localSheetId="0" hidden="1">Données!$A$5:$S$400</definedName>
    <definedName name="Z_315CACAB_F12C_4E63_AA9A_891E7BDD3D0C_.wvu.FilterData" localSheetId="0" hidden="1">Données!$A$5:$S$400</definedName>
    <definedName name="Z_3160C7C0_74DE_416C_B313_42056AA347CD_.wvu.FilterData" localSheetId="0" hidden="1">Données!$A$5:$S$400</definedName>
    <definedName name="Z_317D2E45_ED5F_4B4D_B19B_5B0AAB101F6F_.wvu.FilterData" localSheetId="0" hidden="1">Données!$A$5:$S$400</definedName>
    <definedName name="Z_319E642D_FF7D_43C5_BA3E_CA20D1E3129E_.wvu.FilterData" localSheetId="0" hidden="1">Données!$A$5:$S$400</definedName>
    <definedName name="Z_31BCB5B0_A37C_4478_A296_80D0636F2F19_.wvu.FilterData" localSheetId="0" hidden="1">Données!$A$5:$S$400</definedName>
    <definedName name="Z_31DDB623_5CF8_4D3B_827A_138C17A5806E_.wvu.FilterData" localSheetId="0" hidden="1">Données!$A$5:$S$400</definedName>
    <definedName name="Z_31DF55A7_E97A_4383_BB8E_51EEC40A011A_.wvu.FilterData" localSheetId="0" hidden="1">Données!$A$5:$S$400</definedName>
    <definedName name="Z_31ED7E38_C9F4_47E2_A601_FA6CD0C30D67_.wvu.FilterData" localSheetId="0" hidden="1">Données!$A$5:$S$400</definedName>
    <definedName name="Z_32075B77_2C1A_44F2_852A_3A64A9C96A05_.wvu.FilterData" localSheetId="0" hidden="1">Données!$A$5:$S$400</definedName>
    <definedName name="Z_325500FF_9D0B_439F_BE1F_7DB57016B30C_.wvu.FilterData" localSheetId="0" hidden="1">Données!$A$5:$S$400</definedName>
    <definedName name="Z_32598E5E_2A05_4014_BD34_281DDBE68572_.wvu.FilterData" localSheetId="0" hidden="1">Données!$A$5:$S$400</definedName>
    <definedName name="Z_327CCEC7_B786_42AA_8A3B_E25D5E5EA52E_.wvu.FilterData" localSheetId="0" hidden="1">Données!$A$5:$S$400</definedName>
    <definedName name="Z_3280B51C_FF0B_4A6A_B2AD_ED46995F4F35_.wvu.FilterData" localSheetId="0" hidden="1">Données!$A$5:$S$400</definedName>
    <definedName name="Z_32B1D0B1_2703_4725_9A29_0871DF8E6C26_.wvu.FilterData" localSheetId="0" hidden="1">Données!$A$5:$S$400</definedName>
    <definedName name="Z_32BA71A1_0BC4_4728_9D47_CF0EBDB69B7D_.wvu.FilterData" localSheetId="0" hidden="1">Données!$A$5:$S$400</definedName>
    <definedName name="Z_32CDE3C4_FFAE_4C52_805B_72520FF333D5_.wvu.FilterData" localSheetId="0" hidden="1">Données!$A$5:$S$400</definedName>
    <definedName name="Z_32D13081_98D5_479A_82AF_720F63802B11_.wvu.FilterData" localSheetId="0" hidden="1">Données!$A$5:$S$400</definedName>
    <definedName name="Z_331CD9B7_B370_4E42_93C5_86A1CF13F19B_.wvu.FilterData" localSheetId="0" hidden="1">Données!$A$5:$S$400</definedName>
    <definedName name="Z_332D8DA6_163B_4A01_A6AD_B681C0E04392_.wvu.FilterData" localSheetId="0" hidden="1">Données!$A$5:$S$400</definedName>
    <definedName name="Z_3330E475_07BF_4233_BBD5_62402B2A1992_.wvu.FilterData" localSheetId="0" hidden="1">Données!$A$5:$S$400</definedName>
    <definedName name="Z_33326FB3_3B84_45CE_92A2_C8778DEBA655_.wvu.FilterData" localSheetId="0" hidden="1">Données!$A$5:$S$400</definedName>
    <definedName name="Z_33327E1F_ABA4_4B45_931E_FA18CB953634_.wvu.FilterData" localSheetId="0" hidden="1">Données!$A$5:$S$400</definedName>
    <definedName name="Z_33420768_9F7B_419D_879E_A3493934A4E6_.wvu.FilterData" localSheetId="0" hidden="1">Données!$A$5:$S$400</definedName>
    <definedName name="Z_33671D3A_CD33_4AA6_98C4_73901D20A7F8_.wvu.FilterData" localSheetId="0" hidden="1">Données!$A$5:$S$400</definedName>
    <definedName name="Z_336C983E_1201_4CA7_AA2D_94F32FEF039C_.wvu.FilterData" localSheetId="0" hidden="1">Données!$A$5:$S$400</definedName>
    <definedName name="Z_338C79EF_F76E_4517_A5E3_1770A9BFD1CF_.wvu.FilterData" localSheetId="0" hidden="1">Données!$A$5:$S$400</definedName>
    <definedName name="Z_33BD6D5E_CFF3_4DF3_A93F_C3082B2B8F1E_.wvu.FilterData" localSheetId="0" hidden="1">Données!$A$5:$S$400</definedName>
    <definedName name="Z_33C31DD9_7B30_49C2_8D3B_36553466AF7C_.wvu.FilterData" localSheetId="0" hidden="1">Données!$A$5:$S$400</definedName>
    <definedName name="Z_33CDBECC_936E_4D55_B2A4_EB21BE63CD45_.wvu.FilterData" localSheetId="0" hidden="1">Données!$A$5:$S$400</definedName>
    <definedName name="Z_33D01A55_39D0_42EA_8E13_B31E59075F32_.wvu.FilterData" localSheetId="0" hidden="1">Données!$A$5:$S$400</definedName>
    <definedName name="Z_33E0AC48_0B16_4ADE_9138_7BD5DC7488F3_.wvu.FilterData" localSheetId="0" hidden="1">Données!$A$5:$S$400</definedName>
    <definedName name="Z_33E56EE3_F8FA_43A7_A00F_A5C17580C72B_.wvu.FilterData" localSheetId="0" hidden="1">Données!$A$5:$S$400</definedName>
    <definedName name="Z_33F0CD97_14A1_424C_9E7C_FA4348E0C0B8_.wvu.FilterData" localSheetId="0" hidden="1">Données!$A$5:$S$400</definedName>
    <definedName name="Z_33F75139_FEEC_4167_B76D_3B7276C6BB60_.wvu.FilterData" localSheetId="0" hidden="1">Données!$A$5:$S$400</definedName>
    <definedName name="Z_34025766_A6B7_42C5_AA96_3371A9B71568_.wvu.FilterData" localSheetId="0" hidden="1">Données!$A$5:$S$400</definedName>
    <definedName name="Z_340A359C_3399_484B_B1D0_D21B055F2F3E_.wvu.FilterData" localSheetId="0" hidden="1">Données!$A$5:$S$400</definedName>
    <definedName name="Z_341BAA86_1A8F_4F86_95AA_C33FB5DBF9E1_.wvu.FilterData" localSheetId="0" hidden="1">Données!$A$5:$S$400</definedName>
    <definedName name="Z_342A5986_6BAE_40B9_9828_DA9BF78CFF19_.wvu.FilterData" localSheetId="0" hidden="1">Données!$A$5:$S$400</definedName>
    <definedName name="Z_3435D637_7E35_4D3F_AD83_67E10947D736_.wvu.FilterData" localSheetId="0" hidden="1">Données!$A$5:$S$400</definedName>
    <definedName name="Z_34623B07_719E_4190_903C_5E71D67A5A61_.wvu.FilterData" localSheetId="0" hidden="1">Données!$A$5:$S$400</definedName>
    <definedName name="Z_346B311C_A977_43DE_8501_D138D6266181_.wvu.FilterData" localSheetId="0" hidden="1">Données!$A$5:$S$400</definedName>
    <definedName name="Z_346C771B_5095_45AB_8BB5_52DD9183FFB8_.wvu.FilterData" localSheetId="0" hidden="1">Données!$A$5:$S$400</definedName>
    <definedName name="Z_346CB956_8522_452F_A3B5_B642336CFCDA_.wvu.FilterData" localSheetId="0" hidden="1">Données!$A$5:$S$400</definedName>
    <definedName name="Z_34A74FC7_88B8_42F5_A833_CCF15F7AE52A_.wvu.FilterData" localSheetId="0" hidden="1">Données!$A$5:$S$400</definedName>
    <definedName name="Z_34F817BD_C4C4_42F4_9371_34128FABA0BF_.wvu.FilterData" localSheetId="0" hidden="1">Données!$A$5:$S$400</definedName>
    <definedName name="Z_35142E03_6D58_4EA9_8370_A5BD01A41400_.wvu.FilterData" localSheetId="0" hidden="1">Données!$A$5:$S$400</definedName>
    <definedName name="Z_351FF95D_63A3_4E49_90C2_45E1BEC5AF54_.wvu.FilterData" localSheetId="0" hidden="1">Données!$A$5:$S$400</definedName>
    <definedName name="Z_3526CEC7_DE44_44D2_BB65_F84AEC38F062_.wvu.FilterData" localSheetId="0" hidden="1">Données!$A$5:$S$400</definedName>
    <definedName name="Z_352C1519_228C_4359_8D3D_E90A0248C86A_.wvu.FilterData" localSheetId="0" hidden="1">Données!$A$5:$S$400</definedName>
    <definedName name="Z_356413E0_517B_4DDA_8ABB_17A8809BA7B5_.wvu.FilterData" localSheetId="0" hidden="1">Données!$A$5:$S$400</definedName>
    <definedName name="Z_3581178E_F2FE_4AA8_994B_B469397B524B_.wvu.FilterData" localSheetId="0" hidden="1">Données!$A$5:$S$400</definedName>
    <definedName name="Z_359FCAAE_D813_43C9_B633_504C5BA5ED92_.wvu.FilterData" localSheetId="0" hidden="1">Données!$A$5:$S$400</definedName>
    <definedName name="Z_35C292DF_FA78_441C_9DDC_CEFB13997DDD_.wvu.FilterData" localSheetId="0" hidden="1">Données!$A$5:$S$400</definedName>
    <definedName name="Z_35DE50B9_52BE_4173_AE92_6BB40335D6C0_.wvu.FilterData" localSheetId="0" hidden="1">Données!$A$5:$S$400</definedName>
    <definedName name="Z_35DF2646_E7AF_4AEB_BD3F_40629425B748_.wvu.FilterData" localSheetId="0" hidden="1">Données!$A$5:$S$400</definedName>
    <definedName name="Z_35E32E4E_E0AF_4C2A_8974_A8A465B227A2_.wvu.FilterData" localSheetId="0" hidden="1">Données!$A$5:$S$400</definedName>
    <definedName name="Z_35FBA497_AEF2_4614_9D08_A886920C966B_.wvu.FilterData" localSheetId="0" hidden="1">Données!$A$5:$S$400</definedName>
    <definedName name="Z_35FCCEF9_AE5A_4214_B1B6_9AD2298AC3B6_.wvu.FilterData" localSheetId="0" hidden="1">Données!$A$5:$S$400</definedName>
    <definedName name="Z_367F6DDB_20C8_4BA2_9160_7FF92F7BB336_.wvu.FilterData" localSheetId="0" hidden="1">Données!$A$5:$S$400</definedName>
    <definedName name="Z_368E2B64_94E6_4FA2_8D1C_5772BFFC2266_.wvu.FilterData" localSheetId="0" hidden="1">Données!$A$5:$S$400</definedName>
    <definedName name="Z_36A669EC_B6AE_41C7_8038_E10B6B580EB7_.wvu.FilterData" localSheetId="0" hidden="1">Données!$A$5:$S$400</definedName>
    <definedName name="Z_36AA90F1_1EA0_43C4_816D_A0DC60DAFC83_.wvu.FilterData" localSheetId="0" hidden="1">Données!$A$5:$S$400</definedName>
    <definedName name="Z_36ACA8AE_EE30_4D02_804F_A00A7D8704E7_.wvu.FilterData" localSheetId="0" hidden="1">Données!$A$5:$S$400</definedName>
    <definedName name="Z_36B48585_051D_47C8_A93C_7F0550DB685F_.wvu.FilterData" localSheetId="0" hidden="1">Données!$A$5:$S$400</definedName>
    <definedName name="Z_36D33753_6376_4BC2_B4A1_3025DF333AAF_.wvu.FilterData" localSheetId="0" hidden="1">Données!$A$5:$S$400</definedName>
    <definedName name="Z_36DDFD52_903E_43A5_BF3F_BACFE6105CD2_.wvu.FilterData" localSheetId="0" hidden="1">Données!$A$5:$S$400</definedName>
    <definedName name="Z_36FF94AA_23A6_4AF9_BEB1_C54854504D89_.wvu.FilterData" localSheetId="0" hidden="1">Données!$A$5:$S$400</definedName>
    <definedName name="Z_3705BF86_2EDF_4D93_88E9_CD74EB605C25_.wvu.FilterData" localSheetId="0" hidden="1">Données!$A$5:$S$400</definedName>
    <definedName name="Z_3714E6BB_14CE_45EE_A8E7_686DC80B55C0_.wvu.FilterData" localSheetId="0" hidden="1">Données!$A$5:$S$400</definedName>
    <definedName name="Z_37185CF2_28F1_4832_8FE2_21D9097B7A74_.wvu.FilterData" localSheetId="0" hidden="1">Données!$A$5:$S$400</definedName>
    <definedName name="Z_37341688_7403_4426_A74A_E0C2BAAEE596_.wvu.FilterData" localSheetId="0" hidden="1">Données!$A$5:$S$400</definedName>
    <definedName name="Z_375ED561_E9C0_42DF_8CB6_05D07242CEFE_.wvu.FilterData" localSheetId="0" hidden="1">Données!$A$5:$S$400</definedName>
    <definedName name="Z_377DF6FB_6B22_4762_A2F1_DB69F0DCF073_.wvu.FilterData" localSheetId="0" hidden="1">Données!$A$5:$S$400</definedName>
    <definedName name="Z_378C68B7_73F9_41B4_8660_0ADF83AF5E26_.wvu.FilterData" localSheetId="0" hidden="1">Données!$A$5:$S$400</definedName>
    <definedName name="Z_378F4DCF_1221_455E_A574_5AFF1B0B1383_.wvu.FilterData" localSheetId="0" hidden="1">Données!$A$5:$S$400</definedName>
    <definedName name="Z_3797708E_19BF_49BA_9CC2_88F53D3A5D28_.wvu.FilterData" localSheetId="0" hidden="1">Données!$A$5:$S$400</definedName>
    <definedName name="Z_379D590F_465F_4691_9F5C_53DA7CAAF196_.wvu.FilterData" localSheetId="0" hidden="1">Données!$A$5:$S$400</definedName>
    <definedName name="Z_37A5EE8E_1E76_4C44_9765_0FDD9DB203B7_.wvu.FilterData" localSheetId="0" hidden="1">Données!$A$5:$S$400</definedName>
    <definedName name="Z_37A6A554_B471_418A_A210_0C3130294D88_.wvu.FilterData" localSheetId="0" hidden="1">Données!$A$5:$S$400</definedName>
    <definedName name="Z_37B3BA47_C18F_4173_A029_1F2E094F8D37_.wvu.FilterData" localSheetId="0" hidden="1">Données!$A$5:$S$400</definedName>
    <definedName name="Z_37BB1A69_7F33_4B2C_88EC_D0CA1333971B_.wvu.FilterData" localSheetId="0" hidden="1">Données!$A$5:$S$400</definedName>
    <definedName name="Z_37C79620_EA31_4150_A2FF_9A612E741DD4_.wvu.FilterData" localSheetId="0" hidden="1">Données!$A$5:$S$400</definedName>
    <definedName name="Z_37D18D4E_258C_4391_9E90_7495489EB038_.wvu.FilterData" localSheetId="0" hidden="1">Données!$A$5:$S$400</definedName>
    <definedName name="Z_37E835C3_951A_4EEA_90B2_54331B7A519D_.wvu.FilterData" localSheetId="0" hidden="1">Données!$A$5:$S$400</definedName>
    <definedName name="Z_37F8F654_5E24_4FC2_8534_4E0E97CCAC5C_.wvu.FilterData" localSheetId="0" hidden="1">Données!$A$5:$S$400</definedName>
    <definedName name="Z_38131561_B071_42E8_B871_122932C05EEC_.wvu.FilterData" localSheetId="0" hidden="1">Données!$A$5:$S$400</definedName>
    <definedName name="Z_38281924_885E_4D6D_99E7_97C46F4C1CF2_.wvu.FilterData" localSheetId="0" hidden="1">Données!$A$5:$S$400</definedName>
    <definedName name="Z_3834730E_0708_47B9_86D9_AD72CA734996_.wvu.FilterData" localSheetId="0" hidden="1">Données!$A$5:$S$400</definedName>
    <definedName name="Z_38592F45_7098_40C9_A588_A6C952845E83_.wvu.FilterData" localSheetId="0" hidden="1">Données!$A$5:$S$400</definedName>
    <definedName name="Z_3866CACC_37F1_4EDD_BA7D_A32E597D2FEE_.wvu.FilterData" localSheetId="0" hidden="1">Données!$A$5:$S$400</definedName>
    <definedName name="Z_386FF408_035F_49DF_B9B8_72F87C8EE43D_.wvu.FilterData" localSheetId="0" hidden="1">Données!$A$5:$S$400</definedName>
    <definedName name="Z_3880F264_E3EB_473C_9C32_8C444DAA149C_.wvu.FilterData" localSheetId="0" hidden="1">Données!$A$5:$S$400</definedName>
    <definedName name="Z_38D72FF0_4824_4542_B056_0A060F989092_.wvu.FilterData" localSheetId="0" hidden="1">Données!$A$5:$S$400</definedName>
    <definedName name="Z_38DA9EF9_2940_4CBF_9E14_41F5F232B85B_.wvu.FilterData" localSheetId="0" hidden="1">Données!$A$5:$S$400</definedName>
    <definedName name="Z_38E6FAF5_C109_4BBF_890C_A9A0AAC2D442_.wvu.FilterData" localSheetId="0" hidden="1">Données!$A$5:$S$400</definedName>
    <definedName name="Z_38EC32A3_8D28_4815_955E_6D94797077D9_.wvu.FilterData" localSheetId="0" hidden="1">Données!$A$5:$S$400</definedName>
    <definedName name="Z_38F00960_870A_41CA_9165_35F798E41472_.wvu.FilterData" localSheetId="0" hidden="1">Données!$A$5:$S$400</definedName>
    <definedName name="Z_38F2DBA6_17DC_4FF5_A420_DA8146D83AD7_.wvu.FilterData" localSheetId="0" hidden="1">Données!$A$5:$S$400</definedName>
    <definedName name="Z_38F8942D_89F2_462E_A5CA_A8C2A73359F5_.wvu.FilterData" localSheetId="0" hidden="1">Données!$A$5:$S$400</definedName>
    <definedName name="Z_38FED534_4E77_469E_B097_2790ACE2D801_.wvu.FilterData" localSheetId="0" hidden="1">Données!$A$5:$S$400</definedName>
    <definedName name="Z_39245728_60B6_4800_A84E_F25101711D0B_.wvu.FilterData" localSheetId="0" hidden="1">Données!$A$5:$S$400</definedName>
    <definedName name="Z_396A84BD_53BC_4B87_B4E6_33E10A0EFEFF_.wvu.FilterData" localSheetId="0" hidden="1">Données!$A$5:$S$400</definedName>
    <definedName name="Z_39993BBB_FB34_44BF_9D7A_E73C288DF951_.wvu.FilterData" localSheetId="0" hidden="1">Données!$A$5:$S$400</definedName>
    <definedName name="Z_39A78756_0C7F_488C_A2ED_A630D8480AC4_.wvu.FilterData" localSheetId="0" hidden="1">Données!$A$5:$S$400</definedName>
    <definedName name="Z_39BF55DE_D7B6_478D_9923_29C068FACA3C_.wvu.FilterData" localSheetId="0" hidden="1">Données!$A$5:$S$400</definedName>
    <definedName name="Z_39C806D8_5735_4FDC_8B48_52A42E1A6B70_.wvu.FilterData" localSheetId="0" hidden="1">Données!$A$5:$S$400</definedName>
    <definedName name="Z_39DB745F_667E_4B81_92BC_BF4CDD05C0BD_.wvu.FilterData" localSheetId="0" hidden="1">Données!$A$5:$S$400</definedName>
    <definedName name="Z_3A164667_4AA4_47E8_8A5D_D0614D6973AD_.wvu.FilterData" localSheetId="0" hidden="1">Données!$A$5:$S$400</definedName>
    <definedName name="Z_3A1B0D9A_D201_4590_8DA1_E199E1372578_.wvu.FilterData" localSheetId="0" hidden="1">Données!$A$5:$S$400</definedName>
    <definedName name="Z_3A220696_6737_434D_9D43_C67F44C87F38_.wvu.FilterData" localSheetId="0" hidden="1">Données!$A$5:$S$400</definedName>
    <definedName name="Z_3A35E7EC_5B0D_4289_87A9_7E9509208F4F_.wvu.FilterData" localSheetId="0" hidden="1">Données!$A$5:$S$400</definedName>
    <definedName name="Z_3A461B4F_499C_4710_B741_6E041993D903_.wvu.FilterData" localSheetId="0" hidden="1">Données!$A$5:$S$400</definedName>
    <definedName name="Z_3A607635_30B5_4CB2_84D0_3EC5A6CBA14F_.wvu.FilterData" localSheetId="0" hidden="1">Données!$A$5:$S$400</definedName>
    <definedName name="Z_3A63B54F_FB79_4CBD_908B_EAA905A1669B_.wvu.FilterData" localSheetId="0" hidden="1">Données!$A$5:$S$400</definedName>
    <definedName name="Z_3A9D0D67_E0AB_4F54_86DE_EE431D8FFF61_.wvu.FilterData" localSheetId="0" hidden="1">Données!$A$5:$S$400</definedName>
    <definedName name="Z_3AB300F5_C529_499D_B4E5_C945242C15DE_.wvu.FilterData" localSheetId="0" hidden="1">Données!$A$5:$S$400</definedName>
    <definedName name="Z_3ADD1B9B_50E6_4BC6_A91A_3F3121A7B256_.wvu.FilterData" localSheetId="0" hidden="1">Données!$A$5:$S$400</definedName>
    <definedName name="Z_3B007E5F_426D_4791_8E65_F7FA5D79D4A2_.wvu.FilterData" localSheetId="0" hidden="1">Données!$A$5:$S$400</definedName>
    <definedName name="Z_3B072B92_B28B_42A2_AC38_7BC042E3054F_.wvu.FilterData" localSheetId="0" hidden="1">Données!$A$5:$S$400</definedName>
    <definedName name="Z_3B197248_9040_4040_88A9_E79CCFF647C4_.wvu.FilterData" localSheetId="0" hidden="1">Données!$A$5:$S$400</definedName>
    <definedName name="Z_3B5750DD_C2D9_48C5_9376_7209FEDC27CB_.wvu.FilterData" localSheetId="0" hidden="1">Données!$A$5:$S$400</definedName>
    <definedName name="Z_3B578402_83F9_43FB_A961_0C641167090E_.wvu.FilterData" localSheetId="0" hidden="1">Données!$A$5:$S$400</definedName>
    <definedName name="Z_3B6A0ABE_3C1B_472C_A088_68EBDAC63AB0_.wvu.FilterData" localSheetId="0" hidden="1">Données!$A$5:$S$400</definedName>
    <definedName name="Z_3B8389BD_680B_4271_9239_E420CAF9D3BF_.wvu.FilterData" localSheetId="0" hidden="1">Données!$A$5:$S$400</definedName>
    <definedName name="Z_3BBFF0A2_D6E2_4C6D_9C7E_A57CC1C33DD0_.wvu.FilterData" localSheetId="0" hidden="1">Données!$A$5:$S$400</definedName>
    <definedName name="Z_3BC01C6F_047D_4601_86FA_5FB083053CA8_.wvu.FilterData" localSheetId="0" hidden="1">Données!$A$5:$S$400</definedName>
    <definedName name="Z_3BC51133_0AE5_4D1E_BC3E_E702E0A0CC4B_.wvu.FilterData" localSheetId="0" hidden="1">Données!$A$5:$S$400</definedName>
    <definedName name="Z_3BE0E6D4_8F99_455F_8EC8_6A353F8D4F53_.wvu.FilterData" localSheetId="0" hidden="1">Données!$A$5:$S$400</definedName>
    <definedName name="Z_3C1C219B_B3FB_4C2F_95E5_74A03451ABB7_.wvu.FilterData" localSheetId="0" hidden="1">Données!$A$5:$S$400</definedName>
    <definedName name="Z_3C21F2A8_4B21_41EC_98AF_1C1CC901B286_.wvu.FilterData" localSheetId="0" hidden="1">Données!$A$5:$S$400</definedName>
    <definedName name="Z_3C22AFDD_0E62_4B27_91CB_A75A93A7AD84_.wvu.FilterData" localSheetId="0" hidden="1">Données!$A$5:$S$400</definedName>
    <definedName name="Z_3C2E1B83_E520_47AE_A781_EED8763F58B8_.wvu.FilterData" localSheetId="0" hidden="1">Données!$A$5:$S$400</definedName>
    <definedName name="Z_3C412CB2_C7E7_4106_8F4A_93C9BF13DFC8_.wvu.FilterData" localSheetId="0" hidden="1">Données!$A$5:$S$400</definedName>
    <definedName name="Z_3C8503CD_ADCF_47BE_8971_2D08ACFFFA12_.wvu.FilterData" localSheetId="0" hidden="1">Données!$A$5:$S$400</definedName>
    <definedName name="Z_3C91B2CD_3A31_45DE_918A_79C1AC37FDA8_.wvu.FilterData" localSheetId="0" hidden="1">Données!$A$5:$S$400</definedName>
    <definedName name="Z_3C952511_2F60_4C69_84FA_5A7A75CF839C_.wvu.FilterData" localSheetId="0" hidden="1">Données!$A$5:$S$400</definedName>
    <definedName name="Z_3CB71321_4C5E_46C7_B2B8_C93AD5E0549C_.wvu.FilterData" localSheetId="0" hidden="1">Données!$A$5:$S$400</definedName>
    <definedName name="Z_3CBCD75B_A622_4E85_9CE5_A1D55C5E719D_.wvu.FilterData" localSheetId="0" hidden="1">Données!$A$5:$S$400</definedName>
    <definedName name="Z_3CD0D76A_BCC0_4F3A_BD2A_29D092A9CA50_.wvu.FilterData" localSheetId="0" hidden="1">Données!$A$5:$S$400</definedName>
    <definedName name="Z_3CD379AF_F94B_4189_8150_9ED1DB785CBF_.wvu.FilterData" localSheetId="0" hidden="1">Données!$A$5:$S$400</definedName>
    <definedName name="Z_3CE21890_CA47_473B_A47E_9389EB611AAD_.wvu.FilterData" localSheetId="0" hidden="1">Données!$A$5:$S$400</definedName>
    <definedName name="Z_3D057516_02E4_430D_A75C_B604F2025D97_.wvu.FilterData" localSheetId="0" hidden="1">Données!$A$5:$S$400</definedName>
    <definedName name="Z_3D125132_2EDB_4EF3_985F_96611C6C42FF_.wvu.FilterData" localSheetId="0" hidden="1">Données!$A$5:$S$400</definedName>
    <definedName name="Z_3D329F7C_81C3_45B0_ABDC_EAD8BA3C542E_.wvu.FilterData" localSheetId="0" hidden="1">Données!$A$5:$S$400</definedName>
    <definedName name="Z_3D3658CF_CD2A_439C_817A_CA063B8A22E1_.wvu.FilterData" localSheetId="0" hidden="1">Données!$A$5:$S$400</definedName>
    <definedName name="Z_3D38E069_06A0_4175_8929_19DE4A0ED0D6_.wvu.FilterData" localSheetId="0" hidden="1">Données!$A$5:$S$400</definedName>
    <definedName name="Z_3D46CB89_0025_4348_A594_9043D1CB9D13_.wvu.FilterData" localSheetId="0" hidden="1">Données!$A$5:$S$400</definedName>
    <definedName name="Z_3D869EB4_4089_4CC5_BF8F_E9B6E1873AC0_.wvu.FilterData" localSheetId="0" hidden="1">Données!$A$5:$S$400</definedName>
    <definedName name="Z_3D935319_EC7F_4075_A6BD_1ACC9176A1A9_.wvu.FilterData" localSheetId="0" hidden="1">Données!$A$5:$S$400</definedName>
    <definedName name="Z_3D9BC643_469C_49AA_90DD_3AB05800FBEC_.wvu.FilterData" localSheetId="0" hidden="1">Données!$A$5:$S$400</definedName>
    <definedName name="Z_3D9E1396_73A7_4F32_AAA1_927C77DC6144_.wvu.FilterData" localSheetId="0" hidden="1">Données!$A$5:$S$400</definedName>
    <definedName name="Z_3DC60911_8556_4BBE_95CF_EDE422FA20FD_.wvu.FilterData" localSheetId="0" hidden="1">Données!$A$5:$S$400</definedName>
    <definedName name="Z_3DF82E9F_D670_46BB_B4C7_0434C703EB0F_.wvu.FilterData" localSheetId="0" hidden="1">Données!$A$5:$S$400</definedName>
    <definedName name="Z_3DFD6A49_D6DA_4FA7_AD40_41FDC2EAE81D_.wvu.FilterData" localSheetId="0" hidden="1">Données!$A$5:$S$400</definedName>
    <definedName name="Z_3E10CA7B_4C8C_4B7E_A507_04742220AEC8_.wvu.FilterData" localSheetId="0" hidden="1">Données!$A$5:$S$400</definedName>
    <definedName name="Z_3E26A8F2_B9D9_4337_BD0C_ECD058C77032_.wvu.FilterData" localSheetId="0" hidden="1">Données!$A$5:$S$400</definedName>
    <definedName name="Z_3E28D89D_670C_48B9_AE09_B06C402E9EE7_.wvu.FilterData" localSheetId="0" hidden="1">Données!$A$5:$S$400</definedName>
    <definedName name="Z_3E3270A2_12D8_4AB9_B102_6ED653CEA228_.wvu.FilterData" localSheetId="0" hidden="1">Données!$A$5:$S$400</definedName>
    <definedName name="Z_3E350700_D0CC_49B9_80F7_CD0AD09E4BCC_.wvu.FilterData" localSheetId="0" hidden="1">Données!$A$5:$S$400</definedName>
    <definedName name="Z_3E3BEA8B_1CB3_4EB8_9A19_757B4561EF47_.wvu.FilterData" localSheetId="0" hidden="1">Données!$A$5:$S$400</definedName>
    <definedName name="Z_3E43A518_EEDE_4299_842F_7E1F357DB47B_.wvu.FilterData" localSheetId="0" hidden="1">Données!$A$5:$S$400</definedName>
    <definedName name="Z_3E43D9B3_157D_4032_BC45_8A62FA36160C_.wvu.FilterData" localSheetId="0" hidden="1">Données!$A$5:$S$400</definedName>
    <definedName name="Z_3E6AC577_6E8F_4E09_BB96_9C07541CF62F_.wvu.FilterData" localSheetId="0" hidden="1">Données!$A$5:$S$400</definedName>
    <definedName name="Z_3E6D38B0_400E_4C15_AA6B_962DFE7FDCCA_.wvu.FilterData" localSheetId="0" hidden="1">Données!$A$5:$S$400</definedName>
    <definedName name="Z_3E7BD6CB_8DA6_40D6_A9F9_9EF6F4642635_.wvu.FilterData" localSheetId="0" hidden="1">Données!$A$5:$S$400</definedName>
    <definedName name="Z_3E7ECE77_6847_4D02_8A6F_4786C97DFDD4_.wvu.FilterData" localSheetId="0" hidden="1">Données!$A$5:$S$400</definedName>
    <definedName name="Z_3EBDB5C7_446D_4294_869F_7BEB1D0F432E_.wvu.FilterData" localSheetId="0" hidden="1">Données!$A$5:$S$400</definedName>
    <definedName name="Z_3EBE9912_53D2_4B92_82FA_736883F11619_.wvu.FilterData" localSheetId="0" hidden="1">Données!$A$5:$S$400</definedName>
    <definedName name="Z_3ED04F5D_E4A2_40AD_9011_8A748655A00B_.wvu.FilterData" localSheetId="0" hidden="1">Données!$A$5:$S$400</definedName>
    <definedName name="Z_3ED57671_31DF_4177_ABD3_C42BB5606754_.wvu.FilterData" localSheetId="0" hidden="1">Données!$A$5:$S$400</definedName>
    <definedName name="Z_3ED9DB59_7726_4BDF_91CF_1AFD6A8192EF_.wvu.FilterData" localSheetId="0" hidden="1">Données!$A$5:$S$400</definedName>
    <definedName name="Z_3EE0D4EC_F52A_47B6_B6F3_00B6FE40875D_.wvu.FilterData" localSheetId="0" hidden="1">Données!$A$5:$S$400</definedName>
    <definedName name="Z_3F0C6AC0_6B07_456F_9A2C_5F662CA8C71D_.wvu.FilterData" localSheetId="0" hidden="1">Données!$A$5:$S$400</definedName>
    <definedName name="Z_3F1C47A2_15A3_474F_BE49_3C82B5E05319_.wvu.FilterData" localSheetId="0" hidden="1">Données!$A$5:$S$400</definedName>
    <definedName name="Z_3F2DFB6D_D537_4132_9A8C_A3E25BE7D0B8_.wvu.FilterData" localSheetId="0" hidden="1">Données!$A$5:$S$400</definedName>
    <definedName name="Z_3F42E105_F785_4728_B24F_3B63D9BBBB0A_.wvu.FilterData" localSheetId="0" hidden="1">Données!$A$5:$S$400</definedName>
    <definedName name="Z_3F4FAF0C_F798_4FB6_B273_73D3BC22E590_.wvu.FilterData" localSheetId="0" hidden="1">Données!$A$5:$S$400</definedName>
    <definedName name="Z_3F5E8726_FD79_4FA7_A411_867B67E705CC_.wvu.FilterData" localSheetId="0" hidden="1">Données!$A$5:$S$400</definedName>
    <definedName name="Z_3F85D8D8_DF9A_418A_A685_3749014807B4_.wvu.FilterData" localSheetId="0" hidden="1">Données!$A$5:$S$400</definedName>
    <definedName name="Z_3F905EB8_0086_4DD5_8EE4_96E985FD4F0A_.wvu.FilterData" localSheetId="0" hidden="1">Données!$A$5:$S$400</definedName>
    <definedName name="Z_3F9CF8B0_0B3F_4B34_A288_313E18894876_.wvu.FilterData" localSheetId="0" hidden="1">Données!$A$5:$S$400</definedName>
    <definedName name="Z_3F9DFE4C_E393_4C59_9199_1534762DA938_.wvu.FilterData" localSheetId="0" hidden="1">Données!$A$5:$S$400</definedName>
    <definedName name="Z_3FA25EBD_DC4E_45F6_9B68_E17F6B642E8E_.wvu.FilterData" localSheetId="0" hidden="1">Données!$A$5:$S$400</definedName>
    <definedName name="Z_3FA84309_4048_4E22_A9AF_CB9FE5446B9A_.wvu.FilterData" localSheetId="0" hidden="1">Données!$A$5:$S$400</definedName>
    <definedName name="Z_3FC55E82_062D_469C_A2CB_38AE07369AA6_.wvu.FilterData" localSheetId="0" hidden="1">Données!$A$5:$S$400</definedName>
    <definedName name="Z_3FC97A87_A14C_484B_A012_ADFB7B3E1A5A_.wvu.FilterData" localSheetId="0" hidden="1">Données!$A$5:$S$400</definedName>
    <definedName name="Z_3FCDB7BF_5F23_4BEB_BB35_A3B6F5C574A5_.wvu.FilterData" localSheetId="0" hidden="1">Données!$A$5:$S$400</definedName>
    <definedName name="Z_3FD44978_A351_4F35_A1A9_0044C1790E20_.wvu.FilterData" localSheetId="0" hidden="1">Données!$A$5:$S$400</definedName>
    <definedName name="Z_3FE05700_6FB9_431B_BD1F_FC1795EEC9CC_.wvu.FilterData" localSheetId="0" hidden="1">Données!$A$5:$S$400</definedName>
    <definedName name="Z_3FF4CEA7_649F_4CF0_93F7_1855C705EFBC_.wvu.FilterData" localSheetId="0" hidden="1">Données!$A$5:$S$400</definedName>
    <definedName name="Z_40100346_B78E_4732_BBED_11F813ACB632_.wvu.FilterData" localSheetId="0" hidden="1">Données!$A$5:$S$400</definedName>
    <definedName name="Z_40105D6B_78DE_44B8_8795_A4941333ACB7_.wvu.FilterData" localSheetId="0" hidden="1">Données!$A$5:$S$400</definedName>
    <definedName name="Z_4010D1D0_C833_49F0_9931_2A37B82FD066_.wvu.FilterData" localSheetId="0" hidden="1">Données!$A$5:$S$400</definedName>
    <definedName name="Z_401C7D09_C1F0_4FE5_8DAA_8B132DE5D7AC_.wvu.FilterData" localSheetId="0" hidden="1">Données!$A$5:$S$400</definedName>
    <definedName name="Z_4025DABC_6006_4E3D_A7D8_F76DC26E0208_.wvu.FilterData" localSheetId="0" hidden="1">Données!$A$5:$S$400</definedName>
    <definedName name="Z_4032C45A_1A31_4EBB_AE33_FFE4161F2AC8_.wvu.FilterData" localSheetId="0" hidden="1">Données!$A$5:$S$400</definedName>
    <definedName name="Z_40395393_4923_44B2_BEC3_2A65D8A4F52C_.wvu.FilterData" localSheetId="0" hidden="1">Données!$A$5:$S$400</definedName>
    <definedName name="Z_403B18B9_0589_4B72_848E_E624CD57D70E_.wvu.FilterData" localSheetId="0" hidden="1">Données!$A$5:$S$400</definedName>
    <definedName name="Z_40740CCF_68E8_490E_A417_DEF65D1FA105_.wvu.FilterData" localSheetId="0" hidden="1">Données!$A$5:$S$400</definedName>
    <definedName name="Z_409C4635_F4E3_4706_91A3_0271F20635EF_.wvu.FilterData" localSheetId="0" hidden="1">Données!$A$5:$S$400</definedName>
    <definedName name="Z_412C99FF_C128_4DBC_A4CC_E3C022623AEA_.wvu.FilterData" localSheetId="0" hidden="1">Données!$A$5:$S$400</definedName>
    <definedName name="Z_413BF2A6_37FB_45DC_8A15_8DD6C78C04C8_.wvu.FilterData" localSheetId="0" hidden="1">Données!$A$5:$S$400</definedName>
    <definedName name="Z_4147E241_8C98_487E_9F75_7D253399EE8E_.wvu.FilterData" localSheetId="0" hidden="1">Données!$A$5:$S$400</definedName>
    <definedName name="Z_4170D528_87AB_45A6_83B9_8972F1C2D4B2_.wvu.FilterData" localSheetId="0" hidden="1">Données!$A$5:$S$400</definedName>
    <definedName name="Z_41849A7C_D5FC_460E_9AE4_6CD77FA05002_.wvu.FilterData" localSheetId="0" hidden="1">Données!$A$5:$S$400</definedName>
    <definedName name="Z_419D9649_763A_4BEF_ACFE_5E675EF9E571_.wvu.FilterData" localSheetId="0" hidden="1">Données!$A$5:$S$400</definedName>
    <definedName name="Z_41BD4FC9_3324_477B_AC55_0F7315226C23_.wvu.FilterData" localSheetId="0" hidden="1">Données!$A$5:$S$400</definedName>
    <definedName name="Z_41CEB8F5_49A2_47E7_8C94_82F376C3B96E_.wvu.FilterData" localSheetId="0" hidden="1">Données!$A$5:$S$400</definedName>
    <definedName name="Z_41EE2A1D_68B7_4EA4_8FD4_B448AB7DA715_.wvu.FilterData" localSheetId="0" hidden="1">Données!$A$5:$S$400</definedName>
    <definedName name="Z_41F1CC93_0848_48B1_AAE7_B34CB4E93FF2_.wvu.FilterData" localSheetId="0" hidden="1">Données!$A$5:$S$400</definedName>
    <definedName name="Z_41F2D62B_AE9D_43D1_ABC1_0258AAA964FF_.wvu.FilterData" localSheetId="0" hidden="1">Données!$A$5:$S$400</definedName>
    <definedName name="Z_41F71A1F_11D9_4C68_A6B2_2AFDE9FC1C36_.wvu.FilterData" localSheetId="0" hidden="1">Données!$A$5:$S$400</definedName>
    <definedName name="Z_41F816F8_D5F3_4999_A53C_1F9A15A69569_.wvu.FilterData" localSheetId="0" hidden="1">Données!$A$5:$S$400</definedName>
    <definedName name="Z_422CF274_B4B0_4692_8143_D43F5B77440F_.wvu.FilterData" localSheetId="0" hidden="1">Données!$A$5:$S$400</definedName>
    <definedName name="Z_422F2594_2BB1_44C0_9883_806AE11F9B85_.wvu.FilterData" localSheetId="0" hidden="1">Données!$A$5:$S$400</definedName>
    <definedName name="Z_4248E7F0_E156_4596_804D_69FF5836D43E_.wvu.FilterData" localSheetId="0" hidden="1">Données!$A$5:$S$400</definedName>
    <definedName name="Z_4258A66E_CC57_4CC2_8839_E833F4975FD3_.wvu.FilterData" localSheetId="0" hidden="1">Données!$A$5:$S$400</definedName>
    <definedName name="Z_4283C7D6_E144_488D_ABE4_B34B0CCD9993_.wvu.FilterData" localSheetId="0" hidden="1">Données!$A$5:$S$400</definedName>
    <definedName name="Z_429B8445_4930_4823_AA6D_D23101AD5EC8_.wvu.FilterData" localSheetId="0" hidden="1">Données!$A$5:$S$400</definedName>
    <definedName name="Z_42BA4F58_5846_41AC_9848_0FC892821DD6_.wvu.FilterData" localSheetId="0" hidden="1">Données!$A$5:$S$400</definedName>
    <definedName name="Z_42C2008C_B023_4EAB_9F29_C58E7257892F_.wvu.FilterData" localSheetId="0" hidden="1">Données!$A$5:$S$400</definedName>
    <definedName name="Z_42CB7537_EB0F_40D9_A054_C7AE4D874100_.wvu.FilterData" localSheetId="0" hidden="1">Données!$A$5:$S$400</definedName>
    <definedName name="Z_42D56B66_96E5_4424_8320_0D203D3651AE_.wvu.FilterData" localSheetId="0" hidden="1">Données!$A$5:$S$400</definedName>
    <definedName name="Z_42E54261_3163_4B8A_A1E1_87F38482E061_.wvu.FilterData" localSheetId="0" hidden="1">Données!$A$5:$S$400</definedName>
    <definedName name="Z_42FF7013_85F6_4BEA_8429_70AC06BC2BA3_.wvu.FilterData" localSheetId="0" hidden="1">Données!$A$5:$S$400</definedName>
    <definedName name="Z_431778D7_7569_4361_B9EC_1E1C3513726D_.wvu.FilterData" localSheetId="0" hidden="1">Données!$A$5:$S$400</definedName>
    <definedName name="Z_433F00B3_9519_4226_B309_CB586EB3F387_.wvu.FilterData" localSheetId="0" hidden="1">Données!$A$5:$S$400</definedName>
    <definedName name="Z_43564F35_21AA_4800_B63E_BFB0DED04768_.wvu.FilterData" localSheetId="0" hidden="1">Données!$A$5:$S$400</definedName>
    <definedName name="Z_435A5349_492E_4AC9_ACFD_A8A27012F8C7_.wvu.FilterData" localSheetId="0" hidden="1">Données!$A$5:$S$400</definedName>
    <definedName name="Z_43841581_AA2F_4A13_AFE4_153332472714_.wvu.FilterData" localSheetId="0" hidden="1">Données!$A$5:$S$400</definedName>
    <definedName name="Z_43C8B2D1_6865_49C7_B1E3_B2D9411D4FAB_.wvu.FilterData" localSheetId="0" hidden="1">Données!$A$5:$S$400</definedName>
    <definedName name="Z_43E19D4D_F447_4F43_BA31_305F92B4AA1D_.wvu.FilterData" localSheetId="0" hidden="1">Données!$A$5:$S$400</definedName>
    <definedName name="Z_44820FFB_A464_4115_9505_15EA5299633D_.wvu.FilterData" localSheetId="0" hidden="1">Données!$A$5:$S$400</definedName>
    <definedName name="Z_44943BAD_848C_4F69_93FE_EB438D6BE01B_.wvu.FilterData" localSheetId="0" hidden="1">Données!$A$5:$S$400</definedName>
    <definedName name="Z_44B78CA1_DB6B_45C5_AF56_B786AECC0349_.wvu.FilterData" localSheetId="0" hidden="1">Données!$A$5:$S$400</definedName>
    <definedName name="Z_44B7C539_3792_4CC3_A5ED_B124855E6C06_.wvu.FilterData" localSheetId="0" hidden="1">Données!$A$5:$S$400</definedName>
    <definedName name="Z_44BF6B5B_874F_4618_B13D_541402B57626_.wvu.FilterData" localSheetId="0" hidden="1">Données!$A$5:$S$400</definedName>
    <definedName name="Z_44FD719C_6949_4A24_95C5_D245C773624B_.wvu.FilterData" localSheetId="0" hidden="1">Données!$A$5:$S$400</definedName>
    <definedName name="Z_450AC308_E0B0_47F0_AAC7_C148BA20876B_.wvu.FilterData" localSheetId="0" hidden="1">Données!$A$5:$S$400</definedName>
    <definedName name="Z_453237E4_E716_4EAA_8EF8_C0C2BC2B8D49_.wvu.FilterData" localSheetId="0" hidden="1">Données!$A$5:$S$400</definedName>
    <definedName name="Z_455DC0C1_6943_469C_BCA4_2745ADDCA732_.wvu.FilterData" localSheetId="0" hidden="1">Données!$A$5:$S$400</definedName>
    <definedName name="Z_45F4395A_4CA4_44F4_A798_3E62E61BFE11_.wvu.FilterData" localSheetId="0" hidden="1">Données!$A$5:$S$400</definedName>
    <definedName name="Z_45F89726_5294_40A1_9FD3_F48E6B5EE9E4_.wvu.FilterData" localSheetId="0" hidden="1">Données!$A$5:$S$400</definedName>
    <definedName name="Z_45FF26E1_93A1_470F_A1B6_5AAAFA45B3D6_.wvu.FilterData" localSheetId="0" hidden="1">Données!$A$5:$S$400</definedName>
    <definedName name="Z_46014A72_6901_486A_8D1B_CD7F5BA42075_.wvu.FilterData" localSheetId="0" hidden="1">Données!$A$5:$S$400</definedName>
    <definedName name="Z_460F8280_3901_4F5B_AF45_BCD0CE17A8B8_.wvu.FilterData" localSheetId="0" hidden="1">Données!$A$5:$S$400</definedName>
    <definedName name="Z_46367B7D_9F68_4B44_AA90_E2CA4ABD4992_.wvu.FilterData" localSheetId="0" hidden="1">Données!$A$5:$S$400</definedName>
    <definedName name="Z_464118D8_B52F_4A7D_B06C_3DF6544C57A5_.wvu.FilterData" localSheetId="0" hidden="1">Données!$A$5:$S$400</definedName>
    <definedName name="Z_465702D3_3FA4_46AE_80BB_32DCF79FFA66_.wvu.FilterData" localSheetId="0" hidden="1">Données!$A$5:$S$400</definedName>
    <definedName name="Z_465BD0A2_0759_4D85_9904_BAAAA7E6DF24_.wvu.FilterData" localSheetId="0" hidden="1">Données!$A$5:$S$400</definedName>
    <definedName name="Z_46943C99_DC50_4BED_86C9_B097D0BED0CA_.wvu.FilterData" localSheetId="0" hidden="1">Données!$A$5:$S$400</definedName>
    <definedName name="Z_46A6E63D_CB92_44D6_AB04_370EDFEF4C11_.wvu.FilterData" localSheetId="0" hidden="1">Données!$A$5:$S$400</definedName>
    <definedName name="Z_46C29571_2DE5_4093_BCCB_17F05992DCE4_.wvu.FilterData" localSheetId="0" hidden="1">Données!$A$5:$S$400</definedName>
    <definedName name="Z_46ECE368_BFFE_487A_8810_EBA12F7A4944_.wvu.FilterData" localSheetId="0" hidden="1">Données!$A$5:$S$400</definedName>
    <definedName name="Z_46F3CD69_1607_497A_9248_474E437B8C97_.wvu.FilterData" localSheetId="0" hidden="1">Données!$A$5:$S$400</definedName>
    <definedName name="Z_46F608EC_3B21_4C27_9694_443500D5C176_.wvu.FilterData" localSheetId="0" hidden="1">Données!$A$5:$S$400</definedName>
    <definedName name="Z_470EFA0D_4954_4078_8C09_145F82EA3CC6_.wvu.FilterData" localSheetId="0" hidden="1">Données!$A$5:$S$400</definedName>
    <definedName name="Z_472F9E67_60A3_43D3_B140_BB898FD85E74_.wvu.FilterData" localSheetId="0" hidden="1">Données!$A$5:$S$400</definedName>
    <definedName name="Z_475A7A98_3FBA_42B0_93EA_65CF7F1A44C9_.wvu.FilterData" localSheetId="0" hidden="1">Données!$A$5:$S$400</definedName>
    <definedName name="Z_4799562A_AC83_4480_89A4_A1D2DFD783CF_.wvu.FilterData" localSheetId="0" hidden="1">Données!$A$5:$S$400</definedName>
    <definedName name="Z_47A09D58_0086_4ED8_B83C_D9317665C3F9_.wvu.FilterData" localSheetId="0" hidden="1">Données!$A$5:$S$400</definedName>
    <definedName name="Z_47F3A823_6B64_4952_A276_72F40CFC6DD9_.wvu.FilterData" localSheetId="0" hidden="1">Données!$A$5:$S$400</definedName>
    <definedName name="Z_47F4F1DD_A801_4044_B516_BAE549F5839E_.wvu.FilterData" localSheetId="0" hidden="1">Données!$A$5:$S$400</definedName>
    <definedName name="Z_47F6AC7D_78EF_414F_94CD_61B4010B5D75_.wvu.FilterData" localSheetId="0" hidden="1">Données!$A$5:$S$400</definedName>
    <definedName name="Z_47FEEAFF_71A1_4884_B964_1D274B973E20_.wvu.FilterData" localSheetId="0" hidden="1">Données!$A$5:$S$400</definedName>
    <definedName name="Z_480AABF6_8F85_4153_A205_3CD6E543542D_.wvu.FilterData" localSheetId="0" hidden="1">Données!$A$5:$S$400</definedName>
    <definedName name="Z_481B6548_38F3_471A_A2C0_D88B21F30416_.wvu.FilterData" localSheetId="0" hidden="1">Données!$A$5:$S$400</definedName>
    <definedName name="Z_4831BEFD_6EA3_4CA4_9033_2FF28D09CE93_.wvu.FilterData" localSheetId="0" hidden="1">Données!$A$5:$S$400</definedName>
    <definedName name="Z_484AD2EE_5253_4CD1_A886_87C83F68A53B_.wvu.FilterData" localSheetId="0" hidden="1">Données!$A$5:$S$400</definedName>
    <definedName name="Z_4897C237_0018_4EC9_A3DE_BDC570B5753C_.wvu.FilterData" localSheetId="0" hidden="1">Données!$A$5:$S$400</definedName>
    <definedName name="Z_48AF5B43_2C93_42B7_A27C_CA6045310EBD_.wvu.FilterData" localSheetId="0" hidden="1">Données!$A$5:$S$400</definedName>
    <definedName name="Z_48B31A42_1B79_4300_A8B1_D0061B08CDDF_.wvu.FilterData" localSheetId="0" hidden="1">Données!$A$5:$S$400</definedName>
    <definedName name="Z_48DED8D8_0AAC_4B84_8A79_42B23E2A510B_.wvu.FilterData" localSheetId="0" hidden="1">Données!$A$5:$S$400</definedName>
    <definedName name="Z_491C50F6_4E98_45C8_8D85_05E58AA0EC3E_.wvu.FilterData" localSheetId="0" hidden="1">Données!$A$5:$S$400</definedName>
    <definedName name="Z_492AEF8D_D25D_4DA1_95CE_03DE2BB81F59_.wvu.FilterData" localSheetId="0" hidden="1">Données!$A$5:$S$400</definedName>
    <definedName name="Z_49465293_A2D4_4B7A_BB14_4412C3727924_.wvu.FilterData" localSheetId="0" hidden="1">Données!$A$5:$S$400</definedName>
    <definedName name="Z_4961B955_F8E5_4302_975E_8C76DFB715A8_.wvu.FilterData" localSheetId="0" hidden="1">Données!$A$5:$S$400</definedName>
    <definedName name="Z_496241BA_CCD6_47E5_A1D0_21FA17D2D489_.wvu.FilterData" localSheetId="0" hidden="1">Données!$A$5:$S$400</definedName>
    <definedName name="Z_497243DD_E2EB_4B55_B097_51A6011B90EC_.wvu.FilterData" localSheetId="0" hidden="1">Données!$A$5:$S$400</definedName>
    <definedName name="Z_4983BB1C_A5AC_417A_81AC_07A2F8253D01_.wvu.FilterData" localSheetId="0" hidden="1">Données!$A$5:$S$400</definedName>
    <definedName name="Z_498769AD_C843_4894_A30C_58BFD33EA96D_.wvu.FilterData" localSheetId="0" hidden="1">Données!$A$5:$S$400</definedName>
    <definedName name="Z_49BBB76F_76BD_4A7E_8E6B_F1A196082CE8_.wvu.FilterData" localSheetId="0" hidden="1">Données!$A$5:$S$400</definedName>
    <definedName name="Z_49C9C3E8_4DC2_44CD_9C70_3BB363B11803_.wvu.FilterData" localSheetId="0" hidden="1">Données!$A$5:$S$400</definedName>
    <definedName name="Z_49CFD482_1623_4D08_8847_3187F75AA6FD_.wvu.FilterData" localSheetId="0" hidden="1">Données!$A$5:$S$400</definedName>
    <definedName name="Z_4A465778_1BBB_41BC_9009_DFABE0F7BE26_.wvu.FilterData" localSheetId="0" hidden="1">Données!$A$5:$S$400</definedName>
    <definedName name="Z_4A5A535E_82D3_4560_BAC6_67E613B44953_.wvu.FilterData" localSheetId="0" hidden="1">Données!$A$5:$S$400</definedName>
    <definedName name="Z_4AA52985_722B_4C56_BF85_0FCBD67B9223_.wvu.FilterData" localSheetId="0" hidden="1">Données!$A$5:$S$400</definedName>
    <definedName name="Z_4AA80D9C_A708_49D6_BAED_C0046A4E6A39_.wvu.FilterData" localSheetId="0" hidden="1">Données!$A$5:$S$400</definedName>
    <definedName name="Z_4AB8103F_654E_42D4_962F_F76B92C791A0_.wvu.FilterData" localSheetId="0" hidden="1">Données!$A$5:$S$400</definedName>
    <definedName name="Z_4AC05625_F8F1_43FB_8229_1CFC1E0033CA_.wvu.FilterData" localSheetId="0" hidden="1">Données!$A$5:$S$400</definedName>
    <definedName name="Z_4AFA762F_3C07_4619_8447_BDAAC22393F4_.wvu.FilterData" localSheetId="0" hidden="1">Données!$A$5:$S$400</definedName>
    <definedName name="Z_4B03DC5F_0406_41F1_A2BB_BDA1D7AC0888_.wvu.FilterData" localSheetId="0" hidden="1">Données!$A$5:$S$400</definedName>
    <definedName name="Z_4B12F703_B37A_4C1E_8F4D_780F62D7E2E9_.wvu.FilterData" localSheetId="0" hidden="1">Données!$A$5:$S$400</definedName>
    <definedName name="Z_4B39730B_4FED_4877_8169_5B24BD7B9043_.wvu.FilterData" localSheetId="0" hidden="1">Données!$A$5:$S$400</definedName>
    <definedName name="Z_4B559793_4758_4E1B_BF0F_C02CC839B560_.wvu.FilterData" localSheetId="0" hidden="1">Données!$A$5:$S$400</definedName>
    <definedName name="Z_4B56328F_963D_4B61_BD3D_274439E13F4E_.wvu.FilterData" localSheetId="0" hidden="1">Données!$A$5:$S$400</definedName>
    <definedName name="Z_4B58BCE3_3463_4C3C_94B4_55746E73088E_.wvu.FilterData" localSheetId="0" hidden="1">Données!$A$5:$S$400</definedName>
    <definedName name="Z_4B696DDD_30D2_40F4_ACB7_A99D14C598CB_.wvu.FilterData" localSheetId="0" hidden="1">Données!$A$5:$S$400</definedName>
    <definedName name="Z_4B6D7E72_8960_423E_960C_8662AA96CCC3_.wvu.FilterData" localSheetId="0" hidden="1">Données!$A$5:$S$400</definedName>
    <definedName name="Z_4B741C71_A760_4E3B_880F_C814C722A6A9_.wvu.FilterData" localSheetId="0" hidden="1">Données!$A$5:$S$400</definedName>
    <definedName name="Z_4B98BA24_8CDD_4392_90E4_36BE376C1BFC_.wvu.FilterData" localSheetId="0" hidden="1">Données!$A$5:$S$400</definedName>
    <definedName name="Z_4BD94DD2_D102_4CA8_9BE0_3187FC752851_.wvu.FilterData" localSheetId="0" hidden="1">Données!$A$5:$S$400</definedName>
    <definedName name="Z_4C338D16_97DC_46D1_A7D2_EEB76A778E49_.wvu.FilterData" localSheetId="0" hidden="1">Données!$A$5:$S$400</definedName>
    <definedName name="Z_4C4A7393_991B_4AAE_9C9A_E30258A07955_.wvu.FilterData" localSheetId="0" hidden="1">Données!$A$5:$S$400</definedName>
    <definedName name="Z_4C633ED9_97AA_4702_92D4_055E615910AD_.wvu.FilterData" localSheetId="0" hidden="1">Données!$A$5:$S$400</definedName>
    <definedName name="Z_4C70729B_BA99_47CE_9453_8650C43DF248_.wvu.FilterData" localSheetId="0" hidden="1">Données!$A$5:$S$400</definedName>
    <definedName name="Z_4C9666DF_7E49_497D_B784_4433B2779EBB_.wvu.FilterData" localSheetId="0" hidden="1">Données!$A$5:$S$400</definedName>
    <definedName name="Z_4CB53A93_77A0_44FE_86B1_E624425FCC96_.wvu.FilterData" localSheetId="0" hidden="1">Données!$A$5:$S$400</definedName>
    <definedName name="Z_4CD23BFA_8B95_49DB_9376_C29F7510901C_.wvu.FilterData" localSheetId="0" hidden="1">Données!$A$5:$S$400</definedName>
    <definedName name="Z_4CE822EB_0D2A_4017_8BB2_9A24C3D79386_.wvu.FilterData" localSheetId="0" hidden="1">Données!$A$5:$S$400</definedName>
    <definedName name="Z_4CFFD1A0_C69E_4FBA_8E5E_E435F9970D21_.wvu.FilterData" localSheetId="0" hidden="1">Données!$A$5:$S$400</definedName>
    <definedName name="Z_4CFFF6EC_D9C4_487D_B312_CD4905B36929_.wvu.FilterData" localSheetId="0" hidden="1">Données!$A$5:$S$400</definedName>
    <definedName name="Z_4D231254_E1DE_480F_9BAC_32F4417114B9_.wvu.FilterData" localSheetId="0" hidden="1">Données!$A$5:$S$400</definedName>
    <definedName name="Z_4D3BBD76_BB4E_4A13_BABF_A02A1B71D6E8_.wvu.FilterData" localSheetId="0" hidden="1">Données!$A$5:$S$400</definedName>
    <definedName name="Z_4D50F50F_E018_4EB0_93B3_D0ACCF10D0CC_.wvu.FilterData" localSheetId="0" hidden="1">Données!$A$5:$S$400</definedName>
    <definedName name="Z_4D5AF6FE_55BD_49C6_A4D2_AB6B986AD65C_.wvu.FilterData" localSheetId="0" hidden="1">Données!$A$5:$S$400</definedName>
    <definedName name="Z_4D67878E_0265_4106_9B34_EEED8743D531_.wvu.FilterData" localSheetId="0" hidden="1">Données!$A$5:$S$400</definedName>
    <definedName name="Z_4D681D0F_0F46_4D87_9B19_D0248A9E7EF0_.wvu.FilterData" localSheetId="0" hidden="1">Données!$A$5:$S$400</definedName>
    <definedName name="Z_4D898045_F88F_4102_8384_BDAB98E5FE9C_.wvu.FilterData" localSheetId="0" hidden="1">Données!$A$5:$S$400</definedName>
    <definedName name="Z_4DCED00F_F64E_4F5E_AA57_D757BAD9035B_.wvu.FilterData" localSheetId="0" hidden="1">Données!$A$5:$S$400</definedName>
    <definedName name="Z_4DF4E1C5_E9F0_490C_86EB_93F9F69ABB08_.wvu.FilterData" localSheetId="0" hidden="1">Données!$A$5:$S$400</definedName>
    <definedName name="Z_4E25F587_AD24_42E7_A4DB_B5207739C8AE_.wvu.FilterData" localSheetId="0" hidden="1">Données!$A$5:$S$400</definedName>
    <definedName name="Z_4E2FB353_5E69_4EAD_A2C8_7EAB5B61391D_.wvu.FilterData" localSheetId="0" hidden="1">Données!$A$5:$S$400</definedName>
    <definedName name="Z_4E3E8574_71AC_4068_9B3F_1B8C2B271320_.wvu.FilterData" localSheetId="0" hidden="1">Données!$A$5:$S$400</definedName>
    <definedName name="Z_4E5AB241_2B8F_46DC_9A05_D3CE3EF03267_.wvu.FilterData" localSheetId="0" hidden="1">Données!$A$5:$S$400</definedName>
    <definedName name="Z_4EA9DD46_20C9_4C24_A22B_400B887ED75A_.wvu.FilterData" localSheetId="0" hidden="1">Données!$A$5:$S$400</definedName>
    <definedName name="Z_4EABE3CB_C0FF_4BB0_8558_CA4CFA035049_.wvu.FilterData" localSheetId="0" hidden="1">Données!$A$5:$S$400</definedName>
    <definedName name="Z_4EBDEC93_CB06_4BFA_BAFE_24B294E6CD0D_.wvu.FilterData" localSheetId="0" hidden="1">Données!$A$5:$S$400</definedName>
    <definedName name="Z_4ECEFAB9_6E83_41A6_98DF_9268A751F017_.wvu.FilterData" localSheetId="0" hidden="1">Données!$A$5:$S$400</definedName>
    <definedName name="Z_4EFF4096_B707_4D3E_8B28_B62DEE0BB5CC_.wvu.FilterData" localSheetId="0" hidden="1">Données!$A$5:$S$400</definedName>
    <definedName name="Z_4F05119A_F9AF_4381_951C_7D070F9118EE_.wvu.FilterData" localSheetId="0" hidden="1">Données!$A$5:$S$400</definedName>
    <definedName name="Z_4F0819FF_1043_4965_893F_FD15455A72C9_.wvu.FilterData" localSheetId="0" hidden="1">Données!$A$5:$S$400</definedName>
    <definedName name="Z_4F55F5D6_4CEB_43F9_B961_40E2DC872A5B_.wvu.FilterData" localSheetId="0" hidden="1">Données!$A$5:$S$400</definedName>
    <definedName name="Z_4F93A059_103E_4344_9C15_95A6F8FFE42E_.wvu.FilterData" localSheetId="0" hidden="1">Données!$A$5:$S$400</definedName>
    <definedName name="Z_4FC1BC12_07F2_4085_AFCE_75255000903C_.wvu.FilterData" localSheetId="0" hidden="1">Données!$A$5:$S$400</definedName>
    <definedName name="Z_4FC2C413_5AE4_4D6A_BFA9_E603FE523B84_.wvu.FilterData" localSheetId="0" hidden="1">Données!$A$5:$S$400</definedName>
    <definedName name="Z_4FC3619C_13AC_4D01_939E_7C76778D73F2_.wvu.FilterData" localSheetId="0" hidden="1">Données!$A$5:$S$400</definedName>
    <definedName name="Z_4FDBA0D1_BB03_4520_9E6D_65256B70E9F1_.wvu.FilterData" localSheetId="0" hidden="1">Données!$A$5:$S$400</definedName>
    <definedName name="Z_50077830_2555_4C22_A1CC_8CDBEADCD2C7_.wvu.FilterData" localSheetId="0" hidden="1">Données!$A$5:$S$400</definedName>
    <definedName name="Z_5013E710_4CB7_4C7D_8169_0D506B857536_.wvu.FilterData" localSheetId="0" hidden="1">Données!$A$5:$S$400</definedName>
    <definedName name="Z_5015706D_3D36_4D43_89B2_CE19EDBBE63A_.wvu.FilterData" localSheetId="0" hidden="1">Données!$A$5:$S$400</definedName>
    <definedName name="Z_50280803_696D_41FE_95FE_0F4082CD631E_.wvu.FilterData" localSheetId="0" hidden="1">Données!$A$5:$S$400</definedName>
    <definedName name="Z_503426A5_2D29_475C_8118_1B89423D2663_.wvu.FilterData" localSheetId="0" hidden="1">Données!$A$5:$S$400</definedName>
    <definedName name="Z_5043864E_6FDD_4D28_A608_93335EFA6266_.wvu.FilterData" localSheetId="0" hidden="1">Données!$A$5:$S$400</definedName>
    <definedName name="Z_5044DC66_1C6B_44B1_9A94_9D7A305440D9_.wvu.FilterData" localSheetId="0" hidden="1">Données!$A$5:$S$400</definedName>
    <definedName name="Z_504AFBB1_154E_4209_8ECF_2245A9EDAE97_.wvu.FilterData" localSheetId="0" hidden="1">Données!$A$5:$S$400</definedName>
    <definedName name="Z_50AA05FC_9EE4_4422_879C_8F17B90DB41B_.wvu.FilterData" localSheetId="0" hidden="1">Données!$A$5:$S$400</definedName>
    <definedName name="Z_50ABB5F7_E059_41CE_9CE1_7A5F2558C227_.wvu.FilterData" localSheetId="0" hidden="1">Données!$A$5:$S$400</definedName>
    <definedName name="Z_50CC705A_DDE9_4AA4_B270_8FC0BD3C4DAE_.wvu.FilterData" localSheetId="0" hidden="1">Données!$A$5:$S$400</definedName>
    <definedName name="Z_50E7FC4F_D2E6_416D_BC40_F4824A1AB627_.wvu.FilterData" localSheetId="0" hidden="1">Données!$A$5:$S$400</definedName>
    <definedName name="Z_51019736_36F7_4A5E_BE42_30DD8BFD74B2_.wvu.FilterData" localSheetId="0" hidden="1">Données!$A$5:$S$400</definedName>
    <definedName name="Z_5112C378_0C77_4708_8AD5_11D8F5B71EDB_.wvu.FilterData" localSheetId="0" hidden="1">Données!$A$5:$S$400</definedName>
    <definedName name="Z_511927F3_BD6E_42BF_86BC_F6B6C3F4299E_.wvu.FilterData" localSheetId="0" hidden="1">Données!$A$5:$S$400</definedName>
    <definedName name="Z_5131AC96_FDEE_4455_B9BE_E679BD5DE68B_.wvu.FilterData" localSheetId="0" hidden="1">Données!$A$5:$S$400</definedName>
    <definedName name="Z_51453585_825F_4344_A48F_E6E634DB916D_.wvu.FilterData" localSheetId="0" hidden="1">Données!$A$5:$S$400</definedName>
    <definedName name="Z_515D96CD_4781_4BBF_A76B_4E1691D6C1CC_.wvu.FilterData" localSheetId="0" hidden="1">Données!$A$5:$S$400</definedName>
    <definedName name="Z_516E4CCF_EE1F_4ED9_B88F_2A0FAE83B51F_.wvu.FilterData" localSheetId="0" hidden="1">Données!$A$5:$S$400</definedName>
    <definedName name="Z_517B2731_CEBF_4002_91D8_B82485E98DD0_.wvu.FilterData" localSheetId="0" hidden="1">Données!$A$5:$S$400</definedName>
    <definedName name="Z_517BE7F9_DDBF_47C5_ACF0_7BBB2FAE6CCF_.wvu.FilterData" localSheetId="0" hidden="1">Données!$A$5:$S$400</definedName>
    <definedName name="Z_517CC60C_AD06_476C_95AA_C46E29DA3DA8_.wvu.FilterData" localSheetId="0" hidden="1">Données!$A$5:$S$400</definedName>
    <definedName name="Z_5181D226_299A_42BA_AD7B_AF539DD08307_.wvu.FilterData" localSheetId="0" hidden="1">Données!$A$5:$S$400</definedName>
    <definedName name="Z_51851D44_6352_4840_9E41_CC89C6E84731_.wvu.FilterData" localSheetId="0" hidden="1">Données!$A$5:$S$400</definedName>
    <definedName name="Z_5195A387_271C_440E_A02B_48AD0FD67127_.wvu.FilterData" localSheetId="0" hidden="1">Données!$A$5:$S$400</definedName>
    <definedName name="Z_51C463E0_69F5_46D6_BCDB_12B8B8950208_.wvu.FilterData" localSheetId="0" hidden="1">Données!$A$5:$S$400</definedName>
    <definedName name="Z_51E53C05_453E_40A1_832F_24EA2831889F_.wvu.FilterData" localSheetId="0" hidden="1">Données!$A$5:$S$400</definedName>
    <definedName name="Z_51E8B1E9_1CCF_4740_A3D9_A9BC8F0C69A3_.wvu.FilterData" localSheetId="0" hidden="1">Données!$A$5:$S$400</definedName>
    <definedName name="Z_51EAC42F_F175_418D_9774_28E739061403_.wvu.FilterData" localSheetId="0" hidden="1">Données!$A$5:$S$400</definedName>
    <definedName name="Z_5215CB9F_82E9_481C_B968_28BA1BEF2464_.wvu.FilterData" localSheetId="0" hidden="1">Données!$A$5:$S$400</definedName>
    <definedName name="Z_52255137_47CA_46F3_AAB5_619DB3751347_.wvu.FilterData" localSheetId="0" hidden="1">Données!$A$5:$S$400</definedName>
    <definedName name="Z_5225A065_80F5_4D0D_BA06_43E9E0A62C41_.wvu.FilterData" localSheetId="0" hidden="1">Données!$A$5:$S$400</definedName>
    <definedName name="Z_5255B8C0_6F28_41D0_B22B_0FB59724CA4C_.wvu.FilterData" localSheetId="0" hidden="1">Données!$A$5:$S$400</definedName>
    <definedName name="Z_525C5B03_DA4E_48CE_B964_C6668F7A4AAF_.wvu.FilterData" localSheetId="0" hidden="1">Données!$A$5:$S$400</definedName>
    <definedName name="Z_529ADBDD_A322_4192_9DC9_CBBF956C9FFE_.wvu.FilterData" localSheetId="0" hidden="1">Données!$A$5:$S$400</definedName>
    <definedName name="Z_529B52A9_A78C_4DEC_8ADE_0253B9B6EDFC_.wvu.FilterData" localSheetId="0" hidden="1">Données!$A$5:$S$400</definedName>
    <definedName name="Z_52A07704_C46F_481D_9F7D_49C7CB0FDB1E_.wvu.FilterData" localSheetId="0" hidden="1">Données!$A$5:$S$400</definedName>
    <definedName name="Z_52A840E8_BD76_49CB_A54D_2B821956CA7A_.wvu.FilterData" localSheetId="0" hidden="1">Données!$A$5:$S$400</definedName>
    <definedName name="Z_52D27C81_E460_4FAA_B6DE_4CF15070FBAC_.wvu.FilterData" localSheetId="0" hidden="1">Données!$A$5:$S$400</definedName>
    <definedName name="Z_52EDD4BF_8957_407B_BA4C_D250CD209AC3_.wvu.FilterData" localSheetId="0" hidden="1">Données!$A$5:$S$400</definedName>
    <definedName name="Z_52F012E9_922B_4F46_AEF0_88824416F9A7_.wvu.FilterData" localSheetId="0" hidden="1">Données!$A$5:$S$400</definedName>
    <definedName name="Z_53068F17_4BEB_49FE_8383_A9DB2B482002_.wvu.FilterData" localSheetId="0" hidden="1">Données!$A$5:$S$400</definedName>
    <definedName name="Z_5312EE2F_EE92_414B_B15E_E4BF647237A5_.wvu.FilterData" localSheetId="0" hidden="1">Données!$A$5:$S$400</definedName>
    <definedName name="Z_5314CA59_5D2E_4448_8D80_B790DDBD5D11_.wvu.FilterData" localSheetId="0" hidden="1">Données!$A$5:$S$400</definedName>
    <definedName name="Z_531CB102_16B0_4C32_844F_332EBF208BAC_.wvu.FilterData" localSheetId="0" hidden="1">Données!$A$5:$S$400</definedName>
    <definedName name="Z_531D4716_E594_46A1_BEC4_A3FF5FECFA68_.wvu.FilterData" localSheetId="0" hidden="1">Données!$A$5:$S$400</definedName>
    <definedName name="Z_5325D2C9_39EA_47C9_8B82_BEFE72B1CF8F_.wvu.FilterData" localSheetId="0" hidden="1">Données!$A$5:$S$400</definedName>
    <definedName name="Z_5333685B_F6B7_4829_BCCC_44E874287039_.wvu.FilterData" localSheetId="0" hidden="1">Données!$A$5:$S$400</definedName>
    <definedName name="Z_53448E27_75DD_4B7F_BFDA_7B32F8700282_.wvu.FilterData" localSheetId="0" hidden="1">Données!$A$5:$S$400</definedName>
    <definedName name="Z_534BF9B0_7239_4459_A846_A817FBAEAF85_.wvu.FilterData" localSheetId="0" hidden="1">Données!$A$5:$S$400</definedName>
    <definedName name="Z_536A8B65_B04E_48B9_B119_E10A586C3BBA_.wvu.FilterData" localSheetId="0" hidden="1">Données!$A$5:$S$400</definedName>
    <definedName name="Z_537D64C9_F9F4_4580_B262_89436E3B55BD_.wvu.FilterData" localSheetId="0" hidden="1">Données!$A$5:$S$400</definedName>
    <definedName name="Z_5390F1E7_72A0_4628_B3CC_96424CE00650_.wvu.FilterData" localSheetId="0" hidden="1">Données!$A$5:$S$400</definedName>
    <definedName name="Z_53A19935_E90E_44A8_A6B1_A2FE15C5FD01_.wvu.FilterData" localSheetId="0" hidden="1">Données!$A$5:$S$400</definedName>
    <definedName name="Z_53C25A2E_E8C1_4A5B_BF16_13EC8E64AB62_.wvu.FilterData" localSheetId="0" hidden="1">Données!$A$5:$S$400</definedName>
    <definedName name="Z_53DE2E24_6CC8_4F43_A019_09AE7A5C3A25_.wvu.FilterData" localSheetId="0" hidden="1">Données!$A$5:$S$400</definedName>
    <definedName name="Z_53E0E297_8320_4E56_81F1_330035034B90_.wvu.FilterData" localSheetId="0" hidden="1">Données!$A$5:$S$400</definedName>
    <definedName name="Z_5406358D_B001_4E87_AA2A_9507896842B5_.wvu.FilterData" localSheetId="0" hidden="1">Données!$A$5:$S$400</definedName>
    <definedName name="Z_5408F7FB_722B_4CE0_AFCF_B1F21F528FBE_.wvu.FilterData" localSheetId="0" hidden="1">Données!$A$5:$S$400</definedName>
    <definedName name="Z_5423D20F_AE54_4F87_9E15_7914143B5E09_.wvu.FilterData" localSheetId="0" hidden="1">Données!$A$5:$S$400</definedName>
    <definedName name="Z_544C24CD_97FF_4443_8C90_08C45C5A315B_.wvu.FilterData" localSheetId="0" hidden="1">Données!$A$5:$S$400</definedName>
    <definedName name="Z_546B46A1_1F6E_4C70_B2A2_481E0EBF5B89_.wvu.FilterData" localSheetId="0" hidden="1">Données!$A$5:$S$400</definedName>
    <definedName name="Z_546D6730_D18C_46B3_930F_6C126DF974DD_.wvu.FilterData" localSheetId="0" hidden="1">Données!$A$5:$S$400</definedName>
    <definedName name="Z_546F008A_1C2C_4AD2_89D4_93D32E821F29_.wvu.FilterData" localSheetId="0" hidden="1">Données!$A$5:$S$400</definedName>
    <definedName name="Z_547A0435_2D22_441D_87BE_75038DF7215E_.wvu.FilterData" localSheetId="0" hidden="1">Données!$A$5:$S$400</definedName>
    <definedName name="Z_54C16E7F_AB4A_492A_9CBB_857E602D26B8_.wvu.FilterData" localSheetId="0" hidden="1">Données!$A$5:$S$400</definedName>
    <definedName name="Z_54C44C08_59C3_4A6C_9FB4_F12AB5471129_.wvu.FilterData" localSheetId="0" hidden="1">Données!$A$5:$S$400</definedName>
    <definedName name="Z_54D034A4_7C99_4C24_A724_86BCFC733C05_.wvu.FilterData" localSheetId="0" hidden="1">Données!$A$5:$S$400</definedName>
    <definedName name="Z_54D09739_63BB_4431_9885_B555B31E27FD_.wvu.FilterData" localSheetId="0" hidden="1">Données!$A$5:$S$400</definedName>
    <definedName name="Z_54D5AC21_12E9_470D_B2C0_15DA249B70AF_.wvu.FilterData" localSheetId="0" hidden="1">Données!$A$5:$S$400</definedName>
    <definedName name="Z_54DD96E1_5DB1_4E0C_93A3_0F393385B57F_.wvu.FilterData" localSheetId="0" hidden="1">Données!$A$5:$S$400</definedName>
    <definedName name="Z_54F41931_6DF8_4D9A_B932_57BAACEC7804_.wvu.FilterData" localSheetId="0" hidden="1">Données!$A$5:$S$400</definedName>
    <definedName name="Z_55032591_E276_4E94_9A6E_D287DB3845C1_.wvu.FilterData" localSheetId="0" hidden="1">Données!$A$5:$S$400</definedName>
    <definedName name="Z_550A086D_2839_4B8E_AC93_157347A1EEE0_.wvu.FilterData" localSheetId="0" hidden="1">Données!$A$5:$S$400</definedName>
    <definedName name="Z_551B1A01_1ED2_47F7_B023_D4937BDBC85E_.wvu.FilterData" localSheetId="0" hidden="1">Données!$A$5:$S$400</definedName>
    <definedName name="Z_55386A96_E6FB_44ED_875E_3A84E42F70B4_.wvu.FilterData" localSheetId="0" hidden="1">Données!$A$5:$S$400</definedName>
    <definedName name="Z_55599178_EE4D_4E1B_9925_BB5D9508FE8A_.wvu.FilterData" localSheetId="0" hidden="1">Données!$A$5:$S$400</definedName>
    <definedName name="Z_5574EA4D_036C_49EB_B3BB_8C164C321428_.wvu.FilterData" localSheetId="0" hidden="1">Données!$A$5:$S$400</definedName>
    <definedName name="Z_55A303EE_86EE_4F93_BF0F_835124FD995C_.wvu.FilterData" localSheetId="0" hidden="1">Données!$A$5:$S$400</definedName>
    <definedName name="Z_55A5B3B3_B44E_4F13_9D3D_D7E89189AA75_.wvu.FilterData" localSheetId="0" hidden="1">Données!$A$5:$S$400</definedName>
    <definedName name="Z_55AAA279_91B9_43DC_8642_19D029DD2E7D_.wvu.FilterData" localSheetId="0" hidden="1">Données!$A$5:$S$400</definedName>
    <definedName name="Z_55B16D6B_7835_44F8_8B66_8BD6EE518C45_.wvu.FilterData" localSheetId="0" hidden="1">Données!$A$5:$S$400</definedName>
    <definedName name="Z_55B36043_2480_40EA_B940_03F8DDA10026_.wvu.FilterData" localSheetId="0" hidden="1">Données!$A$5:$S$400</definedName>
    <definedName name="Z_55B5E4FA_8B1F_46EE_A55F_6016DBD15AF1_.wvu.FilterData" localSheetId="0" hidden="1">Données!$A$5:$S$400</definedName>
    <definedName name="Z_55C4B593_20B0_4AD9_A8B9_84A18A384E05_.wvu.FilterData" localSheetId="0" hidden="1">Données!$A$5:$S$400</definedName>
    <definedName name="Z_55F80C40_6F39_4029_BFA0_341CAF1887A8_.wvu.FilterData" localSheetId="0" hidden="1">Données!$A$5:$S$400</definedName>
    <definedName name="Z_5602E363_811E_4AFC_AD6B_6A1AC4DE0A75_.wvu.FilterData" localSheetId="0" hidden="1">Données!$A$5:$S$400</definedName>
    <definedName name="Z_561710A4_E7DB_4A95_9C80_60C83CB16B0F_.wvu.FilterData" localSheetId="0" hidden="1">Données!$A$5:$S$400</definedName>
    <definedName name="Z_56236ADB_1FC1_4162_BD2C_D605B39B8434_.wvu.FilterData" localSheetId="0" hidden="1">Données!$A$5:$S$400</definedName>
    <definedName name="Z_56277E54_CC34_48E8_A80D_7A77B5A8C593_.wvu.FilterData" localSheetId="0" hidden="1">Données!$A$5:$S$400</definedName>
    <definedName name="Z_567636A6_A3FE_4ECB_8DC8_8B665D986488_.wvu.FilterData" localSheetId="0" hidden="1">Données!$A$5:$S$400</definedName>
    <definedName name="Z_56878F4C_00E6_4818_9D78_547150BA1D82_.wvu.FilterData" localSheetId="0" hidden="1">Données!$A$5:$S$400</definedName>
    <definedName name="Z_568B7963_5A9B_45AC_B8B3_F0B10E5665A0_.wvu.FilterData" localSheetId="0" hidden="1">Données!$A$5:$S$400</definedName>
    <definedName name="Z_56B93F9E_8363_4439_8E83_220ED6CB21A9_.wvu.FilterData" localSheetId="0" hidden="1">Données!$A$5:$S$400</definedName>
    <definedName name="Z_56CC8636_71F1_419A_A297_7224FD98D0AE_.wvu.FilterData" localSheetId="0" hidden="1">Données!$A$5:$S$400</definedName>
    <definedName name="Z_56D32EFB_DC71_4628_9641_2550CF4D008D_.wvu.FilterData" localSheetId="0" hidden="1">Données!$A$5:$S$400</definedName>
    <definedName name="Z_56D533BF_1CCE_48A5_AF7B_7F7E8FA09D4D_.wvu.FilterData" localSheetId="0" hidden="1">Données!$A$5:$S$400</definedName>
    <definedName name="Z_573282EB_05EB_4671_AF58_B0D6F0D3E6FC_.wvu.FilterData" localSheetId="0" hidden="1">Données!$A$5:$S$400</definedName>
    <definedName name="Z_573CDF99_085E_4DDC_85F9_4C19F8926269_.wvu.FilterData" localSheetId="0" hidden="1">Données!$A$5:$S$400</definedName>
    <definedName name="Z_5767BADA_43B9_4539_8B7B_26F11B6F71BF_.wvu.FilterData" localSheetId="0" hidden="1">Données!$A$5:$S$400</definedName>
    <definedName name="Z_57AE9C76_32D0_44DA_A13B_85B8FFE03C34_.wvu.FilterData" localSheetId="0" hidden="1">Données!$A$5:$S$400</definedName>
    <definedName name="Z_57FB3835_CA52_4EF7_BEC0_F3AC628D401E_.wvu.FilterData" localSheetId="0" hidden="1">Données!$A$5:$S$400</definedName>
    <definedName name="Z_58138277_3E88_412B_B05B_7D4A4D67FFE3_.wvu.FilterData" localSheetId="0" hidden="1">Données!$A$5:$S$400</definedName>
    <definedName name="Z_5831BF88_DE2C_42F8_9AB3_87BB683B5640_.wvu.FilterData" localSheetId="0" hidden="1">Données!$A$5:$S$400</definedName>
    <definedName name="Z_583DAE45_DBF8_4F40_A942_023A7B1C2FF9_.wvu.FilterData" localSheetId="0" hidden="1">Données!$A$5:$S$400</definedName>
    <definedName name="Z_58505112_58A2_4A6F_90B0_BFB13B3AA856_.wvu.FilterData" localSheetId="0" hidden="1">Données!$A$5:$S$400</definedName>
    <definedName name="Z_5873EE05_0B56_4A07_91E4_56C6EA5D315C_.wvu.FilterData" localSheetId="0" hidden="1">Données!$A$5:$S$400</definedName>
    <definedName name="Z_58B658A7_4E0A_44B7_A094_C02511D6539D_.wvu.FilterData" localSheetId="0" hidden="1">Données!$A$5:$S$400</definedName>
    <definedName name="Z_58D90718_9CF3_435B_B8D9_8E5C350FB7CA_.wvu.FilterData" localSheetId="0" hidden="1">Données!$A$5:$S$400</definedName>
    <definedName name="Z_58FCB3AF_A1C9_4ED9_A5D1_246CCDE71F4A_.wvu.FilterData" localSheetId="0" hidden="1">Données!$A$5:$S$400</definedName>
    <definedName name="Z_591B5BEB_AA6D_4463_AB75_1D462E53BE14_.wvu.FilterData" localSheetId="0" hidden="1">Données!$A$5:$S$400</definedName>
    <definedName name="Z_594D00CB_96A9_4E9F_8BC8_7FA64C505670_.wvu.FilterData" localSheetId="0" hidden="1">Données!$A$5:$S$400</definedName>
    <definedName name="Z_5981A1CE_383F_4091_808E_D25B3427C9D1_.wvu.FilterData" localSheetId="0" hidden="1">Données!$A$5:$S$400</definedName>
    <definedName name="Z_5992DD1A_A6D1_4D7F_AA3C_5F812A73D84B_.wvu.FilterData" localSheetId="0" hidden="1">Données!$A$5:$S$400</definedName>
    <definedName name="Z_599909FF_C23C_4A5A_95F9_781BD7D8CFB5_.wvu.FilterData" localSheetId="0" hidden="1">Données!$A$5:$S$400</definedName>
    <definedName name="Z_59A0382B_A93D_4058_BEC5_B7E31236FC2E_.wvu.FilterData" localSheetId="0" hidden="1">Données!$A$5:$S$400</definedName>
    <definedName name="Z_59CDF6A0_400E_4D82_BB40_A9BFF13A3F86_.wvu.FilterData" localSheetId="0" hidden="1">Données!$A$5:$S$400</definedName>
    <definedName name="Z_59D23DD4_FD42_49E0_AF7E_8A78AFE756AA_.wvu.FilterData" localSheetId="0" hidden="1">Données!$A$5:$S$400</definedName>
    <definedName name="Z_5A29AD5D_20CD_4AE6_A581_1D8956DC1993_.wvu.FilterData" localSheetId="0" hidden="1">Données!$A$5:$S$400</definedName>
    <definedName name="Z_5A577636_E104_4913_976B_CFF3B0D7F838_.wvu.FilterData" localSheetId="0" hidden="1">Données!$A$5:$S$400</definedName>
    <definedName name="Z_5A75C811_8F58_4AE9_9B22_BC2FF95BC938_.wvu.FilterData" localSheetId="0" hidden="1">Données!$A$5:$S$400</definedName>
    <definedName name="Z_5A79AB74_739C_4D2A_8FC3_4F7A93CBEC13_.wvu.FilterData" localSheetId="0" hidden="1">Données!$A$5:$S$400</definedName>
    <definedName name="Z_5A7A9A66_636E_41C8_93C5_D7C50FA9E809_.wvu.FilterData" localSheetId="0" hidden="1">Données!$A$5:$S$400</definedName>
    <definedName name="Z_5A8A246C_A8D8_44FD_A5DE_6E1774E5A31A_.wvu.FilterData" localSheetId="0" hidden="1">Données!$A$5:$S$400</definedName>
    <definedName name="Z_5A97CEB8_A802_4CCD_A106_249D6C19171E_.wvu.FilterData" localSheetId="0" hidden="1">Données!$A$5:$S$400</definedName>
    <definedName name="Z_5A9FFF3A_3FFB_4ED0_A512_EFECB606B896_.wvu.FilterData" localSheetId="0" hidden="1">Données!$A$5:$S$400</definedName>
    <definedName name="Z_5AAB2A96_2BF6_4081_AB94_E60616FEC47F_.wvu.FilterData" localSheetId="0" hidden="1">Données!$A$5:$S$400</definedName>
    <definedName name="Z_5AB85200_F348_451D_8914_4D4D1D025B97_.wvu.FilterData" localSheetId="0" hidden="1">Données!$A$5:$S$400</definedName>
    <definedName name="Z_5ABE64D8_3FDB_4AD8_BCCD_E1A27D636608_.wvu.FilterData" localSheetId="0" hidden="1">Données!$A$5:$S$400</definedName>
    <definedName name="Z_5AE44BA4_65CF_465F_B825_F05C3730F74D_.wvu.FilterData" localSheetId="0" hidden="1">Données!$A$5:$S$400</definedName>
    <definedName name="Z_5B0E6919_A913_40F9_9259_96915C2AC4AD_.wvu.FilterData" localSheetId="0" hidden="1">Données!$A$5:$S$400</definedName>
    <definedName name="Z_5B16F121_8B47_4DC2_BD1C_2007DDE73524_.wvu.FilterData" localSheetId="0" hidden="1">Données!$A$5:$S$400</definedName>
    <definedName name="Z_5B411FEC_ADBE_4DC8_BEDB_9A7111683B86_.wvu.FilterData" localSheetId="0" hidden="1">Données!$A$5:$S$400</definedName>
    <definedName name="Z_5B4B0591_0642_41EC_BF30_3457D190CDAB_.wvu.FilterData" localSheetId="0" hidden="1">Données!$A$5:$S$400</definedName>
    <definedName name="Z_5B95F24A_0811_43CB_A730_C5164BCFACCE_.wvu.FilterData" localSheetId="0" hidden="1">Données!$A$5:$S$400</definedName>
    <definedName name="Z_5B9E45FF_8F25_4299_9B2B_D5772D1CD677_.wvu.FilterData" localSheetId="0" hidden="1">Données!$A$5:$S$400</definedName>
    <definedName name="Z_5BA2CC55_99CB_4FFF_B965_6F0F19F30CC4_.wvu.FilterData" localSheetId="0" hidden="1">Données!$A$5:$S$400</definedName>
    <definedName name="Z_5BB21F28_C8BE_4B4F_9578_CB6694CD52A2_.wvu.FilterData" localSheetId="0" hidden="1">Données!$A$5:$S$400</definedName>
    <definedName name="Z_5BE3E0AB_EBA3_45A1_A4E6_353E47082A4B_.wvu.FilterData" localSheetId="0" hidden="1">Données!$A$5:$S$400</definedName>
    <definedName name="Z_5C2922FC_9CCA_44FD_A3B6_E253FF215059_.wvu.FilterData" localSheetId="0" hidden="1">Données!$A$5:$S$400</definedName>
    <definedName name="Z_5C412E48_49EB_4493_A6F3_F84E5BD5A8D5_.wvu.FilterData" localSheetId="0" hidden="1">Données!$A$5:$S$400</definedName>
    <definedName name="Z_5C58A1B0_D58D_4328_A09C_C8A08A63D799_.wvu.FilterData" localSheetId="0" hidden="1">Données!$A$5:$S$400</definedName>
    <definedName name="Z_5C5D88C3_26E5_4280_A92F_787F6D66A105_.wvu.FilterData" localSheetId="0" hidden="1">Données!$A$5:$S$400</definedName>
    <definedName name="Z_5C7082F8_6B43_4570_ADE3_4E8032C771FD_.wvu.FilterData" localSheetId="0" hidden="1">Données!$A$5:$S$400</definedName>
    <definedName name="Z_5C819FDD_FBF4_4B4F_8FF9_29B13DA19078_.wvu.FilterData" localSheetId="0" hidden="1">Données!$A$5:$S$400</definedName>
    <definedName name="Z_5C90BAF7_4266_41FE_BED6_FEABABAAEA5E_.wvu.FilterData" localSheetId="0" hidden="1">Données!$A$5:$S$400</definedName>
    <definedName name="Z_5CAC9B53_1F77_4EE9_B4EF_A3ED9AD8E8CE_.wvu.FilterData" localSheetId="0" hidden="1">Données!$A$5:$S$400</definedName>
    <definedName name="Z_5CE84A61_6F88_41B8_A7BF_3AEB09D1A376_.wvu.FilterData" localSheetId="0" hidden="1">Données!$A$5:$S$400</definedName>
    <definedName name="Z_5CF8002A_87D1_43A4_A7AB_185426E9E1CF_.wvu.FilterData" localSheetId="0" hidden="1">Données!$A$5:$S$400</definedName>
    <definedName name="Z_5CFF7F63_4F55_410A_84C8_9DC2622141F5_.wvu.FilterData" localSheetId="0" hidden="1">Données!$A$5:$S$400</definedName>
    <definedName name="Z_5D03BF09_2AD2_4A9E_BF2B_408CDAEEA761_.wvu.FilterData" localSheetId="0" hidden="1">Données!$A$5:$S$400</definedName>
    <definedName name="Z_5D0E8319_3F35_4B37_9347_8313B97B30A0_.wvu.FilterData" localSheetId="0" hidden="1">Données!$A$5:$S$400</definedName>
    <definedName name="Z_5D25920A_AAF7_4ABF_A707_1F4B6B29A659_.wvu.FilterData" localSheetId="0" hidden="1">Données!$A$5:$S$400</definedName>
    <definedName name="Z_5D3C5ABD_7CE3_48A3_814F_A20EBE948599_.wvu.FilterData" localSheetId="0" hidden="1">Données!$A$5:$S$400</definedName>
    <definedName name="Z_5D3DC432_8937_4D81_B1D6_2306503C66C8_.wvu.FilterData" localSheetId="0" hidden="1">Données!$A$5:$S$400</definedName>
    <definedName name="Z_5D5EDA60_DDA6_4E1F_8D93_6794CB2E89D8_.wvu.FilterData" localSheetId="0" hidden="1">Données!$A$5:$S$400</definedName>
    <definedName name="Z_5D7D1CAB_BF99_482B_8AAE_690F31FEFBF4_.wvu.FilterData" localSheetId="0" hidden="1">Données!$A$5:$S$400</definedName>
    <definedName name="Z_5D7D6ECF_FBD8_4CB8_AB6A_897039417B8C_.wvu.FilterData" localSheetId="0" hidden="1">Données!$A$5:$S$400</definedName>
    <definedName name="Z_5D870CBF_389F_4318_AB24_5F83606B75B7_.wvu.FilterData" localSheetId="0" hidden="1">Données!$A$5:$S$400</definedName>
    <definedName name="Z_5D9C4A63_1F6A_4E27_84C9_756F1470424B_.wvu.FilterData" localSheetId="0" hidden="1">Données!$A$5:$S$400</definedName>
    <definedName name="Z_5DC95053_142C_4BBE_BC6D_F68D9BC1DC5B_.wvu.FilterData" localSheetId="0" hidden="1">Données!$A$5:$S$400</definedName>
    <definedName name="Z_5DE082FB_1FEC_4215_B2E3_39C6D5039E30_.wvu.FilterData" localSheetId="0" hidden="1">Données!$A$5:$S$400</definedName>
    <definedName name="Z_5E17D275_E11C_4CA8_9AD9_AAEF1F059CF4_.wvu.FilterData" localSheetId="0" hidden="1">Données!$A$5:$S$400</definedName>
    <definedName name="Z_5E241827_616B_4D0A_8007_640077034F78_.wvu.FilterData" localSheetId="0" hidden="1">Données!$A$5:$S$400</definedName>
    <definedName name="Z_5E610D73_3633_4CE0_AFAA_8856A23A822B_.wvu.FilterData" localSheetId="0" hidden="1">Données!$A$5:$S$400</definedName>
    <definedName name="Z_5E79EB19_AF46_49CD_AB70_C6E39B13C2C7_.wvu.FilterData" localSheetId="0" hidden="1">Données!$A$5:$S$400</definedName>
    <definedName name="Z_5E998D52_5863_426E_B9C5_1B1FA0E0D086_.wvu.FilterData" localSheetId="0" hidden="1">Données!$A$5:$S$400</definedName>
    <definedName name="Z_5EA58131_F4DF_42BE_AED5_44ABEAC44455_.wvu.FilterData" localSheetId="0" hidden="1">Données!$A$5:$S$400</definedName>
    <definedName name="Z_5F23B7C2_4CB4_4FC7_8A75_22FD9E991912_.wvu.FilterData" localSheetId="0" hidden="1">Données!$A$5:$S$400</definedName>
    <definedName name="Z_5F37BF57_5FC1_4DF0_BB8C_ECE59C9D6473_.wvu.FilterData" localSheetId="0" hidden="1">Données!$A$5:$S$400</definedName>
    <definedName name="Z_5F38E559_674E_4761_A9A5_5F4BC9C6ADEF_.wvu.FilterData" localSheetId="0" hidden="1">Données!$A$5:$S$400</definedName>
    <definedName name="Z_5F3AB9ED_1024_4298_BF19_7A2E1D80E2BA_.wvu.FilterData" localSheetId="0" hidden="1">Données!$A$5:$S$400</definedName>
    <definedName name="Z_5F53E8BD_A301_4659_BF63_0D371CC72E3C_.wvu.FilterData" localSheetId="0" hidden="1">Données!$A$5:$S$400</definedName>
    <definedName name="Z_5F6A0F8A_541C_4234_A693_E03D73305AF5_.wvu.FilterData" localSheetId="0" hidden="1">Données!$A$5:$S$400</definedName>
    <definedName name="Z_5F7415C3_32C8_4ADB_B763_FAFF00E1A2FF_.wvu.FilterData" localSheetId="0" hidden="1">Données!$A$5:$S$400</definedName>
    <definedName name="Z_5F806F81_4E3F_4DCA_93AA_CA9CDE891077_.wvu.FilterData" localSheetId="0" hidden="1">Données!$A$5:$S$400</definedName>
    <definedName name="Z_5F8A5E0E_E5AE_42D4_AE85_521A32266831_.wvu.FilterData" localSheetId="0" hidden="1">Données!$A$5:$S$400</definedName>
    <definedName name="Z_5F91902D_3692_4CD7_9F99_91BE71D89F66_.wvu.FilterData" localSheetId="0" hidden="1">Données!$A$5:$S$400</definedName>
    <definedName name="Z_5F9FCCA1_AD78_4B93_9DA1_E45540C06B4B_.wvu.FilterData" localSheetId="0" hidden="1">Données!$A$5:$S$400</definedName>
    <definedName name="Z_5FB970AA_C78C_401E_8535_1D6731CEB063_.wvu.FilterData" localSheetId="0" hidden="1">Données!$A$5:$S$400</definedName>
    <definedName name="Z_5FCF6CFE_B16F_43CE_BB33_98B54D7507A9_.wvu.FilterData" localSheetId="0" hidden="1">Données!$A$5:$S$400</definedName>
    <definedName name="Z_5FD7D00D_DB3D_404E_A6C6_356921BF2193_.wvu.FilterData" localSheetId="0" hidden="1">Données!$A$5:$S$400</definedName>
    <definedName name="Z_5FF340EE_4873_4254_806B_3D149360307A_.wvu.FilterData" localSheetId="0" hidden="1">Données!$A$5:$S$400</definedName>
    <definedName name="Z_6008ADD0_93A9_43F4_A646_C33ABDAD3539_.wvu.FilterData" localSheetId="0" hidden="1">Données!$A$5:$S$400</definedName>
    <definedName name="Z_605F367C_31D6_426C_A9F7_C85D71B59867_.wvu.FilterData" localSheetId="0" hidden="1">Données!$A$5:$S$400</definedName>
    <definedName name="Z_606CD354_DAE3_46A6_97D3_689E4B4C8360_.wvu.FilterData" localSheetId="0" hidden="1">Données!$A$5:$S$400</definedName>
    <definedName name="Z_6095364F_AC73_45CA_810B_24A71284CDD1_.wvu.FilterData" localSheetId="0" hidden="1">Données!$A$5:$S$400</definedName>
    <definedName name="Z_60B3DC21_EAD1_4B96_B285_9BD02369EB60_.wvu.FilterData" localSheetId="0" hidden="1">Données!$A$5:$S$400</definedName>
    <definedName name="Z_60F95686_39E6_4ECC_8122_3B6FF514C6B5_.wvu.FilterData" localSheetId="0" hidden="1">Données!$A$5:$S$400</definedName>
    <definedName name="Z_61038493_60B4_4FE9_BDD0_20EF2CEE089F_.wvu.FilterData" localSheetId="0" hidden="1">Données!$A$5:$S$400</definedName>
    <definedName name="Z_61126D97_9D68_4670_8D3E_594C0E05B092_.wvu.FilterData" localSheetId="0" hidden="1">Données!$A$5:$S$400</definedName>
    <definedName name="Z_611B1B6B_2B52_4AA9_B029_4D7B3F8C0AD0_.wvu.FilterData" localSheetId="0" hidden="1">Données!$A$5:$S$400</definedName>
    <definedName name="Z_61254ADB_D5E2_4DD2_9243_0345A62687C4_.wvu.FilterData" localSheetId="0" hidden="1">Données!$A$5:$S$400</definedName>
    <definedName name="Z_612B7210_83D7_4D97_A17E_C882BC27CE6E_.wvu.FilterData" localSheetId="0" hidden="1">Données!$A$5:$S$400</definedName>
    <definedName name="Z_6161C373_3F72_43EC_815F_B450E9F3340A_.wvu.FilterData" localSheetId="0" hidden="1">Données!$A$5:$S$400</definedName>
    <definedName name="Z_617C9C4A_E78F_4EF5_9A29_C056C43446AE_.wvu.FilterData" localSheetId="0" hidden="1">Données!$A$5:$S$400</definedName>
    <definedName name="Z_617EB0FB_5323_4902_82A0_CDD7B055D3C4_.wvu.FilterData" localSheetId="0" hidden="1">Données!$A$5:$S$400</definedName>
    <definedName name="Z_6197C0DC_B7EE_4F04_B81F_1A7B917EE1CE_.wvu.FilterData" localSheetId="0" hidden="1">Données!$A$5:$S$400</definedName>
    <definedName name="Z_61B9339B_C48A_4AC5_BE2E_4AA857518AD8_.wvu.FilterData" localSheetId="0" hidden="1">Données!$A$5:$S$400</definedName>
    <definedName name="Z_61EBE8B3_AF04_4DB2_BB04_42068F82777D_.wvu.FilterData" localSheetId="0" hidden="1">Données!$A$5:$S$400</definedName>
    <definedName name="Z_6225D1C4_C841_4C87_B5C7_2B4CCBA31A43_.wvu.FilterData" localSheetId="0" hidden="1">Données!$A$5:$S$400</definedName>
    <definedName name="Z_6241A197_B25D_4940_AA3B_CA5EC8B14529_.wvu.FilterData" localSheetId="0" hidden="1">Données!$A$5:$S$400</definedName>
    <definedName name="Z_62487624_AF29_4AA7_B4E5_F9409660B770_.wvu.FilterData" localSheetId="0" hidden="1">Données!$A$5:$S$400</definedName>
    <definedName name="Z_624B2184_78BF_4D0E_A802_F0881DBDF8B4_.wvu.FilterData" localSheetId="0" hidden="1">Données!$A$5:$S$400</definedName>
    <definedName name="Z_62675B9D_7B6A_493B_A1E5_8A888C53809C_.wvu.FilterData" localSheetId="0" hidden="1">Données!$A$5:$S$400</definedName>
    <definedName name="Z_62ACF77F_3524_409E_A08C_5C4D3DDEFEC3_.wvu.FilterData" localSheetId="0" hidden="1">Données!$A$5:$S$400</definedName>
    <definedName name="Z_62BF8A2C_F8A2_4F17_9F46_F271ABB0137D_.wvu.FilterData" localSheetId="0" hidden="1">Données!$A$5:$S$400</definedName>
    <definedName name="Z_62CD8FEE_2FE5_47ED_A4EC_7CC36F8BDE28_.wvu.FilterData" localSheetId="0" hidden="1">Données!$A$5:$S$400</definedName>
    <definedName name="Z_62D8BF5D_C48A_44E7_8B38_97368718DA18_.wvu.FilterData" localSheetId="0" hidden="1">Données!$A$5:$S$400</definedName>
    <definedName name="Z_62DB20DD_59F9_47DE_A612_C3A2B83A5E00_.wvu.FilterData" localSheetId="0" hidden="1">Données!$A$5:$S$400</definedName>
    <definedName name="Z_62E1587B_3B38_4D61_9E7E_B019359D8A08_.wvu.FilterData" localSheetId="0" hidden="1">Données!$A$5:$S$400</definedName>
    <definedName name="Z_62F903BD_C62E_4582_879F_2B6F6E73F4FE_.wvu.FilterData" localSheetId="0" hidden="1">Données!$A$5:$S$400</definedName>
    <definedName name="Z_6324D4A9_7232_4CBA_86E2_0014A9D9DB91_.wvu.FilterData" localSheetId="0" hidden="1">Données!$A$5:$S$400</definedName>
    <definedName name="Z_63317CE0_2602_49BC_8530_E015292B4A26_.wvu.FilterData" localSheetId="0" hidden="1">Données!$A$5:$S$400</definedName>
    <definedName name="Z_6344B519_EF9F_4D66_B17C_DAEBA2195E38_.wvu.FilterData" localSheetId="0" hidden="1">Données!$A$5:$S$400</definedName>
    <definedName name="Z_6350954F_B64C_4315_AB8E_72A9D63FD736_.wvu.FilterData" localSheetId="0" hidden="1">Données!$A$5:$S$400</definedName>
    <definedName name="Z_635596D3_F7FA_44A4_A51D_D10EACBF3FFC_.wvu.FilterData" localSheetId="0" hidden="1">Données!$A$5:$S$400</definedName>
    <definedName name="Z_636231AB_CFC4_4B37_BD18_DF481E507A8D_.wvu.FilterData" localSheetId="0" hidden="1">Données!$A$5:$S$400</definedName>
    <definedName name="Z_6367A59B_A8E1_4D8D_AA62_84658C11CEC1_.wvu.FilterData" localSheetId="0" hidden="1">Données!$A$5:$S$400</definedName>
    <definedName name="Z_6368D189_9FB6_4D78_BFF0_27300B489E5E_.wvu.FilterData" localSheetId="0" hidden="1">Données!$A$5:$S$400</definedName>
    <definedName name="Z_636A495A_D6AE_44F2_93F7_D9452CBFCFC7_.wvu.FilterData" localSheetId="0" hidden="1">Données!$A$5:$S$400</definedName>
    <definedName name="Z_63A66B37_F56F_418E_A88F_C9ECDB4CD484_.wvu.FilterData" localSheetId="0" hidden="1">Données!$A$5:$S$400</definedName>
    <definedName name="Z_63B07765_D779_4F87_BD3C_8A486F1FE0B8_.wvu.FilterData" localSheetId="0" hidden="1">Données!$A$5:$S$400</definedName>
    <definedName name="Z_63BDF3EF_4B31_480B_9863_361B2B509D0E_.wvu.FilterData" localSheetId="0" hidden="1">Données!$A$5:$S$400</definedName>
    <definedName name="Z_63D14667_0B22_4805_80E3_BE457CFB806B_.wvu.FilterData" localSheetId="0" hidden="1">Données!$A$5:$S$400</definedName>
    <definedName name="Z_64143EE9_3C80_459E_BF08_B65A996F2DA9_.wvu.FilterData" localSheetId="0" hidden="1">Données!$A$5:$S$400</definedName>
    <definedName name="Z_6416B941_8CB9_4BF4_97AF_2D22DBE0C90B_.wvu.FilterData" localSheetId="0" hidden="1">Données!$A$5:$S$400</definedName>
    <definedName name="Z_64181B9D_65F3_4340_90D0_C81E0892714C_.wvu.FilterData" localSheetId="0" hidden="1">Données!$A$5:$S$400</definedName>
    <definedName name="Z_64183BB9_9BEE_4C3E_BE81_B96327194B2D_.wvu.FilterData" localSheetId="0" hidden="1">Données!$A$5:$S$400</definedName>
    <definedName name="Z_6432C21A_F948_41D0_9CBA_1CD2053B270A_.wvu.FilterData" localSheetId="0" hidden="1">Données!$A$5:$S$400</definedName>
    <definedName name="Z_6438319C_7974_4E58_BC8B_E77827B41306_.wvu.FilterData" localSheetId="0" hidden="1">Données!$A$5:$S$400</definedName>
    <definedName name="Z_6441531B_9CC6_4E13_AE9B_F51EED4F75E6_.wvu.FilterData" localSheetId="0" hidden="1">Données!$A$5:$S$400</definedName>
    <definedName name="Z_64A0CE79_32BC_4464_9157_436E63DB9458_.wvu.FilterData" localSheetId="0" hidden="1">Données!$A$5:$S$400</definedName>
    <definedName name="Z_64B9839E_0EEF_4269_9861_C0C34E5D46F7_.wvu.FilterData" localSheetId="0" hidden="1">Données!$A$5:$S$400</definedName>
    <definedName name="Z_64C44CEA_49EC_4B82_BDCE_2623FB15A7EB_.wvu.FilterData" localSheetId="0" hidden="1">Données!$A$5:$S$400</definedName>
    <definedName name="Z_64D645E0_26DE_4A1B_848E_0B4F3EE8E4AC_.wvu.FilterData" localSheetId="0" hidden="1">Données!$A$5:$S$400</definedName>
    <definedName name="Z_64D7D72C_3546_4C28_A80C_A790BC8DD397_.wvu.FilterData" localSheetId="0" hidden="1">Données!$A$5:$S$400</definedName>
    <definedName name="Z_64EC77FE_2E4B_4461_AA54_86423259B4CA_.wvu.FilterData" localSheetId="0" hidden="1">Données!$A$5:$S$400</definedName>
    <definedName name="Z_64F52D3B_5D91_42CF_ABCD_E16B117A5B76_.wvu.FilterData" localSheetId="0" hidden="1">Données!$A$5:$S$400</definedName>
    <definedName name="Z_651E08B6_605A_4603_86BD_CDA866E38795_.wvu.FilterData" localSheetId="0" hidden="1">Données!$A$5:$S$400</definedName>
    <definedName name="Z_6542CA75_80B0_4BE8_B6A5_7E8468BF29A8_.wvu.FilterData" localSheetId="0" hidden="1">Données!$A$5:$S$400</definedName>
    <definedName name="Z_655320E4_98A7_45BD_A91D_C6B0975646AC_.wvu.FilterData" localSheetId="0" hidden="1">Données!$A$5:$S$400</definedName>
    <definedName name="Z_65545908_5119_489B_8287_E2E17974DF6C_.wvu.FilterData" localSheetId="0" hidden="1">Données!$A$5:$S$400</definedName>
    <definedName name="Z_6555FAD4_754F_4543_ABBD_60EF1789D627_.wvu.FilterData" localSheetId="0" hidden="1">Données!$A$5:$S$400</definedName>
    <definedName name="Z_65757B71_8936_47EA_9D90_00FA45727189_.wvu.FilterData" localSheetId="0" hidden="1">Données!$A$5:$S$400</definedName>
    <definedName name="Z_65B1BD4B_82F0_42CC_8886_27D7D78A9ED8_.wvu.FilterData" localSheetId="0" hidden="1">Données!$A$5:$S$400</definedName>
    <definedName name="Z_65C07D21_E0AD_490B_8134_4FAE80A9851E_.wvu.FilterData" localSheetId="0" hidden="1">Données!$A$5:$S$400</definedName>
    <definedName name="Z_65D5D3BB_69F2_47B3_B55F_2FE7D96082CA_.wvu.FilterData" localSheetId="0" hidden="1">Données!$A$5:$S$400</definedName>
    <definedName name="Z_65F67402_4600_4F94_9CE9_09C9FD6E9525_.wvu.FilterData" localSheetId="0" hidden="1">Données!$A$5:$S$400</definedName>
    <definedName name="Z_65FADAFA_22CD_46F6_8562_68A95532BD08_.wvu.FilterData" localSheetId="0" hidden="1">Données!$A$5:$S$400</definedName>
    <definedName name="Z_6636113F_9102_4D14_869D_91A939087C60_.wvu.FilterData" localSheetId="0" hidden="1">Données!$A$5:$S$400</definedName>
    <definedName name="Z_66413D98_D0A2_4FC8_B912_A68DF2757AE5_.wvu.FilterData" localSheetId="0" hidden="1">Données!$A$5:$S$400</definedName>
    <definedName name="Z_66467187_3676_4572_B5C5_18B3A39522CA_.wvu.FilterData" localSheetId="0" hidden="1">Données!$A$5:$S$400</definedName>
    <definedName name="Z_6653DF95_3895_4DCC_A1D8_D317D1045F28_.wvu.FilterData" localSheetId="0" hidden="1">Données!$A$5:$S$400</definedName>
    <definedName name="Z_665ED40E_C83D_4E49_AACE_2569821F35B8_.wvu.FilterData" localSheetId="0" hidden="1">Données!$A$5:$S$400</definedName>
    <definedName name="Z_6660FAB2_EB23_4FFA_87BD_79AC716CF36C_.wvu.FilterData" localSheetId="0" hidden="1">Données!$A$5:$S$400</definedName>
    <definedName name="Z_669FD12D_E900_46BC_809E_96B89E0E20CC_.wvu.FilterData" localSheetId="0" hidden="1">Données!$A$5:$S$400</definedName>
    <definedName name="Z_66B633F8_74EC_4249_A5CA_FE66B412FBA6_.wvu.FilterData" localSheetId="0" hidden="1">Données!$A$5:$S$400</definedName>
    <definedName name="Z_66BC8C00_2968_4857_B804_86D0EF46390A_.wvu.FilterData" localSheetId="0" hidden="1">Données!$A$5:$S$400</definedName>
    <definedName name="Z_66BFC700_3037_41A7_9284_B1C6B2FCA421_.wvu.FilterData" localSheetId="0" hidden="1">Données!$A$5:$S$400</definedName>
    <definedName name="Z_66F00A6D_5A12_4FE5_BE14_25A642CFB611_.wvu.FilterData" localSheetId="0" hidden="1">Données!$A$5:$S$400</definedName>
    <definedName name="Z_6705A7A0_F429_4BB5_A3AA_871425D17A14_.wvu.FilterData" localSheetId="0" hidden="1">Données!$A$5:$S$400</definedName>
    <definedName name="Z_670E2C8A_5765_4213_983C_C60BAE068DD4_.wvu.FilterData" localSheetId="0" hidden="1">Données!$A$5:$S$400</definedName>
    <definedName name="Z_674A47B2_52EF_4809_B7FE_79A64AC7ACFE_.wvu.FilterData" localSheetId="0" hidden="1">Données!$A$5:$S$400</definedName>
    <definedName name="Z_675C6127_E660_4316_A101_F55A0AA1354C_.wvu.FilterData" localSheetId="0" hidden="1">Données!$A$5:$S$400</definedName>
    <definedName name="Z_676F69D1_6B98_43B0_980C_4797BCF5861C_.wvu.FilterData" localSheetId="0" hidden="1">Données!$A$5:$S$400</definedName>
    <definedName name="Z_67BABA0C_645B_4C6E_AD69_BA7691F57800_.wvu.FilterData" localSheetId="0" hidden="1">Données!$A$5:$S$400</definedName>
    <definedName name="Z_67D37711_2519_4892_8E59_EC19F762B171_.wvu.FilterData" localSheetId="0" hidden="1">Données!$A$5:$S$400</definedName>
    <definedName name="Z_67D7FE59_8B8A_4FF8_B5FB_14D73EB60332_.wvu.FilterData" localSheetId="0" hidden="1">Données!$A$5:$S$400</definedName>
    <definedName name="Z_67DFA174_244F_4C4C_B8F8_E3625E6CEC48_.wvu.FilterData" localSheetId="0" hidden="1">Données!$A$5:$S$400</definedName>
    <definedName name="Z_685022A5_DDCA_4122_9038_F0A7DA0AAF5D_.wvu.FilterData" localSheetId="0" hidden="1">Données!$A$5:$S$400</definedName>
    <definedName name="Z_6865696C_3746_4DD2_9781_F741396A5DF7_.wvu.FilterData" localSheetId="0" hidden="1">Données!$A$5:$S$400</definedName>
    <definedName name="Z_6873EB6C_DD6B_4FF7_A897_9817246E5AD4_.wvu.FilterData" localSheetId="0" hidden="1">Données!$A$5:$S$400</definedName>
    <definedName name="Z_68BA7B79_8583_4F94_AA72_9357E36C3DC4_.wvu.FilterData" localSheetId="0" hidden="1">Données!$A$5:$S$400</definedName>
    <definedName name="Z_68C7385C_C5F2_458F_9D6E_059D59718A62_.wvu.FilterData" localSheetId="0" hidden="1">Données!$A$5:$S$400</definedName>
    <definedName name="Z_68FA2709_04C6_4FC7_B8CB_E93F6D7E63FA_.wvu.FilterData" localSheetId="0" hidden="1">Données!$A$5:$S$400</definedName>
    <definedName name="Z_69423835_C94B_4F2B_B1A7_4EF2BFA4424A_.wvu.FilterData" localSheetId="0" hidden="1">Données!$A$5:$S$400</definedName>
    <definedName name="Z_69423DC1_F973_4D77_A452_73AEFFD3E8B4_.wvu.FilterData" localSheetId="0" hidden="1">Données!$A$5:$S$400</definedName>
    <definedName name="Z_694B0C1B_746C_4AE6_9637_CAEF54B1839A_.wvu.FilterData" localSheetId="0" hidden="1">Données!$A$5:$S$400</definedName>
    <definedName name="Z_69708C85_1719_4951_8979_9A1A324DFCBB_.wvu.FilterData" localSheetId="0" hidden="1">Données!$A$5:$S$400</definedName>
    <definedName name="Z_6971A7E9_0F40_44F3_A76E_C388730EC4EA_.wvu.FilterData" localSheetId="0" hidden="1">Données!$A$5:$S$400</definedName>
    <definedName name="Z_697D2E40_1790_454E_A26C_C077F788FDD3_.wvu.FilterData" localSheetId="0" hidden="1">Données!$A$5:$S$400</definedName>
    <definedName name="Z_699AEB5B_8C38_4426_AB35_5A97581F0475_.wvu.FilterData" localSheetId="0" hidden="1">Données!$A$5:$S$400</definedName>
    <definedName name="Z_69C8D080_FC46_4AFB_999F_AEDA3052EC1A_.wvu.FilterData" localSheetId="0" hidden="1">Données!$A$5:$S$400</definedName>
    <definedName name="Z_69D7B666_59B1_401B_ADA1_BED7883EF833_.wvu.FilterData" localSheetId="0" hidden="1">Données!$A$5:$S$400</definedName>
    <definedName name="Z_69E42EFC_E00D_4375_9845_B2FED9E995A6_.wvu.FilterData" localSheetId="0" hidden="1">Données!$A$5:$S$400</definedName>
    <definedName name="Z_69FA4A16_F795_4C73_9B87_59BB94AAD4B9_.wvu.FilterData" localSheetId="0" hidden="1">Données!$A$5:$S$400</definedName>
    <definedName name="Z_6A0C6324_0755_40A5_A478_B6546F0354E1_.wvu.FilterData" localSheetId="0" hidden="1">Données!$A$5:$S$400</definedName>
    <definedName name="Z_6A240BF5_5C1A_412B_9AD0_319549D9D1D6_.wvu.FilterData" localSheetId="0" hidden="1">Données!$A$5:$S$400</definedName>
    <definedName name="Z_6A626299_26DC_4BBA_B642_AE6318312F7C_.wvu.FilterData" localSheetId="0" hidden="1">Données!$A$5:$S$400</definedName>
    <definedName name="Z_6AA9385B_23D0_468C_8559_49D5125F3C3E_.wvu.FilterData" localSheetId="0" hidden="1">Données!$A$5:$S$400</definedName>
    <definedName name="Z_6AB6D83A_4E28_4147_AE7F_CF2331F13647_.wvu.FilterData" localSheetId="0" hidden="1">Données!$A$5:$S$400</definedName>
    <definedName name="Z_6ABF7842_7311_4DE4_B91E_398BCB55FF9D_.wvu.FilterData" localSheetId="0" hidden="1">Données!$A$5:$S$400</definedName>
    <definedName name="Z_6AFE3C96_C5F3_4097_95B8_C10C647F83E8_.wvu.FilterData" localSheetId="0" hidden="1">Données!$A$5:$S$400</definedName>
    <definedName name="Z_6B1236D5_52D3_42DA_B47C_F558DDA0364B_.wvu.FilterData" localSheetId="0" hidden="1">Données!$A$5:$S$400</definedName>
    <definedName name="Z_6B724464_735F_420C_947B_C471E0BF70A4_.wvu.FilterData" localSheetId="0" hidden="1">Données!$A$5:$S$400</definedName>
    <definedName name="Z_6B7F8E29_EBB2_4188_85A1_02D7392F0765_.wvu.FilterData" localSheetId="0" hidden="1">Données!$A$5:$S$400</definedName>
    <definedName name="Z_6BD9F5AC_7908_4745_9ECB_CFC0DAA5F1DB_.wvu.FilterData" localSheetId="0" hidden="1">Données!$A$5:$S$400</definedName>
    <definedName name="Z_6BE3B538_50F9_4C8D_A6FE_294D229C50D2_.wvu.FilterData" localSheetId="0" hidden="1">Données!$A$5:$S$400</definedName>
    <definedName name="Z_6C07E270_9F08_41B8_94F4_6F0AC3FC78F3_.wvu.FilterData" localSheetId="0" hidden="1">Données!$A$5:$S$400</definedName>
    <definedName name="Z_6C0E9FAF_CBD2_4D95_B90A_EB2C80C0F74F_.wvu.FilterData" localSheetId="0" hidden="1">Données!$A$5:$S$400</definedName>
    <definedName name="Z_6C1ACA9A_B0F8_4F1A_9855_3929B20984E5_.wvu.FilterData" localSheetId="0" hidden="1">Données!$A$5:$S$400</definedName>
    <definedName name="Z_6C1C51BA_6E1C_4DCA_B2CF_89A15AA8C253_.wvu.FilterData" localSheetId="0" hidden="1">Données!$A$5:$S$400</definedName>
    <definedName name="Z_6C1DA314_9BB9_4369_B7FE_2C130EA0EF30_.wvu.FilterData" localSheetId="0" hidden="1">Données!$A$5:$S$400</definedName>
    <definedName name="Z_6C4452FF_9308_4ADC_83B8_3ABF6EAF08AA_.wvu.FilterData" localSheetId="0" hidden="1">Données!$A$5:$S$400</definedName>
    <definedName name="Z_6C51E065_34D7_49E3_904F_B37B8315CBCD_.wvu.FilterData" localSheetId="0" hidden="1">Données!$A$5:$S$400</definedName>
    <definedName name="Z_6C5CC013_9531_4179_8544_AB216DF01585_.wvu.FilterData" localSheetId="0" hidden="1">Données!$A$5:$S$400</definedName>
    <definedName name="Z_6C7BA1A7_284B_494B_A4EF_F903D40A65C2_.wvu.FilterData" localSheetId="0" hidden="1">Données!$A$5:$S$400</definedName>
    <definedName name="Z_6C9D7F05_968B_4339_A182_41A25A3139E3_.wvu.FilterData" localSheetId="0" hidden="1">Données!$A$5:$S$400</definedName>
    <definedName name="Z_6CA8D9E0_4591_4500_9802_41D66795882E_.wvu.FilterData" localSheetId="0" hidden="1">Données!$A$5:$S$400</definedName>
    <definedName name="Z_6CBCE003_BCD3_416C_87C3_50BC1D5CD1BB_.wvu.FilterData" localSheetId="0" hidden="1">Données!$A$5:$S$400</definedName>
    <definedName name="Z_6CD41905_F32F_48FF_9E5C_FC4AC826665D_.wvu.FilterData" localSheetId="0" hidden="1">Données!$A$5:$S$400</definedName>
    <definedName name="Z_6CE5363D_6CF7_4A01_A382_1EFADC0FE8FD_.wvu.FilterData" localSheetId="0" hidden="1">Données!$A$5:$S$400</definedName>
    <definedName name="Z_6D0DD426_1F30_4BE6_B309_517CAB88A729_.wvu.FilterData" localSheetId="0" hidden="1">Données!$A$5:$S$400</definedName>
    <definedName name="Z_6D19AD1B_C4A6_4F73_AB56_E98FCB6A8EB3_.wvu.FilterData" localSheetId="0" hidden="1">Données!$A$5:$S$400</definedName>
    <definedName name="Z_6D66F213_A749_47B2_A22A_90F8A2C86424_.wvu.FilterData" localSheetId="0" hidden="1">Données!$A$5:$S$400</definedName>
    <definedName name="Z_6D6DC4A1_1F21_4165_BD3B_44DB8DD6E94C_.wvu.FilterData" localSheetId="0" hidden="1">Données!$A$5:$S$400</definedName>
    <definedName name="Z_6D81D8A4_C5E1_413E_B779_B03F42C909B0_.wvu.FilterData" localSheetId="0" hidden="1">Données!$A$5:$S$400</definedName>
    <definedName name="Z_6D8F2457_6759_4E42_AE52_6E0F01BAC2AE_.wvu.FilterData" localSheetId="0" hidden="1">Données!$A$5:$S$400</definedName>
    <definedName name="Z_6D8FDD4D_C98D_4734_B899_54007E5A7DCD_.wvu.FilterData" localSheetId="0" hidden="1">Données!$A$5:$S$400</definedName>
    <definedName name="Z_6DAAC762_F4F0_4D0F_9631_659E1A2E8E3A_.wvu.FilterData" localSheetId="0" hidden="1">Données!$A$5:$S$400</definedName>
    <definedName name="Z_6DB33A2F_D7DE_4CD3_9263_960CDFA23E78_.wvu.FilterData" localSheetId="0" hidden="1">Données!$A$5:$S$400</definedName>
    <definedName name="Z_6DB39980_6D76_46F8_A7FD_B7DBDA735B57_.wvu.FilterData" localSheetId="0" hidden="1">Données!$A$5:$S$400</definedName>
    <definedName name="Z_6DB3E4B3_2CA1_45DF_8467_B7B41DAFD1C8_.wvu.FilterData" localSheetId="0" hidden="1">Données!$A$5:$S$400</definedName>
    <definedName name="Z_6DED1D65_1A2E_4B9F_9763_E45279691F2D_.wvu.FilterData" localSheetId="0" hidden="1">Données!$A$5:$S$400</definedName>
    <definedName name="Z_6DFC6E6D_BFCA_415A_9BD9_44A7772556EA_.wvu.FilterData" localSheetId="0" hidden="1">Données!$A$5:$S$400</definedName>
    <definedName name="Z_6E0C1C93_F32E_4917_BBB1_C1DE0701093D_.wvu.FilterData" localSheetId="0" hidden="1">Données!$A$5:$S$400</definedName>
    <definedName name="Z_6E0CA038_6CB2_4C9E_B64A_B9F742CDA2D4_.wvu.FilterData" localSheetId="0" hidden="1">Données!$A$5:$S$400</definedName>
    <definedName name="Z_6E0CB405_3528_4232_924B_CB84827754BF_.wvu.FilterData" localSheetId="0" hidden="1">Données!$A$5:$S$400</definedName>
    <definedName name="Z_6E1C5BEC_F7B5_4C66_85A2_43DE30FA244F_.wvu.FilterData" localSheetId="0" hidden="1">Données!$A$5:$S$400</definedName>
    <definedName name="Z_6E23E9F9_18B1_42E3_A158_A6B49A3F1256_.wvu.FilterData" localSheetId="0" hidden="1">Données!$A$5:$S$400</definedName>
    <definedName name="Z_6E43ABAC_2C11_4B35_9995_43C3DF1F72B9_.wvu.FilterData" localSheetId="0" hidden="1">Données!$A$5:$S$400</definedName>
    <definedName name="Z_6E4F9FE6_DBE4_4065_9048_BA4893C4FB43_.wvu.FilterData" localSheetId="0" hidden="1">Données!$A$5:$S$400</definedName>
    <definedName name="Z_6E579BE3_A4D3_49B3_9221_06A358E7A8E6_.wvu.FilterData" localSheetId="0" hidden="1">Données!$A$5:$S$400</definedName>
    <definedName name="Z_6E5B6625_E688_4177_94A9_F1D8D5A67046_.wvu.FilterData" localSheetId="0" hidden="1">Données!$A$5:$S$400</definedName>
    <definedName name="Z_6E9E4B4C_4390_4DDC_A208_2022165D7387_.wvu.FilterData" localSheetId="0" hidden="1">Données!$A$5:$S$400</definedName>
    <definedName name="Z_6EB40AF2_0328_4626_A427_122AB5167F22_.wvu.FilterData" localSheetId="0" hidden="1">Données!$A$5:$S$400</definedName>
    <definedName name="Z_6ECDFA66_A897_4A96_B954_3484FDE40862_.wvu.FilterData" localSheetId="0" hidden="1">Données!$A$5:$S$400</definedName>
    <definedName name="Z_6F037BEC_8E90_4E12_92CD_CBC936CEAF37_.wvu.FilterData" localSheetId="0" hidden="1">Données!$A$5:$S$400</definedName>
    <definedName name="Z_6F11764D_5340_47F7_B451_A5365AC975D6_.wvu.FilterData" localSheetId="0" hidden="1">Données!$A$5:$S$400</definedName>
    <definedName name="Z_6F1EB7AC_1349_4DE3_ABFA_3274522B2AD6_.wvu.FilterData" localSheetId="0" hidden="1">Données!$A$5:$S$400</definedName>
    <definedName name="Z_6F4F708B_2F29_4015_B357_FCB4E9EFB5E5_.wvu.FilterData" localSheetId="0" hidden="1">Données!$A$5:$S$400</definedName>
    <definedName name="Z_6F6BC200_BB65_47EB_8A88_C4017625F7DD_.wvu.FilterData" localSheetId="0" hidden="1">Données!$A$5:$S$400</definedName>
    <definedName name="Z_6FB096E3_5F04_4937_A770_4F40C3D70A07_.wvu.FilterData" localSheetId="0" hidden="1">Données!$A$5:$S$400</definedName>
    <definedName name="Z_6FCA9B2B_3990_4B87_B9C5_E2A65DF53A7F_.wvu.FilterData" localSheetId="0" hidden="1">Données!$A$5:$S$400</definedName>
    <definedName name="Z_6FDB8F8C_DB61_4E77_B06B_5B5ABD0ECD6D_.wvu.FilterData" localSheetId="0" hidden="1">Données!$A$5:$S$400</definedName>
    <definedName name="Z_701E9BA5_B32B_4765_A356_08FE4F125D51_.wvu.FilterData" localSheetId="0" hidden="1">Données!$A$5:$S$400</definedName>
    <definedName name="Z_7049E57A_2089_44B2_834D_23AEA9C33D3F_.wvu.FilterData" localSheetId="0" hidden="1">Données!$A$5:$S$400</definedName>
    <definedName name="Z_704A249D_3198_44D3_B3BE_5FB4F9197E5C_.wvu.FilterData" localSheetId="0" hidden="1">Données!$A$5:$S$400</definedName>
    <definedName name="Z_705667E3_9BA0_4AD3_844D_59736DAF17F9_.wvu.FilterData" localSheetId="0" hidden="1">Données!$A$5:$S$400</definedName>
    <definedName name="Z_705CD9C1_37A0_49AB_881A_38288B0385EF_.wvu.FilterData" localSheetId="0" hidden="1">Données!$A$5:$S$400</definedName>
    <definedName name="Z_7079C22D_2049_4861_A6AF_C9FDBF1901A3_.wvu.FilterData" localSheetId="0" hidden="1">Données!$A$5:$S$400</definedName>
    <definedName name="Z_7089782A_9A35_4613_8179_A572B55F0C24_.wvu.FilterData" localSheetId="0" hidden="1">Données!$A$5:$S$400</definedName>
    <definedName name="Z_70922DE5_4EDF_4CFA_AFC1_34AE8F9107A6_.wvu.FilterData" localSheetId="0" hidden="1">Données!$A$5:$S$400</definedName>
    <definedName name="Z_70A7A9B3_3D3C_4546_B797_529476746B7F_.wvu.FilterData" localSheetId="0" hidden="1">Données!$A$5:$S$400</definedName>
    <definedName name="Z_70B8A504_B5EF_4AB3_8A3B_0CA0E43F9EB7_.wvu.FilterData" localSheetId="0" hidden="1">Données!$A$5:$S$400</definedName>
    <definedName name="Z_70D79795_5FB3_4BD1_8F15_3CC28591A95D_.wvu.FilterData" localSheetId="0" hidden="1">Données!$A$5:$S$400</definedName>
    <definedName name="Z_70FADEC2_01AF_48DB_996D_54112A17B2C7_.wvu.FilterData" localSheetId="0" hidden="1">Données!$A$5:$S$400</definedName>
    <definedName name="Z_70FE6C97_5056_4B59_BFA7_4D4731030D50_.wvu.FilterData" localSheetId="0" hidden="1">Données!$A$1:$S$400</definedName>
    <definedName name="Z_7113227F_529F_48C5_BBDE_3025C61EF364_.wvu.FilterData" localSheetId="0" hidden="1">Données!$A$5:$S$400</definedName>
    <definedName name="Z_71354EBA_9604_4BC7_A10C_92A953B59761_.wvu.FilterData" localSheetId="0" hidden="1">Données!$A$5:$S$400</definedName>
    <definedName name="Z_715BE215_8F1A_4FA7_B483_15A53B5F6603_.wvu.FilterData" localSheetId="0" hidden="1">Données!$A$5:$S$400</definedName>
    <definedName name="Z_716061AE_41F7_498B_9513_D4D4FF3358E4_.wvu.FilterData" localSheetId="0" hidden="1">Données!$A$5:$S$400</definedName>
    <definedName name="Z_71654092_4D08_497B_A420_327972D4BBFF_.wvu.FilterData" localSheetId="0" hidden="1">Données!$A$5:$S$400</definedName>
    <definedName name="Z_71671EC0_20EF_42A8_B62F_B58E1EC78F00_.wvu.FilterData" localSheetId="0" hidden="1">Données!$A$5:$S$400</definedName>
    <definedName name="Z_717A9A44_982E_49A4_A8BD_C003132E6DCF_.wvu.FilterData" localSheetId="0" hidden="1">Données!$A$5:$S$400</definedName>
    <definedName name="Z_7185C0AE_FF74_4450_A872_E4DC855A9920_.wvu.FilterData" localSheetId="0" hidden="1">Données!$A$5:$S$400</definedName>
    <definedName name="Z_71D66B41_7D4A_4AA4_8A73_68E8984ED3C2_.wvu.FilterData" localSheetId="0" hidden="1">Données!$A$5:$S$400</definedName>
    <definedName name="Z_71F85F57_3722_44B3_9B53_E9DB0515A4A5_.wvu.FilterData" localSheetId="0" hidden="1">Données!$A$5:$S$400</definedName>
    <definedName name="Z_71F9D16F_65F5_46D7_B682_20872A8D7DD5_.wvu.FilterData" localSheetId="0" hidden="1">Données!$A$5:$S$400</definedName>
    <definedName name="Z_721C1E65_9BD7_4F2A_BDA7_ED725FABC4B9_.wvu.FilterData" localSheetId="0" hidden="1">Données!$A$5:$S$400</definedName>
    <definedName name="Z_7240DDCE_DF5B_4422_8627_ED00CD833A9B_.wvu.FilterData" localSheetId="0" hidden="1">Données!$A$5:$S$400</definedName>
    <definedName name="Z_724F41AB_4562_4493_B53D_85329B6C46F7_.wvu.FilterData" localSheetId="0" hidden="1">Données!$A$5:$S$400</definedName>
    <definedName name="Z_72687503_D474_4399_B1BC_844DE0AE240D_.wvu.FilterData" localSheetId="0" hidden="1">Données!$A$5:$S$400</definedName>
    <definedName name="Z_726BC3AD_EE7B_4961_8C4A_2A0C3CEA42CC_.wvu.FilterData" localSheetId="0" hidden="1">Données!$A$5:$S$400</definedName>
    <definedName name="Z_72818045_3780_4056_87A0_527154E04500_.wvu.FilterData" localSheetId="0" hidden="1">Données!$A$5:$S$400</definedName>
    <definedName name="Z_729E829D_EA39_49A5_ABFB_A04F2B9A205A_.wvu.FilterData" localSheetId="0" hidden="1">Données!$A$5:$S$400</definedName>
    <definedName name="Z_72A2EDDE_EE81_49AA_AA28_F5BE213362D4_.wvu.FilterData" localSheetId="0" hidden="1">Données!$A$5:$S$400</definedName>
    <definedName name="Z_72B7548C_42EE_448F_80A7_EA30076707FB_.wvu.FilterData" localSheetId="0" hidden="1">Données!$A$5:$S$400</definedName>
    <definedName name="Z_72EDA19D_8FEB_4DFC_92ED_1FB5CAE885A5_.wvu.FilterData" localSheetId="0" hidden="1">Données!$A$5:$S$400</definedName>
    <definedName name="Z_7304FC4B_D514_4685_8EC0_173064CE7EDE_.wvu.FilterData" localSheetId="0" hidden="1">Données!$A$5:$S$400</definedName>
    <definedName name="Z_73062974_B59E_47CA_AB45_25A655B59CEC_.wvu.FilterData" localSheetId="0" hidden="1">Données!$A$5:$S$400</definedName>
    <definedName name="Z_731F4500_2B70_4F11_BEAA_A2FBD5265022_.wvu.FilterData" localSheetId="0" hidden="1">Données!$A$5:$S$400</definedName>
    <definedName name="Z_732411AB_90B5_4D02_B666_0933559BBF03_.wvu.FilterData" localSheetId="0" hidden="1">Données!$A$5:$S$400</definedName>
    <definedName name="Z_7345759D_E2C6_4E9E_B330_DF20E132768E_.wvu.FilterData" localSheetId="0" hidden="1">Données!$A$5:$S$400</definedName>
    <definedName name="Z_7367DEC8_7DB1_4D1A_B087_ED40B98CC23F_.wvu.FilterData" localSheetId="0" hidden="1">Données!$A$5:$S$400</definedName>
    <definedName name="Z_7374DC93_1830_4C4F_B638_51780EA1D9BF_.wvu.FilterData" localSheetId="0" hidden="1">Données!$A$5:$S$400</definedName>
    <definedName name="Z_737E7097_E2E2_4271_82A6_1A8EEB2757B2_.wvu.FilterData" localSheetId="0" hidden="1">Données!$A$5:$S$400</definedName>
    <definedName name="Z_73901A19_A687_41CB_B431_D987D6798A9E_.wvu.FilterData" localSheetId="0" hidden="1">Données!$A$5:$S$400</definedName>
    <definedName name="Z_7397F1C7_E189_4616_81EA_2EC51B2E4833_.wvu.FilterData" localSheetId="0" hidden="1">Données!$A$5:$S$400</definedName>
    <definedName name="Z_73AA1A18_918B_429D_AD61_8AB239FCA00B_.wvu.FilterData" localSheetId="0" hidden="1">Données!$A$5:$S$400</definedName>
    <definedName name="Z_73B648F0_0A8B_4DA2_83A8_CBD59CA2453C_.wvu.FilterData" localSheetId="0" hidden="1">Données!$A$5:$S$400</definedName>
    <definedName name="Z_73B8D564_EBF9_4E36_A459_816AE1A40F1E_.wvu.FilterData" localSheetId="0" hidden="1">Données!$A$5:$S$400</definedName>
    <definedName name="Z_73D14A41_C5BF_405B_AF06_0D802B8E68A9_.wvu.FilterData" localSheetId="0" hidden="1">Données!$A$5:$S$400</definedName>
    <definedName name="Z_73E68867_9858_4FB3_A5A3_DBF4142305EC_.wvu.FilterData" localSheetId="0" hidden="1">Données!$A$5:$S$400</definedName>
    <definedName name="Z_73F0F945_F2C5_4F06_B548_23051AB1C956_.wvu.FilterData" localSheetId="0" hidden="1">Données!$A$5:$S$400</definedName>
    <definedName name="Z_740C8E9E_B95B_4727_8D27_A0524540D850_.wvu.FilterData" localSheetId="0" hidden="1">Données!$A$5:$S$400</definedName>
    <definedName name="Z_7413C744_412D_4186_95E1_E8B2CEFBD9E8_.wvu.FilterData" localSheetId="0" hidden="1">Données!$A$5:$S$400</definedName>
    <definedName name="Z_7416C994_E296_4119_BD66_26151AE2097E_.wvu.FilterData" localSheetId="0" hidden="1">Données!$A$5:$S$400</definedName>
    <definedName name="Z_741C7EB9_0F2D_4B40_9547_1438DB9396AC_.wvu.FilterData" localSheetId="0" hidden="1">Données!$A$5:$S$400</definedName>
    <definedName name="Z_742F165F_1F3F_4A91_BE5B_A68D5F171798_.wvu.FilterData" localSheetId="0" hidden="1">Données!$A$5:$S$400</definedName>
    <definedName name="Z_74659230_3E45_4502_84DA_ED037ABC253F_.wvu.FilterData" localSheetId="0" hidden="1">Données!$A$5:$S$400</definedName>
    <definedName name="Z_74751A62_F1DA_4BFD_9DF4_8E37614F3BE0_.wvu.FilterData" localSheetId="0" hidden="1">Données!$A$5:$S$400</definedName>
    <definedName name="Z_7481B3C3_EAD3_4DC2_A48E_ABF896D71E9C_.wvu.FilterData" localSheetId="0" hidden="1">Données!$A$5:$S$400</definedName>
    <definedName name="Z_748C2387_F179_4348_86AF_38A2A9A7B9E1_.wvu.FilterData" localSheetId="0" hidden="1">Données!$A$5:$S$400</definedName>
    <definedName name="Z_74906F26_16C9_4F3E_9CF9_EE8EB606BDAF_.wvu.FilterData" localSheetId="0" hidden="1">Données!$A$5:$S$400</definedName>
    <definedName name="Z_74D6057A_36F4_49AA_93C6_FD950BEC8220_.wvu.FilterData" localSheetId="0" hidden="1">Données!$A$5:$S$400</definedName>
    <definedName name="Z_7522D9C6_3641_4F12_8687_5488A68B9CE4_.wvu.FilterData" localSheetId="0" hidden="1">Données!$A$5:$S$400</definedName>
    <definedName name="Z_75532D82_1439_4134_9F07_4A49AD873203_.wvu.FilterData" localSheetId="0" hidden="1">Données!$A$5:$S$400</definedName>
    <definedName name="Z_7579DEBB_129A_4DE5_879F_02A7B114AB0E_.wvu.FilterData" localSheetId="0" hidden="1">Données!$A$5:$S$400</definedName>
    <definedName name="Z_7593A5FE_75A1_42A0_A68E_870795630891_.wvu.FilterData" localSheetId="0" hidden="1">Données!$A$5:$S$400</definedName>
    <definedName name="Z_75A26C70_9893_4733_B550_13CE8D4D3863_.wvu.FilterData" localSheetId="0" hidden="1">Données!$A$5:$S$400</definedName>
    <definedName name="Z_75AFD855_7095_4E16_B5B7_8700FE6EA128_.wvu.FilterData" localSheetId="0" hidden="1">Données!$A$5:$S$400</definedName>
    <definedName name="Z_75D19517_E403_477A_B9F0_65654B328D71_.wvu.FilterData" localSheetId="0" hidden="1">Données!$A$5:$S$400</definedName>
    <definedName name="Z_75FA13EF_D4EB_4A42_9769_4199B9E350AA_.wvu.FilterData" localSheetId="0" hidden="1">Données!$A$5:$S$400</definedName>
    <definedName name="Z_7617C635_5A5F_44E8_8FD4_4FFCE6923AD0_.wvu.FilterData" localSheetId="0" hidden="1">Données!$A$5:$S$400</definedName>
    <definedName name="Z_761F6630_B2EE_4F19_B78D_5E7AD5E06AE6_.wvu.FilterData" localSheetId="0" hidden="1">Données!$A$5:$S$400</definedName>
    <definedName name="Z_763AF1FB_EDFF_4A7C_8EC1_A37A30A94E9B_.wvu.FilterData" localSheetId="0" hidden="1">Données!$A$5:$S$400</definedName>
    <definedName name="Z_763F1E0F_CD14_4AD0_B61E_6C0441F13502_.wvu.FilterData" localSheetId="0" hidden="1">Données!$A$5:$S$400</definedName>
    <definedName name="Z_7652EA39_F359_44ED_ADC4_525910B5CF9F_.wvu.FilterData" localSheetId="0" hidden="1">Données!$A$5:$S$400</definedName>
    <definedName name="Z_76CFFCEC_CC94_437A_B4AF_3C5E7A7D81BB_.wvu.FilterData" localSheetId="0" hidden="1">Données!$A$5:$S$400</definedName>
    <definedName name="Z_76DD2E25_ADD1_47F7_9A7A_CE6F96ADB956_.wvu.FilterData" localSheetId="0" hidden="1">Données!$A$5:$S$400</definedName>
    <definedName name="Z_76F36291_C293_4EBF_8CC8_C51B8F7E259B_.wvu.FilterData" localSheetId="0" hidden="1">Données!$A$5:$S$400</definedName>
    <definedName name="Z_770BAF3D_BCB8_48DE_90E4_F553563DB9A7_.wvu.FilterData" localSheetId="0" hidden="1">Données!$A$5:$S$400</definedName>
    <definedName name="Z_771F3273_C959_4DCF_95D1_E099B8CEA68A_.wvu.FilterData" localSheetId="0" hidden="1">Données!$A$5:$S$400</definedName>
    <definedName name="Z_77471456_AA29_4507_AA54_FEE1C51569A0_.wvu.FilterData" localSheetId="0" hidden="1">Données!$A$5:$S$400</definedName>
    <definedName name="Z_7750BAA2_AE1B_4185_ABEC_488EB6153EF1_.wvu.FilterData" localSheetId="0" hidden="1">Données!$A$5:$S$400</definedName>
    <definedName name="Z_7753A296_3497_4FBC_9682_9FF749225BD0_.wvu.FilterData" localSheetId="0" hidden="1">Données!$A$5:$S$400</definedName>
    <definedName name="Z_776C3A3A_A076_4ADB_98C9_1299A3D586DB_.wvu.FilterData" localSheetId="0" hidden="1">Données!$A$5:$S$400</definedName>
    <definedName name="Z_77877310_77FC_4645_A053_EF0039D7DFAD_.wvu.FilterData" localSheetId="0" hidden="1">Données!$A$5:$S$400</definedName>
    <definedName name="Z_779C2EF5_5776_443E_865B_FD8C8C00B2C3_.wvu.FilterData" localSheetId="0" hidden="1">Données!$A$5:$S$400</definedName>
    <definedName name="Z_77A97396_1855_44C8_8283_ED2F36318C1D_.wvu.FilterData" localSheetId="0" hidden="1">Données!$A$5:$S$400</definedName>
    <definedName name="Z_77AE2162_E706_407E_AACE_3FB4D7E81723_.wvu.FilterData" localSheetId="0" hidden="1">Données!$A$5:$S$400</definedName>
    <definedName name="Z_77CE0945_0609_4C7A_85FD_0CD227FC7EC1_.wvu.FilterData" localSheetId="0" hidden="1">Données!$A$5:$S$400</definedName>
    <definedName name="Z_77D71845_0155_4849_B0D7_33060984DBC5_.wvu.FilterData" localSheetId="0" hidden="1">Données!$A$5:$S$400</definedName>
    <definedName name="Z_77E4186E_8DA4_4907_AD07_FD997D6135EF_.wvu.FilterData" localSheetId="0" hidden="1">Données!$A$5:$S$400</definedName>
    <definedName name="Z_780B51A8_360A_470C_ABDA_BA62589054B1_.wvu.FilterData" localSheetId="0" hidden="1">Données!$A$5:$S$400</definedName>
    <definedName name="Z_782001F1_21EE_4F64_84F0_9526AC423B6F_.wvu.FilterData" localSheetId="0" hidden="1">Données!$A$5:$S$400</definedName>
    <definedName name="Z_783B971C_067A_4320_9F82_5C5C83A37417_.wvu.FilterData" localSheetId="0" hidden="1">Données!$A$5:$S$400</definedName>
    <definedName name="Z_783F0501_DC97_41D1_9AEC_AE24FB735C0C_.wvu.FilterData" localSheetId="0" hidden="1">Données!$A$5:$S$400</definedName>
    <definedName name="Z_783FE68D_BABD_4E1B_996D_BBC25BE05818_.wvu.FilterData" localSheetId="0" hidden="1">Données!$A$5:$S$400</definedName>
    <definedName name="Z_787BB544_056B_4E41_9B1D_E96B86985FF6_.wvu.FilterData" localSheetId="0" hidden="1">Données!$A$5:$S$400</definedName>
    <definedName name="Z_78AC1E89_E3DA_44D8_9326_965F3EFDDAD2_.wvu.FilterData" localSheetId="0" hidden="1">Données!$A$5:$S$400</definedName>
    <definedName name="Z_78CA03DB_29FC_4B3E_8700_1877283122F0_.wvu.FilterData" localSheetId="0" hidden="1">Données!$A$5:$S$400</definedName>
    <definedName name="Z_78E6AA17_9B8D_4CB4_A8F2_8F9E2727F167_.wvu.FilterData" localSheetId="0" hidden="1">Données!$A$5:$S$400</definedName>
    <definedName name="Z_78FDA118_E623_4A15_A8F3_01F545D4E423_.wvu.FilterData" localSheetId="0" hidden="1">Données!$A$5:$S$400</definedName>
    <definedName name="Z_79056A6E_4448_4C81_9CA4_90EB876E476A_.wvu.FilterData" localSheetId="0" hidden="1">Données!$A$5:$S$400</definedName>
    <definedName name="Z_79276528_4C18_4DF1_8F32_D199A2B45F6C_.wvu.FilterData" localSheetId="0" hidden="1">Données!$A$5:$S$400</definedName>
    <definedName name="Z_7927FF19_59BF_4A2D_AEC2_8E793577EB71_.wvu.FilterData" localSheetId="0" hidden="1">Données!$A$5:$S$400</definedName>
    <definedName name="Z_79767E9A_98C3_4188_A52E_D8F88372EADF_.wvu.FilterData" localSheetId="0" hidden="1">Données!$A$5:$S$400</definedName>
    <definedName name="Z_79B2D7E7_9156_40E9_B945_69CE06CA2746_.wvu.FilterData" localSheetId="0" hidden="1">Données!$A$5:$S$400</definedName>
    <definedName name="Z_79B38DDE_A290_4ADC_9731_EF0149F62381_.wvu.FilterData" localSheetId="0" hidden="1">Données!$A$5:$S$400</definedName>
    <definedName name="Z_79BC7C1C_B3AC_45B1_847F_5A8B0BA8BEB2_.wvu.FilterData" localSheetId="0" hidden="1">Données!$A$5:$S$400</definedName>
    <definedName name="Z_79C2A655_869E_4CB5_97D0_E8EB1F7B1210_.wvu.FilterData" localSheetId="0" hidden="1">Données!$A$5:$S$400</definedName>
    <definedName name="Z_79F3ACE2_B335_4286_BC41_4060CC146A40_.wvu.FilterData" localSheetId="0" hidden="1">Données!$A$5:$S$400</definedName>
    <definedName name="Z_7A00520F_CD77_4B3E_8913_7D453103FFEC_.wvu.FilterData" localSheetId="0" hidden="1">Données!$A$5:$S$400</definedName>
    <definedName name="Z_7A07F0CB_72C1_4583_9A80_9D4BC415B044_.wvu.FilterData" localSheetId="0" hidden="1">Données!$A$5:$S$400</definedName>
    <definedName name="Z_7A28D4C1_265F_4CE3_B899_7005133C4E47_.wvu.FilterData" localSheetId="0" hidden="1">Données!$A$5:$S$400</definedName>
    <definedName name="Z_7A298892_A33A_47B3_9A91_AEAD52E40771_.wvu.FilterData" localSheetId="0" hidden="1">Données!$A$5:$S$400</definedName>
    <definedName name="Z_7A2A60D1_3517_4CEA_AE8C_460D1EE479EF_.wvu.FilterData" localSheetId="0" hidden="1">Données!$A$5:$S$400</definedName>
    <definedName name="Z_7AD6EE0D_663F_4082_A38D_528ED2407ACE_.wvu.FilterData" localSheetId="0" hidden="1">Données!$A$5:$S$400</definedName>
    <definedName name="Z_7ADAEB87_6AFD_4BD5_A120_48BE7FE82515_.wvu.FilterData" localSheetId="0" hidden="1">Données!$A$5:$S$400</definedName>
    <definedName name="Z_7ADBAB59_FE6D_46E5_AB15_348522824995_.wvu.FilterData" localSheetId="0" hidden="1">Données!$A$5:$S$400</definedName>
    <definedName name="Z_7AFC7383_1E34_4FE2_A6B0_1B86C4F96948_.wvu.FilterData" localSheetId="0" hidden="1">Données!$A$5:$S$400</definedName>
    <definedName name="Z_7B3896C5_5565_4EC1_A09E_6AD7BE1906C8_.wvu.FilterData" localSheetId="0" hidden="1">Données!$A$5:$S$400</definedName>
    <definedName name="Z_7B47E2AD_D10C_4536_96AF_70FB4B46EFEB_.wvu.FilterData" localSheetId="0" hidden="1">Données!$A$5:$S$400</definedName>
    <definedName name="Z_7B9F962E_882F_491D_A4D0_CFF4B3CF9027_.wvu.FilterData" localSheetId="0" hidden="1">Données!$A$5:$S$400</definedName>
    <definedName name="Z_7BB722C2_E2D5_4F52_AA45_586F9EF8E2B9_.wvu.FilterData" localSheetId="0" hidden="1">Données!$A$5:$S$400</definedName>
    <definedName name="Z_7BDAEB45_42AF_4059_96D0_500C2B68CD56_.wvu.FilterData" localSheetId="0" hidden="1">Données!$A$5:$S$400</definedName>
    <definedName name="Z_7BDE04FF_5EE7_4E0D_8D82_3E1C6A7E104B_.wvu.FilterData" localSheetId="0" hidden="1">Données!$A$5:$S$400</definedName>
    <definedName name="Z_7BE360AA_3539_478F_9449_755D21F1F746_.wvu.FilterData" localSheetId="0" hidden="1">Données!$A$5:$S$400</definedName>
    <definedName name="Z_7BEA18F6_1CB7_4722_AF70_7F9C2B2F149E_.wvu.FilterData" localSheetId="0" hidden="1">Données!$A$5:$S$400</definedName>
    <definedName name="Z_7C19AFDB_AE9F_49BE_88BD_9EEEC28C0E81_.wvu.FilterData" localSheetId="0" hidden="1">Données!$A$5:$S$400</definedName>
    <definedName name="Z_7C1B625E_BEB4_4B09_ABFC_30C85E790AC3_.wvu.FilterData" localSheetId="0" hidden="1">Données!$A$5:$S$400</definedName>
    <definedName name="Z_7C316071_9896_430E_8C3E_D6DB53DD3E87_.wvu.FilterData" localSheetId="0" hidden="1">Données!$A$5:$S$400</definedName>
    <definedName name="Z_7C54FBE2_B7A7_4EC4_9439_462D2288DAFC_.wvu.FilterData" localSheetId="0" hidden="1">Données!$A$5:$S$400</definedName>
    <definedName name="Z_7C821A93_4B46_4DBF_8885_165B30250142_.wvu.FilterData" localSheetId="0" hidden="1">Données!$A$5:$S$400</definedName>
    <definedName name="Z_7C823AB1_5BE2_4829_B999_13F07F23E33F_.wvu.FilterData" localSheetId="0" hidden="1">Données!$A$5:$S$400</definedName>
    <definedName name="Z_7C880697_EBE0_42E0_9BF7_92C608A04CFC_.wvu.FilterData" localSheetId="0" hidden="1">Données!$A$5:$S$400</definedName>
    <definedName name="Z_7C891484_D26E_430E_90A6_872117A8713B_.wvu.FilterData" localSheetId="0" hidden="1">Données!$A$5:$S$400</definedName>
    <definedName name="Z_7C93085E_2720_44E6_BDC0_65EE3A851E21_.wvu.FilterData" localSheetId="0" hidden="1">Données!$A$5:$S$400</definedName>
    <definedName name="Z_7CAACE5A_5EE4_404C_B4A4_FAC820F41059_.wvu.FilterData" localSheetId="0" hidden="1">Données!$A$5:$S$400</definedName>
    <definedName name="Z_7CB0299E_4F1E_4F82_A060_2A2C08D28518_.wvu.FilterData" localSheetId="0" hidden="1">Données!$A$5:$S$400</definedName>
    <definedName name="Z_7CC48DEF_B280_4B62_A90E_93F9FE00B33C_.wvu.FilterData" localSheetId="0" hidden="1">Données!$A$5:$S$400</definedName>
    <definedName name="Z_7CC6E13D_95EE_4402_A3B3_076D2398330B_.wvu.FilterData" localSheetId="0" hidden="1">Données!$A$5:$S$400</definedName>
    <definedName name="Z_7CCF4CED_1BDF_4B01_A0C5_2B016F85CD17_.wvu.FilterData" localSheetId="0" hidden="1">Données!$A$5:$S$400</definedName>
    <definedName name="Z_7CD03F2A_2C40_4CD9_A4C2_E2E0EED0F9C2_.wvu.FilterData" localSheetId="0" hidden="1">Données!$A$5:$S$400</definedName>
    <definedName name="Z_7D0FCD6D_647A_4449_87C8_C7AF00292655_.wvu.FilterData" localSheetId="0" hidden="1">Données!$A$5:$S$400</definedName>
    <definedName name="Z_7D382FFC_1F42_4DA4_A08F_47C9DFC852C6_.wvu.FilterData" localSheetId="0" hidden="1">Données!$A$5:$S$400</definedName>
    <definedName name="Z_7D436583_B6CB_4633_A4DD_7F2C431CFFD8_.wvu.FilterData" localSheetId="0" hidden="1">Données!$A$5:$S$400</definedName>
    <definedName name="Z_7D5673A6_5558_4D0F_AA72_4CE6C0512F64_.wvu.FilterData" localSheetId="0" hidden="1">Données!$A$5:$S$400</definedName>
    <definedName name="Z_7D82BED2_DA7A_461B_A48E_D85D240E6353_.wvu.FilterData" localSheetId="0" hidden="1">Données!$A$5:$S$400</definedName>
    <definedName name="Z_7D91D6D9_DEC8_49A0_8925_2DD1FE4C1336_.wvu.FilterData" localSheetId="0" hidden="1">Données!$A$5:$S$400</definedName>
    <definedName name="Z_7DBD15C1_2A3C_4EBD_AC50_4FD85D9A54CB_.wvu.FilterData" localSheetId="0" hidden="1">Données!$A$5:$S$400</definedName>
    <definedName name="Z_7DE92384_D0EF_4F6F_AB99_B608223D3936_.wvu.FilterData" localSheetId="0" hidden="1">Données!$A$5:$S$400</definedName>
    <definedName name="Z_7DF6FF79_E997_401B_9803_B596824534BA_.wvu.FilterData" localSheetId="0" hidden="1">Données!$A$5:$S$400</definedName>
    <definedName name="Z_7E198FF1_5D61_425F_8FD6_EBEFE5C078B2_.wvu.FilterData" localSheetId="0" hidden="1">Données!$A$5:$S$400</definedName>
    <definedName name="Z_7E2EA984_DF31_4F8F_BACE_3D536B5669E3_.wvu.FilterData" localSheetId="0" hidden="1">Données!$A$5:$S$400</definedName>
    <definedName name="Z_7E2EF0A6_1EA4_4DE1_A7D0_D532E97FD4DE_.wvu.FilterData" localSheetId="0" hidden="1">Données!$A$5:$S$400</definedName>
    <definedName name="Z_7E3FCDFB_7CE6_48AE_970A_66642D42FCFC_.wvu.FilterData" localSheetId="0" hidden="1">Données!$A$5:$S$400</definedName>
    <definedName name="Z_7E4AC1AC_1FAC_4B73_8073_9854FC408972_.wvu.FilterData" localSheetId="0" hidden="1">Données!$A$5:$S$400</definedName>
    <definedName name="Z_7E4F83D8_4F07_4D5C_97AA_FECA8C2AE348_.wvu.FilterData" localSheetId="0" hidden="1">Données!$A$5:$S$400</definedName>
    <definedName name="Z_7E54F206_20FB_4A26_B6B7_631B7A0A495D_.wvu.FilterData" localSheetId="0" hidden="1">Données!$A$5:$S$400</definedName>
    <definedName name="Z_7E65DFA2_25E7_49B7_B520_32579A348598_.wvu.FilterData" localSheetId="0" hidden="1">Données!$A$5:$S$400</definedName>
    <definedName name="Z_7E682112_2125_42EB_A5C4_535AE93B1ECD_.wvu.FilterData" localSheetId="0" hidden="1">Données!$A$5:$S$400</definedName>
    <definedName name="Z_7E69862F_4E87_4D06_A47C_7A116726AC10_.wvu.FilterData" localSheetId="0" hidden="1">Données!$A$5:$S$400</definedName>
    <definedName name="Z_7E7CC417_A40B_462F_AEBB_460D0C50005A_.wvu.FilterData" localSheetId="0" hidden="1">Données!$A$5:$S$400</definedName>
    <definedName name="Z_7EBBEA43_9843_4D8C_B18E_FDF0CCD39F21_.wvu.FilterData" localSheetId="0" hidden="1">Données!$A$5:$S$400</definedName>
    <definedName name="Z_7ED12AC6_317F_4F40_A0A8_9B4FCB70B514_.wvu.FilterData" localSheetId="0" hidden="1">Données!$A$5:$S$400</definedName>
    <definedName name="Z_7F0F386A_21CB_4CA0_B4E1_12A59F5C559D_.wvu.FilterData" localSheetId="0" hidden="1">Données!$A$5:$S$400</definedName>
    <definedName name="Z_7F48AC48_9903_407A_BDBE_04DC437FE4B0_.wvu.FilterData" localSheetId="0" hidden="1">Données!$A$5:$S$400</definedName>
    <definedName name="Z_7F504293_89D9_4177_AD3D_40C0C306E28A_.wvu.FilterData" localSheetId="0" hidden="1">Données!$A$5:$S$400</definedName>
    <definedName name="Z_7F555936_C7F6_4FC9_BA44_77C0BE930EA0_.wvu.FilterData" localSheetId="0" hidden="1">Données!$A$5:$S$400</definedName>
    <definedName name="Z_7FD16B57_1853_4271_82A7_85C88C38AF58_.wvu.FilterData" localSheetId="0" hidden="1">Données!$A$5:$S$400</definedName>
    <definedName name="Z_7FD90E38_D9E6_4016_8342_6758880ED12F_.wvu.FilterData" localSheetId="0" hidden="1">Données!$A$5:$S$400</definedName>
    <definedName name="Z_7FDA76E4_688F_4032_BC2C_81B71BB50AD8_.wvu.FilterData" localSheetId="0" hidden="1">Données!$A$5:$S$400</definedName>
    <definedName name="Z_7FFF194A_1EE3_4F32_912F_AC56A2C04185_.wvu.FilterData" localSheetId="0" hidden="1">Données!$A$5:$S$400</definedName>
    <definedName name="Z_8006816B_22FD_4B8E_B97F_6B2745EDE5CA_.wvu.FilterData" localSheetId="0" hidden="1">Données!$A$5:$S$400</definedName>
    <definedName name="Z_80069387_D3DC_4974_BA9F_3E064ADD8521_.wvu.FilterData" localSheetId="0" hidden="1">Données!$A$5:$S$400</definedName>
    <definedName name="Z_8021302F_617D_4298_8AA7_CB0EF2D8FBCA_.wvu.FilterData" localSheetId="0" hidden="1">Données!$A$5:$S$400</definedName>
    <definedName name="Z_8021B67D_CFFD_421C_8C21_AA91882DF168_.wvu.FilterData" localSheetId="0" hidden="1">Données!$A$5:$S$400</definedName>
    <definedName name="Z_802D1B74_5907_4F17_B99E_07723B08B6B7_.wvu.FilterData" localSheetId="0" hidden="1">Données!$A$5:$S$400</definedName>
    <definedName name="Z_802F2418_1729_44FD_A729_D68E5D1A11C7_.wvu.FilterData" localSheetId="0" hidden="1">Données!$A$5:$S$400</definedName>
    <definedName name="Z_804A7AE5_B787_4306_9362_718B1C663231_.wvu.FilterData" localSheetId="0" hidden="1">Données!$A$5:$S$400</definedName>
    <definedName name="Z_80532C9C_6034_497F_9065_933DAAF2AFD2_.wvu.FilterData" localSheetId="0" hidden="1">Données!$A$5:$S$400</definedName>
    <definedName name="Z_806D64AB_68E2_48F8_990F_318D821A85F4_.wvu.FilterData" localSheetId="0" hidden="1">Données!$A$5:$S$400</definedName>
    <definedName name="Z_8076B485_9E59_48FE_AC1C_AF7DDD2AF1A5_.wvu.FilterData" localSheetId="0" hidden="1">Données!$A$5:$S$400</definedName>
    <definedName name="Z_807E4D1F_B0C2_46B8_8275_1A023C1EB68E_.wvu.FilterData" localSheetId="0" hidden="1">Données!$A$5:$S$400</definedName>
    <definedName name="Z_809A2230_1FF9_4BA7_A933_3AB6187137A5_.wvu.FilterData" localSheetId="0" hidden="1">Données!$A$5:$S$400</definedName>
    <definedName name="Z_80C20112_673D_4D1C_BEA1_8F8944C9C5BD_.wvu.FilterData" localSheetId="0" hidden="1">Données!$A$5:$S$400</definedName>
    <definedName name="Z_80E7E18D_C4F0_40BA_951F_258CD0D6B4E1_.wvu.FilterData" localSheetId="0" hidden="1">Données!$A$5:$S$400</definedName>
    <definedName name="Z_815462C8_7115_45AD_BBBA_23A2B511385F_.wvu.FilterData" localSheetId="0" hidden="1">Données!$A$5:$S$400</definedName>
    <definedName name="Z_815BB5AC_FD33_439B_9214_2961FF16A462_.wvu.FilterData" localSheetId="0" hidden="1">Données!$A$5:$S$400</definedName>
    <definedName name="Z_817586A4_6BBB_4636_B696_E90A15E5B8D4_.wvu.FilterData" localSheetId="0" hidden="1">Données!$A$5:$S$400</definedName>
    <definedName name="Z_8195ED70_DF50_4B05_8B88_ABD42B5B669B_.wvu.FilterData" localSheetId="0" hidden="1">Données!$A$5:$S$400</definedName>
    <definedName name="Z_81996C63_BEDE_43C3_BE00_8C5C4D9B02C5_.wvu.FilterData" localSheetId="0" hidden="1">Données!$A$5:$S$400</definedName>
    <definedName name="Z_8217652A_341A_4E68_9658_D7129CAF0027_.wvu.FilterData" localSheetId="0" hidden="1">Données!$A$5:$S$400</definedName>
    <definedName name="Z_8218AD36_12DE_45D4_9930_2C371F28F46A_.wvu.FilterData" localSheetId="0" hidden="1">Données!$A$5:$S$400</definedName>
    <definedName name="Z_82469062_5C08_4709_BCCF_C20FAF21DF29_.wvu.FilterData" localSheetId="0" hidden="1">Données!$A$5:$S$400</definedName>
    <definedName name="Z_82707ACF_6159_43B6_84A0_EFF64892B7DC_.wvu.FilterData" localSheetId="0" hidden="1">Données!$A$5:$S$400</definedName>
    <definedName name="Z_82767FA4_993C_4B5C_A0C8_D84ACFC91F0E_.wvu.FilterData" localSheetId="0" hidden="1">Données!$A$5:$S$400</definedName>
    <definedName name="Z_8283592C_D83F_4A33_B7F0_2E112713870A_.wvu.FilterData" localSheetId="0" hidden="1">Données!$A$5:$S$400</definedName>
    <definedName name="Z_828FDE9E_4898_4FC9_8E12_016168A7FAD2_.wvu.FilterData" localSheetId="0" hidden="1">Données!$A$5:$S$400</definedName>
    <definedName name="Z_829B0375_CA18_4030_BDBD_CF00676ADB1A_.wvu.FilterData" localSheetId="0" hidden="1">Données!$A$5:$S$400</definedName>
    <definedName name="Z_82A344AB_4945_4136_9F03_A63E45A09DEA_.wvu.FilterData" localSheetId="0" hidden="1">Données!$A$5:$S$400</definedName>
    <definedName name="Z_82B14941_F9A3_45F6_B90D_650AB6EA5908_.wvu.FilterData" localSheetId="0" hidden="1">Données!$A$5:$S$400</definedName>
    <definedName name="Z_82B49764_95D2_4A17_BDBF_63C71C9D6EC6_.wvu.FilterData" localSheetId="0" hidden="1">Données!$A$5:$S$400</definedName>
    <definedName name="Z_82B800B1_4197_4C63_866B_0C6AC82387BB_.wvu.FilterData" localSheetId="0" hidden="1">Données!$A$5:$S$400</definedName>
    <definedName name="Z_82C4B564_2791_408B_9E70_380FBA1B6375_.wvu.FilterData" localSheetId="0" hidden="1">Données!$A$5:$S$400</definedName>
    <definedName name="Z_82F5F375_1905_4E2E_BFD7_340AEFBAF60C_.wvu.FilterData" localSheetId="0" hidden="1">Données!$A$5:$S$400</definedName>
    <definedName name="Z_82FAB67B_40B4_425D_B970_57F10292DEB5_.wvu.FilterData" localSheetId="0" hidden="1">Données!$A$5:$S$400</definedName>
    <definedName name="Z_82FAEC76_9688_41C9_BD34_9CC46D66C902_.wvu.FilterData" localSheetId="0" hidden="1">Données!$A$5:$S$400</definedName>
    <definedName name="Z_8314F0C0_4814_4F34_B2EF_3BA7075ABA9D_.wvu.FilterData" localSheetId="0" hidden="1">Données!$A$5:$S$400</definedName>
    <definedName name="Z_83201941_0148_4DCF_962F_14FD40079D08_.wvu.FilterData" localSheetId="0" hidden="1">Données!$A$5:$S$400</definedName>
    <definedName name="Z_83A4FF10_E30E_4CB7_9410_49276230494F_.wvu.FilterData" localSheetId="0" hidden="1">Données!$A$5:$S$400</definedName>
    <definedName name="Z_83ED43AD_E9D9_46BB_B7D2_01433C9A5BFE_.wvu.FilterData" localSheetId="0" hidden="1">Données!$A$5:$S$400</definedName>
    <definedName name="Z_840ADC56_7811_453A_BD51_7706B6F69B1D_.wvu.FilterData" localSheetId="0" hidden="1">Données!$A$5:$S$400</definedName>
    <definedName name="Z_840E973E_DA58_48E9_B715_B846BAC33A80_.wvu.FilterData" localSheetId="0" hidden="1">Données!$A$5:$S$400</definedName>
    <definedName name="Z_84168208_4C91_46DB_93DC_F30E279401D6_.wvu.FilterData" localSheetId="0" hidden="1">Données!$A$5:$S$400</definedName>
    <definedName name="Z_841FBE3F_BB47_4B8C_925E_495DDB5922C0_.wvu.FilterData" localSheetId="0" hidden="1">Données!$A$5:$S$400</definedName>
    <definedName name="Z_8424D19A_E493_4F5A_BAAC_7A196AE72ACE_.wvu.FilterData" localSheetId="0" hidden="1">Données!$A$5:$S$400</definedName>
    <definedName name="Z_842DC302_3BCE_4A37_A282_C0889E43151C_.wvu.FilterData" localSheetId="0" hidden="1">Données!$A$5:$S$400</definedName>
    <definedName name="Z_8475A9CC_15F9_49EE_922D_4FE1317C369F_.wvu.FilterData" localSheetId="0" hidden="1">Données!$A$5:$S$400</definedName>
    <definedName name="Z_8482BADA_2BFC_409A_94F1_19DCD8AA5C10_.wvu.FilterData" localSheetId="0" hidden="1">Données!$A$5:$S$400</definedName>
    <definedName name="Z_84973083_2046_4F00_B4D0_E5AB96890A55_.wvu.FilterData" localSheetId="0" hidden="1">Données!$A$5:$S$400</definedName>
    <definedName name="Z_849BDDF6_10B6_4F30_BB93_20E4E8A498F0_.wvu.FilterData" localSheetId="0" hidden="1">Données!$A$5:$S$400</definedName>
    <definedName name="Z_84C3B873_6587_43D0_A770_1DA171E13E6F_.wvu.FilterData" localSheetId="0" hidden="1">Données!$A$5:$S$400</definedName>
    <definedName name="Z_84F30867_9A9F_4A24_8C74_20C11F36D1EB_.wvu.FilterData" localSheetId="0" hidden="1">Données!$A$5:$S$400</definedName>
    <definedName name="Z_850332AF_99E9_44FD_A927_76541B7D1E31_.wvu.FilterData" localSheetId="0" hidden="1">Données!$A$5:$S$400</definedName>
    <definedName name="Z_8506DC4B_0FB2_4609_945A_72FDD14847C1_.wvu.FilterData" localSheetId="0" hidden="1">Données!$A$5:$S$400</definedName>
    <definedName name="Z_853FB8D7_3348_4B2A_9DE2_F29E0C274F58_.wvu.FilterData" localSheetId="0" hidden="1">Données!$A$5:$S$400</definedName>
    <definedName name="Z_854CC98D_2133_4C1F_B3C2_86C329F179B6_.wvu.FilterData" localSheetId="0" hidden="1">Données!$A$5:$S$400</definedName>
    <definedName name="Z_8550E71E_3AE4_4B98_B9A4_DE9840393C34_.wvu.FilterData" localSheetId="0" hidden="1">Données!$A$5:$S$400</definedName>
    <definedName name="Z_85583B73_6AFA_4626_9330_E4C060EB09A2_.wvu.FilterData" localSheetId="0" hidden="1">Données!$A$5:$S$400</definedName>
    <definedName name="Z_8562F649_95EE_48E4_A25C_49F114654AB5_.wvu.FilterData" localSheetId="0" hidden="1">Données!$A$5:$S$400</definedName>
    <definedName name="Z_8564AE06_7671_4571_A6A9_68DB364E1FB5_.wvu.FilterData" localSheetId="0" hidden="1">Données!$A$5:$S$400</definedName>
    <definedName name="Z_85847DC8_B7FD_4C53_9C47_BC7201F5B579_.wvu.FilterData" localSheetId="0" hidden="1">Données!$A$5:$S$400</definedName>
    <definedName name="Z_85B911C5_947C_46AB_9DBA_8116758CA042_.wvu.FilterData" localSheetId="0" hidden="1">Données!$A$5:$S$400</definedName>
    <definedName name="Z_85CEDADB_666E_4A2E_905E_089CFCBF5C4C_.wvu.FilterData" localSheetId="0" hidden="1">Données!$A$5:$S$400</definedName>
    <definedName name="Z_85D32E67_D226_4E5F_923F_74C77E76DFE3_.wvu.FilterData" localSheetId="0" hidden="1">Données!$A$5:$S$400</definedName>
    <definedName name="Z_86429D99_B6FB_4F9D_A678_70973D7E0140_.wvu.FilterData" localSheetId="0" hidden="1">Données!$A$5:$S$400</definedName>
    <definedName name="Z_8676249D_7206_4344_82A0_D1A4850BFE0D_.wvu.FilterData" localSheetId="0" hidden="1">Données!$A$5:$S$400</definedName>
    <definedName name="Z_867AFEA3_7530_4FB1_8B6C_1C1EA4535CE1_.wvu.FilterData" localSheetId="0" hidden="1">Données!$A$5:$S$400</definedName>
    <definedName name="Z_869802C0_2029_4585_8DAD_28B51C873B94_.wvu.FilterData" localSheetId="0" hidden="1">Données!$A$5:$S$400</definedName>
    <definedName name="Z_869A9DB6_F316_4EE5_8218_191F1017869E_.wvu.FilterData" localSheetId="0" hidden="1">Données!$A$5:$S$400</definedName>
    <definedName name="Z_86D6AEB3_7E3C_45EC_B9CE_F26F85EC268B_.wvu.FilterData" localSheetId="0" hidden="1">Données!$A$5:$S$400</definedName>
    <definedName name="Z_86F24B1A_DB52_44C9_BD1A_833F5029959F_.wvu.FilterData" localSheetId="0" hidden="1">Données!$A$5:$S$400</definedName>
    <definedName name="Z_86FEB6AA_9676_48E7_803A_7FABEEF34996_.wvu.FilterData" localSheetId="0" hidden="1">Données!$A$5:$S$400</definedName>
    <definedName name="Z_870EFFA1_424B_45F4_A4AB_AAD503016B9E_.wvu.FilterData" localSheetId="0" hidden="1">Données!$A$5:$S$400</definedName>
    <definedName name="Z_872924B9_6B24_421F_B7DC_62FCC2B3BA9D_.wvu.FilterData" localSheetId="0" hidden="1">Données!$A$5:$S$400</definedName>
    <definedName name="Z_87310CB7_2E5F_4483_A914_4CD326A92C05_.wvu.FilterData" localSheetId="0" hidden="1">Données!$A$5:$S$400</definedName>
    <definedName name="Z_87352040_3B76_436B_A6E1_D47810E45C21_.wvu.FilterData" localSheetId="0" hidden="1">Données!$A$5:$S$400</definedName>
    <definedName name="Z_87541BEE_DA78_422C_8917_FF62EF8DF8DA_.wvu.FilterData" localSheetId="0" hidden="1">Données!$A$5:$S$400</definedName>
    <definedName name="Z_8756CA33_00E5_4CFA_81D0_CE311C22C724_.wvu.FilterData" localSheetId="0" hidden="1">Données!$A$5:$S$400</definedName>
    <definedName name="Z_8762F6E4_5270_451F_B8DA_4CE253690D82_.wvu.FilterData" localSheetId="0" hidden="1">Données!$A$5:$S$400</definedName>
    <definedName name="Z_878318D3_4044_4956_BF4C_65FE3F84001F_.wvu.FilterData" localSheetId="0" hidden="1">Données!$A$5:$S$400</definedName>
    <definedName name="Z_8786DD60_4D47_42A8_AA98_F890ACEAFBCF_.wvu.FilterData" localSheetId="0" hidden="1">Données!$A$5:$S$400</definedName>
    <definedName name="Z_87BB134E_D411_4E47_87F1_9012C27B5424_.wvu.FilterData" localSheetId="0" hidden="1">Données!$A$5:$S$400</definedName>
    <definedName name="Z_87C0FE0A_7042_4B92_8BA2_545894653562_.wvu.FilterData" localSheetId="0" hidden="1">Données!$A$5:$S$400</definedName>
    <definedName name="Z_87FDE59C_1A28_42AC_AC41_168785E76655_.wvu.FilterData" localSheetId="0" hidden="1">Données!$A$5:$S$400</definedName>
    <definedName name="Z_88063D6C_110A_40B2_8C83_4706CFDE763B_.wvu.FilterData" localSheetId="0" hidden="1">Données!$A$5:$S$400</definedName>
    <definedName name="Z_88162E5F_6B6A_406B_A8FF_F1B09D158078_.wvu.FilterData" localSheetId="0" hidden="1">Données!$A$5:$S$400</definedName>
    <definedName name="Z_88200D97_034C_4DD1_AD14_187EC01D45B9_.wvu.FilterData" localSheetId="0" hidden="1">Données!$A$5:$S$400</definedName>
    <definedName name="Z_883B2C08_2181_49ED_B621_A1B2558B061A_.wvu.FilterData" localSheetId="0" hidden="1">Données!$A$5:$S$400</definedName>
    <definedName name="Z_883F48E4_4213_4377_9D31_CD99827F5A83_.wvu.FilterData" localSheetId="0" hidden="1">Données!$A$5:$S$400</definedName>
    <definedName name="Z_88885A69_DED1_4F0C_A2F3_5DE10D7CF46E_.wvu.FilterData" localSheetId="0" hidden="1">Données!$A$5:$S$400</definedName>
    <definedName name="Z_888E4437_DDE6_4B5C_9310_EFA148D4869C_.wvu.FilterData" localSheetId="0" hidden="1">Données!$A$5:$S$400</definedName>
    <definedName name="Z_888EF800_1043_44FF_9EA5_92D586C325D1_.wvu.FilterData" localSheetId="0" hidden="1">Données!$A$5:$S$400</definedName>
    <definedName name="Z_88BC1FFB_930E_4FCE_B228_2000ECAE5EA0_.wvu.FilterData" localSheetId="0" hidden="1">Données!$A$5:$S$400</definedName>
    <definedName name="Z_88E58058_28EC_4396_83FA_DC8F0A98DC40_.wvu.FilterData" localSheetId="0" hidden="1">Données!$A$5:$S$400</definedName>
    <definedName name="Z_89002B9A_B5E9_49FF_A8D7_543CCEC73385_.wvu.FilterData" localSheetId="0" hidden="1">Données!$A$5:$S$400</definedName>
    <definedName name="Z_8940C0C7_56F0_4D62_9950_E973147F2A6E_.wvu.FilterData" localSheetId="0" hidden="1">Données!$A$5:$S$400</definedName>
    <definedName name="Z_8954ACA6_E7F1_48D4_811B_1B16B70294EE_.wvu.FilterData" localSheetId="0" hidden="1">Données!$A$5:$S$400</definedName>
    <definedName name="Z_898CADFD_7854_4937_B7B2_C10D3D3172F6_.wvu.FilterData" localSheetId="0" hidden="1">Données!$A$5:$S$400</definedName>
    <definedName name="Z_89C02B4A_FD65_4D7C_9EC8_0193613B6688_.wvu.FilterData" localSheetId="0" hidden="1">Données!$A$5:$S$400</definedName>
    <definedName name="Z_89D93A6C_1649_47F0_B086_68AEB0E71EE2_.wvu.FilterData" localSheetId="0" hidden="1">Données!$A$5:$S$400</definedName>
    <definedName name="Z_89EA504A_B9A9_4B34_941C_DA7CAEE96F72_.wvu.FilterData" localSheetId="0" hidden="1">Données!$A$5:$S$400</definedName>
    <definedName name="Z_89EA810D_9FFD_4A33_BF85_4A147B055252_.wvu.FilterData" localSheetId="0" hidden="1">Données!$A$5:$S$400</definedName>
    <definedName name="Z_89EC9962_33FC_4CC1_9BC1_E8058C824951_.wvu.FilterData" localSheetId="0" hidden="1">Données!$A$5:$S$400</definedName>
    <definedName name="Z_89FC33B3_2C91_4513_97CE_A8B819A28A5D_.wvu.FilterData" localSheetId="0" hidden="1">Données!$A$5:$S$400</definedName>
    <definedName name="Z_89FE643C_B245_4A33_829C_7AF5A72EC646_.wvu.FilterData" localSheetId="0" hidden="1">Données!$A$5:$S$400</definedName>
    <definedName name="Z_8A29651B_1FEC_4632_81E6_6B199ED04A26_.wvu.FilterData" localSheetId="0" hidden="1">Données!$A$5:$S$400</definedName>
    <definedName name="Z_8A32276F_61AD_49F6_B08C_7C049A68B7B3_.wvu.FilterData" localSheetId="0" hidden="1">Données!$A$5:$S$400</definedName>
    <definedName name="Z_8ABE28AD_5F2E_4A9D_9347_917600CF75B4_.wvu.FilterData" localSheetId="0" hidden="1">Données!$A$5:$S$400</definedName>
    <definedName name="Z_8ABF07E4_41F0_4E3A_864E_619065B17FFE_.wvu.FilterData" localSheetId="0" hidden="1">Données!$A$5:$S$400</definedName>
    <definedName name="Z_8AEF4411_8A85_4D12_9200_19BDE21A4F4F_.wvu.FilterData" localSheetId="0" hidden="1">Données!$A$5:$S$400</definedName>
    <definedName name="Z_8AF49BED_FBD4_42A5_89BC_A150F9BC5D98_.wvu.FilterData" localSheetId="0" hidden="1">Données!$A$5:$S$400</definedName>
    <definedName name="Z_8B049D98_2F35_442A_9230_E3B663113050_.wvu.FilterData" localSheetId="0" hidden="1">Données!$A$5:$S$400</definedName>
    <definedName name="Z_8B1B19F3_7F87_4104_866B_04EC28B06D80_.wvu.FilterData" localSheetId="0" hidden="1">Données!$A$5:$S$400</definedName>
    <definedName name="Z_8B4149F9_8D4F_4DCB_92F1_C8961A9280F5_.wvu.FilterData" localSheetId="0" hidden="1">Données!$A$5:$S$400</definedName>
    <definedName name="Z_8B41B788_BE23_4C5B_A82D_1FEB9B730055_.wvu.FilterData" localSheetId="0" hidden="1">Données!$A$5:$S$400</definedName>
    <definedName name="Z_8B5852C6_51A3_4A81_A3FE_42FEB5799420_.wvu.FilterData" localSheetId="0" hidden="1">Données!$A$5:$S$400</definedName>
    <definedName name="Z_8B5DBFDC_4242_4046_892A_E9DABD2CC785_.wvu.FilterData" localSheetId="0" hidden="1">Données!$A$5:$S$400</definedName>
    <definedName name="Z_8B621E88_F04A_4F15_954C_F05F5DF9CDC9_.wvu.FilterData" localSheetId="0" hidden="1">Données!$A$5:$S$400</definedName>
    <definedName name="Z_8B82E921_0276_486C_8941_CB38A763BFF8_.wvu.FilterData" localSheetId="0" hidden="1">Données!$A$5:$S$400</definedName>
    <definedName name="Z_8BFAB4B0_54F0_4029_B2D0_E14B75DE884D_.wvu.FilterData" localSheetId="0" hidden="1">Données!$A$5:$S$400</definedName>
    <definedName name="Z_8C323A7D_DFDA_4E7E_BF7D_DAE247729807_.wvu.FilterData" localSheetId="0" hidden="1">Données!$A$5:$S$400</definedName>
    <definedName name="Z_8C3C5E8D_0ABE_42D6_8F18_3977782127DC_.wvu.FilterData" localSheetId="0" hidden="1">Données!$A$5:$S$400</definedName>
    <definedName name="Z_8C8EC033_F2F8_4E9C_99B6_637E0908C31D_.wvu.FilterData" localSheetId="0" hidden="1">Données!$A$5:$S$400</definedName>
    <definedName name="Z_8C9B2370_6A85_44D1_9AC6_9A06CFEA384A_.wvu.FilterData" localSheetId="0" hidden="1">Données!$A$5:$S$400</definedName>
    <definedName name="Z_8C9B842A_3305_4A95_A480_811460AE9DA9_.wvu.FilterData" localSheetId="0" hidden="1">Données!$A$5:$S$400</definedName>
    <definedName name="Z_8CA4FF2D_F13E_4D48_A88B_609A3BE79455_.wvu.FilterData" localSheetId="0" hidden="1">Données!$A$5:$S$400</definedName>
    <definedName name="Z_8CAB1878_0E89_4EF2_8B43_6C79C6633B64_.wvu.FilterData" localSheetId="0" hidden="1">Données!$A$5:$S$400</definedName>
    <definedName name="Z_8CDD5003_8698_487D_9A6C_30B8DC16D327_.wvu.FilterData" localSheetId="0" hidden="1">Données!$A$5:$S$400</definedName>
    <definedName name="Z_8D00D2C8_7C65_42E8_8DCF_4042A4F3F278_.wvu.FilterData" localSheetId="0" hidden="1">Données!$A$5:$S$400</definedName>
    <definedName name="Z_8D732FAC_B9EE_4F18_8544_CD96F710DC45_.wvu.FilterData" localSheetId="0" hidden="1">Données!$A$5:$S$400</definedName>
    <definedName name="Z_8D7AB760_0675_4F03_9775_C9886906BCE5_.wvu.FilterData" localSheetId="0" hidden="1">Données!$A$5:$S$400</definedName>
    <definedName name="Z_8DA3AC50_50BB_4F3E_8287_2BF28A57EA2F_.wvu.FilterData" localSheetId="0" hidden="1">Données!$A$5:$S$400</definedName>
    <definedName name="Z_8DAAEE06_FD5A_4E47_BDBD_0617C13D2C41_.wvu.FilterData" localSheetId="0" hidden="1">Données!$A$5:$S$400</definedName>
    <definedName name="Z_8DAD0620_D58F_4120_BA51_891A73A8F2FE_.wvu.FilterData" localSheetId="0" hidden="1">Données!$A$5:$S$400</definedName>
    <definedName name="Z_8DAD1024_7FCD_49FB_B8C1_F6DEE13C7FBF_.wvu.FilterData" localSheetId="0" hidden="1">Données!$A$5:$S$400</definedName>
    <definedName name="Z_8DBCB5CE_E659_4136_945C_97C30D02A945_.wvu.FilterData" localSheetId="0" hidden="1">Données!$A$5:$S$400</definedName>
    <definedName name="Z_8DBCD9DC_4B13_42E6_AB6F_3E33AC2C6858_.wvu.FilterData" localSheetId="0" hidden="1">Données!$A$5:$S$400</definedName>
    <definedName name="Z_8DCF4BE9_E483_46CC_BB3D_105B95A8D59E_.wvu.FilterData" localSheetId="0" hidden="1">Données!$A$5:$S$400</definedName>
    <definedName name="Z_8DF2CD97_B422_4E52_9CB1_802175B42D29_.wvu.FilterData" localSheetId="0" hidden="1">Données!$A$5:$S$400</definedName>
    <definedName name="Z_8E0BAAC8_FB7E_471E_AADC_A4ADAEAF198E_.wvu.FilterData" localSheetId="0" hidden="1">Données!$A$5:$S$400</definedName>
    <definedName name="Z_8E475AEF_A5C9_4DFE_9A00_F5E195CA46A9_.wvu.FilterData" localSheetId="0" hidden="1">Données!$A$5:$S$400</definedName>
    <definedName name="Z_8E6525E4_760D_43B3_A5A4_87829C9B774C_.wvu.FilterData" localSheetId="0" hidden="1">Données!$A$5:$S$400</definedName>
    <definedName name="Z_8E8B59BF_7837_45BA_B4F8_AF46C55F80EC_.wvu.FilterData" localSheetId="0" hidden="1">Données!$A$5:$S$400</definedName>
    <definedName name="Z_8ED5C9D3_DEF6_49A4_83E8_7E422962FC3E_.wvu.FilterData" localSheetId="0" hidden="1">Données!$A$5:$S$400</definedName>
    <definedName name="Z_8EEE406A_FB5B_4AC3_9D36_DBAF430870C5_.wvu.FilterData" localSheetId="0" hidden="1">Données!$A$5:$S$400</definedName>
    <definedName name="Z_8EEF5BFC_03BA_4608_86B0_0F650A84ABA7_.wvu.FilterData" localSheetId="0" hidden="1">Données!$A$5:$S$400</definedName>
    <definedName name="Z_8F353094_95AD_420F_A03C_076F7B3F5B6B_.wvu.FilterData" localSheetId="0" hidden="1">Données!$A$5:$S$400</definedName>
    <definedName name="Z_8F860169_C25A_44E9_8200_2461D80C4C8D_.wvu.FilterData" localSheetId="0" hidden="1">Données!$A$5:$S$400</definedName>
    <definedName name="Z_8F8ABFB4_55CC_460F_8694_E1F6439C392D_.wvu.FilterData" localSheetId="0" hidden="1">Données!$A$5:$S$400</definedName>
    <definedName name="Z_8F8B77D9_9BDF_4A46_87C1_A67F41457268_.wvu.FilterData" localSheetId="0" hidden="1">Données!$A$5:$S$400</definedName>
    <definedName name="Z_8FBDE7C7_4AA8_421F_BA36_4737A435365B_.wvu.FilterData" localSheetId="0" hidden="1">Données!$A$5:$S$400</definedName>
    <definedName name="Z_8FC02552_C441_49A3_98C1_FE3984989E67_.wvu.FilterData" localSheetId="0" hidden="1">Données!$A$5:$S$400</definedName>
    <definedName name="Z_8FDAA034_4FC3_4648_9C9F_2EC4DA4B7E3A_.wvu.FilterData" localSheetId="0" hidden="1">Données!$A$5:$S$400</definedName>
    <definedName name="Z_8FF7C92E_E6BA_4EFF_8E76_67159B889243_.wvu.FilterData" localSheetId="0" hidden="1">Données!$A$5:$S$400</definedName>
    <definedName name="Z_9029B0F1_7BCB_4344_81B7_A64E1269A9FC_.wvu.FilterData" localSheetId="0" hidden="1">Données!$A$5:$S$400</definedName>
    <definedName name="Z_90559F10_5A84_4312_AF34_10F1D4F05B36_.wvu.FilterData" localSheetId="0" hidden="1">Données!$A$5:$S$400</definedName>
    <definedName name="Z_90999D3F_3769_45B3_8819_16A8F85FBF4D_.wvu.FilterData" localSheetId="0" hidden="1">Données!$A$5:$S$400</definedName>
    <definedName name="Z_90B1FBF7_B9A4_47C6_AA13_6294139426C7_.wvu.FilterData" localSheetId="0" hidden="1">Données!$A$5:$S$400</definedName>
    <definedName name="Z_90B67DD2_C07E_4AAA_AB15_4D57DEFCA7F9_.wvu.FilterData" localSheetId="0" hidden="1">Données!$A$5:$S$400</definedName>
    <definedName name="Z_90C1CB60_AA72_40E0_A07E_5CE943204C0A_.wvu.FilterData" localSheetId="0" hidden="1">Données!$A$5:$S$400</definedName>
    <definedName name="Z_90F81F32_B391_4D1A_98E7_34A1E441B73A_.wvu.FilterData" localSheetId="0" hidden="1">Données!$A$5:$S$400</definedName>
    <definedName name="Z_9100F02A_4FB3_4859_BC95_BCB6087EBB00_.wvu.FilterData" localSheetId="0" hidden="1">Données!$A$5:$S$400</definedName>
    <definedName name="Z_910B1B00_9D35_4517_8D9A_AF5CD53FC713_.wvu.FilterData" localSheetId="0" hidden="1">Données!$A$5:$S$400</definedName>
    <definedName name="Z_910E9064_456C_443D_8519_0D1257E7780D_.wvu.FilterData" localSheetId="0" hidden="1">Données!$A$5:$S$400</definedName>
    <definedName name="Z_911130D8_E411_4797_88E9_900B22D7602C_.wvu.FilterData" localSheetId="0" hidden="1">Données!$A$5:$S$400</definedName>
    <definedName name="Z_9126D90F_2BAE_4E3B_90EA_AEC872E011B6_.wvu.FilterData" localSheetId="0" hidden="1">Données!$A$5:$S$400</definedName>
    <definedName name="Z_9149F3A9_9911_4221_8947_F8D10D95F623_.wvu.FilterData" localSheetId="0" hidden="1">Données!$A$5:$S$400</definedName>
    <definedName name="Z_916A02AF_597B_4076_8DDF_4197EBCE2A47_.wvu.FilterData" localSheetId="0" hidden="1">Données!$A$5:$S$400</definedName>
    <definedName name="Z_91898586_7D0C_4C1C_BD6E_24AE7EF848C5_.wvu.FilterData" localSheetId="0" hidden="1">Données!$A$5:$S$400</definedName>
    <definedName name="Z_91A43E25_9CA0_4B27_8336_90AB688CA6BC_.wvu.FilterData" localSheetId="0" hidden="1">Données!$A$5:$S$400</definedName>
    <definedName name="Z_91E14E42_15E8_46DF_A7F9_127C9B8BAA8E_.wvu.FilterData" localSheetId="0" hidden="1">Données!$A$5:$S$400</definedName>
    <definedName name="Z_920A7503_EA65_41ED_9980_2373BBC9CFCB_.wvu.FilterData" localSheetId="0" hidden="1">Données!$A$5:$S$400</definedName>
    <definedName name="Z_921816A1_EAE2_41A6_8786_287EAFAD54FD_.wvu.FilterData" localSheetId="0" hidden="1">Données!$A$5:$S$400</definedName>
    <definedName name="Z_923FAB7D_9E2D_4E26_8915_92392917183C_.wvu.FilterData" localSheetId="0" hidden="1">Données!$A$5:$S$400</definedName>
    <definedName name="Z_924CB590_0FA5_436A_BEA4_A9551512F3B2_.wvu.FilterData" localSheetId="0" hidden="1">Données!$A$5:$S$400</definedName>
    <definedName name="Z_9273479D_6CD9_4980_B094_2AF973F2AE94_.wvu.FilterData" localSheetId="0" hidden="1">Données!$A$5:$S$400</definedName>
    <definedName name="Z_92A11272_161D_4FD5_BF91_A146608B8C2A_.wvu.FilterData" localSheetId="0" hidden="1">Données!$A$5:$S$400</definedName>
    <definedName name="Z_92CA61DA_59A3_436C_91B9_903B3AE53FD9_.wvu.FilterData" localSheetId="0" hidden="1">Données!$A$5:$S$400</definedName>
    <definedName name="Z_9304BF7D_5FB7_467E_B986_4E235D18E820_.wvu.FilterData" localSheetId="0" hidden="1">Données!$A$5:$S$400</definedName>
    <definedName name="Z_9304E80B_579F_49C5_B837_6498CB5048D5_.wvu.FilterData" localSheetId="0" hidden="1">Données!$A$5:$S$400</definedName>
    <definedName name="Z_93131696_01BB_441C_8DEA_E6DF9BF5F9B9_.wvu.FilterData" localSheetId="0" hidden="1">Données!$A$5:$S$400</definedName>
    <definedName name="Z_93434F2F_1B32_48DF_9220_374564950CE8_.wvu.FilterData" localSheetId="0" hidden="1">Données!$A$5:$S$400</definedName>
    <definedName name="Z_93AB3F39_AB33_4585_873E_13974D5B4E86_.wvu.FilterData" localSheetId="0" hidden="1">Données!$A$5:$S$400</definedName>
    <definedName name="Z_93B9A9AF_471E_46A8_A6AF_E894C3BD6D4E_.wvu.FilterData" localSheetId="0" hidden="1">Données!$A$5:$S$400</definedName>
    <definedName name="Z_93BA50FB_F4A8_45BA_BB6C_AFC1A64DF0E0_.wvu.FilterData" localSheetId="0" hidden="1">Données!$A$5:$S$400</definedName>
    <definedName name="Z_93BF534A_DD2E_43D3_92E8_31769E951139_.wvu.FilterData" localSheetId="0" hidden="1">Données!$A$5:$S$400</definedName>
    <definedName name="Z_93C97602_1053_43BC_B336_75169ADBEA2E_.wvu.FilterData" localSheetId="0" hidden="1">Données!$A$5:$S$400</definedName>
    <definedName name="Z_93CE3DDE_9361_48A0_B2D6_02653E43D768_.wvu.FilterData" localSheetId="0" hidden="1">Données!$A$5:$S$400</definedName>
    <definedName name="Z_93DB3723_D6CA_4D36_BC38_1DD312C3A175_.wvu.FilterData" localSheetId="0" hidden="1">Données!$A$5:$S$400</definedName>
    <definedName name="Z_93DC15CC_7578_4085_902B_38A3D5BC8AC7_.wvu.FilterData" localSheetId="0" hidden="1">Données!$A$5:$S$400</definedName>
    <definedName name="Z_93F7914E_0D0B_46B7_9111_67CD5637EC8E_.wvu.FilterData" localSheetId="0" hidden="1">Données!$A$5:$S$400</definedName>
    <definedName name="Z_940E51CA_D982_47B3_8AF2_972FC89F73E8_.wvu.FilterData" localSheetId="0" hidden="1">Données!$A$5:$S$400</definedName>
    <definedName name="Z_940E57CA_5D13_4C1C_9353_38EE70CAC392_.wvu.FilterData" localSheetId="0" hidden="1">Données!$A$5:$S$400</definedName>
    <definedName name="Z_94745D41_BF1B_487C_9C6C_997B46F037B3_.wvu.FilterData" localSheetId="0" hidden="1">Données!$A$5:$S$400</definedName>
    <definedName name="Z_94755275_3FDD_4871_A2D4_54A0C55B0219_.wvu.FilterData" localSheetId="0" hidden="1">Données!$A$5:$S$400</definedName>
    <definedName name="Z_9478462B_067D_4F94_B72E_2452A8396495_.wvu.FilterData" localSheetId="0" hidden="1">Données!$A$5:$S$400</definedName>
    <definedName name="Z_9478B81F_3E9E_47E1_9DB8_D103EBAAB443_.wvu.FilterData" localSheetId="0" hidden="1">Données!$A$5:$S$400</definedName>
    <definedName name="Z_947B38F1_7B03_4308_99F1_DFBAE72500B5_.wvu.FilterData" localSheetId="0" hidden="1">Données!$A$5:$S$400</definedName>
    <definedName name="Z_948E645A_9A63_48B1_9A58_CB6E2981B2CF_.wvu.FilterData" localSheetId="0" hidden="1">Données!$A$5:$S$400</definedName>
    <definedName name="Z_94A3585C_1E46_4C28_B9F1_EAC185E76129_.wvu.FilterData" localSheetId="0" hidden="1">Données!$A$5:$S$400</definedName>
    <definedName name="Z_94BB811E_D805_441B_9DEC_8D5A25924457_.wvu.FilterData" localSheetId="0" hidden="1">Données!$A$5:$S$400</definedName>
    <definedName name="Z_94CD04F9_E986_4896_A099_DA5BB1C93A6D_.wvu.FilterData" localSheetId="0" hidden="1">Données!$A$5:$S$400</definedName>
    <definedName name="Z_94E22943_2346_4862_8AF3_E2FC9890A14F_.wvu.FilterData" localSheetId="0" hidden="1">Données!$A$5:$S$400</definedName>
    <definedName name="Z_94E3E70F_7831_4DDB_95F0_ECF303995383_.wvu.FilterData" localSheetId="0" hidden="1">Données!$A$5:$S$400</definedName>
    <definedName name="Z_94FFEEC2_CCEF_46F7_8319_E1DFD705F043_.wvu.FilterData" localSheetId="0" hidden="1">Données!$A$5:$S$400</definedName>
    <definedName name="Z_9507555B_455C_4109_B9C1_C1C4261DA991_.wvu.FilterData" localSheetId="0" hidden="1">Données!$A$5:$S$400</definedName>
    <definedName name="Z_951DC811_9918_4120_A6F7_EF9D6D0A3905_.wvu.FilterData" localSheetId="0" hidden="1">Données!$A$5:$S$400</definedName>
    <definedName name="Z_955539D5_3A0A_4E2E_95DE_EB9C80DD2A02_.wvu.FilterData" localSheetId="0" hidden="1">Données!$A$5:$S$400</definedName>
    <definedName name="Z_9563DB06_A194_44D0_990F_0883E5E53773_.wvu.FilterData" localSheetId="0" hidden="1">Données!$A$5:$S$400</definedName>
    <definedName name="Z_9585B5B5_F5E6_4B55_B2E1_3567189CB2BA_.wvu.FilterData" localSheetId="0" hidden="1">Données!$A$5:$S$400</definedName>
    <definedName name="Z_958D76A4_371A_4937_A1F0_49EA89FEE329_.wvu.FilterData" localSheetId="0" hidden="1">Données!$A$5:$S$400</definedName>
    <definedName name="Z_95B22188_24BF_421B_B6D1_465A61912096_.wvu.FilterData" localSheetId="0" hidden="1">Données!$A$5:$S$400</definedName>
    <definedName name="Z_95DCB0EB_B027_4F5E_8B2D_C726A4EF13D2_.wvu.FilterData" localSheetId="0" hidden="1">Données!$A$5:$S$400</definedName>
    <definedName name="Z_95F773DD_1AB2_49BF_A650_7D1B22FFECD5_.wvu.FilterData" localSheetId="0" hidden="1">Données!$A$5:$S$400</definedName>
    <definedName name="Z_96040EBB_A5F2_4550_B204_D118A1450562_.wvu.FilterData" localSheetId="0" hidden="1">Données!$A$5:$S$400</definedName>
    <definedName name="Z_9622EF95_1925_4419_95B6_CC57C6074818_.wvu.FilterData" localSheetId="0" hidden="1">Données!$A$5:$S$400</definedName>
    <definedName name="Z_962E6985_BE4B_4392_9A97_FFBE91AA7438_.wvu.FilterData" localSheetId="0" hidden="1">Données!$A$5:$S$400</definedName>
    <definedName name="Z_9639A7DA_9119_442E_809E_6E349448C5FF_.wvu.FilterData" localSheetId="0" hidden="1">Données!$A$5:$S$400</definedName>
    <definedName name="Z_963CCD0D_69CD_4A6A_8EE8_7F2F3F58B951_.wvu.FilterData" localSheetId="0" hidden="1">Données!$A$5:$S$400</definedName>
    <definedName name="Z_96605941_B364_4727_BD32_F85AFA523E60_.wvu.FilterData" localSheetId="0" hidden="1">Données!$A$5:$S$400</definedName>
    <definedName name="Z_9666CB1F_EE97_43DA_BEC9_9B2DD8FA1F80_.wvu.FilterData" localSheetId="0" hidden="1">Données!$A$5:$S$400</definedName>
    <definedName name="Z_966E36A6_EF95_47F7_B10A_F28A57E3DF91_.wvu.FilterData" localSheetId="0" hidden="1">Données!$A$5:$S$400</definedName>
    <definedName name="Z_9679BE72_D56A_4B1D_8486_E484B14D2B29_.wvu.FilterData" localSheetId="0" hidden="1">Données!$A$5:$S$400</definedName>
    <definedName name="Z_967F26F0_08C7_440B_A50F_CEE529EC0456_.wvu.FilterData" localSheetId="0" hidden="1">Données!$A$5:$S$400</definedName>
    <definedName name="Z_9680E698_E36C_4F5C_8989_F93250FF61C9_.wvu.FilterData" localSheetId="0" hidden="1">Données!$A$5:$S$400</definedName>
    <definedName name="Z_969D47C2_CFEE_4C61_A55D_73256655BAF9_.wvu.FilterData" localSheetId="0" hidden="1">Données!$A$5:$S$400</definedName>
    <definedName name="Z_96AC49D8_BA14_4A9B_9CB3_6145503A4B0C_.wvu.FilterData" localSheetId="0" hidden="1">Données!$A$5:$S$400</definedName>
    <definedName name="Z_96BED580_E8B1_403D_8E09_67D098357FE1_.wvu.FilterData" localSheetId="0" hidden="1">Données!$A$5:$S$400</definedName>
    <definedName name="Z_96C67AA0_0E29_4FC1_971B_39EA9EC94C65_.wvu.FilterData" localSheetId="0" hidden="1">Données!$A$5:$S$400</definedName>
    <definedName name="Z_96CFD8CE_D06C_4AE1_8FB3_6B13D3B43756_.wvu.FilterData" localSheetId="0" hidden="1">Données!$A$5:$S$400</definedName>
    <definedName name="Z_96D36FE9_B72B_4822_9128_CD0621680D92_.wvu.FilterData" localSheetId="0" hidden="1">Données!$A$5:$S$400</definedName>
    <definedName name="Z_97029D71_5FB8_4547_B972_86BA6176CB5E_.wvu.FilterData" localSheetId="0" hidden="1">Données!$A$5:$S$400</definedName>
    <definedName name="Z_971E35C0_AD22_4F67_AA1E_0CD793C4C175_.wvu.FilterData" localSheetId="0" hidden="1">Données!$A$5:$S$400</definedName>
    <definedName name="Z_9749DC6C_7558_4F97_B785_8D7FD089659A_.wvu.FilterData" localSheetId="0" hidden="1">Données!$A$5:$S$400</definedName>
    <definedName name="Z_97B90DD4_626E_44E4_A95D_FB201C7D7F9F_.wvu.FilterData" localSheetId="0" hidden="1">Données!$A$5:$S$400</definedName>
    <definedName name="Z_97C7E729_F50B_4C21_BDAD_7A82D5BD2265_.wvu.FilterData" localSheetId="0" hidden="1">Données!$A$5:$S$400</definedName>
    <definedName name="Z_9822E52B_4729_4868_A07D_C3D300ED9B84_.wvu.FilterData" localSheetId="0" hidden="1">Données!$A$5:$S$400</definedName>
    <definedName name="Z_98235FEE_F749_46D3_A71E_576BB3483DBC_.wvu.FilterData" localSheetId="0" hidden="1">Données!$A$5:$S$400</definedName>
    <definedName name="Z_983D900D_69AC_4E2B_B1B7_B9EE94996423_.wvu.FilterData" localSheetId="0" hidden="1">Données!$A$5:$S$400</definedName>
    <definedName name="Z_9855B5FB_684E_4EC8_B9AC_1E5913154DDE_.wvu.FilterData" localSheetId="0" hidden="1">Données!$A$5:$S$400</definedName>
    <definedName name="Z_98578B29_6866_42AA_AB9C_2A9B1E8216C0_.wvu.FilterData" localSheetId="0" hidden="1">Données!$A$5:$S$400</definedName>
    <definedName name="Z_98730C93_EC54_4962_B86F_4E3CDAAAEF29_.wvu.FilterData" localSheetId="0" hidden="1">Données!$A$5:$S$400</definedName>
    <definedName name="Z_98C8D2D3_E518_4005_8407_4493FDD7FCC6_.wvu.FilterData" localSheetId="0" hidden="1">Données!$A$5:$S$400</definedName>
    <definedName name="Z_98CE0640_47B0_4201_937B_97BC15B6B3B3_.wvu.FilterData" localSheetId="0" hidden="1">Données!$A$5:$S$400</definedName>
    <definedName name="Z_98F1D296_6477_4967_9D11_CDE130F53FA1_.wvu.FilterData" localSheetId="0" hidden="1">Données!$A$5:$S$400</definedName>
    <definedName name="Z_9903E3B4_5B37_40B2_837C_E1709AFF580B_.wvu.FilterData" localSheetId="0" hidden="1">Données!$A$5:$S$400</definedName>
    <definedName name="Z_991657C5_DA3D_4379_8042_20051714A837_.wvu.FilterData" localSheetId="0" hidden="1">Données!$A$5:$S$400</definedName>
    <definedName name="Z_992ECA4E_3EC1_4A61_A6F4_306C3D312850_.wvu.FilterData" localSheetId="0" hidden="1">Données!$A$5:$S$400</definedName>
    <definedName name="Z_9941F9BE_E66F_4333_9CA3_1BAA0C68A922_.wvu.FilterData" localSheetId="0" hidden="1">Données!$A$5:$S$400</definedName>
    <definedName name="Z_995842CE_2CFA_42B1_B5A7_F325CA27DEA1_.wvu.FilterData" localSheetId="0" hidden="1">Données!$A$5:$S$400</definedName>
    <definedName name="Z_996643F5_7D5B_4D2D_9D1F_C259BF83635A_.wvu.FilterData" localSheetId="0" hidden="1">Données!$A$5:$S$400</definedName>
    <definedName name="Z_99686ED0_C7B5_4F32_AC6C_5B44315A5E5B_.wvu.FilterData" localSheetId="0" hidden="1">Données!$A$5:$S$400</definedName>
    <definedName name="Z_997EC281_14A1_4DC3_A8F0_C67A5056D291_.wvu.FilterData" localSheetId="0" hidden="1">Données!$A$5:$S$400</definedName>
    <definedName name="Z_99949048_BA8F_4D6E_BD5A_E5BEA9B67C09_.wvu.FilterData" localSheetId="0" hidden="1">Données!$A$5:$S$400</definedName>
    <definedName name="Z_99A7FC51_9274_45AA_82DA_6C9BF604B9DB_.wvu.FilterData" localSheetId="0" hidden="1">Données!$A$5:$S$400</definedName>
    <definedName name="Z_99BB019E_4FD7_4102_9569_714751916C28_.wvu.FilterData" localSheetId="0" hidden="1">Données!$A$5:$S$400</definedName>
    <definedName name="Z_99D9F54B_970E_47FB_B875_8E092F77F527_.wvu.FilterData" localSheetId="0" hidden="1">Données!$A$5:$S$400</definedName>
    <definedName name="Z_9A2A4332_97B4_43B4_8481_14070E1C8816_.wvu.FilterData" localSheetId="0" hidden="1">Données!$A$5:$S$400</definedName>
    <definedName name="Z_9A3350D7_9CB2_408E_AAD7_79E427551B35_.wvu.FilterData" localSheetId="0" hidden="1">Données!$A$5:$S$400</definedName>
    <definedName name="Z_9A439512_151C_45B4_BE75_3F11DC0086BA_.wvu.FilterData" localSheetId="0" hidden="1">Données!$A$5:$S$400</definedName>
    <definedName name="Z_9A4735FA_1F4F_4E72_AB79_60D0DA70DFB7_.wvu.FilterData" localSheetId="0" hidden="1">Données!$A$5:$S$400</definedName>
    <definedName name="Z_9A589637_6C13_431B_943C_6C375F8BDA5B_.wvu.FilterData" localSheetId="0" hidden="1">Données!$A$5:$S$400</definedName>
    <definedName name="Z_9A76B895_0989_434C_A8F4_981F293F377F_.wvu.FilterData" localSheetId="0" hidden="1">Données!$A$5:$S$400</definedName>
    <definedName name="Z_9A8AF05A_7527_4813_9315_6A6C69615D8D_.wvu.FilterData" localSheetId="0" hidden="1">Données!$A$5:$S$400</definedName>
    <definedName name="Z_9AD2633F_3B02_4A0B_AFE9_9138645E9628_.wvu.FilterData" localSheetId="0" hidden="1">Données!$A$5:$S$400</definedName>
    <definedName name="Z_9AF095DE_EB10_4DEC_B5E8_02BAEE525228_.wvu.FilterData" localSheetId="0" hidden="1">Données!$A$5:$S$400</definedName>
    <definedName name="Z_9AF2EB97_E9CF_4581_BEFC_955796702DE4_.wvu.FilterData" localSheetId="0" hidden="1">Données!$A$5:$S$400</definedName>
    <definedName name="Z_9AF3E1A0_570A_497B_9128_0F535AE0B186_.wvu.FilterData" localSheetId="0" hidden="1">Données!$A$5:$S$400</definedName>
    <definedName name="Z_9B15C237_0CB4_4910_B57D_2DD5CFA1F01F_.wvu.FilterData" localSheetId="0" hidden="1">Données!$A$5:$S$400</definedName>
    <definedName name="Z_9B2829D3_F6CC_46D3_9855_BD425197C65E_.wvu.FilterData" localSheetId="0" hidden="1">Données!$A$5:$S$400</definedName>
    <definedName name="Z_9B3F31F6_BDC1_4771_B30E_0A9065217053_.wvu.FilterData" localSheetId="0" hidden="1">Données!$A$5:$S$400</definedName>
    <definedName name="Z_9B45D3A8_CDF8_4243_BD75_55B0314CBB05_.wvu.FilterData" localSheetId="0" hidden="1">Données!$A$5:$S$400</definedName>
    <definedName name="Z_9B4B5A95_1D05_47B5_B5ED_8B41CE485AAB_.wvu.FilterData" localSheetId="0" hidden="1">Données!$A$5:$S$400</definedName>
    <definedName name="Z_9B528C67_55E4_41A6_B510_92612730A89D_.wvu.FilterData" localSheetId="0" hidden="1">Données!$A$5:$S$400</definedName>
    <definedName name="Z_9B61DB34_0909_460C_90CE_4EBCEBDDE6B9_.wvu.FilterData" localSheetId="0" hidden="1">Données!$A$5:$S$400</definedName>
    <definedName name="Z_9B696AA6_519E_4691_8C9C_1D459CB6F8B5_.wvu.FilterData" localSheetId="0" hidden="1">Données!$A$5:$S$400</definedName>
    <definedName name="Z_9B6BC0A6_C8F2_42D5_B809_1AEC75CB3B8E_.wvu.FilterData" localSheetId="0" hidden="1">Données!$A$5:$S$400</definedName>
    <definedName name="Z_9B727431_643D_4965_A641_32AC31E1A7DB_.wvu.FilterData" localSheetId="0" hidden="1">Données!$A$5:$S$400</definedName>
    <definedName name="Z_9B7A18E6_20B1_4F44_B20E_70DA978A4203_.wvu.FilterData" localSheetId="0" hidden="1">Données!$A$5:$S$400</definedName>
    <definedName name="Z_9B82D9F9_7240_45E5_9319_86173418CA0C_.wvu.FilterData" localSheetId="0" hidden="1">Données!$A$5:$S$400</definedName>
    <definedName name="Z_9B99F4AB_1C1B_440B_A4B8_4A68243E14AF_.wvu.FilterData" localSheetId="0" hidden="1">Données!$A$5:$S$400</definedName>
    <definedName name="Z_9BA1F13B_5A40_4B39_A804_3A3080C6CF1E_.wvu.FilterData" localSheetId="0" hidden="1">Données!$A$5:$S$400</definedName>
    <definedName name="Z_9BAFBACF_05BB_4C8F_AE0A_5D898B830F2B_.wvu.FilterData" localSheetId="0" hidden="1">Données!$A$5:$S$400</definedName>
    <definedName name="Z_9BB04CD7_8E00_4B9E_846D_D0990454AFB9_.wvu.FilterData" localSheetId="0" hidden="1">Données!$A$5:$S$400</definedName>
    <definedName name="Z_9BB22A7D_AE16_4601_8CC3_5002AE0025A8_.wvu.FilterData" localSheetId="0" hidden="1">Données!$A$5:$S$400</definedName>
    <definedName name="Z_9BB3C0A4_B443_46BC_86A4_AC8439F61BAB_.wvu.FilterData" localSheetId="0" hidden="1">Données!$A$5:$S$400</definedName>
    <definedName name="Z_9BB603E3_3E30_4F66_970B_5BE50DCD36C9_.wvu.FilterData" localSheetId="0" hidden="1">Données!$A$5:$S$400</definedName>
    <definedName name="Z_9BBF42E5_2B19_4669_B384_E0523A73D013_.wvu.FilterData" localSheetId="0" hidden="1">Données!$A$5:$S$400</definedName>
    <definedName name="Z_9BC7DFB0_D76B_467E_BFDB_2E5371A9774B_.wvu.FilterData" localSheetId="0" hidden="1">Données!$A$5:$S$400</definedName>
    <definedName name="Z_9BDC3D38_4F5C_4B8A_87CD_53CF7F2F2D54_.wvu.FilterData" localSheetId="0" hidden="1">Données!$A$5:$S$400</definedName>
    <definedName name="Z_9BE5D755_B783_48D1_BA2B_ADE2A0CD6DA8_.wvu.FilterData" localSheetId="0" hidden="1">Données!$A$5:$S$400</definedName>
    <definedName name="Z_9C52D498_C4F0_43F7_B283_BD787D7C3642_.wvu.FilterData" localSheetId="0" hidden="1">Données!$A$5:$S$400</definedName>
    <definedName name="Z_9C76FDDA_6BB6_4000_87B6_6080E5DD0707_.wvu.FilterData" localSheetId="0" hidden="1">Données!$A$5:$S$400</definedName>
    <definedName name="Z_9C892F73_C6D7_4D15_8F1F_CFADDDA7B137_.wvu.FilterData" localSheetId="0" hidden="1">Données!$A$5:$S$400</definedName>
    <definedName name="Z_9CB41B00_068D_4A14_A175_257637F80845_.wvu.FilterData" localSheetId="0" hidden="1">Données!$A$5:$S$400</definedName>
    <definedName name="Z_9CBC45CC_6B89_4D90_B77D_0178E090F99A_.wvu.FilterData" localSheetId="0" hidden="1">Données!$A$5:$S$400</definedName>
    <definedName name="Z_9CE3CB61_2D77_4D0A_854F_B4E414EA0D16_.wvu.FilterData" localSheetId="0" hidden="1">Données!$A$5:$S$400</definedName>
    <definedName name="Z_9CF35747_A54C_43B8_9DFA_2166F344A503_.wvu.FilterData" localSheetId="0" hidden="1">Données!$A$5:$S$400</definedName>
    <definedName name="Z_9CFCD7DA_C102_4051_9D9B_106F12158F22_.wvu.FilterData" localSheetId="0" hidden="1">Données!$A$5:$S$400</definedName>
    <definedName name="Z_9D075F54_1D51_4D24_A0F6_9F3DBF3C2425_.wvu.FilterData" localSheetId="0" hidden="1">Données!$A$5:$S$400</definedName>
    <definedName name="Z_9D2DB394_A37A_45E6_BA38_3E559DF675FF_.wvu.FilterData" localSheetId="0" hidden="1">Données!$A$5:$S$400</definedName>
    <definedName name="Z_9D4DBB23_7165_4918_9EEB_0F129FE1BD94_.wvu.FilterData" localSheetId="0" hidden="1">Données!$A$5:$S$400</definedName>
    <definedName name="Z_9D537CE3_B919_4EA7_9578_BEDD9E75F1F9_.wvu.FilterData" localSheetId="0" hidden="1">Données!$A$5:$S$400</definedName>
    <definedName name="Z_9D5DA60B_2B9D_40F1_8B15_F09D8A44E853_.wvu.FilterData" localSheetId="0" hidden="1">Données!$A$5:$S$400</definedName>
    <definedName name="Z_9D69F80C_4866_491D_8F4D_CD6AD069438B_.wvu.FilterData" localSheetId="0" hidden="1">Données!$A$5:$S$400</definedName>
    <definedName name="Z_9D9E21E2_BF9F_46F9_BE79_982A84ED2CF8_.wvu.FilterData" localSheetId="0" hidden="1">Données!$A$5:$S$400</definedName>
    <definedName name="Z_9DE339AD_A2F5_4515_A7C3_8CCAD7EBE3EB_.wvu.FilterData" localSheetId="0" hidden="1">Données!$A$5:$S$400</definedName>
    <definedName name="Z_9E05DC45_196E_4524_BA58_CD28F31D8B6D_.wvu.FilterData" localSheetId="0" hidden="1">Données!$A$5:$S$400</definedName>
    <definedName name="Z_9E121D57_5F5A_471E_856A_BB415F1E5372_.wvu.FilterData" localSheetId="0" hidden="1">Données!$A$5:$S$400</definedName>
    <definedName name="Z_9E37AE6D_27E4_4DFC_A3CE_F2EB81994754_.wvu.FilterData" localSheetId="0" hidden="1">Données!$A$5:$S$400</definedName>
    <definedName name="Z_9E573213_C61B_4DA7_84CE_7FF75E881407_.wvu.FilterData" localSheetId="0" hidden="1">Données!$A$5:$S$400</definedName>
    <definedName name="Z_9E91B5D7_C44B_4A20_ABD0_69602F87902C_.wvu.FilterData" localSheetId="0" hidden="1">Données!$A$5:$S$400</definedName>
    <definedName name="Z_9EE4F7A1_63A4_406F_B11E_94628783E505_.wvu.FilterData" localSheetId="0" hidden="1">Données!$A$5:$S$400</definedName>
    <definedName name="Z_9F5F98DA_F0E0_4EAF_A670_07BA7EA4336D_.wvu.FilterData" localSheetId="0" hidden="1">Données!$A$5:$S$400</definedName>
    <definedName name="Z_9F72CBEC_D55A_4EFF_AE7C_3E6D6D474AF9_.wvu.FilterData" localSheetId="0" hidden="1">Données!$A$5:$S$400</definedName>
    <definedName name="Z_9F7EE6C2_AF7D_4A23_84C7_BB573243BAA3_.wvu.FilterData" localSheetId="0" hidden="1">Données!$A$5:$S$400</definedName>
    <definedName name="Z_9F984BD0_0F66_4405_9EF1_2000CE8B92A9_.wvu.FilterData" localSheetId="0" hidden="1">Données!$A$5:$S$400</definedName>
    <definedName name="Z_A0236C36_48EB_4122_A9E1_F8E7DE66BA31_.wvu.FilterData" localSheetId="0" hidden="1">Données!$A$5:$S$400</definedName>
    <definedName name="Z_A03D8AAC_633A_4193_8B0F_1259625EAE3B_.wvu.FilterData" localSheetId="0" hidden="1">Données!$A$5:$S$400</definedName>
    <definedName name="Z_A06E85D5_34BE_4E8D_8B2B_1D840AA2D0B9_.wvu.FilterData" localSheetId="0" hidden="1">Données!$A$5:$S$400</definedName>
    <definedName name="Z_A079BF59_19C7_495E_8AE5_2C402C356DE5_.wvu.FilterData" localSheetId="0" hidden="1">Données!$A$5:$S$400</definedName>
    <definedName name="Z_A07C8706_03E2_41C6_A681_57A33B1A767C_.wvu.FilterData" localSheetId="0" hidden="1">Données!$A$5:$S$400</definedName>
    <definedName name="Z_A07EB734_114C_4624_A9DB_13ED33B4FCE7_.wvu.FilterData" localSheetId="0" hidden="1">Données!$A$5:$S$400</definedName>
    <definedName name="Z_A08ABD21_2FFA_4F5D_93B4_F211CAC340E5_.wvu.FilterData" localSheetId="0" hidden="1">Données!$A$5:$S$400</definedName>
    <definedName name="Z_A0910620_5A91_4F3C_A114_6E82F78275C3_.wvu.FilterData" localSheetId="0" hidden="1">Données!$A$5:$S$400</definedName>
    <definedName name="Z_A094271A_D8FA_403F_AEA4_C51ED71BDF91_.wvu.FilterData" localSheetId="0" hidden="1">Données!$A$5:$S$400</definedName>
    <definedName name="Z_A0CD1714_6D20_476B_AF2C_BE63DCBA2663_.wvu.FilterData" localSheetId="0" hidden="1">Données!$A$5:$S$400</definedName>
    <definedName name="Z_A0CECB63_8B3F_45BE_94BF_7B7285DD877F_.wvu.FilterData" localSheetId="0" hidden="1">Données!$A$5:$S$400</definedName>
    <definedName name="Z_A11878F7_6D06_432F_82AB_4D0B0E31F2B2_.wvu.FilterData" localSheetId="0" hidden="1">Données!$A$5:$S$400</definedName>
    <definedName name="Z_A135ACB5_19EF_4138_A1B6_5CA37B59F462_.wvu.FilterData" localSheetId="0" hidden="1">Données!$A$5:$S$400</definedName>
    <definedName name="Z_A1434889_01AA_44DE_AB53_A0FB71CEC995_.wvu.FilterData" localSheetId="0" hidden="1">Données!$A$5:$S$400</definedName>
    <definedName name="Z_A14AC331_326D_4A1A_9856_D95263E20DD9_.wvu.FilterData" localSheetId="0" hidden="1">Données!$A$5:$S$400</definedName>
    <definedName name="Z_A14D115D_7452_4D61_B61A_B30A0335FF93_.wvu.FilterData" localSheetId="0" hidden="1">Données!$A$5:$S$400</definedName>
    <definedName name="Z_A15F33FC_5F9C_479A_BE0D_9A93153439F9_.wvu.FilterData" localSheetId="0" hidden="1">Données!$A$5:$S$400</definedName>
    <definedName name="Z_A16848DF_23BE_4D54_A79F_E02C6E0A1653_.wvu.FilterData" localSheetId="0" hidden="1">Données!$A$5:$S$400</definedName>
    <definedName name="Z_A16B92AB_AF65_4D07_A5E7_C520F61C4E32_.wvu.FilterData" localSheetId="0" hidden="1">Données!$A$5:$S$400</definedName>
    <definedName name="Z_A1705FEF_AC92_47B1_8B95_C7FA5F7B16EF_.wvu.FilterData" localSheetId="0" hidden="1">Données!$A$5:$S$400</definedName>
    <definedName name="Z_A1984593_B8E0_4D63_9A7A_20237AA0DC2D_.wvu.FilterData" localSheetId="0" hidden="1">Données!$A$5:$S$400</definedName>
    <definedName name="Z_A1C7E537_EF2F_4BE7_B213_F560D2169638_.wvu.FilterData" localSheetId="0" hidden="1">Données!$A$5:$S$400</definedName>
    <definedName name="Z_A1CF19E9_BF33_4154_AD0D_779502FCA621_.wvu.FilterData" localSheetId="0" hidden="1">Données!$A$5:$S$400</definedName>
    <definedName name="Z_A1D44E0B_BCB4_4F59_AA07_D09E4C3DCB27_.wvu.FilterData" localSheetId="0" hidden="1">Données!$A$5:$S$400</definedName>
    <definedName name="Z_A1D4D505_3F56_41B7_88A2_22C7EB57171B_.wvu.FilterData" localSheetId="0" hidden="1">Données!$A$5:$S$400</definedName>
    <definedName name="Z_A20C38F6_50A3_4671_AD9C_94C0ABA54EFA_.wvu.FilterData" localSheetId="0" hidden="1">Données!$A$5:$S$400</definedName>
    <definedName name="Z_A228D923_2036_4DE1_9364_676C2B076E28_.wvu.FilterData" localSheetId="0" hidden="1">Données!$A$5:$S$400</definedName>
    <definedName name="Z_A22B1DAD_477B_457E_85C5_97CFDC7D27E5_.wvu.FilterData" localSheetId="0" hidden="1">Données!$A$5:$S$400</definedName>
    <definedName name="Z_A23FD293_0B41_4D82_8D4B_E9DCFC0E66CB_.wvu.FilterData" localSheetId="0" hidden="1">Données!$A$5:$S$400</definedName>
    <definedName name="Z_A24DA851_DCB8_433F_A1E9_ECAB055932F6_.wvu.FilterData" localSheetId="0" hidden="1">Données!$A$5:$S$400</definedName>
    <definedName name="Z_A28CB017_9996_493F_AA54_391FDED026BB_.wvu.FilterData" localSheetId="0" hidden="1">Données!$A$5:$S$400</definedName>
    <definedName name="Z_A2C75951_6926_4DD8_A03B_6E25A138D1CF_.wvu.FilterData" localSheetId="0" hidden="1">Données!$A$5:$S$400</definedName>
    <definedName name="Z_A2D459BE_BE5D_4048_81DB_23355B0C1683_.wvu.FilterData" localSheetId="0" hidden="1">Données!$A$5:$S$400</definedName>
    <definedName name="Z_A2D51DB4_74E2_4BD1_96B4_0CCC88D3CB86_.wvu.FilterData" localSheetId="0" hidden="1">Données!$A$5:$S$400</definedName>
    <definedName name="Z_A2E8DAB6_CE92_4EE6_BCC9_6D4A17836FF3_.wvu.FilterData" localSheetId="0" hidden="1">Données!$A$5:$S$400</definedName>
    <definedName name="Z_A305F242_A2A9_42BF_9DA0_64606E1FEC89_.wvu.FilterData" localSheetId="0" hidden="1">Données!$A$5:$S$400</definedName>
    <definedName name="Z_A306A271_823C_4139_97B4_A0B822E87349_.wvu.FilterData" localSheetId="0" hidden="1">Données!$A$5:$S$400</definedName>
    <definedName name="Z_A32A432E_39F9_453E_99C3_71D9724D48EC_.wvu.FilterData" localSheetId="0" hidden="1">Données!$A$5:$S$400</definedName>
    <definedName name="Z_A33D5BA6_717B_4838_A0CB_5DD91CA60E5A_.wvu.FilterData" localSheetId="0" hidden="1">Données!$A$5:$S$400</definedName>
    <definedName name="Z_A34B28D7_A78C_4306_A4C7_D1AFB75FBA9C_.wvu.FilterData" localSheetId="0" hidden="1">Données!$A$5:$S$400</definedName>
    <definedName name="Z_A351595E_B4E8_4BEF_9A14_A7E787DE3ED6_.wvu.FilterData" localSheetId="0" hidden="1">Données!$A$5:$S$400</definedName>
    <definedName name="Z_A37E614D_97B5_4D1C_8983_EDBA3798648B_.wvu.FilterData" localSheetId="0" hidden="1">Données!$A$5:$S$400</definedName>
    <definedName name="Z_A388015C_EF8A_4D6E_BF3A_B0459C9097BC_.wvu.FilterData" localSheetId="0" hidden="1">Données!$A$5:$S$400</definedName>
    <definedName name="Z_A3BAC821_1C2A_4994_8F0F_3B26F0D540C2_.wvu.FilterData" localSheetId="0" hidden="1">Données!$A$5:$S$400</definedName>
    <definedName name="Z_A3BD9126_4AA6_49FA_AA55_882A521F70B5_.wvu.FilterData" localSheetId="0" hidden="1">Données!$A$5:$S$400</definedName>
    <definedName name="Z_A3DD92FD_37F6_49AF_90C4_D1ABED2C6852_.wvu.FilterData" localSheetId="0" hidden="1">Données!$A$5:$S$400</definedName>
    <definedName name="Z_A3E5AF6D_C80E_46CE_85F2_A7C75FB759AE_.wvu.FilterData" localSheetId="0" hidden="1">Données!$A$5:$S$400</definedName>
    <definedName name="Z_A3F73233_393A_48F1_9EB0_6DFFEFB1B2F3_.wvu.FilterData" localSheetId="0" hidden="1">Données!$A$5:$S$400</definedName>
    <definedName name="Z_A3FC801D_3B67_4062_9C1F_04FAB81C4860_.wvu.FilterData" localSheetId="0" hidden="1">Données!$A$5:$S$400</definedName>
    <definedName name="Z_A40E3C57_F26C_42A3_B046_EE354E33425B_.wvu.FilterData" localSheetId="0" hidden="1">Données!$A$5:$S$400</definedName>
    <definedName name="Z_A40FE0BF_0DCC_4DE4_A0AD_0944024312AF_.wvu.FilterData" localSheetId="0" hidden="1">Données!$A$5:$S$400</definedName>
    <definedName name="Z_A4124350_6DB7_455A_B8C2_A3FC823BCFD7_.wvu.FilterData" localSheetId="0" hidden="1">Données!$A$5:$S$400</definedName>
    <definedName name="Z_A42A4898_8D66_4100_8CB2_FEA92428E573_.wvu.FilterData" localSheetId="0" hidden="1">Données!$A$5:$S$400</definedName>
    <definedName name="Z_A43C6C08_3834_46EA_94C9_ADA31FCF262C_.wvu.FilterData" localSheetId="0" hidden="1">Données!$A$5:$S$400</definedName>
    <definedName name="Z_A4474F80_1046_411F_8108_20F3108D7563_.wvu.FilterData" localSheetId="0" hidden="1">Données!$A$5:$S$400</definedName>
    <definedName name="Z_A448F1D2_5468_4E07_9646_E5473814FD4C_.wvu.FilterData" localSheetId="0" hidden="1">Données!$A$5:$S$400</definedName>
    <definedName name="Z_A45DE8F2_6561_4121_9931_D1C3EF687DBA_.wvu.FilterData" localSheetId="0" hidden="1">Données!$A$5:$S$400</definedName>
    <definedName name="Z_A45F70DF_3452_48CD_A5BF_59A1EA2B7429_.wvu.FilterData" localSheetId="0" hidden="1">Données!$A$5:$S$400</definedName>
    <definedName name="Z_A489573D_A556_422F_9D15_48B6827BD8F6_.wvu.FilterData" localSheetId="0" hidden="1">Données!$A$5:$S$400</definedName>
    <definedName name="Z_A4B158DE_B6B4_43A6_BA99_4E0B1BD51F35_.wvu.FilterData" localSheetId="0" hidden="1">Données!$A$5:$S$400</definedName>
    <definedName name="Z_A4B191DA_3B68_43E8_8C56_5AA75DFB6B43_.wvu.FilterData" localSheetId="0" hidden="1">Données!$A$5:$S$400</definedName>
    <definedName name="Z_A4C3A1DB_F389_4285_B55D_4FF31C0D857E_.wvu.FilterData" localSheetId="0" hidden="1">Données!$A$5:$S$400</definedName>
    <definedName name="Z_A4F24ACF_CFD3_445F_81A2_83C469711B51_.wvu.FilterData" localSheetId="0" hidden="1">Données!$A$5:$S$400</definedName>
    <definedName name="Z_A4FA2FD9_9F63_4C36_A6C0_88E753E1EB94_.wvu.FilterData" localSheetId="0" hidden="1">Données!$A$5:$S$400</definedName>
    <definedName name="Z_A523A77B_6EA4_4171_8E2E_378D453D9723_.wvu.FilterData" localSheetId="0" hidden="1">Données!$A$5:$S$400</definedName>
    <definedName name="Z_A5248EF4_1966_4AEF_8CAF_BF9FFBA474E2_.wvu.FilterData" localSheetId="0" hidden="1">Données!$A$5:$S$400</definedName>
    <definedName name="Z_A525619F_8EED_41D7_89F2_F903D0A772BA_.wvu.FilterData" localSheetId="0" hidden="1">Données!$A$5:$S$400</definedName>
    <definedName name="Z_A5420F98_544A_40DD_AA37_8F72AC87C60F_.wvu.FilterData" localSheetId="0" hidden="1">Données!$A$5:$S$400</definedName>
    <definedName name="Z_A54930E0_2325_4B87_8718_8768F9DB2B20_.wvu.FilterData" localSheetId="0" hidden="1">Données!$A$5:$S$400</definedName>
    <definedName name="Z_A549D7BB_A623_4F79_AEAF_D23286AA3A09_.wvu.FilterData" localSheetId="0" hidden="1">Données!$A$5:$S$400</definedName>
    <definedName name="Z_A5799E52_F854_44F6_80C0_09B010C2D8BF_.wvu.FilterData" localSheetId="0" hidden="1">Données!$A$5:$S$400</definedName>
    <definedName name="Z_A58B506A_ED6F_44A4_B2D1_DAB0DA97C503_.wvu.FilterData" localSheetId="0" hidden="1">Données!$A$5:$S$400</definedName>
    <definedName name="Z_A5AEADCC_EB62_4898_B38A_1DD77811ED6F_.wvu.FilterData" localSheetId="0" hidden="1">Données!$A$5:$S$400</definedName>
    <definedName name="Z_A5BA4770_DAA8_4CDD_A084_E6B8F5C27F45_.wvu.FilterData" localSheetId="0" hidden="1">Données!$A$5:$S$400</definedName>
    <definedName name="Z_A5BF1EE2_6572_48A7_BDB1_01346E4B672C_.wvu.FilterData" localSheetId="0" hidden="1">Données!$A$5:$S$400</definedName>
    <definedName name="Z_A5C2EB84_5F21_498C_85B4_259D041B9B95_.wvu.FilterData" localSheetId="0" hidden="1">Données!$A$5:$S$400</definedName>
    <definedName name="Z_A5C3839E_9160_42C5_A8DB_6A4EB07494E1_.wvu.FilterData" localSheetId="0" hidden="1">Données!$A$5:$S$400</definedName>
    <definedName name="Z_A5DE2D27_5A0D_4817_9E4D_90FB7D940594_.wvu.FilterData" localSheetId="0" hidden="1">Données!$A$5:$S$400</definedName>
    <definedName name="Z_A63ACF1E_2D70_465E_A3EE_4A23A4D8BC75_.wvu.FilterData" localSheetId="0" hidden="1">Données!$A$5:$S$400</definedName>
    <definedName name="Z_A650CE60_4E1B_4325_95CC_9C3103150820_.wvu.FilterData" localSheetId="0" hidden="1">Données!$A$5:$S$400</definedName>
    <definedName name="Z_A658FA4D_BD37_448F_B199_7FFF4F2152F7_.wvu.FilterData" localSheetId="0" hidden="1">Données!$A$5:$S$400</definedName>
    <definedName name="Z_A669B86B_21F6_4840_A6DA_5840B22F5690_.wvu.FilterData" localSheetId="0" hidden="1">Données!$A$5:$S$400</definedName>
    <definedName name="Z_A66A412B_2D25_476D_91F2_5AF37534C899_.wvu.FilterData" localSheetId="0" hidden="1">Données!$A$5:$S$400</definedName>
    <definedName name="Z_A676AA20_7CDC_4553_8CC7_4AC53E003369_.wvu.FilterData" localSheetId="0" hidden="1">Données!$A$5:$S$400</definedName>
    <definedName name="Z_A68E4D83_9346_4260_B717_2309C8DA092F_.wvu.FilterData" localSheetId="0" hidden="1">Données!$A$5:$S$400</definedName>
    <definedName name="Z_A69B2024_5B69_4804_BE05_2F5E15D523C3_.wvu.FilterData" localSheetId="0" hidden="1">Données!$A$5:$S$400</definedName>
    <definedName name="Z_A6A3CEEC_0F6F_4700_B6D0_27FD1E2608D9_.wvu.FilterData" localSheetId="0" hidden="1">Données!$A$5:$S$400</definedName>
    <definedName name="Z_A6AA7C9B_A6F6_4979_BEB1_EEE47A19170D_.wvu.FilterData" localSheetId="0" hidden="1">Données!$A$5:$S$400</definedName>
    <definedName name="Z_A6B78922_8452_4F15_8116_830F251F5101_.wvu.FilterData" localSheetId="0" hidden="1">Données!$A$5:$S$400</definedName>
    <definedName name="Z_A6B82C67_272F_4985_B215_1B6EA640D466_.wvu.FilterData" localSheetId="0" hidden="1">Données!$A$5:$S$400</definedName>
    <definedName name="Z_A6F5D847_22E8_48B3_A3A1_5CACA100089F_.wvu.FilterData" localSheetId="0" hidden="1">Données!$A$5:$S$400</definedName>
    <definedName name="Z_A708F82E_39F8_4497_B3F9_501F983FB2D0_.wvu.FilterData" localSheetId="0" hidden="1">Données!$A$5:$S$400</definedName>
    <definedName name="Z_A71037A3_6EE1_4214_9C0E_5066ABB718D2_.wvu.FilterData" localSheetId="0" hidden="1">Données!$A$5:$S$400</definedName>
    <definedName name="Z_A73ACF53_6DB5_4DE7_8519_A89F2FB65D0D_.wvu.FilterData" localSheetId="0" hidden="1">Données!$A$5:$S$400</definedName>
    <definedName name="Z_A7483AF7_FEC9_4E9C_B04B_F321D06A522B_.wvu.FilterData" localSheetId="0" hidden="1">Données!$A$5:$S$400</definedName>
    <definedName name="Z_A74BAE2C_A354_4BBF_9BD2_7875E1BC7379_.wvu.FilterData" localSheetId="0" hidden="1">Données!$A$5:$S$400</definedName>
    <definedName name="Z_A7507C0C_060A_427B_A52D_281A66C3B2EF_.wvu.FilterData" localSheetId="0" hidden="1">Données!$A$5:$S$400</definedName>
    <definedName name="Z_A756BEA7_CC91_4470_8340_F0613F94FDA9_.wvu.FilterData" localSheetId="0" hidden="1">Données!$A$5:$S$400</definedName>
    <definedName name="Z_A759C405_3B48_4295_914A_A41DD730F1C2_.wvu.FilterData" localSheetId="0" hidden="1">Données!$A$5:$S$400</definedName>
    <definedName name="Z_A765DEE8_29DA_4F39_8EDA_84D129656495_.wvu.FilterData" localSheetId="0" hidden="1">Données!$A$5:$S$400</definedName>
    <definedName name="Z_A79085C5_F04E_4712_B11B_27DF8D7234CC_.wvu.FilterData" localSheetId="0" hidden="1">Données!$A$5:$S$400</definedName>
    <definedName name="Z_A7A879AD_8B8A_4D3D_AA5E_B207AB5ABCFC_.wvu.FilterData" localSheetId="0" hidden="1">Données!$A$5:$S$400</definedName>
    <definedName name="Z_A7C623F2_9590_490E_ABB8_790792725224_.wvu.FilterData" localSheetId="0" hidden="1">Données!$A$5:$S$400</definedName>
    <definedName name="Z_A7E54BF3_6A26_49C3_ACDB_3670FDC71DC0_.wvu.FilterData" localSheetId="0" hidden="1">Données!$A$5:$S$400</definedName>
    <definedName name="Z_A80CCA79_179C_4E08_8C89_F4D39FA27579_.wvu.FilterData" localSheetId="0" hidden="1">Données!$A$5:$S$400</definedName>
    <definedName name="Z_A8280879_93F2_4C8E_8E96_EE7B38C09DDE_.wvu.FilterData" localSheetId="0" hidden="1">Données!$A$5:$S$400</definedName>
    <definedName name="Z_A847BF13_60DA_4262_921A_81606D8D4855_.wvu.FilterData" localSheetId="0" hidden="1">Données!$A$5:$S$400</definedName>
    <definedName name="Z_A84F8ABD_9078_4422_B788_66C3AED6E890_.wvu.FilterData" localSheetId="0" hidden="1">Données!$A$5:$S$400</definedName>
    <definedName name="Z_A8527CBD_3B97_4DA4_B03F_93FCD2D3BA54_.wvu.FilterData" localSheetId="0" hidden="1">Données!$A$5:$S$400</definedName>
    <definedName name="Z_A857DC33_CDAC_4311_9176_38EB75D19ECE_.wvu.FilterData" localSheetId="0" hidden="1">Données!$A$5:$S$400</definedName>
    <definedName name="Z_A866F5EA_92B7_438A_8F6C_C7BF8020A6DF_.wvu.FilterData" localSheetId="0" hidden="1">Données!$A$5:$S$400</definedName>
    <definedName name="Z_A8CC3381_934F_47FD_B8E2_A2DCABDE4885_.wvu.FilterData" localSheetId="0" hidden="1">Données!$A$5:$S$400</definedName>
    <definedName name="Z_A8EA2B64_1AA6_4656_AFAE_878E3F2E5C69_.wvu.FilterData" localSheetId="0" hidden="1">Données!$A$5:$S$400</definedName>
    <definedName name="Z_A8F688F2_1A62_4509_824F_8C9AE3A609F8_.wvu.FilterData" localSheetId="0" hidden="1">Données!$A$5:$S$400</definedName>
    <definedName name="Z_A8F8D1C4_C50A_437D_A04B_82815B062DAB_.wvu.FilterData" localSheetId="0" hidden="1">Données!$A$5:$S$400</definedName>
    <definedName name="Z_A93B2100_8302_4BC1_B279_FA0509687604_.wvu.FilterData" localSheetId="0" hidden="1">Données!$A$5:$S$400</definedName>
    <definedName name="Z_A96ADFBE_1D38_4E34_AFCB_27E75DD90B7D_.wvu.FilterData" localSheetId="0" hidden="1">Données!$A$5:$S$400</definedName>
    <definedName name="Z_A9ADA151_6835_4352_9565_1C53DA7C9D1B_.wvu.FilterData" localSheetId="0" hidden="1">Données!$A$5:$S$400</definedName>
    <definedName name="Z_A9B4A9B8_DA5E_488C_8C19_876E11D837E1_.wvu.FilterData" localSheetId="0" hidden="1">Données!$A$5:$S$400</definedName>
    <definedName name="Z_A9BF51D7_ADEE_4460_8FE9_BF6C183F6E22_.wvu.FilterData" localSheetId="0" hidden="1">Données!$A$5:$S$400</definedName>
    <definedName name="Z_A9C680C7_6896_4726_9CB0_5B4CAC2C1ED8_.wvu.FilterData" localSheetId="0" hidden="1">Données!$A$5:$S$400</definedName>
    <definedName name="Z_A9CAF50A_C39E_47B5_BB75_7C98032C09E2_.wvu.FilterData" localSheetId="0" hidden="1">Données!$A$5:$S$400</definedName>
    <definedName name="Z_A9CFABAB_FB8C_4609_B5E5_96E78EF62467_.wvu.FilterData" localSheetId="0" hidden="1">Données!$A$5:$S$400</definedName>
    <definedName name="Z_A9DF93C4_5707_4722_988B_C348F75B237F_.wvu.FilterData" localSheetId="0" hidden="1">Données!$A$5:$S$400</definedName>
    <definedName name="Z_A9EC9864_B433_4C9B_A0F4_69E64E815D97_.wvu.FilterData" localSheetId="0" hidden="1">Données!$A$5:$S$400</definedName>
    <definedName name="Z_A9F773BF_9EF5_4730_B1BA_16D0EE4E3690_.wvu.FilterData" localSheetId="0" hidden="1">Données!$A$5:$S$400</definedName>
    <definedName name="Z_AA02C862_668E_43B5_9A4A_F4644E351E25_.wvu.FilterData" localSheetId="0" hidden="1">Données!$A$5:$S$400</definedName>
    <definedName name="Z_AA3C0231_ED80_4360_8D09_FE8081AECB9C_.wvu.FilterData" localSheetId="0" hidden="1">Données!$A$5:$S$400</definedName>
    <definedName name="Z_AA3CDC92_FD8D_456B_9BB4_1EBBF25A94DD_.wvu.FilterData" localSheetId="0" hidden="1">Données!$A$5:$S$400</definedName>
    <definedName name="Z_AA6EF4F6_ABDD_402F_BEC5_D20F49CFBB97_.wvu.FilterData" localSheetId="0" hidden="1">Données!$A$5:$S$400</definedName>
    <definedName name="Z_AA816A5A_6737_47A2_8A4F_885DF63D5708_.wvu.FilterData" localSheetId="0" hidden="1">Données!$A$5:$S$400</definedName>
    <definedName name="Z_AA9A6ECD_64A1_4659_BFF9_1BBA8778D88B_.wvu.FilterData" localSheetId="0" hidden="1">Données!$A$5:$S$400</definedName>
    <definedName name="Z_AAA71D64_5EF7_40FD_9317_5ACCF0436185_.wvu.FilterData" localSheetId="0" hidden="1">Données!$A$5:$S$400</definedName>
    <definedName name="Z_AAAEA5D7_C710_459D_8479_D40FEF71CDB1_.wvu.FilterData" localSheetId="0" hidden="1">Données!$A$5:$S$400</definedName>
    <definedName name="Z_AB170AD0_BD30_43F8_9083_AFA081984E14_.wvu.FilterData" localSheetId="0" hidden="1">Données!$A$5:$S$400</definedName>
    <definedName name="Z_AB231E03_8201_4795_8308_E6EFB5540D17_.wvu.FilterData" localSheetId="0" hidden="1">Données!$A$5:$S$400</definedName>
    <definedName name="Z_AB277383_E927_49A6_ACE4_FA44488CBC51_.wvu.FilterData" localSheetId="0" hidden="1">Données!$A$5:$S$400</definedName>
    <definedName name="Z_AB4691CE_5374_4CF0_9404_5156178856C9_.wvu.FilterData" localSheetId="0" hidden="1">Données!$A$5:$S$400</definedName>
    <definedName name="Z_AB7BEDA7_3CE2_42FB_BF93_FE70CEF6AE4A_.wvu.FilterData" localSheetId="0" hidden="1">Données!$A$5:$S$400</definedName>
    <definedName name="Z_AB896EA8_DFC3_4749_A8C3_5390EB810840_.wvu.FilterData" localSheetId="0" hidden="1">Données!$A$5:$S$400</definedName>
    <definedName name="Z_AB9394C3_A450_4EB3_BE44_102FDB5E73A5_.wvu.FilterData" localSheetId="0" hidden="1">Données!$A$5:$S$400</definedName>
    <definedName name="Z_ABBFCCD4_E107_4365_9A01_DF7C2EA91CD3_.wvu.FilterData" localSheetId="0" hidden="1">Données!$A$5:$S$400</definedName>
    <definedName name="Z_ABD64525_D0F4_4E38_B324_F25D7848C963_.wvu.FilterData" localSheetId="0" hidden="1">Données!$A$5:$S$400</definedName>
    <definedName name="Z_ABF362B4_E257_4C55_B342_B478209F6A4A_.wvu.FilterData" localSheetId="0" hidden="1">Données!$A$5:$S$400</definedName>
    <definedName name="Z_AC20451A_BBE4_48F4_B36F_CB0FD281A29A_.wvu.FilterData" localSheetId="0" hidden="1">Données!$A$5:$S$400</definedName>
    <definedName name="Z_AC348AD2_A3D6_424D_8A5C_A2178E273C6C_.wvu.FilterData" localSheetId="0" hidden="1">Données!$A$5:$S$400</definedName>
    <definedName name="Z_AC567A3B_B871_495F_9D01_13BD896FA0EC_.wvu.FilterData" localSheetId="0" hidden="1">Données!$A$5:$S$400</definedName>
    <definedName name="Z_AC6B2447_C860_4714_A90A_897DB0CCC229_.wvu.FilterData" localSheetId="0" hidden="1">Données!$A$5:$S$400</definedName>
    <definedName name="Z_AC72659E_C02A_4403_8F2F_E9A47D070CC6_.wvu.FilterData" localSheetId="0" hidden="1">Données!$A$5:$S$400</definedName>
    <definedName name="Z_AC7DB3E6_26D3_44BF_A27E_AA4A1B9D7D39_.wvu.FilterData" localSheetId="0" hidden="1">Données!$A$5:$S$400</definedName>
    <definedName name="Z_AC897D90_FF52_4C91_939F_734950FFCE87_.wvu.FilterData" localSheetId="0" hidden="1">Données!$A$5:$S$400</definedName>
    <definedName name="Z_AC976E35_C760_4468_9691_17E1FE601A1E_.wvu.FilterData" localSheetId="0" hidden="1">Données!$A$5:$S$400</definedName>
    <definedName name="Z_ACEE6BCE_D9F3_43AD_A28E_053C4970F046_.wvu.FilterData" localSheetId="0" hidden="1">Données!$A$5:$S$400</definedName>
    <definedName name="Z_AD06CEF8_EF6C_4A32_9BA3_789E848039AA_.wvu.FilterData" localSheetId="0" hidden="1">Données!$A$5:$S$400</definedName>
    <definedName name="Z_AD0CAB1C_66C2_4282_B5E6_57583A49F210_.wvu.FilterData" localSheetId="0" hidden="1">Données!$A$5:$S$400</definedName>
    <definedName name="Z_AD12D710_E19F_4851_8CB9_1790B8386D12_.wvu.FilterData" localSheetId="0" hidden="1">Données!$A$5:$S$400</definedName>
    <definedName name="Z_AD258A5A_8120_49AA_AE4B_9E25143B1EEC_.wvu.FilterData" localSheetId="0" hidden="1">Données!$A$5:$S$400</definedName>
    <definedName name="Z_AD2A3B4A_B261_4B3C_BB1F_0BA4E443C9EC_.wvu.FilterData" localSheetId="0" hidden="1">Données!$A$5:$S$400</definedName>
    <definedName name="Z_AD345791_73E2_45E3_971B_E5FB5C7FF95E_.wvu.FilterData" localSheetId="0" hidden="1">Données!$A$5:$S$400</definedName>
    <definedName name="Z_AD52E685_FC52_4B0C_9833_644827E48726_.wvu.FilterData" localSheetId="0" hidden="1">Données!$A$5:$S$400</definedName>
    <definedName name="Z_AD715B89_84FC_436E_9C48_F66055B255E6_.wvu.FilterData" localSheetId="0" hidden="1">Données!$A$5:$S$400</definedName>
    <definedName name="Z_AD773792_D37F_44C7_B767_4AFC3C25AA0A_.wvu.FilterData" localSheetId="0" hidden="1">Données!$A$5:$S$400</definedName>
    <definedName name="Z_AD7BC539_8763_4449_8D0D_EC7E169088F7_.wvu.FilterData" localSheetId="0" hidden="1">Données!$A$5:$S$400</definedName>
    <definedName name="Z_AD99F124_7145_4665_A129_70767D08AB9D_.wvu.FilterData" localSheetId="0" hidden="1">Données!$A$5:$S$400</definedName>
    <definedName name="Z_ADC76BE2_C5BC_41AF_82CE_AD883A26096C_.wvu.FilterData" localSheetId="0" hidden="1">Données!$A$5:$S$400</definedName>
    <definedName name="Z_ADDD4BCB_C627_427C_B2BC_036E4136CE9D_.wvu.FilterData" localSheetId="0" hidden="1">Données!$A$5:$S$400</definedName>
    <definedName name="Z_ADE77633_9D95_442E_A429_300E71BFF567_.wvu.FilterData" localSheetId="0" hidden="1">Données!$A$5:$S$400</definedName>
    <definedName name="Z_ADEBB48F_7388_47C8_BC15_84CDBB9E3D64_.wvu.FilterData" localSheetId="0" hidden="1">Données!$A$5:$S$400</definedName>
    <definedName name="Z_AE098FBD_F678_42A1_AE62_B29039D95903_.wvu.FilterData" localSheetId="0" hidden="1">Données!$A$5:$S$400</definedName>
    <definedName name="Z_AE0DBF22_945D_4B38_8BBD_552463E155A1_.wvu.FilterData" localSheetId="0" hidden="1">Données!$A$5:$S$400</definedName>
    <definedName name="Z_AE10D913_5F2C_4B5F_AA9A_80B84D820EA8_.wvu.FilterData" localSheetId="0" hidden="1">Données!$A$5:$S$400</definedName>
    <definedName name="Z_AE1A9BE0_65BF_466A_A896_2EDDFD1B7D8D_.wvu.FilterData" localSheetId="0" hidden="1">Données!$A$5:$S$400</definedName>
    <definedName name="Z_AE24E751_5BA9_48EB_B077_FC11E9B71ED7_.wvu.FilterData" localSheetId="0" hidden="1">Données!$A$5:$S$400</definedName>
    <definedName name="Z_AE325716_AB33_4324_A047_4794FBAE4BF8_.wvu.FilterData" localSheetId="0" hidden="1">Données!$A$5:$S$400</definedName>
    <definedName name="Z_AE5D2D24_B11E_46BE_8C7E_0662A8CB36D9_.wvu.FilterData" localSheetId="0" hidden="1">Données!$A$5:$S$400</definedName>
    <definedName name="Z_AE5EEB8E_C6AB_4330_98DB_7FB3FA64B484_.wvu.FilterData" localSheetId="0" hidden="1">Données!$A$5:$S$400</definedName>
    <definedName name="Z_AE70DDA1_E521_4C0E_94B9_A863CB1CF2EB_.wvu.FilterData" localSheetId="0" hidden="1">Données!$A$5:$S$400</definedName>
    <definedName name="Z_AE811869_24CD_4D62_8D1C_3589C2A18CEE_.wvu.FilterData" localSheetId="0" hidden="1">Données!$A$5:$S$400</definedName>
    <definedName name="Z_AE984631_E6E9_405A_9785_9618F9A5B254_.wvu.FilterData" localSheetId="0" hidden="1">Données!$A$5:$S$400</definedName>
    <definedName name="Z_AEAE5A60_0B51_4D5C_8F5E_E8DF5B6F2B44_.wvu.FilterData" localSheetId="0" hidden="1">Données!$A$5:$S$400</definedName>
    <definedName name="Z_AEBEDC4F_61C1_4E42_96B0_8D0312EC9D14_.wvu.FilterData" localSheetId="0" hidden="1">Données!$A$5:$S$400</definedName>
    <definedName name="Z_AEF82470_149D_4A17_9C4C_64FF9B8F8CEF_.wvu.FilterData" localSheetId="0" hidden="1">Données!$A$5:$S$400</definedName>
    <definedName name="Z_AF16BBE9_7C64_404A_9AE7_AA631A5F89D7_.wvu.FilterData" localSheetId="0" hidden="1">Données!$A$5:$S$400</definedName>
    <definedName name="Z_AF1C903D_AD52_4108_A5C8_8BB2B62C456B_.wvu.FilterData" localSheetId="0" hidden="1">Données!$A$5:$S$400</definedName>
    <definedName name="Z_AF35EC53_FD6A_414C_A3E5_185ACDB2F651_.wvu.FilterData" localSheetId="0" hidden="1">Données!$A$5:$S$400</definedName>
    <definedName name="Z_AF48D00F_5488_4FFD_9036_9B2528822812_.wvu.FilterData" localSheetId="0" hidden="1">Données!$A$5:$S$400</definedName>
    <definedName name="Z_AF4EF17F_C227_4FB6_BA11_FD3FEAED9CB8_.wvu.FilterData" localSheetId="0" hidden="1">Données!$A$5:$S$400</definedName>
    <definedName name="Z_AF59B763_1F0D_445D_94D7_06C756308864_.wvu.FilterData" localSheetId="0" hidden="1">Données!$A$5:$S$400</definedName>
    <definedName name="Z_AF5DC942_61BC_4718_BD42_70D260494203_.wvu.FilterData" localSheetId="0" hidden="1">Données!$A$5:$S$400</definedName>
    <definedName name="Z_AF75A1A7_1635_4D15_8368_DE1DDFA12CE0_.wvu.FilterData" localSheetId="0" hidden="1">Données!$A$5:$S$400</definedName>
    <definedName name="Z_AF7884F7_68CA_4DF8_B472_8768D55292A1_.wvu.FilterData" localSheetId="0" hidden="1">Données!$A$5:$S$400</definedName>
    <definedName name="Z_AF9D8445_FA45_4C20_9CC7_C00A88780546_.wvu.FilterData" localSheetId="0" hidden="1">Données!$A$5:$S$400</definedName>
    <definedName name="Z_AFC4AD3C_453F_4E6F_A55E_852D3814A96C_.wvu.FilterData" localSheetId="0" hidden="1">Données!$A$5:$S$400</definedName>
    <definedName name="Z_AFEE5019_B91F_496D_B739_FE9C80959577_.wvu.FilterData" localSheetId="0" hidden="1">Données!$A$5:$S$400</definedName>
    <definedName name="Z_AFF943C3_E619_4CE2_9A55_4FA88159B367_.wvu.FilterData" localSheetId="0" hidden="1">Données!$A$5:$S$400</definedName>
    <definedName name="Z_B005EE0D_A3D7_4B50_8238_06D6A225A48C_.wvu.FilterData" localSheetId="0" hidden="1">Données!$A$5:$S$400</definedName>
    <definedName name="Z_B00DFBDB_6ADF_4C02_81E0_3D0FA284F0DF_.wvu.FilterData" localSheetId="0" hidden="1">Données!$A$5:$S$400</definedName>
    <definedName name="Z_B014C6EB_FFE0_4544_B3E2_3BFEE73D6DA6_.wvu.FilterData" localSheetId="0" hidden="1">Données!$A$5:$S$400</definedName>
    <definedName name="Z_B02AE1F0_9E57_434F_9005_DA9CD38BBF35_.wvu.FilterData" localSheetId="0" hidden="1">Données!$A$5:$S$400</definedName>
    <definedName name="Z_B036CF6C_839C_4E90_A004_5E4CEC3EAD71_.wvu.FilterData" localSheetId="0" hidden="1">Données!$A$5:$S$400</definedName>
    <definedName name="Z_B0383BD8_64F4_4236_8761_44232BC37DE0_.wvu.FilterData" localSheetId="0" hidden="1">Données!$A$5:$S$400</definedName>
    <definedName name="Z_B07CA889_8D4D_499A_A82F_5A3B7BD06F2A_.wvu.FilterData" localSheetId="0" hidden="1">Données!$A$5:$S$400</definedName>
    <definedName name="Z_B096A6E8_BB18_4F10_9AC5_B2674D9A08C7_.wvu.FilterData" localSheetId="0" hidden="1">Données!$A$5:$S$400</definedName>
    <definedName name="Z_B0A1944A_CEB1_479B_B4FA_C28A7EA40B21_.wvu.FilterData" localSheetId="0" hidden="1">Données!$A$5:$S$400</definedName>
    <definedName name="Z_B0BD5977_8007_43F9_B07D_621A93E124DF_.wvu.FilterData" localSheetId="0" hidden="1">Données!$A$5:$S$400</definedName>
    <definedName name="Z_B0C68D55_DF97_4424_9E16_95953D8407CD_.wvu.FilterData" localSheetId="0" hidden="1">Données!$A$5:$S$400</definedName>
    <definedName name="Z_B0D8C853_EC69_4547_A6F7_0994A9E915D4_.wvu.FilterData" localSheetId="0" hidden="1">Données!$A$5:$S$400</definedName>
    <definedName name="Z_B0E8CADA_A3F8_426A_9803_D5F2DA19275E_.wvu.FilterData" localSheetId="0" hidden="1">Données!$A$5:$S$400</definedName>
    <definedName name="Z_B10C9DB7_4B28_490C_8C1E_4F579153706F_.wvu.FilterData" localSheetId="0" hidden="1">Données!$A$5:$S$400</definedName>
    <definedName name="Z_B12BBA12_AF4F_4879_819C_2B73883CE1D9_.wvu.FilterData" localSheetId="0" hidden="1">Données!$A$5:$S$400</definedName>
    <definedName name="Z_B155BBD6_A615_4EA7_97A5_01F9B31A381A_.wvu.FilterData" localSheetId="0" hidden="1">Données!$A$5:$S$400</definedName>
    <definedName name="Z_B161D368_8BD0_4FA9_B063_7458D406AED9_.wvu.FilterData" localSheetId="0" hidden="1">Données!$A$5:$S$400</definedName>
    <definedName name="Z_B16C4D67_B2A6_4F93_9025_C887E5831B8F_.wvu.FilterData" localSheetId="0" hidden="1">Données!$A$5:$S$400</definedName>
    <definedName name="Z_B18CE6A9_D046_4B8B_A11E_2F90A74F48F5_.wvu.FilterData" localSheetId="0" hidden="1">Données!$A$5:$S$400</definedName>
    <definedName name="Z_B1943669_6021_4557_A86F_900856C66B3D_.wvu.FilterData" localSheetId="0" hidden="1">Données!$A$5:$S$400</definedName>
    <definedName name="Z_B1B08A53_D4E2_4A1D_8404_8969ACFF62E5_.wvu.FilterData" localSheetId="0" hidden="1">Données!$A$5:$S$400</definedName>
    <definedName name="Z_B1D44196_FBB9_42FF_A4DE_8449660BE1AC_.wvu.FilterData" localSheetId="0" hidden="1">Données!$A$5:$S$400</definedName>
    <definedName name="Z_B2368C30_F257_4986_8D7E_D422BB55D221_.wvu.FilterData" localSheetId="0" hidden="1">Données!$A$5:$S$400</definedName>
    <definedName name="Z_B262A0D4_0569_4EC1_B1EC_51D39DB884DC_.wvu.FilterData" localSheetId="0" hidden="1">Données!$A$5:$S$400</definedName>
    <definedName name="Z_B2665678_032B_4FA5_9CAE_84D3F2C21581_.wvu.FilterData" localSheetId="0" hidden="1">Données!$A$5:$S$400</definedName>
    <definedName name="Z_B291F144_E43A_45D9_86C5_8838C86B5CEB_.wvu.FilterData" localSheetId="0" hidden="1">Données!$A$5:$S$400</definedName>
    <definedName name="Z_B29A73A4_30E3_41C1_AB28_2556CDB1E588_.wvu.FilterData" localSheetId="0" hidden="1">Données!$A$5:$S$400</definedName>
    <definedName name="Z_B29F0658_497F_429D_8307_94715B85D4C5_.wvu.FilterData" localSheetId="0" hidden="1">Données!$A$5:$S$400</definedName>
    <definedName name="Z_B2E27148_6321_47FE_A9B0_D6E4DBE7D171_.wvu.FilterData" localSheetId="0" hidden="1">Données!$A$5:$S$400</definedName>
    <definedName name="Z_B2F5D5B9_CC2C_462C_A9A7_90D16B3E0949_.wvu.FilterData" localSheetId="0" hidden="1">Données!$A$5:$S$400</definedName>
    <definedName name="Z_B31EB2DC_DA20_411D_8A31_4FBC9309BB9A_.wvu.FilterData" localSheetId="0" hidden="1">Données!$A$5:$S$400</definedName>
    <definedName name="Z_B3298AC9_2CA4_432C_AFF6_EDFD1F3005D3_.wvu.FilterData" localSheetId="0" hidden="1">Données!$A$5:$S$400</definedName>
    <definedName name="Z_B3447F33_6347_4A68_B981_31071E070447_.wvu.FilterData" localSheetId="0" hidden="1">Données!$A$5:$S$400</definedName>
    <definedName name="Z_B3514D66_2383_44EE_9864_5FCE02D1D50C_.wvu.FilterData" localSheetId="0" hidden="1">Données!$A$5:$S$400</definedName>
    <definedName name="Z_B355CB39_803B_48D5_A0E8_CFBC46181A92_.wvu.FilterData" localSheetId="0" hidden="1">Données!$A$5:$S$400</definedName>
    <definedName name="Z_B35EF330_D2F9_4B6D_86B1_FE63080B3D01_.wvu.FilterData" localSheetId="0" hidden="1">Données!$A$5:$S$400</definedName>
    <definedName name="Z_B362C635_B03B_4A88_BAB2_7F38371B086F_.wvu.FilterData" localSheetId="0" hidden="1">Données!$A$5:$S$400</definedName>
    <definedName name="Z_B37DB34B_94BB_4773_8080_5CB0D23C75DF_.wvu.FilterData" localSheetId="0" hidden="1">Données!$A$5:$S$400</definedName>
    <definedName name="Z_B37FA24A_1F7A_4DA9_98E4_261036B9A895_.wvu.FilterData" localSheetId="0" hidden="1">Données!$A$5:$S$400</definedName>
    <definedName name="Z_B38CAF45_E9E5_4CCE_A4B7_EE61746DFD87_.wvu.FilterData" localSheetId="0" hidden="1">Données!$A$5:$S$400</definedName>
    <definedName name="Z_B3977062_2FEA_4B8F_92FF_98667CD530B8_.wvu.FilterData" localSheetId="0" hidden="1">Données!$A$5:$S$400</definedName>
    <definedName name="Z_B39C4404_F9B6_4BC1_8D51_C8A189C941A2_.wvu.FilterData" localSheetId="0" hidden="1">Données!$A$5:$S$400</definedName>
    <definedName name="Z_B3BEBCAC_06D6_4F4F_8622_5F49BF21BE61_.wvu.FilterData" localSheetId="0" hidden="1">Données!$A$5:$S$400</definedName>
    <definedName name="Z_B3F33D42_B364_4099_8C19_095367554B76_.wvu.FilterData" localSheetId="0" hidden="1">Données!$A$5:$S$400</definedName>
    <definedName name="Z_B3FF8F6E_FFAD_485C_B4DE_4ED262224AB5_.wvu.FilterData" localSheetId="0" hidden="1">Données!$A$5:$S$400</definedName>
    <definedName name="Z_B415F946_AA5F_47AD_85D1_56FD24B25F40_.wvu.FilterData" localSheetId="0" hidden="1">Données!$A$5:$S$400</definedName>
    <definedName name="Z_B425C84A_9BB4_4A6C_BC40_8329A11B4A10_.wvu.FilterData" localSheetId="0" hidden="1">Données!$A$5:$S$400</definedName>
    <definedName name="Z_B42B4002_2153_4697_9578_0C04FE4170D7_.wvu.FilterData" localSheetId="0" hidden="1">Données!$A$5:$S$400</definedName>
    <definedName name="Z_B446552D_9661_4634_85B5_9031E46600A9_.wvu.FilterData" localSheetId="0" hidden="1">Données!$A$5:$S$400</definedName>
    <definedName name="Z_B450FDB2_E11A_41CA_A168_30DA460EDEE0_.wvu.FilterData" localSheetId="0" hidden="1">Données!$A$5:$S$400</definedName>
    <definedName name="Z_B496A29B_50EA_444C_8557_6E39589BD682_.wvu.FilterData" localSheetId="0" hidden="1">Données!$A$5:$S$400</definedName>
    <definedName name="Z_B4DD8D19_6783_4E55_85E0_D85C770943A3_.wvu.FilterData" localSheetId="0" hidden="1">Données!$A$5:$S$400</definedName>
    <definedName name="Z_B5212153_8346_43F1_8589_13694BC58BB0_.wvu.FilterData" localSheetId="0" hidden="1">Données!$A$5:$S$400</definedName>
    <definedName name="Z_B53BC39B_244A_463C_84AD_D53C2E35B656_.wvu.FilterData" localSheetId="0" hidden="1">Données!$A$5:$S$400</definedName>
    <definedName name="Z_B54D974A_878C_489A_AAC3_E1DD31F92FC0_.wvu.FilterData" localSheetId="0" hidden="1">Données!$A$5:$S$400</definedName>
    <definedName name="Z_B5506F4C_519E_4D3A_9748_2A4422143A11_.wvu.FilterData" localSheetId="0" hidden="1">Données!$A$5:$S$400</definedName>
    <definedName name="Z_B55426EE_3313_4393_A65E_8527FF0689E6_.wvu.FilterData" localSheetId="0" hidden="1">Données!$A$5:$S$400</definedName>
    <definedName name="Z_B5761E60_2369_4263_ABD3_3717739F0F5B_.wvu.FilterData" localSheetId="0" hidden="1">Données!$A$5:$S$400</definedName>
    <definedName name="Z_B59AD6F9_C928_4D33_9D71_4A41A0021A89_.wvu.FilterData" localSheetId="0" hidden="1">Données!$A$5:$S$400</definedName>
    <definedName name="Z_B5E065F1_1D4C_40AD_AF9D_FCF3446A0D9B_.wvu.FilterData" localSheetId="0" hidden="1">Données!$A$5:$S$400</definedName>
    <definedName name="Z_B5FE8714_A001_4414_B496_7A5FDDF318C6_.wvu.FilterData" localSheetId="0" hidden="1">Données!$A$5:$S$400</definedName>
    <definedName name="Z_B6288865_465B_4112_8A18_74F198372039_.wvu.FilterData" localSheetId="0" hidden="1">Données!$A$5:$S$400</definedName>
    <definedName name="Z_B64CB87B_1104_4E03_AA4E_4BD0C6BFC47D_.wvu.FilterData" localSheetId="0" hidden="1">Données!$A$5:$S$400</definedName>
    <definedName name="Z_B64CCF2B_A769_46A6_A862_720093588606_.wvu.FilterData" localSheetId="0" hidden="1">Données!$A$5:$S$400</definedName>
    <definedName name="Z_B66045F2_9EAA_4809_BAC9_8926BCEB9BCD_.wvu.FilterData" localSheetId="0" hidden="1">Données!$A$5:$S$400</definedName>
    <definedName name="Z_B690E5C5_9371_4F07_A748_9FE92679B0D3_.wvu.FilterData" localSheetId="0" hidden="1">Données!$A$5:$S$400</definedName>
    <definedName name="Z_B6A8171A_B6B5_496B_82E0_E318D088BE0F_.wvu.FilterData" localSheetId="0" hidden="1">Données!$A$5:$S$400</definedName>
    <definedName name="Z_B6A9CEBA_2C38_4299_B0B1_CCFE59425F22_.wvu.FilterData" localSheetId="0" hidden="1">Données!$A$5:$S$400</definedName>
    <definedName name="Z_B6B2826F_48C8_4632_836A_04F93FF39315_.wvu.FilterData" localSheetId="0" hidden="1">Données!$A$5:$S$400</definedName>
    <definedName name="Z_B6C1EF45_B91D_486F_B4B0_559A5732C9DC_.wvu.FilterData" localSheetId="0" hidden="1">Données!$A$5:$S$400</definedName>
    <definedName name="Z_B6DCA6C9_AF7B_43CD_8702_A55B1523DB1D_.wvu.FilterData" localSheetId="0" hidden="1">Données!$A$5:$S$400</definedName>
    <definedName name="Z_B6E2AFC8_59A7_4A6A_B429_AAD23CF7A195_.wvu.FilterData" localSheetId="0" hidden="1">Données!$A$5:$S$400</definedName>
    <definedName name="Z_B6E5F4FD_077B_4033_8A05_4A087AB4CD75_.wvu.FilterData" localSheetId="0" hidden="1">Données!$A$5:$S$400</definedName>
    <definedName name="Z_B6F6717F_AEF6_4B86_8DC5_DBCDF5D5F489_.wvu.FilterData" localSheetId="0" hidden="1">Données!$A$5:$S$400</definedName>
    <definedName name="Z_B6F6CB65_A7FA_474E_A6FF_FE10997127E8_.wvu.FilterData" localSheetId="0" hidden="1">Données!$A$5:$S$400</definedName>
    <definedName name="Z_B72BE01A_2A71_4A1E_AB31_CF500362325E_.wvu.FilterData" localSheetId="0" hidden="1">Données!$A$5:$S$400</definedName>
    <definedName name="Z_B7556933_E86A_46DD_AA4B_59188057FA3A_.wvu.FilterData" localSheetId="0" hidden="1">Données!$A$5:$S$400</definedName>
    <definedName name="Z_B7567B9A_04F7_4AF7_A068_F355562B0C60_.wvu.FilterData" localSheetId="0" hidden="1">Données!$A$5:$S$400</definedName>
    <definedName name="Z_B786D03B_666E_46D6_A34E_37E0548A97D4_.wvu.FilterData" localSheetId="0" hidden="1">Données!$A$5:$S$400</definedName>
    <definedName name="Z_B7D160D5_E5D4_4FC8_A05D_E72D11AAE233_.wvu.FilterData" localSheetId="0" hidden="1">Données!$A$5:$S$400</definedName>
    <definedName name="Z_B80D2381_499A_43C8_AD68_EF4AA0E9E905_.wvu.FilterData" localSheetId="0" hidden="1">Données!$A$5:$S$400</definedName>
    <definedName name="Z_B828ABAB_882E_49FB_96CE_601FFBD96CB8_.wvu.FilterData" localSheetId="0" hidden="1">Données!$A$5:$S$400</definedName>
    <definedName name="Z_B8325AB4_A6F9_4F00_814F_E1B4951283C5_.wvu.FilterData" localSheetId="0" hidden="1">Données!$A$5:$S$400</definedName>
    <definedName name="Z_B8418840_CE7B_4806_9FBD_EDFDD181D5AE_.wvu.FilterData" localSheetId="0" hidden="1">Données!$A$5:$S$400</definedName>
    <definedName name="Z_B84FB543_A48A_44BD_A5F2_5886A31D40CD_.wvu.FilterData" localSheetId="0" hidden="1">Données!$A$5:$S$400</definedName>
    <definedName name="Z_B88374AF_0EB4_4EB3_8724_E7E18ADF2EC9_.wvu.FilterData" localSheetId="0" hidden="1">Données!$A$5:$S$400</definedName>
    <definedName name="Z_B894DFA8_2964_48ED_94BD_902960BFDBB8_.wvu.FilterData" localSheetId="0" hidden="1">Données!$A$5:$S$400</definedName>
    <definedName name="Z_B8C8C5B9_879A_40B4_9262_AA461D3770B5_.wvu.FilterData" localSheetId="0" hidden="1">Données!$A$5:$S$400</definedName>
    <definedName name="Z_B8CA8402_EF52_4D7F_9F45_41A518EA094E_.wvu.FilterData" localSheetId="0" hidden="1">Données!$A$5:$S$400</definedName>
    <definedName name="Z_B910A94D_8D7E_4533_B09D_1230FF829D92_.wvu.FilterData" localSheetId="0" hidden="1">Données!$A$5:$S$400</definedName>
    <definedName name="Z_B913C09A_EDD3_49C6_A94A_B0225ADC981E_.wvu.FilterData" localSheetId="0" hidden="1">Données!$A$5:$S$400</definedName>
    <definedName name="Z_B95629E2_4079_42BE_BDA8_3E31FEDCEC98_.wvu.FilterData" localSheetId="0" hidden="1">Données!$A$5:$S$400</definedName>
    <definedName name="Z_B95AE5C3_8489_4602_A700_C84ABECF9ABA_.wvu.FilterData" localSheetId="0" hidden="1">Données!$A$5:$S$400</definedName>
    <definedName name="Z_B987CBF2_1413_4C74_BA50_31F3212BDFBC_.wvu.FilterData" localSheetId="0" hidden="1">Données!$A$5:$S$400</definedName>
    <definedName name="Z_B98E3829_9632_43AC_B033_E5C78E3DBFC5_.wvu.FilterData" localSheetId="0" hidden="1">Données!$A$5:$S$400</definedName>
    <definedName name="Z_B992D973_2A46_4019_AE04_AD4B8570A047_.wvu.FilterData" localSheetId="0" hidden="1">Données!$A$5:$S$400</definedName>
    <definedName name="Z_B99F659F_C2CC_4E86_ABF5_98A15249F234_.wvu.FilterData" localSheetId="0" hidden="1">Données!$A$5:$S$400</definedName>
    <definedName name="Z_B9A7B7BB_9B70_45E4_A3FC_8579723158F5_.wvu.FilterData" localSheetId="0" hidden="1">Données!$A$5:$S$400</definedName>
    <definedName name="Z_B9B82937_873D_4927_AFB5_ABBFA6696298_.wvu.FilterData" localSheetId="0" hidden="1">Données!$A$5:$S$400</definedName>
    <definedName name="Z_B9D48313_8DB0_46BB_B63E_F95BF71C0A15_.wvu.FilterData" localSheetId="0" hidden="1">Données!$A$5:$S$400</definedName>
    <definedName name="Z_B9D4ED88_71BD_4948_9B91_08B1C4EC2474_.wvu.FilterData" localSheetId="0" hidden="1">Données!$A$5:$S$400</definedName>
    <definedName name="Z_B9F0B991_527B_42D9_A4BE_95FF9BC94011_.wvu.FilterData" localSheetId="0" hidden="1">Données!$A$5:$S$400</definedName>
    <definedName name="Z_BA0CB784_295A_4153_B1C9_72F9586E6F07_.wvu.FilterData" localSheetId="0" hidden="1">Données!$A$5:$S$400</definedName>
    <definedName name="Z_BA38C1D4_0841_44F6_AB35_C9DA8E3EDC2C_.wvu.FilterData" localSheetId="0" hidden="1">Données!$A$5:$S$400</definedName>
    <definedName name="Z_BA4A8714_5213_42A0_88BE_B322F2169DF5_.wvu.FilterData" localSheetId="0" hidden="1">Données!$A$5:$S$400</definedName>
    <definedName name="Z_BA6199D7_4625_46AE_BF0C_D7D256A1D37A_.wvu.FilterData" localSheetId="0" hidden="1">Données!$A$5:$S$400</definedName>
    <definedName name="Z_BA6FF4AF_0EAF_41C6_BE02_14699FE50C6F_.wvu.FilterData" localSheetId="0" hidden="1">Données!$A$5:$S$400</definedName>
    <definedName name="Z_BAB1B11D_4869_45C3_A2C1_32C717955CE7_.wvu.FilterData" localSheetId="0" hidden="1">Données!$A$5:$S$400</definedName>
    <definedName name="Z_BAB38528_40F1_478C_8CA8_9329A86791BE_.wvu.FilterData" localSheetId="0" hidden="1">Données!$A$5:$S$400</definedName>
    <definedName name="Z_BAC65C42_E5E1_4BD7_96D6_D2313E9AFF9F_.wvu.FilterData" localSheetId="0" hidden="1">Données!$A$5:$S$400</definedName>
    <definedName name="Z_BAC83C87_E2D3_41F9_9A4D_FA21507CACD4_.wvu.FilterData" localSheetId="0" hidden="1">Données!$A$5:$S$400</definedName>
    <definedName name="Z_BAD66435_93C8_4BF4_AB77_5DBF8E3F67B6_.wvu.FilterData" localSheetId="0" hidden="1">Données!$A$5:$S$400</definedName>
    <definedName name="Z_BADA5D7A_E973_4960_9398_018068BDB433_.wvu.FilterData" localSheetId="0" hidden="1">Données!$A$5:$S$400</definedName>
    <definedName name="Z_BADAAB02_08D3_4515_B584_6922D9AC7E15_.wvu.FilterData" localSheetId="0" hidden="1">Données!$A$5:$S$400</definedName>
    <definedName name="Z_BAE11D9C_8C24_4AE2_81DE_14662297022E_.wvu.FilterData" localSheetId="0" hidden="1">Données!$A$5:$S$400</definedName>
    <definedName name="Z_BB1D1CC2_627A_41CC_A6DF_58FA29362DA7_.wvu.FilterData" localSheetId="0" hidden="1">Données!$A$5:$S$400</definedName>
    <definedName name="Z_BB272E1E_320B_4821_9BFC_32D61E388CB0_.wvu.FilterData" localSheetId="0" hidden="1">Données!$A$5:$S$400</definedName>
    <definedName name="Z_BB3194CF_EE43_488A_B3E4_8CEB74B94666_.wvu.FilterData" localSheetId="0" hidden="1">Données!$A$5:$S$400</definedName>
    <definedName name="Z_BB511B6E_BECD_482E_BA08_86A41C1582CD_.wvu.FilterData" localSheetId="0" hidden="1">Données!$A$5:$S$400</definedName>
    <definedName name="Z_BB53AAE5_0A4A_4E60_BA0E_C938BA188F4B_.wvu.FilterData" localSheetId="0" hidden="1">Données!$A$5:$S$400</definedName>
    <definedName name="Z_BB6F1A3D_44EC_4B26_8D99_F8A8FE3CC9DD_.wvu.FilterData" localSheetId="0" hidden="1">Données!$A$5:$S$400</definedName>
    <definedName name="Z_BB9C14C1_76F4_48D7_A74F_CE53A8CD2F77_.wvu.FilterData" localSheetId="0" hidden="1">Données!$A$5:$S$400</definedName>
    <definedName name="Z_BBA66A58_09B1_4EAA_AF71_32881A358475_.wvu.FilterData" localSheetId="0" hidden="1">Données!$A$5:$S$400</definedName>
    <definedName name="Z_BBAE1C75_D95E_4ADF_9841_88E07DD9DCFA_.wvu.FilterData" localSheetId="0" hidden="1">Données!$A$5:$S$400</definedName>
    <definedName name="Z_BBB50124_1BE7_4655_8904_36795E4AF529_.wvu.FilterData" localSheetId="0" hidden="1">Données!$A$5:$S$400</definedName>
    <definedName name="Z_BBBB2712_272F_4521_A338_D30BAB7238CC_.wvu.FilterData" localSheetId="0" hidden="1">Données!$A$5:$S$400</definedName>
    <definedName name="Z_BBC84D91_C7A9_4E39_AFFD_352FEFBCE175_.wvu.FilterData" localSheetId="0" hidden="1">Données!$A$5:$S$400</definedName>
    <definedName name="Z_BBC8BF21_95DA_4736_8429_05CA25AACE8E_.wvu.FilterData" localSheetId="0" hidden="1">Données!$A$5:$S$400</definedName>
    <definedName name="Z_BBDA671E_D047_4DDC_83BE_ABF8C1B2940B_.wvu.FilterData" localSheetId="0" hidden="1">Données!$A$5:$S$400</definedName>
    <definedName name="Z_BBE2E015_5885_4B6E_9E52_CACE98774B9D_.wvu.FilterData" localSheetId="0" hidden="1">Données!$A$5:$S$400</definedName>
    <definedName name="Z_BBEA6045_4EEA_4640_9E5B_4E8A1EC772A4_.wvu.FilterData" localSheetId="0" hidden="1">Données!$A$5:$S$400</definedName>
    <definedName name="Z_BBFDADA6_49C4_4D27_A5F3_B92BBD53E854_.wvu.FilterData" localSheetId="0" hidden="1">Données!$A$5:$S$400</definedName>
    <definedName name="Z_BCA1ACCA_AA7D_4E5D_A8CB_B608C215D2A2_.wvu.FilterData" localSheetId="0" hidden="1">Données!$A$1:$S$400</definedName>
    <definedName name="Z_BCAF2297_AB37_4033_B174_9422005F31C5_.wvu.FilterData" localSheetId="0" hidden="1">Données!$A$5:$S$400</definedName>
    <definedName name="Z_BCE2FA47_9E13_4024_8E1A_230B5562355A_.wvu.FilterData" localSheetId="0" hidden="1">Données!$A$5:$S$400</definedName>
    <definedName name="Z_BD05E586_3F86_4960_A79D_0DF0FE5544B1_.wvu.FilterData" localSheetId="0" hidden="1">Données!$A$5:$S$400</definedName>
    <definedName name="Z_BD307372_53F5_4791_8E12_D3FB7E5F6AA4_.wvu.FilterData" localSheetId="0" hidden="1">Données!$A$5:$S$400</definedName>
    <definedName name="Z_BD3C933F_444F_44E9_ADC4_1756DC6E41A1_.wvu.FilterData" localSheetId="0" hidden="1">Données!$A$5:$S$400</definedName>
    <definedName name="Z_BD62A237_AC4C_41D3_A571_28B493D0338F_.wvu.FilterData" localSheetId="0" hidden="1">Données!$A$5:$S$400</definedName>
    <definedName name="Z_BD9B8A8B_E826_4253_9CB8_2C1F14D4FB60_.wvu.FilterData" localSheetId="0" hidden="1">Données!$A$5:$S$400</definedName>
    <definedName name="Z_BDA3683F_030B_409D_921B_DF0569BADD47_.wvu.FilterData" localSheetId="0" hidden="1">Données!$A$5:$S$400</definedName>
    <definedName name="Z_BDC7CF7A_F862_41E7_BE31_76614A8A9D06_.wvu.FilterData" localSheetId="0" hidden="1">Données!$A$5:$S$400</definedName>
    <definedName name="Z_BDD45099_E717_4B07_8E0B_785FBC18C577_.wvu.FilterData" localSheetId="0" hidden="1">Données!$A$5:$S$400</definedName>
    <definedName name="Z_BDFDA1B7_CD47_4FB6_B408_FFDBE12D0A2F_.wvu.FilterData" localSheetId="0" hidden="1">Données!$A$5:$S$400</definedName>
    <definedName name="Z_BE048DD0_11DB_429C_A2DA_F9CA563868DD_.wvu.FilterData" localSheetId="0" hidden="1">Données!$A$5:$S$400</definedName>
    <definedName name="Z_BE0FB5C9_BE0F_49C3_8DA3_3844D903F443_.wvu.FilterData" localSheetId="0" hidden="1">Données!$A$5:$S$400</definedName>
    <definedName name="Z_BE4CCF64_791D_47DD_AB1E_0E1E374F4B4A_.wvu.FilterData" localSheetId="0" hidden="1">Données!$A$5:$S$400</definedName>
    <definedName name="Z_BE5886E9_C958_4491_8A7E_A236BBC6419F_.wvu.FilterData" localSheetId="0" hidden="1">Données!$A$5:$S$400</definedName>
    <definedName name="Z_BEBA033C_9BB8_4354_9916_109CFE349D75_.wvu.FilterData" localSheetId="0" hidden="1">Données!$A$5:$S$400</definedName>
    <definedName name="Z_BEBFAABC_642A_4C96_A447_C4A450AE4F02_.wvu.FilterData" localSheetId="0" hidden="1">Données!$A$5:$S$400</definedName>
    <definedName name="Z_BEE7DFBE_3E04_4EE8_9877_F772E4D0F090_.wvu.FilterData" localSheetId="0" hidden="1">Données!$A$5:$S$400</definedName>
    <definedName name="Z_BEEF9DB4_8CE0_4EFA_A7D7_6869A787E1D7_.wvu.FilterData" localSheetId="0" hidden="1">Données!$A$5:$S$400</definedName>
    <definedName name="Z_BF002D3F_D94E_4111_892E_331590CC1187_.wvu.FilterData" localSheetId="0" hidden="1">Données!$A$5:$S$400</definedName>
    <definedName name="Z_BF09F190_45D6_420D_AD11_632D72800A68_.wvu.FilterData" localSheetId="0" hidden="1">Données!$A$5:$S$400</definedName>
    <definedName name="Z_BF17FE9D_7007_45CB_81C5_D6DACE38AD08_.wvu.FilterData" localSheetId="0" hidden="1">Données!$A$5:$S$400</definedName>
    <definedName name="Z_BF2FBE0E_74E1_4305_AEFB_A9C8F6542FB3_.wvu.FilterData" localSheetId="0" hidden="1">Données!$A$5:$S$400</definedName>
    <definedName name="Z_BF368C1F_A971_46B8_BE7C_9AA43D08CA6A_.wvu.FilterData" localSheetId="0" hidden="1">Données!$A$5:$S$400</definedName>
    <definedName name="Z_BF4164DD_5A3D_455F_8769_E06826E13520_.wvu.FilterData" localSheetId="0" hidden="1">Données!$A$5:$S$400</definedName>
    <definedName name="Z_BF680659_2980_48A6_9B9C_B4D5E9A5EDD9_.wvu.FilterData" localSheetId="0" hidden="1">Données!$A$5:$S$400</definedName>
    <definedName name="Z_BF9DA069_12C8_477A_BFCE_0D00E9A94C35_.wvu.FilterData" localSheetId="0" hidden="1">Données!$A$5:$S$400</definedName>
    <definedName name="Z_BFA7FE12_49F8_4B60_A2EF_E4D187D42E6D_.wvu.FilterData" localSheetId="0" hidden="1">Données!$A$5:$S$400</definedName>
    <definedName name="Z_BFDD74BD_B6FD_4CC8_B71E_A7F55197E83F_.wvu.FilterData" localSheetId="0" hidden="1">Données!$A$5:$S$400</definedName>
    <definedName name="Z_BFF98214_0D85_45D1_A36C_C9320E11AFD5_.wvu.FilterData" localSheetId="0" hidden="1">Données!$A$5:$S$400</definedName>
    <definedName name="Z_BFFE22A9_7511_411D_B929_0D9F03E56AC4_.wvu.FilterData" localSheetId="0" hidden="1">Données!$A$5:$S$400</definedName>
    <definedName name="Z_C00F409E_2711_4FEC_8A07_0C8615B08FA9_.wvu.FilterData" localSheetId="0" hidden="1">Données!$A$5:$S$400</definedName>
    <definedName name="Z_C015DB53_94C4_4818_BE0A_9FB9B3A8865C_.wvu.FilterData" localSheetId="0" hidden="1">Données!$A$5:$S$400</definedName>
    <definedName name="Z_C0301A45_9CA0_497D_AA25_664EF4C85F45_.wvu.FilterData" localSheetId="0" hidden="1">Données!$A$5:$S$400</definedName>
    <definedName name="Z_C0615950_C182_42C4_8C75_717F57135935_.wvu.FilterData" localSheetId="0" hidden="1">Données!$A$5:$S$400</definedName>
    <definedName name="Z_C0DE2C43_FAE1_4D13_8BA5_BB8C3C9CA530_.wvu.FilterData" localSheetId="0" hidden="1">Données!$A$5:$S$400</definedName>
    <definedName name="Z_C0E15D4B_7C0C_44F2_B389_3FACBA88ECDD_.wvu.FilterData" localSheetId="0" hidden="1">Données!$A$5:$S$400</definedName>
    <definedName name="Z_C0FD810C_905D_4E68_B316_8F7978CE0B4F_.wvu.FilterData" localSheetId="0" hidden="1">Données!$A$5:$S$400</definedName>
    <definedName name="Z_C120D6E5_5646_4289_BD74_CC18DDC94874_.wvu.FilterData" localSheetId="0" hidden="1">Données!$A$5:$S$400</definedName>
    <definedName name="Z_C1221F1A_6E9A_41C6_89C7_360AB862E59E_.wvu.FilterData" localSheetId="0" hidden="1">Données!$A$5:$S$400</definedName>
    <definedName name="Z_C180A595_C1ED_43FF_A168_B567CC6B68A5_.wvu.FilterData" localSheetId="0" hidden="1">Données!$A$5:$S$400</definedName>
    <definedName name="Z_C1989882_BE52_4D8E_BB50_67F3193A7C63_.wvu.FilterData" localSheetId="0" hidden="1">Données!$A$5:$S$400</definedName>
    <definedName name="Z_C198EC3F_9B2F_4F3D_927F_C05EF11C349C_.wvu.FilterData" localSheetId="0" hidden="1">Données!$A$5:$S$400</definedName>
    <definedName name="Z_C1A2CFF5_90BB_40E3_A029_FCB3779BB020_.wvu.FilterData" localSheetId="0" hidden="1">Données!$A$5:$S$400</definedName>
    <definedName name="Z_C1ACF740_2F58_4B8E_8CA2_A0EDAE87225B_.wvu.FilterData" localSheetId="0" hidden="1">Données!$A$5:$S$400</definedName>
    <definedName name="Z_C1B4833C_48A5_4DCC_B7E7_F752E18B74E2_.wvu.FilterData" localSheetId="0" hidden="1">Données!$A$5:$S$400</definedName>
    <definedName name="Z_C1EB4A09_2F7A_4057_879C_2C5F98F0D044_.wvu.FilterData" localSheetId="0" hidden="1">Données!$A$5:$S$400</definedName>
    <definedName name="Z_C1FA1739_9874_420A_B28E_13AA6758FCCF_.wvu.FilterData" localSheetId="0" hidden="1">Données!$A$5:$S$400</definedName>
    <definedName name="Z_C2081F88_8F99_4930_A0C3_503A43DB1717_.wvu.FilterData" localSheetId="0" hidden="1">Données!$A$5:$S$400</definedName>
    <definedName name="Z_C2401A45_04C7_4D91_A710_A4703E929DC9_.wvu.FilterData" localSheetId="0" hidden="1">Données!$A$5:$S$400</definedName>
    <definedName name="Z_C24952E3_CB0A_4927_AECE_F1E4E678EFFC_.wvu.FilterData" localSheetId="0" hidden="1">Données!$A$5:$S$400</definedName>
    <definedName name="Z_C2678F78_B05C_4A1D_A3F0_742C68E956F2_.wvu.FilterData" localSheetId="0" hidden="1">Données!$A$5:$S$400</definedName>
    <definedName name="Z_C28B3C2E_2BD7_4250_A983_78C8A9105C52_.wvu.FilterData" localSheetId="0" hidden="1">Données!$A$5:$S$400</definedName>
    <definedName name="Z_C2B6D61E_D7C6_4196_8514_F67D8381D0F0_.wvu.FilterData" localSheetId="0" hidden="1">Données!$A$5:$S$400</definedName>
    <definedName name="Z_C2CBB2E4_312F_46AF_A9B1_67947517BAD5_.wvu.FilterData" localSheetId="0" hidden="1">Données!$A$5:$S$400</definedName>
    <definedName name="Z_C3024D95_1EA6_4A5F_9234_CA30BF616ED4_.wvu.FilterData" localSheetId="0" hidden="1">Données!$A$5:$S$400</definedName>
    <definedName name="Z_C311D736_A6FD_4972_AD47_B45D3F6D71EF_.wvu.FilterData" localSheetId="0" hidden="1">Données!$A$5:$S$400</definedName>
    <definedName name="Z_C32FEB35_4477_4F88_8498_3FE8FBD6FEB1_.wvu.FilterData" localSheetId="0" hidden="1">Données!$A$5:$S$400</definedName>
    <definedName name="Z_C33F0B3C_155A_43FB_A31F_4217AA6A318B_.wvu.FilterData" localSheetId="0" hidden="1">Données!$A$5:$S$400</definedName>
    <definedName name="Z_C3637FC0_224C_413B_ACD5_449D6C46E730_.wvu.FilterData" localSheetId="0" hidden="1">Données!$A$5:$S$400</definedName>
    <definedName name="Z_C39EADFC_9E3C_401F_81EE_56F1127BD06A_.wvu.FilterData" localSheetId="0" hidden="1">Données!$A$5:$S$400</definedName>
    <definedName name="Z_C3A0627A_3B17_4164_BD36_9CEC1EC56CB2_.wvu.FilterData" localSheetId="0" hidden="1">Données!$A$5:$S$400</definedName>
    <definedName name="Z_C3BB268B_DAD0_40F8_897D_EFF4E808A798_.wvu.FilterData" localSheetId="0" hidden="1">Données!$A$5:$S$400</definedName>
    <definedName name="Z_C3C9F769_CFC8_42F6_B023_AA678DD0B0E8_.wvu.FilterData" localSheetId="0" hidden="1">Données!$A$5:$S$400</definedName>
    <definedName name="Z_C3CF93C9_CF87_4684_9E67_3DA5E37F5E4C_.wvu.FilterData" localSheetId="0" hidden="1">Données!$A$5:$S$400</definedName>
    <definedName name="Z_C3D1F4F1_742E_4FB0_8CA0_DD9AA6812869_.wvu.FilterData" localSheetId="0" hidden="1">Données!$A$5:$S$400</definedName>
    <definedName name="Z_C3DFBB12_1860_45C8_9B5A_32698F8F5562_.wvu.FilterData" localSheetId="0" hidden="1">Données!$A$5:$S$400</definedName>
    <definedName name="Z_C3E2E566_B6BF_467A_AB40_ECD5F7D66121_.wvu.FilterData" localSheetId="0" hidden="1">Données!$A$5:$S$400</definedName>
    <definedName name="Z_C3E49211_2321_4048_A3E4_CC6D53E74203_.wvu.FilterData" localSheetId="0" hidden="1">Données!$A$5:$S$400</definedName>
    <definedName name="Z_C3F85E7C_F0F9_42F3_AF70_2117078F8D3C_.wvu.FilterData" localSheetId="0" hidden="1">Données!$A$5:$S$400</definedName>
    <definedName name="Z_C4203475_FBAF_4A9D_AB81_A3FA200D7600_.wvu.FilterData" localSheetId="0" hidden="1">Données!$A$5:$S$400</definedName>
    <definedName name="Z_C42A0740_F680_4F95_BB8F_792ABA0B33B8_.wvu.FilterData" localSheetId="0" hidden="1">Données!$A$5:$S$400</definedName>
    <definedName name="Z_C438CA60_6C96_401A_A37D_D76E3AEFC585_.wvu.FilterData" localSheetId="0" hidden="1">Données!$A$5:$S$400</definedName>
    <definedName name="Z_C4473A28_EA52_4291_A034_A25F8BBF4AE1_.wvu.FilterData" localSheetId="0" hidden="1">Données!$A$5:$S$400</definedName>
    <definedName name="Z_C49437FD_D7CF_4956_80DB_09496894BFD9_.wvu.FilterData" localSheetId="0" hidden="1">Données!$A$5:$S$400</definedName>
    <definedName name="Z_C4C27D88_63C1_4957_8111_05649323E20E_.wvu.FilterData" localSheetId="0" hidden="1">Données!$A$5:$S$400</definedName>
    <definedName name="Z_C5055032_D103_4EE9_9193_3FCC7AD35B0C_.wvu.FilterData" localSheetId="0" hidden="1">Données!$A$5:$S$400</definedName>
    <definedName name="Z_C526FD47_8D7F_477F_A194_60F7D7D1A2FA_.wvu.FilterData" localSheetId="0" hidden="1">Données!$A$5:$S$400</definedName>
    <definedName name="Z_C54B4014_F992_4D1E_BC02_7FE668305FF9_.wvu.FilterData" localSheetId="0" hidden="1">Données!$A$5:$S$400</definedName>
    <definedName name="Z_C55B2500_359F_47BA_9D5E_574EE7F58AB7_.wvu.FilterData" localSheetId="0" hidden="1">Données!$A$5:$S$400</definedName>
    <definedName name="Z_C57AB148_C553_4065_AEC0_3A8EB12E0D4C_.wvu.FilterData" localSheetId="0" hidden="1">Données!$A$5:$S$400</definedName>
    <definedName name="Z_C5942D73_FB2B_41B4_87FB_5B3CAB384C0C_.wvu.FilterData" localSheetId="0" hidden="1">Données!$A$5:$S$400</definedName>
    <definedName name="Z_C5A27F91_6DC7_4DAA_A872_EF7B07F2843E_.wvu.FilterData" localSheetId="0" hidden="1">Données!$A$5:$S$400</definedName>
    <definedName name="Z_C5A42D3D_8D52_4C4F_B56D_3B026D96AEAC_.wvu.FilterData" localSheetId="0" hidden="1">Données!$A$5:$S$400</definedName>
    <definedName name="Z_C5BDC2E5_8451_4773_A89A_9448288864B9_.wvu.FilterData" localSheetId="0" hidden="1">Données!$A$5:$S$400</definedName>
    <definedName name="Z_C5BED868_9F90_4696_9890_DB8E9F91BCA9_.wvu.FilterData" localSheetId="0" hidden="1">Données!$A$5:$S$400</definedName>
    <definedName name="Z_C5CBECE8_28BC_4CDA_8300_B65FAFFE74EA_.wvu.FilterData" localSheetId="0" hidden="1">Données!$A$5:$S$400</definedName>
    <definedName name="Z_C5D0DEEB_70A1_4D27_96EB_42EC71B9350F_.wvu.FilterData" localSheetId="0" hidden="1">Données!$A$5:$S$400</definedName>
    <definedName name="Z_C5E2EA7A_E2B7_473F_A5ED_AC853484501A_.wvu.FilterData" localSheetId="0" hidden="1">Données!$A$5:$S$400</definedName>
    <definedName name="Z_C601C2CE_D40B_41AA_B020_A5A259622903_.wvu.FilterData" localSheetId="0" hidden="1">Données!$A$5:$S$400</definedName>
    <definedName name="Z_C6115705_112C_4BE5_A473_0C2CD74768B8_.wvu.FilterData" localSheetId="0" hidden="1">Données!$A$5:$S$400</definedName>
    <definedName name="Z_C6151DA8_0DB1_43E3_A659_F282BAEA3E7E_.wvu.FilterData" localSheetId="0" hidden="1">Données!$A$5:$S$400</definedName>
    <definedName name="Z_C61C093C_93E5_4897_9A84_7FBBF0DA0267_.wvu.FilterData" localSheetId="0" hidden="1">Données!$A$5:$S$400</definedName>
    <definedName name="Z_C6382E79_F21F_408E_896F_C91D250F99FF_.wvu.FilterData" localSheetId="0" hidden="1">Données!$A$5:$S$400</definedName>
    <definedName name="Z_C63851B1_77FE_41F9_A5A1_BF1C057A6AE8_.wvu.FilterData" localSheetId="0" hidden="1">Données!$A$5:$S$400</definedName>
    <definedName name="Z_C63BEF17_7F0E_4BE3_8090_417321662DD1_.wvu.FilterData" localSheetId="0" hidden="1">Données!$A$5:$S$400</definedName>
    <definedName name="Z_C63F21ED_800F_4911_9773_4056361D25F9_.wvu.FilterData" localSheetId="0" hidden="1">Données!$A$5:$S$400</definedName>
    <definedName name="Z_C63F6B4C_8AC1_4211_AA68_91ED87B16F7D_.wvu.FilterData" localSheetId="0" hidden="1">Données!$A$5:$S$400</definedName>
    <definedName name="Z_C6449164_5350_4F58_8EF6_BCB921727ED1_.wvu.FilterData" localSheetId="0" hidden="1">Données!$A$5:$S$400</definedName>
    <definedName name="Z_C65A6FAF_07CE_4E8F_9F39_143AA81EEC58_.wvu.FilterData" localSheetId="0" hidden="1">Données!$A$5:$S$400</definedName>
    <definedName name="Z_C6B29B75_96B7_4445_AD7C_746B7D4ADFF3_.wvu.FilterData" localSheetId="0" hidden="1">Données!$A$5:$S$400</definedName>
    <definedName name="Z_C6B5B937_33D9_4F1E_A19B_ECB699C5F859_.wvu.FilterData" localSheetId="0" hidden="1">Données!$A$5:$S$400</definedName>
    <definedName name="Z_C6BF0ED4_CDD7_4F9C_AF53_61661136D657_.wvu.FilterData" localSheetId="0" hidden="1">Données!$A$5:$S$400</definedName>
    <definedName name="Z_C6DF8219_44B3_4BB6_85E7_B4D154BF8423_.wvu.FilterData" localSheetId="0" hidden="1">Données!$A$5:$S$400</definedName>
    <definedName name="Z_C6EF54ED_E734_4C9D_9784_47D7140F50BF_.wvu.FilterData" localSheetId="0" hidden="1">Données!$A$5:$S$400</definedName>
    <definedName name="Z_C70C1967_350F_4849_BC04_69083F72BA3F_.wvu.FilterData" localSheetId="0" hidden="1">Données!$A$5:$S$400</definedName>
    <definedName name="Z_C727310E_ED4E_4F5C_A00B_E4DBD60D70C4_.wvu.FilterData" localSheetId="0" hidden="1">Données!$A$5:$S$400</definedName>
    <definedName name="Z_C72ECC4B_B669_4F2A_81E2_49E67F111451_.wvu.FilterData" localSheetId="0" hidden="1">Données!$A$5:$S$400</definedName>
    <definedName name="Z_C747E7C0_9F81_4A2C_9C13_E37C9527160A_.wvu.FilterData" localSheetId="0" hidden="1">Données!$A$5:$S$400</definedName>
    <definedName name="Z_C7649961_11C2_494A_896F_DBA728A1AC28_.wvu.FilterData" localSheetId="0" hidden="1">Données!$A$5:$S$400</definedName>
    <definedName name="Z_C768F7C1_C91F_4F80_AC89_AC4EE62ADB99_.wvu.FilterData" localSheetId="0" hidden="1">Données!$A$5:$S$400</definedName>
    <definedName name="Z_C7708212_81A1_41BC_85CC_E093F1DEA036_.wvu.FilterData" localSheetId="0" hidden="1">Données!$A$5:$S$400</definedName>
    <definedName name="Z_C778117E_3148_41F9_A143_D40AB03C698F_.wvu.FilterData" localSheetId="0" hidden="1">Données!$A$5:$S$400</definedName>
    <definedName name="Z_C7AF1663_D66A_4253_8D9B_D8C0A173FE07_.wvu.FilterData" localSheetId="0" hidden="1">Données!$A$5:$S$400</definedName>
    <definedName name="Z_C7B46BE5_4124_4949_8AB1_FB11C915C0B6_.wvu.FilterData" localSheetId="0" hidden="1">Données!$A$5:$S$400</definedName>
    <definedName name="Z_C7C38F0A_CFBC_4557_B2C3_747E4356A128_.wvu.FilterData" localSheetId="0" hidden="1">Données!$A$5:$S$400</definedName>
    <definedName name="Z_C7DCFA43_B81B_4359_95B5_175915135F9E_.wvu.FilterData" localSheetId="0" hidden="1">Données!$A$5:$S$400</definedName>
    <definedName name="Z_C7E80095_3D88_4E51_983D_02461D7CDE5F_.wvu.FilterData" localSheetId="0" hidden="1">Données!$A$5:$S$400</definedName>
    <definedName name="Z_C7EEE8D5_27AF_4AE1_AAAF_FAA7D06E7875_.wvu.FilterData" localSheetId="0" hidden="1">Données!$A$5:$S$400</definedName>
    <definedName name="Z_C7F71C48_B378_47C4_B5FB_EFBA545EAD5F_.wvu.FilterData" localSheetId="0" hidden="1">Données!$A$5:$S$400</definedName>
    <definedName name="Z_C8100D55_7589_47B8_9ED6_9399B6387EA1_.wvu.FilterData" localSheetId="0" hidden="1">Données!$A$5:$S$400</definedName>
    <definedName name="Z_C81E8168_DBE7_40C5_A498_58DDCCA23E7F_.wvu.FilterData" localSheetId="0" hidden="1">Données!$A$5:$S$400</definedName>
    <definedName name="Z_C83D5405_CF63_46D2_A544_1B2EDAADE49C_.wvu.FilterData" localSheetId="0" hidden="1">Données!$A$5:$S$400</definedName>
    <definedName name="Z_C867F3F6_860E_46B3_8C6B_EF2C5A3DC466_.wvu.FilterData" localSheetId="0" hidden="1">Données!$A$5:$S$400</definedName>
    <definedName name="Z_C88D1650_E74E_494D_8B85_A46A7C0D5286_.wvu.FilterData" localSheetId="0" hidden="1">Données!$A$5:$S$400</definedName>
    <definedName name="Z_C8BA52DC_CDA4_4E4C_B869_424FD0062EB3_.wvu.FilterData" localSheetId="0" hidden="1">Données!$A$5:$S$400</definedName>
    <definedName name="Z_C8E07584_2E5C_4060_AC82_376E54908BA9_.wvu.FilterData" localSheetId="0" hidden="1">Données!$A$5:$S$400</definedName>
    <definedName name="Z_C8E78455_E79D_4486_848A_08A04160F38D_.wvu.FilterData" localSheetId="0" hidden="1">Données!$A$5:$S$400</definedName>
    <definedName name="Z_C909D2DA_001B_4EB6_8819_7DC2E24AC960_.wvu.FilterData" localSheetId="0" hidden="1">Données!$A$5:$S$400</definedName>
    <definedName name="Z_C91067DD_90EA_48F0_AA78_11362E06AAE9_.wvu.FilterData" localSheetId="0" hidden="1">Données!$A$5:$S$400</definedName>
    <definedName name="Z_C930661B_8703_444A_86B3_E643D5B94944_.wvu.FilterData" localSheetId="0" hidden="1">Données!$A$5:$S$400</definedName>
    <definedName name="Z_C9371C51_8C20_4292_AE79_6D3B6CD88831_.wvu.FilterData" localSheetId="0" hidden="1">Données!$A$5:$S$400</definedName>
    <definedName name="Z_C93D15EE_9338_4C5B_B6A5_78E9D375BC1A_.wvu.FilterData" localSheetId="0" hidden="1">Données!$A$5:$S$400</definedName>
    <definedName name="Z_C94B5419_DD97_403D_A058_2D68F756AB77_.wvu.FilterData" localSheetId="0" hidden="1">Données!$A$5:$S$400</definedName>
    <definedName name="Z_C962ED59_8D7C_4079_9149_13D3F28C3B46_.wvu.FilterData" localSheetId="0" hidden="1">Données!$A$5:$S$400</definedName>
    <definedName name="Z_C9699CD7_435F_48C9_A798_B05F07D1A6C3_.wvu.FilterData" localSheetId="0" hidden="1">Données!$A$5:$S$400</definedName>
    <definedName name="Z_C972C7B2_7F19_471C_AC22_36391BF8418C_.wvu.FilterData" localSheetId="0" hidden="1">Données!$A$5:$S$400</definedName>
    <definedName name="Z_C972EA27_F610_4331_8B15_0F27A406374E_.wvu.FilterData" localSheetId="0" hidden="1">Données!$A$5:$S$400</definedName>
    <definedName name="Z_C978E417_99C0_4974_9C27_95DB41A145D7_.wvu.FilterData" localSheetId="0" hidden="1">Données!$A$5:$S$400</definedName>
    <definedName name="Z_C97F5336_4D52_4D28_8AA7_E934D6CDB580_.wvu.FilterData" localSheetId="0" hidden="1">Données!$A$5:$S$400</definedName>
    <definedName name="Z_C9A1F3A3_A257_457B_B2BF_502EC08CA82D_.wvu.FilterData" localSheetId="0" hidden="1">Données!$A$5:$S$400</definedName>
    <definedName name="Z_C9A9C2B5_D8E0_4459_9AC9_40812CDE7DF4_.wvu.FilterData" localSheetId="0" hidden="1">Données!$A$5:$S$400</definedName>
    <definedName name="Z_C9BB2E10_D7AF_42DF_90ED_566C50BA4517_.wvu.FilterData" localSheetId="0" hidden="1">Données!$A$5:$S$400</definedName>
    <definedName name="Z_C9C6673C_FAE1_4D94_83E9_5AF03F681EE9_.wvu.FilterData" localSheetId="0" hidden="1">Données!$A$5:$S$400</definedName>
    <definedName name="Z_C9C8E650_423B_4575_BA25_4FD315BFF93F_.wvu.FilterData" localSheetId="0" hidden="1">Données!$A$5:$S$400</definedName>
    <definedName name="Z_C9E0BC72_7800_4F97_9B20_3D79D1A6EB24_.wvu.FilterData" localSheetId="0" hidden="1">Données!$A$5:$S$400</definedName>
    <definedName name="Z_C9E1F34D_948A_4BCF_AE81_517C4F7DDED8_.wvu.FilterData" localSheetId="0" hidden="1">Données!$A$5:$S$400</definedName>
    <definedName name="Z_C9F24EFE_207E_4DFF_A36B_F6E43942A114_.wvu.FilterData" localSheetId="0" hidden="1">Données!$A$5:$S$400</definedName>
    <definedName name="Z_C9F36431_4423_4A22_94A4_094A922BAA86_.wvu.FilterData" localSheetId="0" hidden="1">Données!$A$5:$S$400</definedName>
    <definedName name="Z_CA28563D_6D59_44C3_AA38_FAC5DFC3F8B9_.wvu.FilterData" localSheetId="0" hidden="1">Données!$A$5:$S$400</definedName>
    <definedName name="Z_CA85C05B_33CE_41D5_9D72_17F253442B2A_.wvu.FilterData" localSheetId="0" hidden="1">Données!$A$5:$S$400</definedName>
    <definedName name="Z_CA8E7648_B997_4E26_910F_2E7A3C9DFCBC_.wvu.FilterData" localSheetId="0" hidden="1">Données!$A$5:$S$400</definedName>
    <definedName name="Z_CA93BD22_7CBB_45F2_B67F_FA9075E1F223_.wvu.FilterData" localSheetId="0" hidden="1">Données!$A$5:$S$400</definedName>
    <definedName name="Z_CAA5DD4A_0595_45E9_8FD0_77F5F93146AC_.wvu.FilterData" localSheetId="0" hidden="1">Données!$A$5:$S$400</definedName>
    <definedName name="Z_CB0C602A_A7BC_4767_92D9_FFF748419049_.wvu.FilterData" localSheetId="0" hidden="1">Données!$A$5:$S$400</definedName>
    <definedName name="Z_CB0CF585_49A5_4317_A9DE_5B6D5347CDC8_.wvu.FilterData" localSheetId="0" hidden="1">Données!$A$5:$S$400</definedName>
    <definedName name="Z_CB2632B1_5455_4CE8_A32C_AE519F11C6DA_.wvu.FilterData" localSheetId="0" hidden="1">Données!$A$5:$S$400</definedName>
    <definedName name="Z_CB30A825_7572_47C5_8843_5F53B3BA7721_.wvu.FilterData" localSheetId="0" hidden="1">Données!$A$5:$S$400</definedName>
    <definedName name="Z_CB483583_0344_4E96_ACF2_0FFB977A78E8_.wvu.FilterData" localSheetId="0" hidden="1">Données!$A$5:$S$400</definedName>
    <definedName name="Z_CB7EB8A9_F676_4701_89D4_E579CE87E5E4_.wvu.FilterData" localSheetId="0" hidden="1">Données!$A$5:$S$400</definedName>
    <definedName name="Z_CB97606F_BC4B_4CAE_A759_9B700744324B_.wvu.FilterData" localSheetId="0" hidden="1">Données!$A$5:$S$400</definedName>
    <definedName name="Z_CBF02E9D_3A15_4027_9545_CD2721CF0A0F_.wvu.FilterData" localSheetId="0" hidden="1">Données!$A$5:$S$400</definedName>
    <definedName name="Z_CC018577_14F8_4773_886A_76B1EA7B2B86_.wvu.FilterData" localSheetId="0" hidden="1">Données!$A$5:$S$400</definedName>
    <definedName name="Z_CC31C606_CE0B_4F20_9BB7_4810448098DD_.wvu.FilterData" localSheetId="0" hidden="1">Données!$A$5:$S$400</definedName>
    <definedName name="Z_CC390584_7175_419F_9B67_F63FB73A0399_.wvu.FilterData" localSheetId="0" hidden="1">Données!$A$5:$S$400</definedName>
    <definedName name="Z_CC3FC1B1_5F86_43BA_9B7E_1B5A4BB8A6C8_.wvu.FilterData" localSheetId="0" hidden="1">Données!$A$5:$S$400</definedName>
    <definedName name="Z_CC587614_87BD_4AD8_A2C0_0152AF02C2DE_.wvu.FilterData" localSheetId="0" hidden="1">Données!$A$5:$S$400</definedName>
    <definedName name="Z_CC68596E_90A4_4C4A_94A7_A99E6F598E91_.wvu.FilterData" localSheetId="0" hidden="1">Données!$A$5:$S$400</definedName>
    <definedName name="Z_CC828CEF_E137_4AA5_AD2D_E327A636337D_.wvu.FilterData" localSheetId="0" hidden="1">Données!$A$5:$S$400</definedName>
    <definedName name="Z_CC8C94FA_C23F_4412_84EA_F70A33B52211_.wvu.FilterData" localSheetId="0" hidden="1">Données!$A$5:$S$400</definedName>
    <definedName name="Z_CCB8CEE6_AEB3_44E1_8457_E3FA26E06AA9_.wvu.FilterData" localSheetId="0" hidden="1">Données!$A$5:$S$400</definedName>
    <definedName name="Z_CCE12A21_5E7B_45ED_87EE_97888A6BD0DB_.wvu.FilterData" localSheetId="0" hidden="1">Données!$A$5:$S$400</definedName>
    <definedName name="Z_CCEA6A35_8F1B_448D_8371_A909C6A43672_.wvu.FilterData" localSheetId="0" hidden="1">Données!$A$5:$S$400</definedName>
    <definedName name="Z_CCEC519E_8DA0_449D_928D_609CFC87EA65_.wvu.FilterData" localSheetId="0" hidden="1">Données!$A$5:$S$400</definedName>
    <definedName name="Z_CCEFDF3A_BF1E_46B1_A9AD_23F1E3CB5F40_.wvu.FilterData" localSheetId="0" hidden="1">Données!$A$5:$S$400</definedName>
    <definedName name="Z_CCFA7EBE_2871_4F36_A674_656B88F444C5_.wvu.FilterData" localSheetId="0" hidden="1">Données!$A$5:$S$400</definedName>
    <definedName name="Z_CD02C0ED_416E_44B6_ADF6_1FEE3E8A6F34_.wvu.FilterData" localSheetId="0" hidden="1">Données!$A$5:$S$400</definedName>
    <definedName name="Z_CD0A376A_64E4_4C5A_895C_130C472F1D13_.wvu.FilterData" localSheetId="0" hidden="1">Données!$A$5:$S$400</definedName>
    <definedName name="Z_CD3C9318_57FA_402B_851A_0F2838D4C9A7_.wvu.FilterData" localSheetId="0" hidden="1">Données!$A$5:$S$400</definedName>
    <definedName name="Z_CD5E72E9_CC0D_4BE1_BAB6_CB7322E8A44E_.wvu.FilterData" localSheetId="0" hidden="1">Données!$A$5:$S$400</definedName>
    <definedName name="Z_CD74FF70_C884_4E90_8333_35A7BDAC7BB2_.wvu.FilterData" localSheetId="0" hidden="1">Données!$A$5:$S$400</definedName>
    <definedName name="Z_CD7C1E57_65AE_4E65_B651_3D862503A4C0_.wvu.FilterData" localSheetId="0" hidden="1">Données!$A$5:$S$400</definedName>
    <definedName name="Z_CD89DD32_A9C6_4A3E_B529_5E349E275D8E_.wvu.FilterData" localSheetId="0" hidden="1">Données!$A$5:$S$400</definedName>
    <definedName name="Z_CDAFBEF4_9C7A_4071_9484_3EEF5B09903E_.wvu.FilterData" localSheetId="0" hidden="1">Données!$A$5:$S$400</definedName>
    <definedName name="Z_CDE554DC_289E_4DF9_B540_4443808AB4DF_.wvu.FilterData" localSheetId="0" hidden="1">Données!$A$5:$S$400</definedName>
    <definedName name="Z_CDF613E8_9AA3_4421_871D_699A28D45CB5_.wvu.FilterData" localSheetId="0" hidden="1">Données!$A$5:$S$400</definedName>
    <definedName name="Z_CDFC5D12_E51A_463E_B37B_D59539159EBF_.wvu.FilterData" localSheetId="0" hidden="1">Données!$A$5:$S$400</definedName>
    <definedName name="Z_CDFE9E33_448B_483C_AC67_955BEFC1F386_.wvu.FilterData" localSheetId="0" hidden="1">Données!$A$5:$S$400</definedName>
    <definedName name="Z_CE0B0F8C_26C5_43ED_A74E_35B2C2E00326_.wvu.FilterData" localSheetId="0" hidden="1">Données!$A$5:$S$400</definedName>
    <definedName name="Z_CE3D4AD3_C24E_4478_AF1C_27052B49F53D_.wvu.FilterData" localSheetId="0" hidden="1">Données!$A$5:$S$400</definedName>
    <definedName name="Z_CE534C31_0C30_4544_937B_9FF777AA76ED_.wvu.FilterData" localSheetId="0" hidden="1">Données!$A$5:$S$400</definedName>
    <definedName name="Z_CE8ABCB2_F555_4DAE_903F_B5FCED1D982C_.wvu.FilterData" localSheetId="0" hidden="1">Données!$A$5:$S$400</definedName>
    <definedName name="Z_CF066FCC_E945_49A2_B5E8_A0E2327DD64D_.wvu.FilterData" localSheetId="0" hidden="1">Données!$A$5:$S$400</definedName>
    <definedName name="Z_CF35C65F_0D84_4A80_8CEC_DD87A057970D_.wvu.FilterData" localSheetId="0" hidden="1">Données!$A$5:$S$400</definedName>
    <definedName name="Z_CF464AC8_DFAD_446D_9CB1_0D55149A7B8D_.wvu.FilterData" localSheetId="0" hidden="1">Données!$A$5:$S$400</definedName>
    <definedName name="Z_CF6BA0E2_72E8_4FA9_BEB2_FFA09EE3B96E_.wvu.FilterData" localSheetId="0" hidden="1">Données!$A$5:$S$400</definedName>
    <definedName name="Z_CF71D2C0_5A82_47E3_ABF0_07B6C3B3015C_.wvu.FilterData" localSheetId="0" hidden="1">Données!$A$5:$S$400</definedName>
    <definedName name="Z_CF847A6F_99A2_4393_8B53_E3B829ECD652_.wvu.FilterData" localSheetId="0" hidden="1">Données!$A$5:$S$400</definedName>
    <definedName name="Z_CF897626_90DC_4CB0_AF50_E67E1CDA751A_.wvu.FilterData" localSheetId="0" hidden="1">Données!$A$5:$S$400</definedName>
    <definedName name="Z_CF975FEE_7750_4F44_AC39_1FEF88CB9909_.wvu.FilterData" localSheetId="0" hidden="1">Données!$A$5:$S$400</definedName>
    <definedName name="Z_CFC3FE3E_B0D8_4A5F_944D_B8C622A29246_.wvu.FilterData" localSheetId="0" hidden="1">Données!$A$5:$S$400</definedName>
    <definedName name="Z_D00E794F_2923_4F55_971A_DBD70E5BFE57_.wvu.FilterData" localSheetId="0" hidden="1">Données!$A$5:$S$400</definedName>
    <definedName name="Z_D05654BA_7CCB_44FE_ACA6_01D6C125DA7D_.wvu.FilterData" localSheetId="0" hidden="1">Données!$A$5:$S$400</definedName>
    <definedName name="Z_D084E7C5_A131_4A26_BD05_AB4D0120EC7F_.wvu.FilterData" localSheetId="0" hidden="1">Données!$A$5:$S$400</definedName>
    <definedName name="Z_D09E1B8D_0054_4A8E_9F13_785747549F16_.wvu.FilterData" localSheetId="0" hidden="1">Données!$A$5:$S$400</definedName>
    <definedName name="Z_D0B3A64A_58B1_4BE9_B5EC_BD188AD2E917_.wvu.FilterData" localSheetId="0" hidden="1">Données!$A$5:$S$400</definedName>
    <definedName name="Z_D0BC9523_95EC_4239_A2BC_F9CC27CC9C28_.wvu.FilterData" localSheetId="0" hidden="1">Données!$A$5:$S$400</definedName>
    <definedName name="Z_D0BE4416_8748_49BA_B00D_6535857D2527_.wvu.FilterData" localSheetId="0" hidden="1">Données!$A$5:$S$400</definedName>
    <definedName name="Z_D0D00708_7A01_4C22_A4FB_A67B36EC8AEB_.wvu.FilterData" localSheetId="0" hidden="1">Données!$A$5:$S$400</definedName>
    <definedName name="Z_D0F4AE4F_653B_4107_AEBF_53A5CDAC306C_.wvu.FilterData" localSheetId="0" hidden="1">Données!$A$5:$S$400</definedName>
    <definedName name="Z_D12911E8_8F23_4D79_B9A9_3B3D4CCEA403_.wvu.FilterData" localSheetId="0" hidden="1">Données!$A$5:$S$400</definedName>
    <definedName name="Z_D131EAE0_26F3_4946_8E4E_FA0673389327_.wvu.FilterData" localSheetId="0" hidden="1">Données!$A$5:$S$400</definedName>
    <definedName name="Z_D131ECD0_9CBD_4670_9468_33DD15894D8F_.wvu.FilterData" localSheetId="0" hidden="1">Données!$A$5:$S$400</definedName>
    <definedName name="Z_D171A11D_57BC_4F4D_9B21_0BD9552BF9A7_.wvu.FilterData" localSheetId="0" hidden="1">Données!$A$5:$S$400</definedName>
    <definedName name="Z_D194DA3E_7EE2_48BE_A2F8_BF05A5A15541_.wvu.FilterData" localSheetId="0" hidden="1">Données!$A$5:$S$400</definedName>
    <definedName name="Z_D1955B3A_F7EA_46DF_B851_5C7BB43D9A7C_.wvu.FilterData" localSheetId="0" hidden="1">Données!$A$5:$S$400</definedName>
    <definedName name="Z_D1E7A2E7_3C90_4D5F_8529_F1A892C39420_.wvu.FilterData" localSheetId="0" hidden="1">Données!$A$5:$S$400</definedName>
    <definedName name="Z_D1E8C8C1_5481_4374_ADD3_46B7825894A5_.wvu.FilterData" localSheetId="0" hidden="1">Données!$A$5:$S$400</definedName>
    <definedName name="Z_D2166095_166B_4FCC_B893_BC217ABADBC8_.wvu.FilterData" localSheetId="0" hidden="1">Données!$A$5:$S$400</definedName>
    <definedName name="Z_D228B4E8_840C_4861_8BFC_C716B4F70CDF_.wvu.FilterData" localSheetId="0" hidden="1">Données!$A$5:$S$400</definedName>
    <definedName name="Z_D24863DB_FBD9_4177_9CC3_444D4939DE5F_.wvu.FilterData" localSheetId="0" hidden="1">Données!$A$5:$S$400</definedName>
    <definedName name="Z_D249D1F3_724A_4574_959F_00BBE470EDEE_.wvu.FilterData" localSheetId="0" hidden="1">Données!$A$5:$S$400</definedName>
    <definedName name="Z_D2682909_BE46_4F6F_8A23_FE627368C0F7_.wvu.FilterData" localSheetId="0" hidden="1">Données!$A$5:$S$400</definedName>
    <definedName name="Z_D279899B_14E0_4117_AB2E_C8BC102660DB_.wvu.FilterData" localSheetId="0" hidden="1">Données!$A$5:$S$400</definedName>
    <definedName name="Z_D2818F3B_F70C_4148_9BA9_573B89F70F8E_.wvu.FilterData" localSheetId="0" hidden="1">Données!$A$5:$S$400</definedName>
    <definedName name="Z_D297A9E1_7A09_470F_99B1_9D8AA45BF1B8_.wvu.FilterData" localSheetId="0" hidden="1">Données!$A$5:$S$400</definedName>
    <definedName name="Z_D2AF94E9_109E_4FF2_882F_558F1AE75560_.wvu.FilterData" localSheetId="0" hidden="1">Données!$A$5:$S$400</definedName>
    <definedName name="Z_D2C33BF9_6926_44A6_8C8F_EFF8FCA501EC_.wvu.FilterData" localSheetId="0" hidden="1">Données!$A$5:$S$400</definedName>
    <definedName name="Z_D3028DE0_6723_4C8F_9A61_8A103A2FEBFB_.wvu.FilterData" localSheetId="0" hidden="1">Données!$A$5:$S$400</definedName>
    <definedName name="Z_D326C46E_7231_4E3A_BD2D_FBB6AD4DC2C6_.wvu.FilterData" localSheetId="0" hidden="1">Données!$A$5:$S$400</definedName>
    <definedName name="Z_D328339C_83F6_4EB3_B183_8014E3D675C0_.wvu.FilterData" localSheetId="0" hidden="1">Données!$A$5:$S$400</definedName>
    <definedName name="Z_D373EE9C_1FCE_41A6_9B1E_9E057C701A7C_.wvu.FilterData" localSheetId="0" hidden="1">Données!$A$5:$S$400</definedName>
    <definedName name="Z_D376051E_D5C2_4F63_8C21_057EC73FD3D9_.wvu.FilterData" localSheetId="0" hidden="1">Données!$A$5:$S$400</definedName>
    <definedName name="Z_D397A5CB_5A1F_46B2_88FD_A54136EC2F2F_.wvu.FilterData" localSheetId="0" hidden="1">Données!$A$5:$S$400</definedName>
    <definedName name="Z_D3D31FBF_3F02_444C_9E8E_B15E3BB0097B_.wvu.FilterData" localSheetId="0" hidden="1">Données!$A$5:$S$400</definedName>
    <definedName name="Z_D429EB25_3E5A_468E_8368_B0D5C56E2C86_.wvu.FilterData" localSheetId="0" hidden="1">Données!$A$5:$S$400</definedName>
    <definedName name="Z_D445B9E4_AC79_44D4_8A63_91A829A69838_.wvu.FilterData" localSheetId="0" hidden="1">Données!$A$5:$S$400</definedName>
    <definedName name="Z_D45FB6BA_C1DF_4B27_8641_92DA2EF1A20B_.wvu.FilterData" localSheetId="0" hidden="1">Données!$A$5:$S$400</definedName>
    <definedName name="Z_D4748F6C_B840_4E30_B648_B393D82FBC96_.wvu.FilterData" localSheetId="0" hidden="1">Données!$A$5:$S$400</definedName>
    <definedName name="Z_D4984D27_73C7_4932_B420_14DF500F28A4_.wvu.FilterData" localSheetId="0" hidden="1">Données!$A$5:$S$400</definedName>
    <definedName name="Z_D4AEE6B8_520A_42FF_BB0A_99DA06F15516_.wvu.FilterData" localSheetId="0" hidden="1">Données!$A$5:$S$400</definedName>
    <definedName name="Z_D4B6BDC2_85BD_40C8_A3CA_3DD089C7D0AA_.wvu.FilterData" localSheetId="0" hidden="1">Données!$A$5:$S$400</definedName>
    <definedName name="Z_D4E079F0_E134_4D52_9F53_F504C8462F61_.wvu.FilterData" localSheetId="0" hidden="1">Données!$A$5:$S$400</definedName>
    <definedName name="Z_D4E403BE_5562_427E_B724_2407447F01FD_.wvu.FilterData" localSheetId="0" hidden="1">Données!$A$5:$S$400</definedName>
    <definedName name="Z_D517C59A_0F10_4572_939C_3A07D18DFF92_.wvu.FilterData" localSheetId="0" hidden="1">Données!$A$5:$S$400</definedName>
    <definedName name="Z_D5214927_49EE_4745_AA0A_44EF8858C0A3_.wvu.FilterData" localSheetId="0" hidden="1">Données!$A$5:$S$400</definedName>
    <definedName name="Z_D52504D6_C9D4_4A31_808F_3CD6D9E87513_.wvu.FilterData" localSheetId="0" hidden="1">Données!$A$5:$S$400</definedName>
    <definedName name="Z_D529C44A_4FD3_40FD_A6FF_6FDB6F92B51D_.wvu.FilterData" localSheetId="0" hidden="1">Données!$A$5:$S$400</definedName>
    <definedName name="Z_D546F19E_7EE9_42B5_B6ED_42A4329A05BF_.wvu.FilterData" localSheetId="0" hidden="1">Données!$A$5:$S$400</definedName>
    <definedName name="Z_D54C9F26_8B35_490D_9D2C_326383407155_.wvu.FilterData" localSheetId="0" hidden="1">Données!$A$5:$S$400</definedName>
    <definedName name="Z_D55E661E_93CC_4A35_8FC6_1FA09DF13D0F_.wvu.FilterData" localSheetId="0" hidden="1">Données!$A$5:$S$400</definedName>
    <definedName name="Z_D55FAAD5_B764_4604_8706_398F9402FE18_.wvu.FilterData" localSheetId="0" hidden="1">Données!$A$5:$S$400</definedName>
    <definedName name="Z_D57769C5_AA98_4055_82AC_BFBADBD1736B_.wvu.FilterData" localSheetId="0" hidden="1">Données!$A$5:$S$400</definedName>
    <definedName name="Z_D5D36AF3_F984_4985_8029_03B341446F4A_.wvu.FilterData" localSheetId="0" hidden="1">Données!$A$5:$S$400</definedName>
    <definedName name="Z_D637605A_2CB8_4F2B_B893_DEBA4973683C_.wvu.FilterData" localSheetId="0" hidden="1">Données!$A$5:$S$400</definedName>
    <definedName name="Z_D6492C53_2CE6_46E5_BDE9_E85225385FB8_.wvu.FilterData" localSheetId="0" hidden="1">Données!$A$5:$S$400</definedName>
    <definedName name="Z_D677B994_0A0A_4817_A158_D784A356AB87_.wvu.FilterData" localSheetId="0" hidden="1">Données!$A$5:$S$400</definedName>
    <definedName name="Z_D679B038_2992_4092_A164_B203310DCDB5_.wvu.FilterData" localSheetId="0" hidden="1">Données!$A$5:$S$400</definedName>
    <definedName name="Z_D69ED26B_AA3B_4C88_BCAA_23D08D07FDCB_.wvu.FilterData" localSheetId="0" hidden="1">Données!$A$5:$S$400</definedName>
    <definedName name="Z_D6B0C7CF_F999_48D8_817C_BC8E2B4078F5_.wvu.FilterData" localSheetId="0" hidden="1">Données!$A$5:$S$400</definedName>
    <definedName name="Z_D6E793FC_EA4C_44BE_ABC3_0AE2DDFDE8DC_.wvu.FilterData" localSheetId="0" hidden="1">Données!$A$5:$S$400</definedName>
    <definedName name="Z_D70387B6_F4D1_4CAB_A429_C45E64C4BFDB_.wvu.FilterData" localSheetId="0" hidden="1">Données!$A$5:$S$400</definedName>
    <definedName name="Z_D72E8DE4_F5AD_4E56_84C3_AA23C84E7872_.wvu.FilterData" localSheetId="0" hidden="1">Données!$A$5:$S$400</definedName>
    <definedName name="Z_D73DA253_83DC_4C69_90F3_2AC2BAAB7960_.wvu.FilterData" localSheetId="0" hidden="1">Données!$A$5:$S$400</definedName>
    <definedName name="Z_D74349FD_5DD5_49C1_B604_9AB1DAFC91DF_.wvu.FilterData" localSheetId="0" hidden="1">Données!$A$5:$S$400</definedName>
    <definedName name="Z_D7A13CD1_1231_453E_80A4_D8A074150E92_.wvu.FilterData" localSheetId="0" hidden="1">Données!$A$5:$S$400</definedName>
    <definedName name="Z_D7B5C7E4_4C03_4FE6_98C7_C2A8F4B5079B_.wvu.FilterData" localSheetId="0" hidden="1">Données!$A$5:$S$400</definedName>
    <definedName name="Z_D7C0A170_D076_48C2_8765_AE8213B7CE76_.wvu.FilterData" localSheetId="0" hidden="1">Données!$A$5:$S$400</definedName>
    <definedName name="Z_D7CE6F8F_65CF_42B0_9238_B3A34F17A044_.wvu.FilterData" localSheetId="0" hidden="1">Données!$A$5:$S$400</definedName>
    <definedName name="Z_D7E67556_E68C_4AB8_AFB0_FDE3CE4D0C40_.wvu.FilterData" localSheetId="0" hidden="1">Données!$A$5:$S$400</definedName>
    <definedName name="Z_D7EAEEB4_CE5E_4AFC_A322_34965ED96371_.wvu.FilterData" localSheetId="0" hidden="1">Données!$A$5:$S$400</definedName>
    <definedName name="Z_D847A135_E481_4FD0_9288_69355E5B4148_.wvu.FilterData" localSheetId="0" hidden="1">Données!$A$5:$S$400</definedName>
    <definedName name="Z_D884D74C_494B_45E4_9B8D_5D5F48E00BEF_.wvu.FilterData" localSheetId="0" hidden="1">Données!$A$5:$S$400</definedName>
    <definedName name="Z_D892BA38_1DC6_4F4A_A2A4_34FB928B1EC7_.wvu.FilterData" localSheetId="0" hidden="1">Données!$A$5:$S$400</definedName>
    <definedName name="Z_D8A6DE08_3F0F_46E3_996E_9EB42DF6D148_.wvu.FilterData" localSheetId="0" hidden="1">Données!$A$5:$S$400</definedName>
    <definedName name="Z_D8C1E33A_C22E_4ED1_A76E_915DBCBE03E6_.wvu.FilterData" localSheetId="0" hidden="1">Données!$A$5:$S$400</definedName>
    <definedName name="Z_D8C24904_79C5_491F_8A43_8013193C0306_.wvu.FilterData" localSheetId="0" hidden="1">Données!$A$5:$S$400</definedName>
    <definedName name="Z_D8C58438_D66A_4B06_82AA_DAE54BC741B8_.wvu.FilterData" localSheetId="0" hidden="1">Données!$A$5:$S$400</definedName>
    <definedName name="Z_D8CABC61_A950_4767_9000_E79A27E14863_.wvu.FilterData" localSheetId="0" hidden="1">Données!$A$5:$S$400</definedName>
    <definedName name="Z_D8DF7B50_A5F8_417B_BF6E_E2575D1BBC4D_.wvu.FilterData" localSheetId="0" hidden="1">Données!$A$5:$S$400</definedName>
    <definedName name="Z_D8E61F0E_25C8_45FC_94FD_60530C701C23_.wvu.FilterData" localSheetId="0" hidden="1">Données!$A$5:$S$400</definedName>
    <definedName name="Z_D8F88DB3_AA0B_4E51_9D17_CE81A03529A3_.wvu.FilterData" localSheetId="0" hidden="1">Données!$A$5:$S$400</definedName>
    <definedName name="Z_D90497F7_F83D_4357_8CBE_39F2F7F67833_.wvu.FilterData" localSheetId="0" hidden="1">Données!$A$5:$S$400</definedName>
    <definedName name="Z_D937C056_F474_4C3C_9367_F2F86CD13A46_.wvu.FilterData" localSheetId="0" hidden="1">Données!$A$5:$S$400</definedName>
    <definedName name="Z_D9392C50_F10C_4C92_BA17_36E03E4B1CBE_.wvu.FilterData" localSheetId="0" hidden="1">Données!$A$5:$S$400</definedName>
    <definedName name="Z_D9608B6E_E22B_46C2_A483_FC60102733CF_.wvu.FilterData" localSheetId="0" hidden="1">Données!$A$5:$S$400</definedName>
    <definedName name="Z_D991040C_7513_4C33_A0B9_4A5E20D51D64_.wvu.FilterData" localSheetId="0" hidden="1">Données!$A$5:$S$400</definedName>
    <definedName name="Z_D99D42C2_2C04_490C_B105_740EF244490D_.wvu.FilterData" localSheetId="0" hidden="1">Données!$A$5:$S$400</definedName>
    <definedName name="Z_DA125C13_AC2A_4796_BC9A_7749692BAD36_.wvu.FilterData" localSheetId="0" hidden="1">Données!$A$5:$S$400</definedName>
    <definedName name="Z_DA1D7AC1_D17A_40F9_9743_802514B15B8D_.wvu.FilterData" localSheetId="0" hidden="1">Données!$A$5:$S$400</definedName>
    <definedName name="Z_DA6803EF_839B_4377_B5B3_591C81FEB562_.wvu.FilterData" localSheetId="0" hidden="1">Données!$A$5:$S$400</definedName>
    <definedName name="Z_DA681894_F5C6_477B_9006_C1B9B6C5CDDA_.wvu.FilterData" localSheetId="0" hidden="1">Données!$A$5:$S$400</definedName>
    <definedName name="Z_DA80AC3D_5588_430F_A614_36DF0932ED68_.wvu.FilterData" localSheetId="0" hidden="1">Données!$A$5:$S$400</definedName>
    <definedName name="Z_DA96E552_2CFE_4FDE_9AD1_8E5A63704CEE_.wvu.FilterData" localSheetId="0" hidden="1">Données!$A$5:$S$400</definedName>
    <definedName name="Z_DA9F29AF_F97F_4B6F_A089_5CD0C6707997_.wvu.FilterData" localSheetId="0" hidden="1">Données!$A$5:$S$400</definedName>
    <definedName name="Z_DAB1E478_90E4_473E_BBCD_FE289AC3C352_.wvu.FilterData" localSheetId="0" hidden="1">Données!$A$5:$S$400</definedName>
    <definedName name="Z_DAC0A0DD_0F0E_4F43_AA25_EF5E4317811C_.wvu.FilterData" localSheetId="0" hidden="1">Données!$A$5:$S$400</definedName>
    <definedName name="Z_DB2B4C4C_AE7B_4BE4_AF3F_1F126922FEE2_.wvu.FilterData" localSheetId="0" hidden="1">Données!$A$5:$S$400</definedName>
    <definedName name="Z_DB2DE635_FB80_4304_A0CB_BC847F7FE453_.wvu.FilterData" localSheetId="0" hidden="1">Données!$A$5:$S$400</definedName>
    <definedName name="Z_DB37D253_C257_4888_A8D2_9928D06D7F31_.wvu.FilterData" localSheetId="0" hidden="1">Données!$A$5:$S$400</definedName>
    <definedName name="Z_DB58AF91_73B6_46FB_8D61_7575759E13A7_.wvu.FilterData" localSheetId="0" hidden="1">Données!$A$5:$S$400</definedName>
    <definedName name="Z_DB5EFA2C_C99B_4824_B424_124E6EFC8BF5_.wvu.FilterData" localSheetId="0" hidden="1">Données!$A$5:$S$400</definedName>
    <definedName name="Z_DB950171_3BCE_47C5_96E7_5D667B08C8E2_.wvu.FilterData" localSheetId="0" hidden="1">Données!$A$5:$S$400</definedName>
    <definedName name="Z_DBC4A23C_6A7A_4B32_859A_C91752CA83B5_.wvu.FilterData" localSheetId="0" hidden="1">Données!$A$5:$S$400</definedName>
    <definedName name="Z_DBC4B6A1_C658_43B2_8AD6_4DB8FC6AAC20_.wvu.FilterData" localSheetId="0" hidden="1">Données!$A$5:$S$400</definedName>
    <definedName name="Z_DBCF597E_F9AE_428D_868C_E1582AEBAECC_.wvu.FilterData" localSheetId="0" hidden="1">Données!$A$5:$S$400</definedName>
    <definedName name="Z_DBE4876F_9F8E_478D_A99A_DFF48EFAB433_.wvu.FilterData" localSheetId="0" hidden="1">Données!$A$5:$S$400</definedName>
    <definedName name="Z_DBE6D2CD_BC4F_423C_B42A_64B70F5A0E2E_.wvu.FilterData" localSheetId="0" hidden="1">Données!$A$5:$S$400</definedName>
    <definedName name="Z_DBFA6409_4653_4FBA_9FB4_F9B573DBE0E8_.wvu.FilterData" localSheetId="0" hidden="1">Données!$A$5:$S$400</definedName>
    <definedName name="Z_DC008F25_BEA2_41AC_81E4_92B907895663_.wvu.FilterData" localSheetId="0" hidden="1">Données!$A$5:$S$400</definedName>
    <definedName name="Z_DC4791F6_2BCD_4B71_A54B_2218E6F3AF6D_.wvu.FilterData" localSheetId="0" hidden="1">Données!$A$5:$S$400</definedName>
    <definedName name="Z_DC4F3D28_3063_4439_894C_2F702C226F3B_.wvu.FilterData" localSheetId="0" hidden="1">Données!$A$5:$S$400</definedName>
    <definedName name="Z_DC5CAAF3_CE72_4EBE_B0E4_BFE13C9A6A9E_.wvu.FilterData" localSheetId="0" hidden="1">Données!$A$5:$S$400</definedName>
    <definedName name="Z_DC6EEB4D_6F68_4224_955A_7F3655F01D5D_.wvu.FilterData" localSheetId="0" hidden="1">Données!$A$5:$S$400</definedName>
    <definedName name="Z_DC8E4F8D_71A1_42FF_B054_8758DD37A109_.wvu.FilterData" localSheetId="0" hidden="1">Données!$A$5:$S$400</definedName>
    <definedName name="Z_DCE71F05_D4CF_472D_90E8_1D65F6EBF7B9_.wvu.FilterData" localSheetId="0" hidden="1">Données!$A$5:$S$400</definedName>
    <definedName name="Z_DD237CB8_0C95_4C37_9524_AC45B3600607_.wvu.FilterData" localSheetId="0" hidden="1">Données!$A$5:$S$400</definedName>
    <definedName name="Z_DD3586A5_55B7_473F_BBEC_279E633E9C5E_.wvu.FilterData" localSheetId="0" hidden="1">Données!$A$5:$S$400</definedName>
    <definedName name="Z_DD3DCD8A_660E_4F52_9DED_8D41B5E99501_.wvu.FilterData" localSheetId="0" hidden="1">Données!$A$5:$S$400</definedName>
    <definedName name="Z_DD5F2ACC_75DC_4E3A_B84C_D394FF3657F0_.wvu.FilterData" localSheetId="0" hidden="1">Données!$A$5:$S$400</definedName>
    <definedName name="Z_DD6F2357_8877_475E_AE7B_EA4A6BBB1AA0_.wvu.FilterData" localSheetId="0" hidden="1">Données!$A$5:$S$400</definedName>
    <definedName name="Z_DD93BC83_5564_42B4_A25E_3824B223EB86_.wvu.FilterData" localSheetId="0" hidden="1">Données!$A$5:$S$400</definedName>
    <definedName name="Z_DD9541F1_0C25_45CE_9184_8B5A13C15238_.wvu.FilterData" localSheetId="0" hidden="1">Données!$A$5:$S$400</definedName>
    <definedName name="Z_DDA7ACE6_053E_4C77_B03F_B37ADB20AEF0_.wvu.FilterData" localSheetId="0" hidden="1">Données!$A$5:$S$400</definedName>
    <definedName name="Z_DDB5C392_2F2B_43E6_A3F3_99AC636C0422_.wvu.FilterData" localSheetId="0" hidden="1">Données!$A$5:$S$400</definedName>
    <definedName name="Z_DDC4D54A_EBD3_4DF6_AAB6_496AF83DFB02_.wvu.FilterData" localSheetId="0" hidden="1">Données!$A$5:$S$400</definedName>
    <definedName name="Z_DDF0E3F7_FC26_4554_9EE6_BA4230AB2B78_.wvu.FilterData" localSheetId="0" hidden="1">Données!$A$5:$S$400</definedName>
    <definedName name="Z_DE142ABE_B645_4032_BD11_AC4CCB463BE1_.wvu.FilterData" localSheetId="0" hidden="1">Données!$A$5:$S$400</definedName>
    <definedName name="Z_DE2151FD_C858_40F0_B885_CCAA53BE99BD_.wvu.FilterData" localSheetId="0" hidden="1">Données!$A$5:$S$400</definedName>
    <definedName name="Z_DE227424_4064_4D73_970B_EC96901117FF_.wvu.FilterData" localSheetId="0" hidden="1">Données!$A$5:$S$400</definedName>
    <definedName name="Z_DE5C0F4B_A673_4C59_9D52_388F3DBB856E_.wvu.FilterData" localSheetId="0" hidden="1">Données!$A$5:$S$400</definedName>
    <definedName name="Z_DE66B4FB_F75E_4FE5_8786_2988E3F875B7_.wvu.FilterData" localSheetId="0" hidden="1">Données!$A$5:$S$400</definedName>
    <definedName name="Z_DE6E7F61_09E8_4894_882D_53525C8B0526_.wvu.FilterData" localSheetId="0" hidden="1">Données!$A$5:$S$400</definedName>
    <definedName name="Z_DE770073_2AD7_4FEF_9B78_5FB6EE4D04E2_.wvu.FilterData" localSheetId="0" hidden="1">Données!$A$5:$S$400</definedName>
    <definedName name="Z_DE8D6895_BB95_4B74_AC37_3313F52A75B4_.wvu.FilterData" localSheetId="0" hidden="1">Données!$A$5:$S$400</definedName>
    <definedName name="Z_DEBECD4B_41A2_4E34_8440_FE9D83F23115_.wvu.FilterData" localSheetId="0" hidden="1">Données!$A$5:$S$400</definedName>
    <definedName name="Z_DED289FB_1267_431A_AA69_3C1674DF219C_.wvu.FilterData" localSheetId="0" hidden="1">Données!$A$5:$S$400</definedName>
    <definedName name="Z_DF121103_48C1_48CD_BB07_3D05B3870B64_.wvu.FilterData" localSheetId="0" hidden="1">Données!$A$5:$S$400</definedName>
    <definedName name="Z_DF2C8CFA_7BFF_4FEE_9704_42BE8E41F564_.wvu.FilterData" localSheetId="0" hidden="1">Données!$A$5:$S$400</definedName>
    <definedName name="Z_DF2E28BD_A3DE_40B9_AE31_B760CEE0D81B_.wvu.FilterData" localSheetId="0" hidden="1">Données!$A$5:$S$400</definedName>
    <definedName name="Z_DF3EF20D_86CD_477E_83CD_5468096BCFEC_.wvu.FilterData" localSheetId="0" hidden="1">Données!$A$5:$S$400</definedName>
    <definedName name="Z_DF56B64A_59EB_425F_BDDC_BA6D308EA1F6_.wvu.FilterData" localSheetId="0" hidden="1">Données!$A$5:$S$400</definedName>
    <definedName name="Z_DF7CC3A3_84DA_45AB_BD6E_D7816B0ECB63_.wvu.FilterData" localSheetId="0" hidden="1">Données!$A$5:$S$400</definedName>
    <definedName name="Z_DF8C281D_EC54_4062_991F_35C630F07831_.wvu.FilterData" localSheetId="0" hidden="1">Données!$A$5:$S$400</definedName>
    <definedName name="Z_DFBC1DFD_363B_4429_B73B_6F0CE8DB1077_.wvu.FilterData" localSheetId="0" hidden="1">Données!$A$5:$S$400</definedName>
    <definedName name="Z_DFCD4727_7238_4E82_8051_37DF6DEC3BEB_.wvu.FilterData" localSheetId="0" hidden="1">Données!$A$5:$S$400</definedName>
    <definedName name="Z_E0150E64_A1A6_4D8C_BF80_D1FDB136DC41_.wvu.FilterData" localSheetId="0" hidden="1">Données!$A$5:$S$400</definedName>
    <definedName name="Z_E03448C8_1D04_4CFB_8F68_DC9F468FEF06_.wvu.FilterData" localSheetId="0" hidden="1">Données!$A$5:$S$400</definedName>
    <definedName name="Z_E0424A55_8A71_41C7_A991_F8EDEB2E3254_.wvu.FilterData" localSheetId="0" hidden="1">Données!$A$5:$S$400</definedName>
    <definedName name="Z_E070E471_DE3B_4CF6_9704_2D84D8495DE1_.wvu.FilterData" localSheetId="0" hidden="1">Données!$A$5:$S$400</definedName>
    <definedName name="Z_E07EAD57_DF54_49F9_BFA9_27C51CF0C644_.wvu.FilterData" localSheetId="0" hidden="1">Données!$A$5:$S$400</definedName>
    <definedName name="Z_E086A6C3_E8B0_4BBC_81F8_59A4F979A656_.wvu.FilterData" localSheetId="0" hidden="1">Données!$A$5:$S$400</definedName>
    <definedName name="Z_E089A167_BA02_4C3F_A6A2_F3BA389804DD_.wvu.FilterData" localSheetId="0" hidden="1">Données!$A$5:$S$400</definedName>
    <definedName name="Z_E09F2912_61E0_4035_A337_DA1BE50D8079_.wvu.FilterData" localSheetId="0" hidden="1">Données!$A$5:$S$400</definedName>
    <definedName name="Z_E0ABF007_30B7_4966_83A2_7754E8430D3D_.wvu.FilterData" localSheetId="0" hidden="1">Données!$A$5:$S$400</definedName>
    <definedName name="Z_E0AECD4C_8D3F_4971_9C5F_7534EA95B61D_.wvu.FilterData" localSheetId="0" hidden="1">Données!$A$5:$S$400</definedName>
    <definedName name="Z_E0FE0F57_BD69_4618_8E32_63C750EA62E4_.wvu.FilterData" localSheetId="0" hidden="1">Données!$A$5:$S$400</definedName>
    <definedName name="Z_E1104362_7376_46E3_8689_9AC9B23988B7_.wvu.FilterData" localSheetId="0" hidden="1">Données!$A$5:$S$400</definedName>
    <definedName name="Z_E12BB408_5041_4712_8325_11845DDB5A67_.wvu.FilterData" localSheetId="0" hidden="1">Données!$A$5:$S$400</definedName>
    <definedName name="Z_E12D95BC_2F89_4E5B_9E06_21145B45FB8A_.wvu.FilterData" localSheetId="0" hidden="1">Données!$A$5:$S$400</definedName>
    <definedName name="Z_E13B7457_67CD_4247_9FA7_2307F19FFF5D_.wvu.FilterData" localSheetId="0" hidden="1">Données!$A$5:$S$400</definedName>
    <definedName name="Z_E13E8B82_22EF_450A_8F62_059CFEC75BB9_.wvu.FilterData" localSheetId="0" hidden="1">Données!$A$5:$S$400</definedName>
    <definedName name="Z_E14A01E3_E9C2_4DFB_B931_008F023F3168_.wvu.FilterData" localSheetId="0" hidden="1">Données!$A$5:$S$400</definedName>
    <definedName name="Z_E14E2720_45BC_457D_9720_4DDF775A806A_.wvu.FilterData" localSheetId="0" hidden="1">Données!$A$5:$S$400</definedName>
    <definedName name="Z_E1728341_DC21_4482_B3F2_8AA867429885_.wvu.FilterData" localSheetId="0" hidden="1">Données!$A$5:$S$400</definedName>
    <definedName name="Z_E17CD564_5033_49CB_8E0D_ABA7BD18F10F_.wvu.FilterData" localSheetId="0" hidden="1">Données!$A$5:$S$400</definedName>
    <definedName name="Z_E18E641E_9B4B_41E6_9C29_667D42FB017D_.wvu.FilterData" localSheetId="0" hidden="1">Données!$A$5:$S$400</definedName>
    <definedName name="Z_E19D5E86_1A05_4C3B_BD54_DC3B38E98DCB_.wvu.FilterData" localSheetId="0" hidden="1">Données!$A$5:$S$400</definedName>
    <definedName name="Z_E1AC4E60_4F5F_4549_8579_E772103126AE_.wvu.FilterData" localSheetId="0" hidden="1">Données!$A$5:$S$400</definedName>
    <definedName name="Z_E1BC0EF0_6C2E_4ABA_87A7_BDFE44016173_.wvu.FilterData" localSheetId="0" hidden="1">Données!$A$5:$S$400</definedName>
    <definedName name="Z_E1C31F9C_0CB2_415A_BAF3_5941A849C256_.wvu.FilterData" localSheetId="0" hidden="1">Données!$A$5:$S$400</definedName>
    <definedName name="Z_E1C46AD0_12C3_47D1_B93A_C4AC59C92BD9_.wvu.FilterData" localSheetId="0" hidden="1">Données!$A$5:$S$400</definedName>
    <definedName name="Z_E1C75B02_F284_4A51_9229_15AECFA76DDC_.wvu.FilterData" localSheetId="0" hidden="1">Données!$A$5:$S$400</definedName>
    <definedName name="Z_E1DF9001_C8BD_4D3A_8D0D_E783293A9428_.wvu.FilterData" localSheetId="0" hidden="1">Données!$A$5:$S$400</definedName>
    <definedName name="Z_E1E726A6_728F_4AFF_9454_56CD3D6E79E3_.wvu.FilterData" localSheetId="0" hidden="1">Données!$A$5:$S$400</definedName>
    <definedName name="Z_E1FE58CF_F858_40CF_8DA7_B3C6845475E6_.wvu.FilterData" localSheetId="0" hidden="1">Données!$A$5:$S$400</definedName>
    <definedName name="Z_E223BAB6_0EB6_426E_B161_C87C27435318_.wvu.FilterData" localSheetId="0" hidden="1">Données!$A$5:$S$400</definedName>
    <definedName name="Z_E225D3C3_D463_49EC_8AE5_AF31DD884D60_.wvu.FilterData" localSheetId="0" hidden="1">Données!$A$5:$S$400</definedName>
    <definedName name="Z_E2289BBC_7D21_47F2_BCE0_5C50C38FCC35_.wvu.FilterData" localSheetId="0" hidden="1">Données!$A$5:$S$400</definedName>
    <definedName name="Z_E22ABC9B_D35F_4B80_9948_1832511A0721_.wvu.FilterData" localSheetId="0" hidden="1">Données!$A$5:$S$400</definedName>
    <definedName name="Z_E22D7878_3E54_4971_A316_064A4F221688_.wvu.FilterData" localSheetId="0" hidden="1">Données!$A$5:$S$400</definedName>
    <definedName name="Z_E23747CF_2E14_4162_8076_42EFEBF7FE34_.wvu.FilterData" localSheetId="0" hidden="1">Données!$A$5:$S$400</definedName>
    <definedName name="Z_E24A62E0_A5C2_435C_896C_2463D9A7A534_.wvu.FilterData" localSheetId="0" hidden="1">Données!$A$5:$S$400</definedName>
    <definedName name="Z_E25327AC_2AFD_410E_8AE9_F2F23DD62D01_.wvu.FilterData" localSheetId="0" hidden="1">Données!$A$5:$S$400</definedName>
    <definedName name="Z_E25C39F8_ADC2_4D59_BC91_67D5F7AE491C_.wvu.FilterData" localSheetId="0" hidden="1">Données!$A$5:$S$400</definedName>
    <definedName name="Z_E270450D_8C85_405B_9ABE_EBA307DAC8FE_.wvu.FilterData" localSheetId="0" hidden="1">Données!$A$5:$S$400</definedName>
    <definedName name="Z_E2924E4F_EB8F_4C58_99F0_36972756102B_.wvu.FilterData" localSheetId="0" hidden="1">Données!$A$5:$S$400</definedName>
    <definedName name="Z_E2977C44_35B3_410B_B514_F910029969C8_.wvu.FilterData" localSheetId="0" hidden="1">Données!$A$5:$S$400</definedName>
    <definedName name="Z_E2AA4772_B6A2_4B40_A6FB_C31520592B70_.wvu.FilterData" localSheetId="0" hidden="1">Données!$A$5:$S$400</definedName>
    <definedName name="Z_E2E133A8_FD87_4F28_A2BD_130626265EC0_.wvu.FilterData" localSheetId="0" hidden="1">Données!$A$5:$S$400</definedName>
    <definedName name="Z_E2F625C7_2645_4D96_8CC2_F23957EA2117_.wvu.FilterData" localSheetId="0" hidden="1">Données!$A$5:$S$400</definedName>
    <definedName name="Z_E2FE3CDF_1A46_42F0_8D20_04AB18B19FB2_.wvu.FilterData" localSheetId="0" hidden="1">Données!$A$5:$S$400</definedName>
    <definedName name="Z_E31D4CCB_1636_4839_A47F_38760CD6442B_.wvu.FilterData" localSheetId="0" hidden="1">Données!$A$5:$S$400</definedName>
    <definedName name="Z_E36531B8_ECBA_4D0B_BEE5_03ADB6227126_.wvu.FilterData" localSheetId="0" hidden="1">Données!$A$5:$S$400</definedName>
    <definedName name="Z_E373F080_1D62_4314_9AFE_0E14BACCD32C_.wvu.FilterData" localSheetId="0" hidden="1">Données!$A$5:$S$400</definedName>
    <definedName name="Z_E3808A40_CF8F_4767_BA3C_0C4F13113BAF_.wvu.FilterData" localSheetId="0" hidden="1">Données!$A$5:$S$400</definedName>
    <definedName name="Z_E3996496_31C0_46D4_A4DF_DEF56277A7AE_.wvu.FilterData" localSheetId="0" hidden="1">Données!$A$5:$S$400</definedName>
    <definedName name="Z_E3B7B1CF_9A2F_40CB_9E01_081FB58E6CB0_.wvu.FilterData" localSheetId="0" hidden="1">Données!$A$5:$S$400</definedName>
    <definedName name="Z_E3C03E71_1D92_47B3_81D8_DB48A2368646_.wvu.FilterData" localSheetId="0" hidden="1">Données!$A$5:$S$400</definedName>
    <definedName name="Z_E438F916_C351_40C5_BB5F_A02B0C4E748A_.wvu.FilterData" localSheetId="0" hidden="1">Données!$A$5:$S$400</definedName>
    <definedName name="Z_E4392FDB_480B_4A31_91EC_0650AFA56506_.wvu.FilterData" localSheetId="0" hidden="1">Données!$A$5:$S$400</definedName>
    <definedName name="Z_E43CD42D_CB06_437F_8466_3B65BCA1AE39_.wvu.FilterData" localSheetId="0" hidden="1">Données!$A$5:$S$400</definedName>
    <definedName name="Z_E448148B_8380_48F4_9067_47A9499D059C_.wvu.FilterData" localSheetId="0" hidden="1">Données!$A$5:$S$400</definedName>
    <definedName name="Z_E459F5AB_B57F_4464_992D_80D466142C14_.wvu.FilterData" localSheetId="0" hidden="1">Données!$A$5:$S$400</definedName>
    <definedName name="Z_E4901E73_8636_4AA8_8B5B_D63DECC5792B_.wvu.FilterData" localSheetId="0" hidden="1">Données!$A$5:$S$400</definedName>
    <definedName name="Z_E4926004_B219_41F9_A54E_FBA36CC18FC5_.wvu.FilterData" localSheetId="0" hidden="1">Données!$A$5:$S$400</definedName>
    <definedName name="Z_E49CAD98_56F7_4E8C_948E_34EA37F592EF_.wvu.FilterData" localSheetId="0" hidden="1">Données!$A$5:$S$400</definedName>
    <definedName name="Z_E4CB7499_7818_43EB_B914_7DC65F41372E_.wvu.FilterData" localSheetId="0" hidden="1">Données!$A$5:$S$400</definedName>
    <definedName name="Z_E4DD1688_E573_4567_B1B5_7732CF5B5A56_.wvu.FilterData" localSheetId="0" hidden="1">Données!$A$5:$S$400</definedName>
    <definedName name="Z_E4E5804A_EFBD_4E1A_BC5D_66C8004CB12E_.wvu.FilterData" localSheetId="0" hidden="1">Données!$A$5:$S$400</definedName>
    <definedName name="Z_E4FCB53F_52A3_41FB_B518_9A8F77BE462C_.wvu.FilterData" localSheetId="0" hidden="1">Données!$A$5:$S$400</definedName>
    <definedName name="Z_E52D9C8A_6B3F_4941_B211_96ABA827D10B_.wvu.FilterData" localSheetId="0" hidden="1">Données!$A$5:$S$400</definedName>
    <definedName name="Z_E5489356_BF23_45D2_BB74_CFCF08D17CDC_.wvu.FilterData" localSheetId="0" hidden="1">Données!$A$5:$S$400</definedName>
    <definedName name="Z_E551E739_D5C8_4D8E_8B0A_AD69582A7741_.wvu.FilterData" localSheetId="0" hidden="1">Données!$A$5:$S$400</definedName>
    <definedName name="Z_E5659508_7AE5_4FDA_8A14_699D3185CBB7_.wvu.FilterData" localSheetId="0" hidden="1">Données!$A$5:$S$400</definedName>
    <definedName name="Z_E56D47D3_3070_43F4_9B08_44C79A074D9C_.wvu.FilterData" localSheetId="0" hidden="1">Données!$A$5:$S$400</definedName>
    <definedName name="Z_E5960052_DD9B_49E6_8BC3_9036FE1D230A_.wvu.FilterData" localSheetId="0" hidden="1">Données!$A$5:$S$400</definedName>
    <definedName name="Z_E5AA7301_943E_4181_B23B_3B10068E55F3_.wvu.FilterData" localSheetId="0" hidden="1">Données!$A$5:$S$400</definedName>
    <definedName name="Z_E5CF3091_AE7E_43D3_A536_75E56BFB2DC8_.wvu.FilterData" localSheetId="0" hidden="1">Données!$A$5:$S$400</definedName>
    <definedName name="Z_E5EB7B34_09F6_4E60_9232_33481222EF4C_.wvu.FilterData" localSheetId="0" hidden="1">Données!$A$5:$S$400</definedName>
    <definedName name="Z_E6114728_BD13_45BA_88E8_77F199025533_.wvu.FilterData" localSheetId="0" hidden="1">Données!$A$5:$S$400</definedName>
    <definedName name="Z_E622BE36_C8A7_414A_B0F1_DAB25DA257B8_.wvu.FilterData" localSheetId="0" hidden="1">Données!$A$5:$S$400</definedName>
    <definedName name="Z_E62E8233_18B4_4F25_81D5_1F99FCF9B9F1_.wvu.FilterData" localSheetId="0" hidden="1">Données!$A$5:$S$400</definedName>
    <definedName name="Z_E631AC12_C68C_4622_BC89_3D73576BA4FB_.wvu.FilterData" localSheetId="0" hidden="1">Données!$A$5:$S$400</definedName>
    <definedName name="Z_E64C9404_F761_47F7_8B48_EC7FB1952883_.wvu.FilterData" localSheetId="0" hidden="1">Données!$A$5:$S$400</definedName>
    <definedName name="Z_E6576EDD_BB17_49B6_9E67_2D4849B9FA35_.wvu.FilterData" localSheetId="0" hidden="1">Données!$A$5:$S$400</definedName>
    <definedName name="Z_E66EB203_2A29_4F8C_AA92_3387F3C06D24_.wvu.FilterData" localSheetId="0" hidden="1">Données!$A$5:$S$400</definedName>
    <definedName name="Z_E6798C52_8B10_40B5_9696_1092A8D88055_.wvu.FilterData" localSheetId="0" hidden="1">Données!$A$5:$S$400</definedName>
    <definedName name="Z_E681A49E_5471_4A9C_819E_D54791A43149_.wvu.FilterData" localSheetId="0" hidden="1">Données!$A$5:$S$400</definedName>
    <definedName name="Z_E6A3B60E_FDA9_4568_9565_2A83439A22DD_.wvu.FilterData" localSheetId="0" hidden="1">Données!$A$5:$S$400</definedName>
    <definedName name="Z_E6C2C2FF_3056_4A09_8D8D_4F6A516DFE04_.wvu.FilterData" localSheetId="0" hidden="1">Données!$A$5:$S$400</definedName>
    <definedName name="Z_E6FAC9B8_46B2_41EA_801E_9F7918DE61E4_.wvu.FilterData" localSheetId="0" hidden="1">Données!$A$5:$S$400</definedName>
    <definedName name="Z_E7490A60_F5B4_42E7_BDD3_862A5DF0F2DC_.wvu.FilterData" localSheetId="0" hidden="1">Données!$A$5:$S$400</definedName>
    <definedName name="Z_E79227A6_6ED5_45A5_B199_70E9B12776F3_.wvu.FilterData" localSheetId="0" hidden="1">Données!$A$5:$S$400</definedName>
    <definedName name="Z_E7CE7C62_4D4C_415B_B2DE_E0CA5E4377A5_.wvu.FilterData" localSheetId="0" hidden="1">Données!$A$5:$S$400</definedName>
    <definedName name="Z_E7E606CF_BBAD_48AC_B9BF_A1890DE2F82C_.wvu.FilterData" localSheetId="0" hidden="1">Données!$A$5:$S$400</definedName>
    <definedName name="Z_E819AFE8_E6AE_4AE4_BE03_1F26F4BA1A0C_.wvu.FilterData" localSheetId="0" hidden="1">Données!$A$5:$S$400</definedName>
    <definedName name="Z_E8386FC0_7C48_4429_8C4D_512F03F3D065_.wvu.FilterData" localSheetId="0" hidden="1">Données!$A$5:$S$400</definedName>
    <definedName name="Z_E8415534_F654_4B46_B838_28DF5CFDD9B1_.wvu.FilterData" localSheetId="0" hidden="1">Données!$A$5:$S$400</definedName>
    <definedName name="Z_E87A3ECB_C4B0_42AA_A4DB_22106EB3E88B_.wvu.FilterData" localSheetId="0" hidden="1">Données!$A$5:$S$400</definedName>
    <definedName name="Z_E8B22235_A2A5_461C_972B_2CEE630DD14E_.wvu.FilterData" localSheetId="0" hidden="1">Données!$A$5:$S$400</definedName>
    <definedName name="Z_E8D866F1_8E62_46EF_A053_26CFB15CD8F0_.wvu.FilterData" localSheetId="0" hidden="1">Données!$A$5:$S$400</definedName>
    <definedName name="Z_E8EBB953_0D72_4408_90C0_FCB4FD55014D_.wvu.FilterData" localSheetId="0" hidden="1">Données!$A$5:$S$400</definedName>
    <definedName name="Z_E90F2A87_ECC5_4852_9D66_42F98F4452B7_.wvu.FilterData" localSheetId="0" hidden="1">Données!$A$5:$S$400</definedName>
    <definedName name="Z_E914D232_2D71_46B4_9E50_5B73B94733AF_.wvu.FilterData" localSheetId="0" hidden="1">Données!$A$5:$S$400</definedName>
    <definedName name="Z_E91DB8E5_6879_4DF3_850B_9AEE022767EC_.wvu.FilterData" localSheetId="0" hidden="1">Données!$A$5:$S$400</definedName>
    <definedName name="Z_E9401CF9_166A_48FF_A669_6CFDA9F71AC5_.wvu.FilterData" localSheetId="0" hidden="1">Données!$A$5:$S$400</definedName>
    <definedName name="Z_E975FD60_6E93_4713_AAA8_4189CC56F8BB_.wvu.FilterData" localSheetId="0" hidden="1">Données!$A$5:$S$400</definedName>
    <definedName name="Z_E978B30B_4C23_4ACD_8148_58749227318A_.wvu.FilterData" localSheetId="0" hidden="1">Données!$A$5:$S$400</definedName>
    <definedName name="Z_E98705FE_5912_435D_8591_85885CA95F67_.wvu.FilterData" localSheetId="0" hidden="1">Données!$A$5:$S$400</definedName>
    <definedName name="Z_E990D1F0_AB57_429D_BC0D_90125C3EDC4E_.wvu.FilterData" localSheetId="0" hidden="1">Données!$A$5:$S$400</definedName>
    <definedName name="Z_E9E29EC2_40C7_4D8F_929B_C96858C49A2F_.wvu.FilterData" localSheetId="0" hidden="1">Données!$A$5:$S$400</definedName>
    <definedName name="Z_EA06E50B_77AC_4D55_B6C3_C0E4901127C1_.wvu.FilterData" localSheetId="0" hidden="1">Données!$A$5:$S$400</definedName>
    <definedName name="Z_EA099FA5_1CFB_461F_A1FC_9CAE555B52B0_.wvu.FilterData" localSheetId="0" hidden="1">Données!$A$5:$S$400</definedName>
    <definedName name="Z_EA5CC60D_3D3A_4D50_A6EE_EB5F8648941A_.wvu.FilterData" localSheetId="0" hidden="1">Données!$A$5:$S$400</definedName>
    <definedName name="Z_EA96999C_402D_415D_AF6A_3DFDFF7CCBE5_.wvu.FilterData" localSheetId="0" hidden="1">Données!$A$5:$S$400</definedName>
    <definedName name="Z_EAA74A5F_3C64_4A68_8CEC_E46073FDC832_.wvu.FilterData" localSheetId="0" hidden="1">Données!$A$5:$S$400</definedName>
    <definedName name="Z_EAB0981C_B927_4F1F_A9FC_B296E49B4202_.wvu.FilterData" localSheetId="0" hidden="1">Données!$A$5:$S$400</definedName>
    <definedName name="Z_EAC7F077_3A07_4C44_85E5_8FB623E71378_.wvu.FilterData" localSheetId="0" hidden="1">Données!$A$5:$S$400</definedName>
    <definedName name="Z_EAD76347_55A8_4AC6_95BE_D508BA885650_.wvu.FilterData" localSheetId="0" hidden="1">Données!$A$5:$S$400</definedName>
    <definedName name="Z_EB0EADBC_B9C4_4F4F_9431_ED9521AD6E56_.wvu.FilterData" localSheetId="0" hidden="1">Données!$A$5:$S$400</definedName>
    <definedName name="Z_EB17B6C2_B513_417E_954B_0C9EDCFF16F6_.wvu.FilterData" localSheetId="0" hidden="1">Données!$A$5:$S$400</definedName>
    <definedName name="Z_EB49B8E1_0C35_4A2B_97F8_E7F209E8B844_.wvu.FilterData" localSheetId="0" hidden="1">Données!$A$5:$S$400</definedName>
    <definedName name="Z_EB4CCDE4_8187_4FB9_A8D1_6DE64B2334C4_.wvu.FilterData" localSheetId="0" hidden="1">Données!$A$5:$S$400</definedName>
    <definedName name="Z_EB561B50_D1D6_455F_BF72_FF464C49981D_.wvu.FilterData" localSheetId="0" hidden="1">Données!$A$5:$S$400</definedName>
    <definedName name="Z_EB5D7603_74BD_4062_BFCA_0F528FFF0829_.wvu.FilterData" localSheetId="0" hidden="1">Données!$A$5:$S$400</definedName>
    <definedName name="Z_EB6AFE3C_8C0B_4886_BE83_6E1A10A4D5D3_.wvu.FilterData" localSheetId="0" hidden="1">Données!$A$5:$S$400</definedName>
    <definedName name="Z_EB734A2C_120E_47FD_A21B_B9724A0E895E_.wvu.FilterData" localSheetId="0" hidden="1">Données!$A$5:$S$400</definedName>
    <definedName name="Z_EB87A9B0_8165_4EEE_A336_2B2A348DD5BD_.wvu.FilterData" localSheetId="0" hidden="1">Données!$A$5:$S$400</definedName>
    <definedName name="Z_EB881CD5_19EE_43A7_BB15_D21F30296EFB_.wvu.FilterData" localSheetId="0" hidden="1">Données!$A$5:$S$400</definedName>
    <definedName name="Z_EB9A9A6E_1CDE_4058_8BBA_32D6285D5D32_.wvu.FilterData" localSheetId="0" hidden="1">Données!$A$5:$S$400</definedName>
    <definedName name="Z_EC0084B2_F6D5_4790_BD8C_98AF86B80630_.wvu.FilterData" localSheetId="0" hidden="1">Données!$A$5:$S$400</definedName>
    <definedName name="Z_EC089B8A_2113_48CE_8799_000A0041D764_.wvu.FilterData" localSheetId="0" hidden="1">Données!$A$5:$S$400</definedName>
    <definedName name="Z_EC12EB92_B2E3_4E2C_97CD_1125D2CBCE08_.wvu.FilterData" localSheetId="0" hidden="1">Données!$A$5:$S$400</definedName>
    <definedName name="Z_EC2895A3_8847_4F00_ACA0_19B96F510443_.wvu.FilterData" localSheetId="0" hidden="1">Données!$A$5:$S$400</definedName>
    <definedName name="Z_EC4B675D_D44C_49EE_9C99_CEEFB43AF15E_.wvu.FilterData" localSheetId="0" hidden="1">Données!$A$5:$S$400</definedName>
    <definedName name="Z_EC588CF0_F027_4C0D_B7DF_060F6C460FFC_.wvu.FilterData" localSheetId="0" hidden="1">Données!$A$5:$S$400</definedName>
    <definedName name="Z_EC714A49_8E54_432B_A8CE_66BFFCE7D093_.wvu.FilterData" localSheetId="0" hidden="1">Données!$A$5:$S$400</definedName>
    <definedName name="Z_EC84A0A6_FDAF_47F8_9890_DBC7F6ED483B_.wvu.FilterData" localSheetId="0" hidden="1">Données!$A$5:$S$400</definedName>
    <definedName name="Z_EC8CEB13_9F4B_40FE_BE19_B98483C9140D_.wvu.FilterData" localSheetId="0" hidden="1">Données!$A$5:$S$400</definedName>
    <definedName name="Z_ECA73663_FB55_44AD_85C5_E027FF828875_.wvu.FilterData" localSheetId="0" hidden="1">Données!$A$5:$S$400</definedName>
    <definedName name="Z_ECC0FEB2_04A2_4338_B630_AE55FCBF88A1_.wvu.FilterData" localSheetId="0" hidden="1">Données!$A$5:$S$400</definedName>
    <definedName name="Z_ECD49264_6E3C_43AA_97EB_FDF3C8469C80_.wvu.FilterData" localSheetId="0" hidden="1">Données!$A$5:$S$400</definedName>
    <definedName name="Z_ECDAA8B7_57EB_4235_997C_BED7F62A13E7_.wvu.FilterData" localSheetId="0" hidden="1">Données!$A$5:$S$400</definedName>
    <definedName name="Z_ECDDC0D3_C907_48CA_821B_638785EC3ABA_.wvu.FilterData" localSheetId="0" hidden="1">Données!$A$5:$S$400</definedName>
    <definedName name="Z_ECEEDB16_E8FA_464A_900D_8A5DDA1E5ED3_.wvu.FilterData" localSheetId="0" hidden="1">Données!$A$5:$S$400</definedName>
    <definedName name="Z_ECF012F7_F855_4E0B_97D0_6E8F179A7B01_.wvu.FilterData" localSheetId="0" hidden="1">Données!$A$5:$S$400</definedName>
    <definedName name="Z_ECF18797_8B65_42B7_A373_9D7045B51C32_.wvu.FilterData" localSheetId="0" hidden="1">Données!$A$5:$S$400</definedName>
    <definedName name="Z_ECFB163F_AFF8_4BB2_939D_3B3141E5E14D_.wvu.FilterData" localSheetId="0" hidden="1">Données!$A$5:$S$400</definedName>
    <definedName name="Z_ED02BD3C_ACEB_4B59_842E_F6926C388A61_.wvu.FilterData" localSheetId="0" hidden="1">Données!$A$5:$S$400</definedName>
    <definedName name="Z_ED1B7D04_7403_4F24_BB98_CB8375008EFA_.wvu.FilterData" localSheetId="0" hidden="1">Données!$A$5:$S$400</definedName>
    <definedName name="Z_ED1DECC3_4F17_4A4C_A666_24BBF9D47057_.wvu.FilterData" localSheetId="0" hidden="1">Données!$A$5:$S$400</definedName>
    <definedName name="Z_ED23BD20_F562_4340_9CB4_90720C3972EC_.wvu.FilterData" localSheetId="0" hidden="1">Données!$A$5:$S$400</definedName>
    <definedName name="Z_ED261587_2D27_4CEF_AF8D_9B9F9C40C33A_.wvu.FilterData" localSheetId="0" hidden="1">Données!$A$5:$S$400</definedName>
    <definedName name="Z_ED2A7415_10D9_4132_BDA4_9039989C10A7_.wvu.FilterData" localSheetId="0" hidden="1">Données!$A$5:$S$400</definedName>
    <definedName name="Z_ED34AC36_A29A_4C41_8FE4_0487CB4C62B7_.wvu.FilterData" localSheetId="0" hidden="1">Données!$A$5:$S$400</definedName>
    <definedName name="Z_ED34BB90_C62B_4F04_B379_7C756D435EF3_.wvu.FilterData" localSheetId="0" hidden="1">Données!$A$5:$S$400</definedName>
    <definedName name="Z_ED61C77E_A4AF_4B73_BE14_14C37CD5EBA4_.wvu.FilterData" localSheetId="0" hidden="1">Données!$A$5:$S$400</definedName>
    <definedName name="Z_ED72A2EA_C93E_46EB_8852_DE5D187838E4_.wvu.FilterData" localSheetId="0" hidden="1">Données!$A$5:$S$400</definedName>
    <definedName name="Z_ED75F7B9_C221_4A56_A759_92B6EE8C1431_.wvu.FilterData" localSheetId="0" hidden="1">Données!$A$5:$S$400</definedName>
    <definedName name="Z_ED77AD28_6802_4381_A5AF_D46E027686B5_.wvu.FilterData" localSheetId="0" hidden="1">Données!$A$5:$S$400</definedName>
    <definedName name="Z_ED95B462_8383_453A_BEEE_9A253F9592C8_.wvu.FilterData" localSheetId="0" hidden="1">Données!$A$5:$S$400</definedName>
    <definedName name="Z_ED9CB0CE_CDEE_4D15_B6FD_B7AABB9EE213_.wvu.FilterData" localSheetId="0" hidden="1">Données!$A$5:$S$400</definedName>
    <definedName name="Z_EDADFBEE_53C2_42F9_95F8_D00C58DA60AE_.wvu.FilterData" localSheetId="0" hidden="1">Données!$A$5:$S$400</definedName>
    <definedName name="Z_EDAFF9FA_9043_4DEA_A195_ED91755885C8_.wvu.FilterData" localSheetId="0" hidden="1">Données!$A$5:$S$400</definedName>
    <definedName name="Z_EDCE9D3F_D334_4F1B_9698_C34B46D26971_.wvu.FilterData" localSheetId="0" hidden="1">Données!$A$5:$S$400</definedName>
    <definedName name="Z_EDD2663C_088D_42A1_9578_C2B3475069AB_.wvu.FilterData" localSheetId="0" hidden="1">Données!$A$5:$S$400</definedName>
    <definedName name="Z_EDDE483C_48C7_46A5_833A_CC07064A56EC_.wvu.FilterData" localSheetId="0" hidden="1">Données!$A$5:$S$400</definedName>
    <definedName name="Z_EE03C5D4_8433_4AFD_B837_4335CC9B66B6_.wvu.FilterData" localSheetId="0" hidden="1">Données!$A$5:$S$400</definedName>
    <definedName name="Z_EE1D24B1_9D6E_4A01_9941_F8D7B2130845_.wvu.FilterData" localSheetId="0" hidden="1">Données!$A$5:$S$400</definedName>
    <definedName name="Z_EE218767_E0D8_4A07_9A8B_9FEA52DB9641_.wvu.FilterData" localSheetId="0" hidden="1">Données!$A$5:$S$400</definedName>
    <definedName name="Z_EE223FC1_7FA7_4099_84EB_8B1D64AA6544_.wvu.FilterData" localSheetId="0" hidden="1">Données!$A$5:$S$400</definedName>
    <definedName name="Z_EE30E137_85F2_402E_A0DF_B9D76E8C8E20_.wvu.FilterData" localSheetId="0" hidden="1">Données!$A$5:$S$400</definedName>
    <definedName name="Z_EE68F99E_9489_4050_8EDE_1C7CBE4CDD42_.wvu.FilterData" localSheetId="0" hidden="1">Données!$A$5:$S$400</definedName>
    <definedName name="Z_EE6EE1D5_AD41_418B_BFFA_42C53E13BB61_.wvu.FilterData" localSheetId="0" hidden="1">Données!$A$5:$S$400</definedName>
    <definedName name="Z_EE723679_54BF_4D4F_96E6_2A5488D6E4DA_.wvu.FilterData" localSheetId="0" hidden="1">Données!$A$5:$S$400</definedName>
    <definedName name="Z_EE876B4E_6DAB_4B82_90E0_184A215DA954_.wvu.FilterData" localSheetId="0" hidden="1">Données!$A$5:$S$400</definedName>
    <definedName name="Z_EE924B64_03E0_4FD0_916E_D139FD520B0C_.wvu.FilterData" localSheetId="0" hidden="1">Données!$A$5:$S$400</definedName>
    <definedName name="Z_EEA4ACA6_7BBD_4431_99AA_F7FE54514771_.wvu.FilterData" localSheetId="0" hidden="1">Données!$A$5:$S$400</definedName>
    <definedName name="Z_EEB2E79F_5345_420A_A836_F04B8C69BC54_.wvu.FilterData" localSheetId="0" hidden="1">Données!$A$5:$S$400</definedName>
    <definedName name="Z_EEEB2699_D762_44C5_A4EB_50CE6902CD69_.wvu.FilterData" localSheetId="0" hidden="1">Données!$A$5:$S$400</definedName>
    <definedName name="Z_EEEBB1E5_91E1_49A7_940D_7439E3177F3E_.wvu.FilterData" localSheetId="0" hidden="1">Données!$A$5:$S$400</definedName>
    <definedName name="Z_EF06FCEA_E53E_454C_B6ED_9E7D1FC004AF_.wvu.FilterData" localSheetId="0" hidden="1">Données!$A$5:$S$400</definedName>
    <definedName name="Z_EF1099C6_B527_4BD7_9B3A_FBCE86033391_.wvu.FilterData" localSheetId="0" hidden="1">Données!$A$5:$S$400</definedName>
    <definedName name="Z_EF17C48C_E57D_44AD_A0C6_529957AA17C3_.wvu.FilterData" localSheetId="0" hidden="1">Données!$A$5:$S$400</definedName>
    <definedName name="Z_EF349DAD_C5D3_4476_ACC3_4BE1176BEF6A_.wvu.FilterData" localSheetId="0" hidden="1">Données!$A$5:$S$400</definedName>
    <definedName name="Z_EF3683BE_5152_439B_A51B_CFEFB5C07235_.wvu.FilterData" localSheetId="0" hidden="1">Données!$A$5:$S$400</definedName>
    <definedName name="Z_EF617D1A_B6AE_49DF_8248_A49CBD136532_.wvu.FilterData" localSheetId="0" hidden="1">Données!$A$5:$S$400</definedName>
    <definedName name="Z_EF73D739_D348_449D_B967_B8D18A07622A_.wvu.FilterData" localSheetId="0" hidden="1">Données!$A$5:$S$400</definedName>
    <definedName name="Z_EF79D627_A1E4_4C4B_A6F8_67DF4BEE08C5_.wvu.FilterData" localSheetId="0" hidden="1">Données!$A$5:$S$400</definedName>
    <definedName name="Z_EF8442FE_4B4A_4504_9D70_31F7389DF0E9_.wvu.FilterData" localSheetId="0" hidden="1">Données!$A$5:$S$400</definedName>
    <definedName name="Z_EFB5457E_64AE_4CC1_B8BA_754FF0C2B814_.wvu.FilterData" localSheetId="0" hidden="1">Données!$A$5:$S$400</definedName>
    <definedName name="Z_EFE72B51_5B90_40DE_B6B8_E64077180C3B_.wvu.FilterData" localSheetId="0" hidden="1">Données!$A$5:$S$400</definedName>
    <definedName name="Z_EFF00CD8_2234_4297_A2B4_F2B29DDFD36A_.wvu.FilterData" localSheetId="0" hidden="1">Données!$A$5:$S$400</definedName>
    <definedName name="Z_EFF1B5C5_8281_45B5_A2FF_54D98FDF4178_.wvu.FilterData" localSheetId="0" hidden="1">Données!$A$5:$S$400</definedName>
    <definedName name="Z_EFF5FBC2_CBF7_4AFB_8A2F_9ECD45A77350_.wvu.FilterData" localSheetId="0" hidden="1">Données!$A$5:$S$400</definedName>
    <definedName name="Z_EFF6CDD7_4C96_48D0_931E_DBA922493503_.wvu.FilterData" localSheetId="0" hidden="1">Données!$A$5:$S$400</definedName>
    <definedName name="Z_F0313324_60AC_4500_ACB4_638272AF4E30_.wvu.FilterData" localSheetId="0" hidden="1">Données!$A$5:$S$400</definedName>
    <definedName name="Z_F04DE628_C6E5_40F9_87B1_6FF2233A95B2_.wvu.FilterData" localSheetId="0" hidden="1">Données!$A$5:$S$400</definedName>
    <definedName name="Z_F0598712_A82C_4AAB_B224_60E8EF822FF7_.wvu.FilterData" localSheetId="0" hidden="1">Données!$A$5:$S$400</definedName>
    <definedName name="Z_F0DF970A_B3E3_4565_BC3F_142D121917ED_.wvu.FilterData" localSheetId="0" hidden="1">Données!$A$5:$S$400</definedName>
    <definedName name="Z_F0F9A726_8404_4684_B4C6_BCA5A5ACA2E2_.wvu.FilterData" localSheetId="0" hidden="1">Données!$A$5:$S$400</definedName>
    <definedName name="Z_F0FA5DC1_52E3_4791_B5DF_1712D87B9480_.wvu.FilterData" localSheetId="0" hidden="1">Données!$A$5:$S$400</definedName>
    <definedName name="Z_F0FE6CF8_C304_4DE5_9C6B_B9BF13FB2641_.wvu.FilterData" localSheetId="0" hidden="1">Données!$A$5:$S$400</definedName>
    <definedName name="Z_F102A3AA_52A8_487B_AFCD_3E04566C39C7_.wvu.FilterData" localSheetId="0" hidden="1">Données!$A$5:$S$400</definedName>
    <definedName name="Z_F10D1273_B560_4D58_9AD1_6A8D7F5F0CE1_.wvu.FilterData" localSheetId="0" hidden="1">Données!$A$5:$S$400</definedName>
    <definedName name="Z_F12565D3_F93D_4110_8529_F6EB8C9408C2_.wvu.FilterData" localSheetId="0" hidden="1">Données!$A$5:$S$400</definedName>
    <definedName name="Z_F1478C16_1930_4E99_B9C3_FC6F835DCFB8_.wvu.FilterData" localSheetId="0" hidden="1">Données!$A$5:$S$400</definedName>
    <definedName name="Z_F14F23F1_4C2E_450E_A93A_9FD246174B86_.wvu.FilterData" localSheetId="0" hidden="1">Données!$A$5:$S$400</definedName>
    <definedName name="Z_F154C6D1_D9A0_4B57_8914_CFC3C9E3E935_.wvu.FilterData" localSheetId="0" hidden="1">Données!$A$5:$S$400</definedName>
    <definedName name="Z_F1898334_155D_4F3C_BDA1_EB28E0AD6539_.wvu.FilterData" localSheetId="0" hidden="1">Données!$A$5:$S$400</definedName>
    <definedName name="Z_F1A192A2_4F08_4308_B5FC_78B4805C22DD_.wvu.FilterData" localSheetId="0" hidden="1">Données!$A$5:$S$400</definedName>
    <definedName name="Z_F1CE68B6_6F2E_4CB0_8C00_F715428F01E5_.wvu.FilterData" localSheetId="0" hidden="1">Données!$A$5:$S$400</definedName>
    <definedName name="Z_F1CF1151_5BA4_4E76_ACF0_BE891C1C3449_.wvu.FilterData" localSheetId="0" hidden="1">Données!$A$5:$S$400</definedName>
    <definedName name="Z_F1F7692D_C3B3_4817_8ABD_B098795F70EF_.wvu.FilterData" localSheetId="0" hidden="1">Données!$A$5:$S$400</definedName>
    <definedName name="Z_F20A59F3_82BB_4B12_BA0E_69AD061D3FAD_.wvu.FilterData" localSheetId="0" hidden="1">Données!$A$5:$S$400</definedName>
    <definedName name="Z_F25B1F3C_7CF1_4FB0_A950_BAF5F7531137_.wvu.FilterData" localSheetId="0" hidden="1">Données!$A$5:$S$400</definedName>
    <definedName name="Z_F268E833_3420_4BFC_96F3_A657AFAA5BF6_.wvu.FilterData" localSheetId="0" hidden="1">Données!$A$5:$S$400</definedName>
    <definedName name="Z_F26DF1DB_CBA7_4BFF_8177_9FECBDA2E151_.wvu.FilterData" localSheetId="0" hidden="1">Données!$A$5:$S$400</definedName>
    <definedName name="Z_F27428C0_3C0A_4435_9051_3EBE9A5559A9_.wvu.FilterData" localSheetId="0" hidden="1">Données!$A$5:$S$400</definedName>
    <definedName name="Z_F2851D78_3A20_4F1A_9AAC_6617D49E49AE_.wvu.FilterData" localSheetId="0" hidden="1">Données!$A$5:$S$400</definedName>
    <definedName name="Z_F28F012F_A6D1_41B9_B4A7_DA79612CCA69_.wvu.FilterData" localSheetId="0" hidden="1">Données!$A$5:$S$400</definedName>
    <definedName name="Z_F2B4132B_B188_424A_B7A1_08CA3C911E56_.wvu.FilterData" localSheetId="0" hidden="1">Données!$A$5:$S$400</definedName>
    <definedName name="Z_F2E15688_58F3_412C_914D_B1BDA97BCFF1_.wvu.FilterData" localSheetId="0" hidden="1">Données!$A$5:$S$400</definedName>
    <definedName name="Z_F2E8680D_FC1B_443D_9B8D_9FCF7242F269_.wvu.FilterData" localSheetId="0" hidden="1">Données!$A$5:$S$400</definedName>
    <definedName name="Z_F2F22F6B_96B1_4E21_AE92_FAE5B10C6462_.wvu.FilterData" localSheetId="0" hidden="1">Données!$A$5:$S$400</definedName>
    <definedName name="Z_F2FF7BF2_5417_4969_932C_DC6475DF080F_.wvu.FilterData" localSheetId="0" hidden="1">Données!$A$5:$S$400</definedName>
    <definedName name="Z_F309BCD8_FA3E_4087_96EC_722D7A71840E_.wvu.FilterData" localSheetId="0" hidden="1">Données!$A$5:$S$400</definedName>
    <definedName name="Z_F34098D3_0594_498D_9FC4_17BA5BE7CBFA_.wvu.FilterData" localSheetId="0" hidden="1">Données!$A$5:$S$400</definedName>
    <definedName name="Z_F3703DD8_DB9F_410C_BB96_3F609FFBA286_.wvu.FilterData" localSheetId="0" hidden="1">Données!$A$5:$S$400</definedName>
    <definedName name="Z_F37CFE7A_D645_471A_93BE_F44B8AAD097D_.wvu.FilterData" localSheetId="0" hidden="1">Données!$A$5:$S$400</definedName>
    <definedName name="Z_F38789FB_1DF0_4A46_8B59_315D86B4C4F3_.wvu.FilterData" localSheetId="0" hidden="1">Données!$A$5:$S$400</definedName>
    <definedName name="Z_F392D76D_EE38_4C2C_8879_85F3E5BE8747_.wvu.FilterData" localSheetId="0" hidden="1">Données!$A$5:$S$400</definedName>
    <definedName name="Z_F39EDC8E_9533_4DB6_875F_114CB6910F57_.wvu.FilterData" localSheetId="0" hidden="1">Données!$A$5:$S$400</definedName>
    <definedName name="Z_F3BE3300_6F4D_41B0_BD32_97355D4E110A_.wvu.FilterData" localSheetId="0" hidden="1">Données!$A$5:$S$400</definedName>
    <definedName name="Z_F3C283F3_D698_48AB_A598_DED5BDC973A4_.wvu.FilterData" localSheetId="0" hidden="1">Données!$A$5:$S$400</definedName>
    <definedName name="Z_F3DED04C_02EC_4017_AEC7_ED921350233A_.wvu.FilterData" localSheetId="0" hidden="1">Données!$A$5:$S$400</definedName>
    <definedName name="Z_F3FAC19D_B813_484A_8E78_C9152797B10B_.wvu.FilterData" localSheetId="0" hidden="1">Données!$A$5:$S$400</definedName>
    <definedName name="Z_F3FEEDE7_3123_4668_BC7B_5E57C447E8A8_.wvu.FilterData" localSheetId="0" hidden="1">Données!$A$5:$S$400</definedName>
    <definedName name="Z_F4414BA5_F19A_4ADF_96F2_09ED1B5EAB7F_.wvu.FilterData" localSheetId="0" hidden="1">Données!$A$5:$S$400</definedName>
    <definedName name="Z_F4420C09_2D12_42DE_9135_D2CA445F9CD3_.wvu.FilterData" localSheetId="0" hidden="1">Données!$A$5:$S$400</definedName>
    <definedName name="Z_F44958FF_6525_4341_A71C_610B1563E6EC_.wvu.FilterData" localSheetId="0" hidden="1">Données!$A$5:$S$400</definedName>
    <definedName name="Z_F458610F_DC33_4120_82B6_15CA1842EEB1_.wvu.FilterData" localSheetId="0" hidden="1">Données!$A$5:$S$400</definedName>
    <definedName name="Z_F4712DEF_A67A_49E0_938C_9BC4153389CB_.wvu.FilterData" localSheetId="0" hidden="1">Données!$A$5:$S$400</definedName>
    <definedName name="Z_F4745656_2278_4EF8_8C29_BEFC25D67649_.wvu.FilterData" localSheetId="0" hidden="1">Données!$A$5:$S$400</definedName>
    <definedName name="Z_F485CA51_434B_46F0_A63E_FC68E219E410_.wvu.FilterData" localSheetId="0" hidden="1">Données!$A$5:$S$400</definedName>
    <definedName name="Z_F499A3E1_EC9E_4ABB_8A55_673DF7BF3AE8_.wvu.FilterData" localSheetId="0" hidden="1">Données!$A$5:$S$400</definedName>
    <definedName name="Z_F4B29309_6904_4B7D_A25E_282524E48E3C_.wvu.FilterData" localSheetId="0" hidden="1">Données!$A$5:$S$400</definedName>
    <definedName name="Z_F4B40DEC_4C6B_439C_B54F_8B2C24D0C243_.wvu.FilterData" localSheetId="0" hidden="1">Données!$A$5:$S$400</definedName>
    <definedName name="Z_F4BE0DBC_8408_45D0_A514_2F219237DE1C_.wvu.FilterData" localSheetId="0" hidden="1">Données!$A$5:$S$400</definedName>
    <definedName name="Z_F5122FCF_BFC4_43AD_A203_86E48A577E38_.wvu.FilterData" localSheetId="0" hidden="1">Données!$A$5:$S$400</definedName>
    <definedName name="Z_F52FC72E_8267_451B_A95A_F7684FB53BDD_.wvu.FilterData" localSheetId="0" hidden="1">Données!$A$5:$S$400</definedName>
    <definedName name="Z_F53FEC34_2F2A_466F_A190_E49EAC97F47A_.wvu.FilterData" localSheetId="0" hidden="1">Données!$A$5:$S$400</definedName>
    <definedName name="Z_F57CFA23_D767_42E8_8639_8911A62C064B_.wvu.FilterData" localSheetId="0" hidden="1">Données!$A$5:$S$400</definedName>
    <definedName name="Z_F5947325_13A6_47B1_B601_2E3AA49EE2D0_.wvu.FilterData" localSheetId="0" hidden="1">Données!$A$5:$S$400</definedName>
    <definedName name="Z_F5C707F0_F185_45A4_9ABD_8A58FAFF2360_.wvu.FilterData" localSheetId="0" hidden="1">Données!$A$5:$S$400</definedName>
    <definedName name="Z_F5D67AA9_1E57_4CBC_8053_AE3247324214_.wvu.FilterData" localSheetId="0" hidden="1">Données!$A$5:$S$400</definedName>
    <definedName name="Z_F62B8E36_3C99_4AC1_A54C_F90371B1BCE7_.wvu.FilterData" localSheetId="0" hidden="1">Données!$A$5:$S$400</definedName>
    <definedName name="Z_F640E7CA_4D49_42F6_84F8_9C13809BECC3_.wvu.FilterData" localSheetId="0" hidden="1">Données!$A$5:$S$400</definedName>
    <definedName name="Z_F66550B4_120D_446F_AEE6_E452B87A9CB9_.wvu.FilterData" localSheetId="0" hidden="1">Données!$A$5:$S$400</definedName>
    <definedName name="Z_F6752C98_6CBA_4757_9E86_BF3F15C8757C_.wvu.FilterData" localSheetId="0" hidden="1">Données!$A$5:$S$400</definedName>
    <definedName name="Z_F6A2C0C6_F604_49B0_80EE_2A4BE8128C1B_.wvu.FilterData" localSheetId="0" hidden="1">Données!$A$5:$S$400</definedName>
    <definedName name="Z_F6A8F589_0C1B_4BB4_8643_FE7003645B2B_.wvu.FilterData" localSheetId="0" hidden="1">Données!$A$5:$S$400</definedName>
    <definedName name="Z_F6B29118_FF7A_4044_B8DF_CAC51AB40BE9_.wvu.FilterData" localSheetId="0" hidden="1">Données!$A$5:$S$400</definedName>
    <definedName name="Z_F6BD24C0_6B01_4CEB_8C32_0D8AF7824E90_.wvu.FilterData" localSheetId="0" hidden="1">Données!$A$5:$S$400</definedName>
    <definedName name="Z_F6D393F3_5C09_4564_921A_551A1873E7E5_.wvu.FilterData" localSheetId="0" hidden="1">Données!$A$5:$S$400</definedName>
    <definedName name="Z_F71A852B_675F_4CC6_A6C1_D13D438D5259_.wvu.FilterData" localSheetId="0" hidden="1">Données!$A$5:$S$400</definedName>
    <definedName name="Z_F73BA180_5209_41DF_9A1C_334B806C6832_.wvu.FilterData" localSheetId="0" hidden="1">Données!$A$5:$S$400</definedName>
    <definedName name="Z_F74623BE_B8B3_4E38_9184_F4979F6A5905_.wvu.FilterData" localSheetId="0" hidden="1">Données!$A$5:$S$400</definedName>
    <definedName name="Z_F74BFAB3_F0D2_4621_B585_BD587AF2044B_.wvu.FilterData" localSheetId="0" hidden="1">Données!$A$5:$S$400</definedName>
    <definedName name="Z_F7534416_7E0B_4B3E_9283_3CE1FC6BA482_.wvu.FilterData" localSheetId="0" hidden="1">Données!$A$5:$S$400</definedName>
    <definedName name="Z_F7624A80_8083_4C7B_8908_951CF56C9DB3_.wvu.FilterData" localSheetId="0" hidden="1">Données!$A$5:$S$400</definedName>
    <definedName name="Z_F762C0A6_140D_4FA6_B2B9_E4E922797909_.wvu.FilterData" localSheetId="0" hidden="1">Données!$A$5:$S$400</definedName>
    <definedName name="Z_F782FE7E_2B63_4CEE_BD79_E3DE0F4AE2E9_.wvu.FilterData" localSheetId="0" hidden="1">Données!$A$5:$S$400</definedName>
    <definedName name="Z_F788E495_365F_4097_B93B_8F6978C884AE_.wvu.FilterData" localSheetId="0" hidden="1">Données!$A$5:$S$400</definedName>
    <definedName name="Z_F7921958_CFA0_419F_A513_78393AF9BC96_.wvu.FilterData" localSheetId="0" hidden="1">Données!$A$5:$S$400</definedName>
    <definedName name="Z_F7945B99_4873_4D15_830D_21AD47C3C14A_.wvu.FilterData" localSheetId="0" hidden="1">Données!$A$5:$S$400</definedName>
    <definedName name="Z_F7A53BC6_7B49_4B31_90DE_96D173B0CDC4_.wvu.FilterData" localSheetId="0" hidden="1">Données!$A$5:$S$400</definedName>
    <definedName name="Z_F7A6CF83_B697_4595_AC1F_295CD538FADE_.wvu.FilterData" localSheetId="0" hidden="1">Données!$A$5:$S$400</definedName>
    <definedName name="Z_F811360A_F75F_4781_9DC9_804FDCA25A0B_.wvu.FilterData" localSheetId="0" hidden="1">Données!$A$5:$S$400</definedName>
    <definedName name="Z_F822822F_B8C8_47C7_8B43_696F7E0A0CF9_.wvu.FilterData" localSheetId="0" hidden="1">Données!$A$5:$S$400</definedName>
    <definedName name="Z_F8382333_4AE2_4A62_8C47_9292F8B75301_.wvu.FilterData" localSheetId="0" hidden="1">Données!$A$5:$S$400</definedName>
    <definedName name="Z_F855D062_EBA8_4D27_A1EF_09365A8E36C9_.wvu.FilterData" localSheetId="0" hidden="1">Données!$A$5:$S$400</definedName>
    <definedName name="Z_F8751ABE_B306_4732_9D8E_3D743C4B9733_.wvu.FilterData" localSheetId="0" hidden="1">Données!$A$5:$S$400</definedName>
    <definedName name="Z_F8910116_18ED_4F13_86D4_AF2103BC08B1_.wvu.FilterData" localSheetId="0" hidden="1">Données!$A$5:$S$400</definedName>
    <definedName name="Z_F89D2945_BF32_4CB6_B4BD_D73E42CA7A98_.wvu.FilterData" localSheetId="0" hidden="1">Données!$A$5:$S$400</definedName>
    <definedName name="Z_F8AE8C92_CC88_4213_AF21_FCD93DD029B8_.wvu.FilterData" localSheetId="0" hidden="1">Données!$A$5:$S$400</definedName>
    <definedName name="Z_F8B09744_32AC_466C_BBFA_AACB02268B3C_.wvu.FilterData" localSheetId="0" hidden="1">Données!$A$5:$S$400</definedName>
    <definedName name="Z_F8B36466_78C5_45E6_BA07_4775456C82E9_.wvu.FilterData" localSheetId="0" hidden="1">Données!$A$5:$S$400</definedName>
    <definedName name="Z_F8BAE377_07DA_40F5_BB8F_9081071550E4_.wvu.FilterData" localSheetId="0" hidden="1">Données!$A$5:$S$400</definedName>
    <definedName name="Z_F8CB35AD_1854_42A3_ABB2_D568AF7BB8B5_.wvu.FilterData" localSheetId="0" hidden="1">Données!$A$5:$S$400</definedName>
    <definedName name="Z_F8EB0DD7_338B_4BC1_9095_36F181838CFF_.wvu.FilterData" localSheetId="0" hidden="1">Données!$A$5:$S$400</definedName>
    <definedName name="Z_F8F05FB7_5BBD_4F2F_880A_89482239362C_.wvu.FilterData" localSheetId="0" hidden="1">Données!$A$5:$S$400</definedName>
    <definedName name="Z_F8F7F13E_C1C6_4E53_BDE6_8B027D44790F_.wvu.FilterData" localSheetId="0" hidden="1">Données!$A$5:$S$400</definedName>
    <definedName name="Z_F90915A5_7CFE_4DD2_AA2B_014576637CD5_.wvu.FilterData" localSheetId="0" hidden="1">Données!$A$5:$S$400</definedName>
    <definedName name="Z_F923EE75_80AF_4DA9_935F_3F6EC2034F0F_.wvu.FilterData" localSheetId="0" hidden="1">Données!$A$5:$S$400</definedName>
    <definedName name="Z_F94E4620_B06C_4205_8E5E_2681301BB0D0_.wvu.FilterData" localSheetId="0" hidden="1">Données!$A$5:$S$400</definedName>
    <definedName name="Z_F958508F_1C14_438B_8756_C6D6C516D6A8_.wvu.FilterData" localSheetId="0" hidden="1">Données!$A$5:$S$400</definedName>
    <definedName name="Z_F971A52F_DA20_470D_BE4B_1F4477D67E32_.wvu.FilterData" localSheetId="0" hidden="1">Données!$A$5:$S$400</definedName>
    <definedName name="Z_F977A22D_F83F_4D03_88E2_CC4291F774C3_.wvu.FilterData" localSheetId="0" hidden="1">Données!$A$5:$S$400</definedName>
    <definedName name="Z_F9AD6AD8_66D4_4D24_9EAA_E444E8C07B5E_.wvu.FilterData" localSheetId="0" hidden="1">Données!$A$5:$S$400</definedName>
    <definedName name="Z_F9BCA81D_BDB3_4472_8CA7_EA69F804356E_.wvu.FilterData" localSheetId="0" hidden="1">Données!$A$5:$S$400</definedName>
    <definedName name="Z_F9D848CC_97DB_4527_9851_09FF0C9093F2_.wvu.FilterData" localSheetId="0" hidden="1">Données!$A$5:$S$400</definedName>
    <definedName name="Z_F9DE8463_2EB8_416D_A549_B4EC048349A6_.wvu.FilterData" localSheetId="0" hidden="1">Données!$A$5:$S$400</definedName>
    <definedName name="Z_F9E5AFB6_4751_4BB7_8838_BEA6B0B73BC1_.wvu.FilterData" localSheetId="0" hidden="1">Données!$A$5:$S$400</definedName>
    <definedName name="Z_FA013A90_3782_41B3_9495_E79FC1ADACAD_.wvu.FilterData" localSheetId="0" hidden="1">Données!$A$5:$S$400</definedName>
    <definedName name="Z_FA046048_2014_4A8A_B13B_124BDAE9ADFE_.wvu.FilterData" localSheetId="0" hidden="1">Données!$A$5:$S$400</definedName>
    <definedName name="Z_FA2B1F07_F210_42A3_A41C_ADFCDB752B06_.wvu.FilterData" localSheetId="0" hidden="1">Données!$A$5:$S$400</definedName>
    <definedName name="Z_FA4F7707_E7E4_42EE_8FE7_DA3B0E6E7C9C_.wvu.FilterData" localSheetId="0" hidden="1">Données!$A$5:$S$400</definedName>
    <definedName name="Z_FA5AA1BA_A5E1_426D_A764_87166B09D362_.wvu.FilterData" localSheetId="0" hidden="1">Données!$A$5:$S$400</definedName>
    <definedName name="Z_FA734E14_6C82_4125_9EE6_AF1E8201A15A_.wvu.FilterData" localSheetId="0" hidden="1">Données!$A$5:$S$400</definedName>
    <definedName name="Z_FA933D54_E73D_48E7_87AB_344CC12540CF_.wvu.FilterData" localSheetId="0" hidden="1">Données!$A$5:$S$400</definedName>
    <definedName name="Z_FA96EDC0_C9C8_4EF2_AC6F_22D248BD4173_.wvu.FilterData" localSheetId="0" hidden="1">Données!$A$5:$S$400</definedName>
    <definedName name="Z_FAFE9469_CBD7_41EB_9F63_F1E570801360_.wvu.FilterData" localSheetId="0" hidden="1">Données!$A$5:$S$400</definedName>
    <definedName name="Z_FB0AA03E_F18C_45AF_95DE_3A943E9EE6FB_.wvu.FilterData" localSheetId="0" hidden="1">Données!$A$5:$S$400</definedName>
    <definedName name="Z_FB12AF89_6B58_4808_A81C_E610D4D5F2D4_.wvu.FilterData" localSheetId="0" hidden="1">Données!$A$5:$S$400</definedName>
    <definedName name="Z_FB219A7A_7BB1_4E23_9EB6_F30CB77AFA15_.wvu.FilterData" localSheetId="0" hidden="1">Données!$A$5:$S$400</definedName>
    <definedName name="Z_FB3CA654_24E2_4169_A037_BFD7F073D237_.wvu.FilterData" localSheetId="0" hidden="1">Données!$A$5:$S$400</definedName>
    <definedName name="Z_FB4CCE7F_850C_4963_A48A_CB29EFA0527D_.wvu.FilterData" localSheetId="0" hidden="1">Données!$A$5:$S$400</definedName>
    <definedName name="Z_FB54F6D4_3745_41DA_89F9_01F459B1C012_.wvu.FilterData" localSheetId="0" hidden="1">Données!$A$5:$S$400</definedName>
    <definedName name="Z_FB5C49EB_40F0_4EE0_86BC_05F3363B9679_.wvu.FilterData" localSheetId="0" hidden="1">Données!$A$5:$S$400</definedName>
    <definedName name="Z_FB60D7E2_BC05_4420_8805_ABA79B056B75_.wvu.FilterData" localSheetId="0" hidden="1">Données!$A$5:$S$400</definedName>
    <definedName name="Z_FB87F90E_001E_427A_9D42_B14A05587D31_.wvu.FilterData" localSheetId="0" hidden="1">Données!$A$5:$S$400</definedName>
    <definedName name="Z_FBAE60CA_5B8D_4375_AE42_3B9497115B60_.wvu.FilterData" localSheetId="0" hidden="1">Données!$A$5:$S$400</definedName>
    <definedName name="Z_FBAED6B5_349E_49A9_8EBD_456D1811B61E_.wvu.FilterData" localSheetId="0" hidden="1">Données!$A$5:$S$400</definedName>
    <definedName name="Z_FBB19D4F_93FD_4579_A7D6_4D3AAA9C4718_.wvu.FilterData" localSheetId="0" hidden="1">Données!$A$5:$S$400</definedName>
    <definedName name="Z_FBC29471_15CE_4B42_AD4A_99802B3BCE77_.wvu.FilterData" localSheetId="0" hidden="1">Données!$A$5:$S$400</definedName>
    <definedName name="Z_FBDFE431_0CB7_4141_95AB_17D6EB82EE2A_.wvu.FilterData" localSheetId="0" hidden="1">Données!$A$5:$S$400</definedName>
    <definedName name="Z_FBFF8857_1041_47E0_ADB3_BF723E7080B9_.wvu.FilterData" localSheetId="0" hidden="1">Données!$A$5:$S$400</definedName>
    <definedName name="Z_FC04A525_BE54_4D45_82A9_CD5335DABEF9_.wvu.FilterData" localSheetId="0" hidden="1">Données!$A$5:$S$400</definedName>
    <definedName name="Z_FC1AD8A2_2DEC_41D4_8F17_E738B68DF5CF_.wvu.FilterData" localSheetId="0" hidden="1">Données!$A$5:$S$400</definedName>
    <definedName name="Z_FC3CF05B_C8AF_43E6_AEA6_CC5AFD31AD78_.wvu.FilterData" localSheetId="0" hidden="1">Données!$A$5:$S$400</definedName>
    <definedName name="Z_FC6A2312_BDBA_46DA_8CD7_30BDF7CA7C55_.wvu.FilterData" localSheetId="0" hidden="1">Données!$A$5:$S$400</definedName>
    <definedName name="Z_FC99A52C_74B4_4DF2_888E_3EE25B4A1DA2_.wvu.FilterData" localSheetId="0" hidden="1">Données!$A$5:$S$400</definedName>
    <definedName name="Z_FD172089_8D82_414A_8F79_60D26DE13128_.wvu.FilterData" localSheetId="0" hidden="1">Données!$A$5:$S$400</definedName>
    <definedName name="Z_FD191832_CF08_4925_9DAF_2C3E0ABF0983_.wvu.FilterData" localSheetId="0" hidden="1">Données!$A$5:$S$400</definedName>
    <definedName name="Z_FD2C9F46_2AEB_487C_BC9C_71E950090E53_.wvu.FilterData" localSheetId="0" hidden="1">Données!$A$5:$S$400</definedName>
    <definedName name="Z_FD2CB6DA_B4CA_477F_BEFD_CA07055BC654_.wvu.FilterData" localSheetId="0" hidden="1">Données!$A$5:$S$400</definedName>
    <definedName name="Z_FD59EE79_1F06_446E_B486_DE5A181909A6_.wvu.FilterData" localSheetId="0" hidden="1">Données!$A$5:$S$400</definedName>
    <definedName name="Z_FD5DED48_BFC9_42D6_8704_406C2513E95B_.wvu.FilterData" localSheetId="0" hidden="1">Données!$A$5:$S$400</definedName>
    <definedName name="Z_FD796A98_EE5E_4314_9ECB_007051A49F67_.wvu.FilterData" localSheetId="0" hidden="1">Données!$A$5:$S$400</definedName>
    <definedName name="Z_FD8EB0BD_9C94_407C_B257_C3B0A584EB24_.wvu.FilterData" localSheetId="0" hidden="1">Données!$A$5:$S$400</definedName>
    <definedName name="Z_FDC94A4A_F0E5_4277_A601_9C27E52B5A4E_.wvu.FilterData" localSheetId="0" hidden="1">Données!$A$5:$S$400</definedName>
    <definedName name="Z_FDDAE16D_BDB8_4EE0_8E96_6AB4BC28D03C_.wvu.FilterData" localSheetId="0" hidden="1">Données!$A$5:$S$400</definedName>
    <definedName name="Z_FE139DA3_A210_40B1_9967_7C16FF2FCF97_.wvu.FilterData" localSheetId="0" hidden="1">Données!$A$5:$S$400</definedName>
    <definedName name="Z_FE220E80_F76F_416C_AC38_9BFCD1200538_.wvu.FilterData" localSheetId="0" hidden="1">Données!$A$5:$S$400</definedName>
    <definedName name="Z_FE335220_A048_49D4_A52E_2856D9FF9D6F_.wvu.FilterData" localSheetId="0" hidden="1">Données!$A$5:$S$400</definedName>
    <definedName name="Z_FE60B48D_831F_40F0_BDAB_3A419DF8B7EE_.wvu.FilterData" localSheetId="0" hidden="1">Données!$A$5:$S$400</definedName>
    <definedName name="Z_FE8A395C_71EB_407F_BA8A_01DD17A9AAAE_.wvu.FilterData" localSheetId="0" hidden="1">Données!$A$5:$S$400</definedName>
    <definedName name="Z_FEB1DB6E_6C6E_4931_84A6_EAAF00BB76A3_.wvu.FilterData" localSheetId="0" hidden="1">Données!$A$5:$S$400</definedName>
    <definedName name="Z_FEB1EFA2_F6AC_4288_9E30_19B163AE7C25_.wvu.FilterData" localSheetId="0" hidden="1">Données!$A$5:$S$400</definedName>
    <definedName name="Z_FEE0DEA0_1190_4030_9045_9415634C4AB4_.wvu.FilterData" localSheetId="0" hidden="1">Données!$A$5:$S$400</definedName>
    <definedName name="Z_FEF9736C_7247_482D_ABA7_93FDF8D9048C_.wvu.FilterData" localSheetId="0" hidden="1">Données!$A$5:$S$400</definedName>
    <definedName name="Z_FEFF22A8_0B3C_49A7_92DD_8DBFC4C54417_.wvu.FilterData" localSheetId="0" hidden="1">Données!$A$5:$S$400</definedName>
    <definedName name="Z_FF10D202_A1C5_48AB_BD90_7489B95C2E3B_.wvu.FilterData" localSheetId="0" hidden="1">Données!$A$5:$S$400</definedName>
    <definedName name="Z_FF192805_AC97_4DB1_B4D0_6E6503217A62_.wvu.FilterData" localSheetId="0" hidden="1">Données!$A$5:$S$400</definedName>
    <definedName name="Z_FF2E2F5D_2AF9_46C0_A826_0CFA5FEE159C_.wvu.FilterData" localSheetId="0" hidden="1">Données!$A$5:$S$400</definedName>
    <definedName name="Z_FF36B249_8337_406F_A5C9_A7132AC8A915_.wvu.FilterData" localSheetId="0" hidden="1">Données!$A$5:$S$400</definedName>
    <definedName name="Z_FF638629_594F_40A1_95AD_2E566D527714_.wvu.FilterData" localSheetId="0" hidden="1">Données!$A$5:$S$400</definedName>
    <definedName name="Z_FF849879_BAB2_4ECF_A3B2_0D4164C4E973_.wvu.FilterData" localSheetId="0" hidden="1">Données!$A$5:$S$400</definedName>
    <definedName name="Z_FF84E5EE_9FF1_46FE_BB05_728932078B8C_.wvu.FilterData" localSheetId="0" hidden="1">Données!$A$5:$S$400</definedName>
    <definedName name="Z_FF88C0C0_1CCC_48CB_91FF_052F65EC1DAD_.wvu.FilterData" localSheetId="0" hidden="1">Données!$A$5:$S$400</definedName>
    <definedName name="Z_FFA70C45_CAD4_4D75_BCBF_D07BA4F98BAD_.wvu.FilterData" localSheetId="0" hidden="1">Données!$A$5:$S$400</definedName>
    <definedName name="Z_FFB5E73C_C75B_4BF6_8F6B_F5F05FAB6419_.wvu.FilterData" localSheetId="0" hidden="1">Données!$A$5:$S$400</definedName>
    <definedName name="Z_FFBDCCF1_24EE_4409_8205_88B1AC0A76AC_.wvu.FilterData" localSheetId="0" hidden="1">Données!$A$5:$S$400</definedName>
    <definedName name="Z_FFCA5AEF_81F4_4A3F_941D_7B0A0BE84F93_.wvu.FilterData" localSheetId="0" hidden="1">Données!$A$5:$S$400</definedName>
    <definedName name="Z_FFD39BA0_7473_40BC_B5FE_598669C0789A_.wvu.FilterData" localSheetId="0" hidden="1">Données!$A$5:$S$400</definedName>
    <definedName name="Z_FFE30088_DFD0_4C84_A1DF_28D9169B97A4_.wvu.FilterData" localSheetId="0" hidden="1">Données!$A$5:$S$400</definedName>
    <definedName name="Z_FFF02A75_489A_4DC2_9701_57C7C9559590_.wvu.FilterData" localSheetId="0" hidden="1">Données!$A$5:$S$400</definedName>
  </definedNames>
  <calcPr calcId="125725"/>
  <customWorkbookViews>
    <customWorkbookView name="Catherine Boullier - Affichage personnalisé" guid="{2D911736-5FF3-4A22-B475-70DA5608985E}" mergeInterval="0" personalView="1" maximized="1" windowWidth="1276" windowHeight="926" activeSheetId="2" showComments="commIndAndComment"/>
    <customWorkbookView name="Jean-Manuel Gasalho - Affichage personnalisé" guid="{E2E133A8-FD87-4F28-A2BD-130626265EC0}" mergeInterval="0" personalView="1" maximized="1" windowWidth="1276" windowHeight="835" activeSheetId="2"/>
    <customWorkbookView name="Evelyne Balimann - Affichage personnalisé" guid="{AF48D00F-5488-4FFD-9036-9B2528822812}" mergeInterval="0" personalView="1" maximized="1" windowWidth="1255" windowHeight="535" activeSheetId="2"/>
    <customWorkbookView name="Sylvia Bernasconi - Affichage personnalisé" guid="{165EE828-3512-4C78-8274-4B64C902E05A}" mergeInterval="0" personalView="1" maximized="1" windowWidth="1276" windowHeight="809" activeSheetId="2"/>
    <customWorkbookView name="Marie-Astrid Chappe - Affichage personnalisé" guid="{DA1D7AC1-D17A-40F9-9743-802514B15B8D}" mergeInterval="0" personalView="1" maximized="1" windowWidth="1276" windowHeight="805" activeSheetId="2"/>
    <customWorkbookView name="Ludovic Vallet - Affichage personnalisé" guid="{2EB56EDC-4FDE-4647-8A20-89D67D1FB67E}" mergeInterval="0" personalView="1" maximized="1" windowWidth="1261" windowHeight="694" activeSheetId="2"/>
    <customWorkbookView name="Cécile Danjou - Affichage personnalisé" guid="{FFA70C45-CAD4-4D75-BCBF-D07BA4F98BAD}" mergeInterval="0" personalView="1" maximized="1" windowWidth="1276" windowHeight="809" tabRatio="597" activeSheetId="4"/>
    <customWorkbookView name="Annik Pusztai Mamizuka - Affichage personnalisé" guid="{E56D47D3-3070-43F4-9B08-44C79A074D9C}" mergeInterval="0" personalView="1" maximized="1" windowWidth="1238" windowHeight="748" activeSheetId="2"/>
    <customWorkbookView name="Pierre-Alain Bailly - Affichage personnalisé" guid="{B3514D66-2383-44EE-9864-5FCE02D1D50C}" mergeInterval="0" personalView="1" maximized="1" windowWidth="1276" windowHeight="809" tabRatio="597" activeSheetId="4"/>
  </customWorkbookViews>
</workbook>
</file>

<file path=xl/calcChain.xml><?xml version="1.0" encoding="utf-8"?>
<calcChain xmlns="http://schemas.openxmlformats.org/spreadsheetml/2006/main">
  <c r="M6" i="2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01"/>
  <c r="R302"/>
  <c r="R303"/>
  <c r="R304"/>
  <c r="R305"/>
  <c r="R306"/>
  <c r="R307"/>
  <c r="R308"/>
  <c r="R309"/>
  <c r="R310"/>
  <c r="R311"/>
  <c r="R312"/>
  <c r="R313"/>
  <c r="R314"/>
  <c r="R315"/>
  <c r="R316"/>
  <c r="R317"/>
  <c r="R318"/>
  <c r="R319"/>
  <c r="R320"/>
  <c r="R321"/>
  <c r="R322"/>
  <c r="R323"/>
  <c r="R324"/>
  <c r="R325"/>
  <c r="R326"/>
  <c r="R327"/>
  <c r="R328"/>
  <c r="R329"/>
  <c r="R330"/>
  <c r="R331"/>
  <c r="R332"/>
  <c r="R333"/>
  <c r="R334"/>
  <c r="R335"/>
  <c r="R336"/>
  <c r="R337"/>
  <c r="R338"/>
  <c r="R339"/>
  <c r="R340"/>
  <c r="R341"/>
  <c r="R342"/>
  <c r="R343"/>
  <c r="R344"/>
  <c r="R345"/>
  <c r="R346"/>
  <c r="R347"/>
  <c r="R348"/>
  <c r="R349"/>
  <c r="R350"/>
  <c r="R351"/>
  <c r="R352"/>
  <c r="R353"/>
  <c r="R354"/>
  <c r="R355"/>
  <c r="R356"/>
  <c r="R357"/>
  <c r="R358"/>
  <c r="R359"/>
  <c r="R360"/>
  <c r="R361"/>
  <c r="R362"/>
  <c r="R363"/>
  <c r="R364"/>
  <c r="R365"/>
  <c r="R366"/>
  <c r="R367"/>
  <c r="R368"/>
  <c r="R369"/>
  <c r="R370"/>
  <c r="R371"/>
  <c r="R372"/>
  <c r="R373"/>
  <c r="R374"/>
  <c r="R375"/>
  <c r="R376"/>
  <c r="R377"/>
  <c r="R378"/>
  <c r="R379"/>
  <c r="R380"/>
  <c r="R381"/>
  <c r="R382"/>
  <c r="R383"/>
  <c r="R384"/>
  <c r="R385"/>
  <c r="R386"/>
  <c r="R387"/>
  <c r="R388"/>
  <c r="R389"/>
  <c r="R390"/>
  <c r="R391"/>
  <c r="R392"/>
  <c r="R393"/>
  <c r="R394"/>
  <c r="R395"/>
  <c r="R396"/>
  <c r="R397"/>
  <c r="R398"/>
  <c r="R399"/>
  <c r="R400"/>
  <c r="R401"/>
  <c r="R402"/>
  <c r="R403"/>
  <c r="R404"/>
  <c r="R405"/>
  <c r="R406"/>
  <c r="R407"/>
  <c r="R408"/>
  <c r="R409"/>
  <c r="R410"/>
  <c r="R411"/>
  <c r="R412"/>
  <c r="R413"/>
  <c r="R414"/>
  <c r="R415"/>
  <c r="R416"/>
  <c r="R417"/>
  <c r="R418"/>
  <c r="R419"/>
  <c r="R420"/>
  <c r="R421"/>
  <c r="R422"/>
  <c r="R423"/>
  <c r="R424"/>
  <c r="R425"/>
  <c r="R426"/>
  <c r="R427"/>
  <c r="R428"/>
  <c r="R429"/>
  <c r="R430"/>
  <c r="R431"/>
  <c r="R432"/>
  <c r="R433"/>
  <c r="R434"/>
  <c r="R435"/>
  <c r="R436"/>
  <c r="R437"/>
  <c r="R438"/>
  <c r="R439"/>
  <c r="R440"/>
  <c r="R441"/>
  <c r="R442"/>
  <c r="R443"/>
  <c r="R444"/>
  <c r="R445"/>
  <c r="R446"/>
  <c r="R447"/>
  <c r="R448"/>
  <c r="R449"/>
  <c r="R450"/>
  <c r="R451"/>
  <c r="R452"/>
  <c r="R453"/>
  <c r="R454"/>
  <c r="R455"/>
  <c r="R456"/>
  <c r="R457"/>
  <c r="R458"/>
  <c r="R459"/>
  <c r="R460"/>
  <c r="R461"/>
  <c r="R462"/>
  <c r="R463"/>
  <c r="R464"/>
  <c r="R465"/>
  <c r="R466"/>
  <c r="R467"/>
  <c r="R468"/>
  <c r="R469"/>
  <c r="R470"/>
  <c r="R471"/>
  <c r="R472"/>
  <c r="R473"/>
  <c r="R474"/>
  <c r="R475"/>
  <c r="R476"/>
  <c r="R477"/>
  <c r="R478"/>
  <c r="R479"/>
  <c r="R480"/>
  <c r="R481"/>
  <c r="R482"/>
  <c r="R483"/>
  <c r="R484"/>
  <c r="R485"/>
  <c r="R486"/>
  <c r="R487"/>
  <c r="R488"/>
  <c r="R489"/>
  <c r="R490"/>
  <c r="R491"/>
  <c r="R492"/>
  <c r="R493"/>
  <c r="R494"/>
  <c r="R495"/>
  <c r="R496"/>
  <c r="R497"/>
  <c r="R498"/>
  <c r="R499"/>
  <c r="R500"/>
  <c r="R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1"/>
  <c r="S262"/>
  <c r="S263"/>
  <c r="S264"/>
  <c r="S265"/>
  <c r="S266"/>
  <c r="S267"/>
  <c r="S268"/>
  <c r="S269"/>
  <c r="S270"/>
  <c r="S271"/>
  <c r="S272"/>
  <c r="S273"/>
  <c r="S274"/>
  <c r="S275"/>
  <c r="S276"/>
  <c r="S277"/>
  <c r="S278"/>
  <c r="S279"/>
  <c r="S280"/>
  <c r="S281"/>
  <c r="S282"/>
  <c r="S283"/>
  <c r="S284"/>
  <c r="S285"/>
  <c r="S286"/>
  <c r="S287"/>
  <c r="S288"/>
  <c r="S289"/>
  <c r="S290"/>
  <c r="S291"/>
  <c r="S292"/>
  <c r="S293"/>
  <c r="S294"/>
  <c r="S295"/>
  <c r="S296"/>
  <c r="S297"/>
  <c r="S298"/>
  <c r="S299"/>
  <c r="S300"/>
  <c r="S301"/>
  <c r="S302"/>
  <c r="S303"/>
  <c r="S304"/>
  <c r="S305"/>
  <c r="S306"/>
  <c r="S307"/>
  <c r="S308"/>
  <c r="S309"/>
  <c r="S310"/>
  <c r="S311"/>
  <c r="S312"/>
  <c r="S313"/>
  <c r="S314"/>
  <c r="S315"/>
  <c r="S316"/>
  <c r="S317"/>
  <c r="S318"/>
  <c r="S319"/>
  <c r="S320"/>
  <c r="S321"/>
  <c r="S322"/>
  <c r="S323"/>
  <c r="S324"/>
  <c r="S325"/>
  <c r="S326"/>
  <c r="S327"/>
  <c r="S328"/>
  <c r="S329"/>
  <c r="S330"/>
  <c r="S331"/>
  <c r="S332"/>
  <c r="S333"/>
  <c r="S334"/>
  <c r="S335"/>
  <c r="S336"/>
  <c r="S337"/>
  <c r="S338"/>
  <c r="S339"/>
  <c r="S340"/>
  <c r="S341"/>
  <c r="S342"/>
  <c r="S343"/>
  <c r="S344"/>
  <c r="S345"/>
  <c r="S346"/>
  <c r="S347"/>
  <c r="S348"/>
  <c r="S349"/>
  <c r="S350"/>
  <c r="S351"/>
  <c r="S352"/>
  <c r="S353"/>
  <c r="S354"/>
  <c r="S355"/>
  <c r="S356"/>
  <c r="S357"/>
  <c r="S358"/>
  <c r="S359"/>
  <c r="S360"/>
  <c r="S361"/>
  <c r="S362"/>
  <c r="S363"/>
  <c r="S364"/>
  <c r="S365"/>
  <c r="S366"/>
  <c r="S367"/>
  <c r="S368"/>
  <c r="S369"/>
  <c r="S370"/>
  <c r="S371"/>
  <c r="S372"/>
  <c r="S373"/>
  <c r="S374"/>
  <c r="S375"/>
  <c r="S376"/>
  <c r="S377"/>
  <c r="S378"/>
  <c r="S379"/>
  <c r="S380"/>
  <c r="S381"/>
  <c r="S382"/>
  <c r="S383"/>
  <c r="S384"/>
  <c r="S385"/>
  <c r="S386"/>
  <c r="S387"/>
  <c r="S388"/>
  <c r="S389"/>
  <c r="S390"/>
  <c r="S391"/>
  <c r="S392"/>
  <c r="S393"/>
  <c r="S394"/>
  <c r="S395"/>
  <c r="S396"/>
  <c r="S397"/>
  <c r="S398"/>
  <c r="S399"/>
  <c r="S400"/>
  <c r="S401"/>
  <c r="S402"/>
  <c r="S403"/>
  <c r="S404"/>
  <c r="S405"/>
  <c r="S406"/>
  <c r="S407"/>
  <c r="S408"/>
  <c r="S409"/>
  <c r="S410"/>
  <c r="S411"/>
  <c r="S412"/>
  <c r="S413"/>
  <c r="S414"/>
  <c r="S415"/>
  <c r="S416"/>
  <c r="S417"/>
  <c r="S418"/>
  <c r="S419"/>
  <c r="S420"/>
  <c r="S421"/>
  <c r="S422"/>
  <c r="S423"/>
  <c r="S424"/>
  <c r="S425"/>
  <c r="S426"/>
  <c r="S427"/>
  <c r="S428"/>
  <c r="S429"/>
  <c r="S430"/>
  <c r="S431"/>
  <c r="S432"/>
  <c r="S433"/>
  <c r="S434"/>
  <c r="S435"/>
  <c r="S436"/>
  <c r="S437"/>
  <c r="S438"/>
  <c r="S439"/>
  <c r="S440"/>
  <c r="S441"/>
  <c r="S442"/>
  <c r="S443"/>
  <c r="S444"/>
  <c r="S445"/>
  <c r="S446"/>
  <c r="S447"/>
  <c r="S448"/>
  <c r="S449"/>
  <c r="S450"/>
  <c r="S451"/>
  <c r="S452"/>
  <c r="S453"/>
  <c r="S454"/>
  <c r="S455"/>
  <c r="S456"/>
  <c r="S457"/>
  <c r="S458"/>
  <c r="S459"/>
  <c r="S460"/>
  <c r="S461"/>
  <c r="S462"/>
  <c r="S463"/>
  <c r="S464"/>
  <c r="S465"/>
  <c r="S466"/>
  <c r="S467"/>
  <c r="S468"/>
  <c r="S469"/>
  <c r="S470"/>
  <c r="S471"/>
  <c r="S472"/>
  <c r="S473"/>
  <c r="S474"/>
  <c r="S475"/>
  <c r="S476"/>
  <c r="S477"/>
  <c r="S478"/>
  <c r="S479"/>
  <c r="S480"/>
  <c r="S481"/>
  <c r="S482"/>
  <c r="S483"/>
  <c r="S484"/>
  <c r="S485"/>
  <c r="S486"/>
  <c r="S487"/>
  <c r="S488"/>
  <c r="S489"/>
  <c r="S490"/>
  <c r="S491"/>
  <c r="S492"/>
  <c r="S493"/>
  <c r="S494"/>
  <c r="S495"/>
  <c r="S496"/>
  <c r="S497"/>
  <c r="S498"/>
  <c r="S499"/>
  <c r="S500"/>
  <c r="S6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1"/>
  <c r="Q302"/>
  <c r="Q303"/>
  <c r="Q304"/>
  <c r="Q305"/>
  <c r="Q306"/>
  <c r="Q307"/>
  <c r="Q308"/>
  <c r="Q309"/>
  <c r="Q310"/>
  <c r="Q311"/>
  <c r="Q312"/>
  <c r="Q313"/>
  <c r="Q314"/>
  <c r="Q315"/>
  <c r="Q316"/>
  <c r="Q317"/>
  <c r="Q318"/>
  <c r="Q319"/>
  <c r="Q320"/>
  <c r="Q321"/>
  <c r="Q322"/>
  <c r="Q323"/>
  <c r="Q324"/>
  <c r="Q325"/>
  <c r="Q326"/>
  <c r="Q327"/>
  <c r="Q328"/>
  <c r="Q329"/>
  <c r="Q330"/>
  <c r="Q331"/>
  <c r="Q332"/>
  <c r="Q333"/>
  <c r="Q334"/>
  <c r="Q335"/>
  <c r="Q336"/>
  <c r="Q337"/>
  <c r="Q338"/>
  <c r="Q339"/>
  <c r="Q340"/>
  <c r="Q341"/>
  <c r="Q342"/>
  <c r="Q343"/>
  <c r="Q344"/>
  <c r="Q345"/>
  <c r="Q346"/>
  <c r="Q347"/>
  <c r="Q348"/>
  <c r="Q349"/>
  <c r="Q350"/>
  <c r="Q351"/>
  <c r="Q352"/>
  <c r="Q353"/>
  <c r="Q354"/>
  <c r="Q355"/>
  <c r="Q356"/>
  <c r="Q357"/>
  <c r="Q358"/>
  <c r="Q359"/>
  <c r="Q360"/>
  <c r="Q361"/>
  <c r="Q362"/>
  <c r="Q363"/>
  <c r="Q364"/>
  <c r="Q365"/>
  <c r="Q366"/>
  <c r="Q367"/>
  <c r="Q368"/>
  <c r="Q369"/>
  <c r="Q370"/>
  <c r="Q371"/>
  <c r="Q372"/>
  <c r="Q373"/>
  <c r="Q374"/>
  <c r="Q375"/>
  <c r="Q376"/>
  <c r="Q377"/>
  <c r="Q378"/>
  <c r="Q379"/>
  <c r="Q380"/>
  <c r="Q381"/>
  <c r="Q382"/>
  <c r="Q383"/>
  <c r="Q384"/>
  <c r="Q385"/>
  <c r="Q386"/>
  <c r="Q387"/>
  <c r="Q388"/>
  <c r="Q389"/>
  <c r="Q390"/>
  <c r="Q391"/>
  <c r="Q392"/>
  <c r="Q393"/>
  <c r="Q394"/>
  <c r="Q395"/>
  <c r="Q396"/>
  <c r="Q397"/>
  <c r="Q398"/>
  <c r="Q399"/>
  <c r="Q400"/>
  <c r="Q401"/>
  <c r="Q402"/>
  <c r="Q403"/>
  <c r="Q404"/>
  <c r="Q405"/>
  <c r="Q406"/>
  <c r="Q407"/>
  <c r="Q408"/>
  <c r="Q409"/>
  <c r="Q410"/>
  <c r="Q411"/>
  <c r="Q412"/>
  <c r="Q413"/>
  <c r="Q414"/>
  <c r="Q415"/>
  <c r="Q416"/>
  <c r="Q417"/>
  <c r="Q418"/>
  <c r="Q419"/>
  <c r="Q420"/>
  <c r="Q421"/>
  <c r="Q422"/>
  <c r="Q423"/>
  <c r="Q424"/>
  <c r="Q425"/>
  <c r="Q426"/>
  <c r="Q427"/>
  <c r="Q428"/>
  <c r="Q429"/>
  <c r="Q430"/>
  <c r="Q431"/>
  <c r="Q432"/>
  <c r="Q433"/>
  <c r="Q434"/>
  <c r="Q435"/>
  <c r="Q436"/>
  <c r="Q437"/>
  <c r="Q438"/>
  <c r="Q439"/>
  <c r="Q440"/>
  <c r="Q441"/>
  <c r="Q442"/>
  <c r="Q443"/>
  <c r="Q444"/>
  <c r="Q445"/>
  <c r="Q446"/>
  <c r="Q447"/>
  <c r="Q448"/>
  <c r="Q449"/>
  <c r="Q450"/>
  <c r="Q451"/>
  <c r="Q452"/>
  <c r="Q453"/>
  <c r="Q454"/>
  <c r="Q455"/>
  <c r="Q456"/>
  <c r="Q457"/>
  <c r="Q458"/>
  <c r="Q459"/>
  <c r="Q460"/>
  <c r="Q461"/>
  <c r="Q462"/>
  <c r="Q463"/>
  <c r="Q464"/>
  <c r="Q465"/>
  <c r="Q466"/>
  <c r="Q467"/>
  <c r="Q468"/>
  <c r="Q469"/>
  <c r="Q470"/>
  <c r="Q471"/>
  <c r="Q472"/>
  <c r="Q473"/>
  <c r="Q474"/>
  <c r="Q475"/>
  <c r="Q476"/>
  <c r="Q477"/>
  <c r="Q478"/>
  <c r="Q479"/>
  <c r="Q480"/>
  <c r="Q481"/>
  <c r="Q482"/>
  <c r="Q483"/>
  <c r="Q484"/>
  <c r="Q485"/>
  <c r="Q486"/>
  <c r="Q487"/>
  <c r="Q488"/>
  <c r="Q489"/>
  <c r="Q490"/>
  <c r="Q491"/>
  <c r="Q492"/>
  <c r="Q493"/>
  <c r="Q494"/>
  <c r="Q495"/>
  <c r="Q496"/>
  <c r="Q497"/>
  <c r="Q498"/>
  <c r="Q499"/>
  <c r="Q500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6"/>
  <c r="O401"/>
  <c r="G6"/>
  <c r="B401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B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E32"/>
  <c r="F32"/>
  <c r="E33"/>
  <c r="F33"/>
  <c r="E34"/>
  <c r="F34"/>
  <c r="E35"/>
  <c r="F35"/>
  <c r="E36"/>
  <c r="F36"/>
  <c r="E37"/>
  <c r="F37"/>
  <c r="E38"/>
  <c r="F38"/>
  <c r="E39"/>
  <c r="F39"/>
  <c r="E40"/>
  <c r="F40"/>
  <c r="E41"/>
  <c r="F41"/>
  <c r="E42"/>
  <c r="F42"/>
  <c r="E43"/>
  <c r="F43"/>
  <c r="E44"/>
  <c r="F44"/>
  <c r="E45"/>
  <c r="F45"/>
  <c r="E46"/>
  <c r="F46"/>
  <c r="E47"/>
  <c r="F47"/>
  <c r="E48"/>
  <c r="F48"/>
  <c r="E49"/>
  <c r="F49"/>
  <c r="E50"/>
  <c r="F50"/>
  <c r="E51"/>
  <c r="F51"/>
  <c r="E52"/>
  <c r="F52"/>
  <c r="E53"/>
  <c r="F53"/>
  <c r="E54"/>
  <c r="F54"/>
  <c r="E55"/>
  <c r="F55"/>
  <c r="E56"/>
  <c r="F56"/>
  <c r="E57"/>
  <c r="F57"/>
  <c r="E58"/>
  <c r="F58"/>
  <c r="E59"/>
  <c r="F59"/>
  <c r="E60"/>
  <c r="F60"/>
  <c r="E61"/>
  <c r="F61"/>
  <c r="E62"/>
  <c r="F62"/>
  <c r="E63"/>
  <c r="F63"/>
  <c r="E64"/>
  <c r="F64"/>
  <c r="E65"/>
  <c r="F65"/>
  <c r="E66"/>
  <c r="F66"/>
  <c r="E67"/>
  <c r="F67"/>
  <c r="E68"/>
  <c r="F68"/>
  <c r="E69"/>
  <c r="F69"/>
  <c r="E70"/>
  <c r="F70"/>
  <c r="E71"/>
  <c r="F71"/>
  <c r="E72"/>
  <c r="F72"/>
  <c r="E73"/>
  <c r="F73"/>
  <c r="E74"/>
  <c r="F74"/>
  <c r="E75"/>
  <c r="F75"/>
  <c r="E76"/>
  <c r="F76"/>
  <c r="E77"/>
  <c r="F77"/>
  <c r="E78"/>
  <c r="F78"/>
  <c r="E79"/>
  <c r="F79"/>
  <c r="E80"/>
  <c r="F80"/>
  <c r="E81"/>
  <c r="F81"/>
  <c r="E82"/>
  <c r="F82"/>
  <c r="E83"/>
  <c r="F83"/>
  <c r="E84"/>
  <c r="F84"/>
  <c r="E85"/>
  <c r="F85"/>
  <c r="E86"/>
  <c r="F86"/>
  <c r="E87"/>
  <c r="F87"/>
  <c r="E88"/>
  <c r="F88"/>
  <c r="E89"/>
  <c r="F89"/>
  <c r="E90"/>
  <c r="F90"/>
  <c r="E91"/>
  <c r="F91"/>
  <c r="E92"/>
  <c r="F92"/>
  <c r="E93"/>
  <c r="F93"/>
  <c r="E94"/>
  <c r="F94"/>
  <c r="E95"/>
  <c r="F95"/>
  <c r="E96"/>
  <c r="F96"/>
  <c r="E97"/>
  <c r="F97"/>
  <c r="E98"/>
  <c r="F98"/>
  <c r="E99"/>
  <c r="F99"/>
  <c r="E100"/>
  <c r="F100"/>
  <c r="E101"/>
  <c r="F101"/>
  <c r="E102"/>
  <c r="F102"/>
  <c r="E103"/>
  <c r="F103"/>
  <c r="E104"/>
  <c r="F104"/>
  <c r="E105"/>
  <c r="F105"/>
  <c r="E106"/>
  <c r="F106"/>
  <c r="E107"/>
  <c r="F107"/>
  <c r="E108"/>
  <c r="F108"/>
  <c r="E109"/>
  <c r="F109"/>
  <c r="E110"/>
  <c r="F110"/>
  <c r="E111"/>
  <c r="F111"/>
  <c r="E112"/>
  <c r="F112"/>
  <c r="E113"/>
  <c r="F113"/>
  <c r="E114"/>
  <c r="F114"/>
  <c r="E115"/>
  <c r="F115"/>
  <c r="E116"/>
  <c r="F116"/>
  <c r="E117"/>
  <c r="F117"/>
  <c r="E118"/>
  <c r="F118"/>
  <c r="E119"/>
  <c r="F119"/>
  <c r="E120"/>
  <c r="F120"/>
  <c r="E121"/>
  <c r="F121"/>
  <c r="E122"/>
  <c r="F122"/>
  <c r="E123"/>
  <c r="F123"/>
  <c r="E124"/>
  <c r="F124"/>
  <c r="E125"/>
  <c r="F125"/>
  <c r="E126"/>
  <c r="F126"/>
  <c r="E127"/>
  <c r="F127"/>
  <c r="E128"/>
  <c r="F128"/>
  <c r="E129"/>
  <c r="F129"/>
  <c r="E130"/>
  <c r="F130"/>
  <c r="E131"/>
  <c r="F131"/>
  <c r="E132"/>
  <c r="F132"/>
  <c r="E133"/>
  <c r="F133"/>
  <c r="E134"/>
  <c r="F134"/>
  <c r="E135"/>
  <c r="F135"/>
  <c r="E136"/>
  <c r="F136"/>
  <c r="E137"/>
  <c r="F137"/>
  <c r="E138"/>
  <c r="F138"/>
  <c r="E139"/>
  <c r="F139"/>
  <c r="E140"/>
  <c r="F140"/>
  <c r="E141"/>
  <c r="F141"/>
  <c r="E142"/>
  <c r="F142"/>
  <c r="E143"/>
  <c r="F143"/>
  <c r="E144"/>
  <c r="F144"/>
  <c r="E145"/>
  <c r="F145"/>
  <c r="E146"/>
  <c r="F146"/>
  <c r="E147"/>
  <c r="F147"/>
  <c r="E148"/>
  <c r="F148"/>
  <c r="E149"/>
  <c r="F149"/>
  <c r="E150"/>
  <c r="F150"/>
  <c r="E151"/>
  <c r="F151"/>
  <c r="E152"/>
  <c r="F152"/>
  <c r="E153"/>
  <c r="F153"/>
  <c r="E154"/>
  <c r="F154"/>
  <c r="E155"/>
  <c r="F155"/>
  <c r="E156"/>
  <c r="F156"/>
  <c r="E157"/>
  <c r="F157"/>
  <c r="E158"/>
  <c r="F158"/>
  <c r="E159"/>
  <c r="F159"/>
  <c r="E160"/>
  <c r="F160"/>
  <c r="E161"/>
  <c r="F161"/>
  <c r="E162"/>
  <c r="F162"/>
  <c r="E163"/>
  <c r="F163"/>
  <c r="E164"/>
  <c r="F164"/>
  <c r="E165"/>
  <c r="F165"/>
  <c r="E166"/>
  <c r="F166"/>
  <c r="E167"/>
  <c r="F167"/>
  <c r="E168"/>
  <c r="F168"/>
  <c r="E169"/>
  <c r="F169"/>
  <c r="E170"/>
  <c r="F170"/>
  <c r="E171"/>
  <c r="F171"/>
  <c r="E172"/>
  <c r="F172"/>
  <c r="E173"/>
  <c r="F173"/>
  <c r="E174"/>
  <c r="F174"/>
  <c r="E175"/>
  <c r="F175"/>
  <c r="E176"/>
  <c r="F176"/>
  <c r="E177"/>
  <c r="F177"/>
  <c r="E178"/>
  <c r="F178"/>
  <c r="E179"/>
  <c r="F179"/>
  <c r="E180"/>
  <c r="F180"/>
  <c r="E181"/>
  <c r="F181"/>
  <c r="E182"/>
  <c r="F182"/>
  <c r="E183"/>
  <c r="F183"/>
  <c r="E184"/>
  <c r="F184"/>
  <c r="E185"/>
  <c r="F185"/>
  <c r="E186"/>
  <c r="F186"/>
  <c r="E187"/>
  <c r="F187"/>
  <c r="E188"/>
  <c r="F188"/>
  <c r="E189"/>
  <c r="F189"/>
  <c r="E190"/>
  <c r="F190"/>
  <c r="E191"/>
  <c r="F191"/>
  <c r="E192"/>
  <c r="F192"/>
  <c r="E193"/>
  <c r="F193"/>
  <c r="E194"/>
  <c r="F194"/>
  <c r="E195"/>
  <c r="F195"/>
  <c r="E196"/>
  <c r="F196"/>
  <c r="E197"/>
  <c r="F197"/>
  <c r="E198"/>
  <c r="F198"/>
  <c r="E199"/>
  <c r="F199"/>
  <c r="E200"/>
  <c r="F200"/>
  <c r="E201"/>
  <c r="F201"/>
  <c r="E202"/>
  <c r="F202"/>
  <c r="E203"/>
  <c r="F203"/>
  <c r="E204"/>
  <c r="F204"/>
  <c r="E205"/>
  <c r="F205"/>
  <c r="E206"/>
  <c r="F206"/>
  <c r="E207"/>
  <c r="F207"/>
  <c r="E208"/>
  <c r="F208"/>
  <c r="E209"/>
  <c r="F209"/>
  <c r="E210"/>
  <c r="F210"/>
  <c r="E211"/>
  <c r="F211"/>
  <c r="E212"/>
  <c r="F212"/>
  <c r="E213"/>
  <c r="F213"/>
  <c r="E214"/>
  <c r="F214"/>
  <c r="E215"/>
  <c r="F215"/>
  <c r="E216"/>
  <c r="F216"/>
  <c r="E217"/>
  <c r="F217"/>
  <c r="E218"/>
  <c r="F218"/>
  <c r="E219"/>
  <c r="F219"/>
  <c r="E220"/>
  <c r="F220"/>
  <c r="E221"/>
  <c r="F221"/>
  <c r="E222"/>
  <c r="F222"/>
  <c r="E223"/>
  <c r="F223"/>
  <c r="E224"/>
  <c r="F224"/>
  <c r="E225"/>
  <c r="F225"/>
  <c r="E226"/>
  <c r="F226"/>
  <c r="E227"/>
  <c r="F227"/>
  <c r="E228"/>
  <c r="F228"/>
  <c r="E229"/>
  <c r="F229"/>
  <c r="E230"/>
  <c r="F230"/>
  <c r="E231"/>
  <c r="F231"/>
  <c r="E232"/>
  <c r="F232"/>
  <c r="E233"/>
  <c r="F233"/>
  <c r="E234"/>
  <c r="F234"/>
  <c r="E235"/>
  <c r="F235"/>
  <c r="E236"/>
  <c r="F236"/>
  <c r="E237"/>
  <c r="F237"/>
  <c r="E238"/>
  <c r="F238"/>
  <c r="E239"/>
  <c r="F239"/>
  <c r="E240"/>
  <c r="F240"/>
  <c r="E241"/>
  <c r="F241"/>
  <c r="E242"/>
  <c r="F242"/>
  <c r="E243"/>
  <c r="F243"/>
  <c r="E244"/>
  <c r="F244"/>
  <c r="E245"/>
  <c r="F245"/>
  <c r="E246"/>
  <c r="F246"/>
  <c r="E247"/>
  <c r="F247"/>
  <c r="E248"/>
  <c r="F248"/>
  <c r="E249"/>
  <c r="F249"/>
  <c r="E250"/>
  <c r="F250"/>
  <c r="E251"/>
  <c r="F251"/>
  <c r="E252"/>
  <c r="F252"/>
  <c r="E253"/>
  <c r="F253"/>
  <c r="E254"/>
  <c r="F254"/>
  <c r="E255"/>
  <c r="F255"/>
  <c r="E256"/>
  <c r="F256"/>
  <c r="E257"/>
  <c r="F257"/>
  <c r="E258"/>
  <c r="F258"/>
  <c r="E259"/>
  <c r="F259"/>
  <c r="E260"/>
  <c r="F260"/>
  <c r="E261"/>
  <c r="F261"/>
  <c r="E262"/>
  <c r="F262"/>
  <c r="E263"/>
  <c r="F263"/>
  <c r="E264"/>
  <c r="F264"/>
  <c r="E265"/>
  <c r="F265"/>
  <c r="E266"/>
  <c r="F266"/>
  <c r="E267"/>
  <c r="F267"/>
  <c r="E268"/>
  <c r="F268"/>
  <c r="E269"/>
  <c r="F269"/>
  <c r="E270"/>
  <c r="F270"/>
  <c r="E271"/>
  <c r="F271"/>
  <c r="E272"/>
  <c r="F272"/>
  <c r="E273"/>
  <c r="F273"/>
  <c r="E274"/>
  <c r="F274"/>
  <c r="E275"/>
  <c r="F275"/>
  <c r="E276"/>
  <c r="F276"/>
  <c r="E277"/>
  <c r="F277"/>
  <c r="E278"/>
  <c r="F278"/>
  <c r="E279"/>
  <c r="F279"/>
  <c r="E280"/>
  <c r="F280"/>
  <c r="E281"/>
  <c r="F281"/>
  <c r="E282"/>
  <c r="F282"/>
  <c r="E283"/>
  <c r="F283"/>
  <c r="E284"/>
  <c r="F284"/>
  <c r="E285"/>
  <c r="F285"/>
  <c r="E286"/>
  <c r="F286"/>
  <c r="E287"/>
  <c r="F287"/>
  <c r="E288"/>
  <c r="F288"/>
  <c r="E289"/>
  <c r="F289"/>
  <c r="E290"/>
  <c r="F290"/>
  <c r="E291"/>
  <c r="F291"/>
  <c r="E292"/>
  <c r="F292"/>
  <c r="E293"/>
  <c r="F293"/>
  <c r="E294"/>
  <c r="F294"/>
  <c r="E295"/>
  <c r="F295"/>
  <c r="E296"/>
  <c r="F296"/>
  <c r="E297"/>
  <c r="F297"/>
  <c r="E298"/>
  <c r="F298"/>
  <c r="E299"/>
  <c r="F299"/>
  <c r="E300"/>
  <c r="F300"/>
  <c r="E301"/>
  <c r="F301"/>
  <c r="E302"/>
  <c r="F302"/>
  <c r="E303"/>
  <c r="F303"/>
  <c r="E304"/>
  <c r="F304"/>
  <c r="E305"/>
  <c r="F305"/>
  <c r="E306"/>
  <c r="F306"/>
  <c r="E307"/>
  <c r="F307"/>
  <c r="E308"/>
  <c r="F308"/>
  <c r="E309"/>
  <c r="F309"/>
  <c r="E310"/>
  <c r="F310"/>
  <c r="E311"/>
  <c r="F311"/>
  <c r="E312"/>
  <c r="F312"/>
  <c r="E313"/>
  <c r="F313"/>
  <c r="E314"/>
  <c r="F314"/>
  <c r="E315"/>
  <c r="F315"/>
  <c r="E316"/>
  <c r="F316"/>
  <c r="E317"/>
  <c r="F317"/>
  <c r="E318"/>
  <c r="F318"/>
  <c r="E319"/>
  <c r="F319"/>
  <c r="E320"/>
  <c r="F320"/>
  <c r="E321"/>
  <c r="F321"/>
  <c r="E322"/>
  <c r="F322"/>
  <c r="E323"/>
  <c r="F323"/>
  <c r="E324"/>
  <c r="F324"/>
  <c r="E325"/>
  <c r="F325"/>
  <c r="E326"/>
  <c r="F326"/>
  <c r="E327"/>
  <c r="F327"/>
  <c r="E328"/>
  <c r="F328"/>
  <c r="E329"/>
  <c r="F329"/>
  <c r="E330"/>
  <c r="F330"/>
  <c r="E331"/>
  <c r="F331"/>
  <c r="E332"/>
  <c r="F332"/>
  <c r="E333"/>
  <c r="F333"/>
  <c r="E334"/>
  <c r="F334"/>
  <c r="E335"/>
  <c r="F335"/>
  <c r="E336"/>
  <c r="F336"/>
  <c r="E337"/>
  <c r="F337"/>
  <c r="E338"/>
  <c r="F338"/>
  <c r="E339"/>
  <c r="F339"/>
  <c r="E340"/>
  <c r="F340"/>
  <c r="E341"/>
  <c r="F341"/>
  <c r="E342"/>
  <c r="F342"/>
  <c r="E343"/>
  <c r="F343"/>
  <c r="E344"/>
  <c r="F344"/>
  <c r="E345"/>
  <c r="F345"/>
  <c r="E346"/>
  <c r="F346"/>
  <c r="E347"/>
  <c r="F347"/>
  <c r="E348"/>
  <c r="F348"/>
  <c r="E349"/>
  <c r="F349"/>
  <c r="E350"/>
  <c r="F350"/>
  <c r="E351"/>
  <c r="F351"/>
  <c r="E352"/>
  <c r="F352"/>
  <c r="E353"/>
  <c r="F353"/>
  <c r="E354"/>
  <c r="F354"/>
  <c r="E355"/>
  <c r="F355"/>
  <c r="E356"/>
  <c r="F356"/>
  <c r="E357"/>
  <c r="F357"/>
  <c r="E358"/>
  <c r="F358"/>
  <c r="E359"/>
  <c r="F359"/>
  <c r="E360"/>
  <c r="F360"/>
  <c r="E361"/>
  <c r="F361"/>
  <c r="E362"/>
  <c r="F362"/>
  <c r="E363"/>
  <c r="F363"/>
  <c r="E364"/>
  <c r="F364"/>
  <c r="E365"/>
  <c r="F365"/>
  <c r="E366"/>
  <c r="F366"/>
  <c r="E367"/>
  <c r="F367"/>
  <c r="E368"/>
  <c r="F368"/>
  <c r="E369"/>
  <c r="F369"/>
  <c r="E370"/>
  <c r="F370"/>
  <c r="E371"/>
  <c r="F371"/>
  <c r="E372"/>
  <c r="F372"/>
  <c r="E373"/>
  <c r="F373"/>
  <c r="E374"/>
  <c r="F374"/>
  <c r="E375"/>
  <c r="F375"/>
  <c r="E376"/>
  <c r="F376"/>
  <c r="E377"/>
  <c r="F377"/>
  <c r="E378"/>
  <c r="F378"/>
  <c r="E379"/>
  <c r="F379"/>
  <c r="E380"/>
  <c r="F380"/>
  <c r="E381"/>
  <c r="F381"/>
  <c r="E382"/>
  <c r="F382"/>
  <c r="E383"/>
  <c r="F383"/>
  <c r="E384"/>
  <c r="F384"/>
  <c r="E385"/>
  <c r="F385"/>
  <c r="E386"/>
  <c r="F386"/>
  <c r="E387"/>
  <c r="F387"/>
  <c r="E388"/>
  <c r="F388"/>
  <c r="E389"/>
  <c r="F389"/>
  <c r="E390"/>
  <c r="F390"/>
  <c r="E391"/>
  <c r="F391"/>
  <c r="E392"/>
  <c r="F392"/>
  <c r="E393"/>
  <c r="F393"/>
  <c r="E394"/>
  <c r="F394"/>
  <c r="E395"/>
  <c r="F395"/>
  <c r="E396"/>
  <c r="F396"/>
  <c r="E397"/>
  <c r="F397"/>
  <c r="E398"/>
  <c r="F398"/>
  <c r="E399"/>
  <c r="F399"/>
  <c r="E400"/>
  <c r="F400"/>
  <c r="E401"/>
  <c r="F401"/>
  <c r="E402"/>
  <c r="F402"/>
  <c r="E403"/>
  <c r="F403"/>
  <c r="E404"/>
  <c r="F404"/>
  <c r="E405"/>
  <c r="F405"/>
  <c r="E406"/>
  <c r="F406"/>
  <c r="E407"/>
  <c r="F407"/>
  <c r="E408"/>
  <c r="F408"/>
  <c r="E409"/>
  <c r="F409"/>
  <c r="E410"/>
  <c r="F410"/>
  <c r="E411"/>
  <c r="F411"/>
  <c r="E412"/>
  <c r="F412"/>
  <c r="E413"/>
  <c r="F413"/>
  <c r="E414"/>
  <c r="F414"/>
  <c r="E415"/>
  <c r="F415"/>
  <c r="E416"/>
  <c r="F416"/>
  <c r="E417"/>
  <c r="F417"/>
  <c r="E418"/>
  <c r="F418"/>
  <c r="E419"/>
  <c r="F419"/>
  <c r="E420"/>
  <c r="F420"/>
  <c r="E421"/>
  <c r="F421"/>
  <c r="E422"/>
  <c r="F422"/>
  <c r="E423"/>
  <c r="F423"/>
  <c r="E424"/>
  <c r="F424"/>
  <c r="E425"/>
  <c r="F425"/>
  <c r="E426"/>
  <c r="F426"/>
  <c r="E427"/>
  <c r="F427"/>
  <c r="E428"/>
  <c r="F428"/>
  <c r="E429"/>
  <c r="F429"/>
  <c r="E430"/>
  <c r="F430"/>
  <c r="E431"/>
  <c r="F431"/>
  <c r="E432"/>
  <c r="F432"/>
  <c r="E433"/>
  <c r="F433"/>
  <c r="E434"/>
  <c r="F434"/>
  <c r="E435"/>
  <c r="F435"/>
  <c r="E436"/>
  <c r="F436"/>
  <c r="E437"/>
  <c r="F437"/>
  <c r="E438"/>
  <c r="F438"/>
  <c r="E439"/>
  <c r="F439"/>
  <c r="E440"/>
  <c r="F440"/>
  <c r="E441"/>
  <c r="F441"/>
  <c r="E442"/>
  <c r="F442"/>
  <c r="E443"/>
  <c r="F443"/>
  <c r="E444"/>
  <c r="F444"/>
  <c r="E445"/>
  <c r="F445"/>
  <c r="E446"/>
  <c r="F446"/>
  <c r="E447"/>
  <c r="F447"/>
  <c r="E448"/>
  <c r="F448"/>
  <c r="E449"/>
  <c r="F449"/>
  <c r="E450"/>
  <c r="F450"/>
  <c r="E451"/>
  <c r="F451"/>
  <c r="E452"/>
  <c r="F452"/>
  <c r="E453"/>
  <c r="F453"/>
  <c r="E454"/>
  <c r="F454"/>
  <c r="E455"/>
  <c r="F455"/>
  <c r="E456"/>
  <c r="F456"/>
  <c r="E457"/>
  <c r="F457"/>
  <c r="E458"/>
  <c r="F458"/>
  <c r="E459"/>
  <c r="F459"/>
  <c r="E460"/>
  <c r="F460"/>
  <c r="E461"/>
  <c r="F461"/>
  <c r="E462"/>
  <c r="F462"/>
  <c r="E463"/>
  <c r="F463"/>
  <c r="E464"/>
  <c r="F464"/>
  <c r="E465"/>
  <c r="F465"/>
  <c r="E466"/>
  <c r="F466"/>
  <c r="E467"/>
  <c r="F467"/>
  <c r="E468"/>
  <c r="F468"/>
  <c r="E469"/>
  <c r="F469"/>
  <c r="E470"/>
  <c r="F470"/>
  <c r="E471"/>
  <c r="F471"/>
  <c r="E472"/>
  <c r="F472"/>
  <c r="E473"/>
  <c r="F473"/>
  <c r="E474"/>
  <c r="F474"/>
  <c r="E475"/>
  <c r="F475"/>
  <c r="E476"/>
  <c r="F476"/>
  <c r="E477"/>
  <c r="F477"/>
  <c r="E478"/>
  <c r="F478"/>
  <c r="E479"/>
  <c r="F479"/>
  <c r="E480"/>
  <c r="F480"/>
  <c r="E481"/>
  <c r="F481"/>
  <c r="E482"/>
  <c r="F482"/>
  <c r="E483"/>
  <c r="F483"/>
  <c r="E484"/>
  <c r="F484"/>
  <c r="E485"/>
  <c r="F485"/>
  <c r="E486"/>
  <c r="F486"/>
  <c r="E487"/>
  <c r="F487"/>
  <c r="E488"/>
  <c r="F488"/>
  <c r="E489"/>
  <c r="F489"/>
  <c r="E490"/>
  <c r="F490"/>
  <c r="E491"/>
  <c r="F491"/>
  <c r="E492"/>
  <c r="F492"/>
  <c r="E493"/>
  <c r="F493"/>
  <c r="E494"/>
  <c r="F494"/>
  <c r="E495"/>
  <c r="F495"/>
  <c r="E496"/>
  <c r="F496"/>
  <c r="E497"/>
  <c r="F497"/>
  <c r="E498"/>
  <c r="F498"/>
  <c r="E499"/>
  <c r="F499"/>
  <c r="E500"/>
  <c r="F500"/>
  <c r="F6"/>
  <c r="E6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B8"/>
  <c r="B11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7"/>
  <c r="B9"/>
  <c r="B10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I4" i="1" l="1"/>
  <c r="Y49"/>
  <c r="X49"/>
  <c r="N6" i="2" l="1"/>
  <c r="O6"/>
  <c r="N7"/>
  <c r="O7"/>
  <c r="N8"/>
  <c r="O8"/>
  <c r="N9"/>
  <c r="O9"/>
  <c r="N10"/>
  <c r="O10"/>
  <c r="N11"/>
  <c r="O11"/>
  <c r="N12"/>
  <c r="O12"/>
  <c r="N13"/>
  <c r="O13"/>
  <c r="N14"/>
  <c r="O14"/>
  <c r="N15"/>
  <c r="O15"/>
  <c r="N16"/>
  <c r="O16"/>
  <c r="N17"/>
  <c r="O17"/>
  <c r="N18"/>
  <c r="O18"/>
  <c r="N19"/>
  <c r="O19"/>
  <c r="N20"/>
  <c r="O20"/>
  <c r="N21"/>
  <c r="O21"/>
  <c r="N22"/>
  <c r="O22"/>
  <c r="N23"/>
  <c r="O23"/>
  <c r="N24"/>
  <c r="O24"/>
  <c r="N25"/>
  <c r="O25"/>
  <c r="N26"/>
  <c r="O26"/>
  <c r="N27"/>
  <c r="O27"/>
  <c r="N28"/>
  <c r="O28"/>
  <c r="N29"/>
  <c r="O29"/>
  <c r="N30"/>
  <c r="O30"/>
  <c r="N31"/>
  <c r="O31"/>
  <c r="N32"/>
  <c r="O32"/>
  <c r="N33"/>
  <c r="O33"/>
  <c r="N34"/>
  <c r="O34"/>
  <c r="N35"/>
  <c r="O35"/>
  <c r="N36"/>
  <c r="O36"/>
  <c r="N37"/>
  <c r="O37"/>
  <c r="N38"/>
  <c r="O38"/>
  <c r="N39"/>
  <c r="O39"/>
  <c r="N40"/>
  <c r="O40"/>
  <c r="N41"/>
  <c r="O41"/>
  <c r="N42"/>
  <c r="O42"/>
  <c r="N43"/>
  <c r="O43"/>
  <c r="N44"/>
  <c r="O44"/>
  <c r="N45"/>
  <c r="O45"/>
  <c r="N46"/>
  <c r="O46"/>
  <c r="N47"/>
  <c r="O47"/>
  <c r="N48"/>
  <c r="O48"/>
  <c r="N49"/>
  <c r="O49"/>
  <c r="N50"/>
  <c r="O50"/>
  <c r="N51"/>
  <c r="O51"/>
  <c r="N52"/>
  <c r="O52"/>
  <c r="N53"/>
  <c r="O53"/>
  <c r="N54"/>
  <c r="O54"/>
  <c r="N55"/>
  <c r="O55"/>
  <c r="N56"/>
  <c r="O56"/>
  <c r="N57"/>
  <c r="O57"/>
  <c r="N58"/>
  <c r="O58"/>
  <c r="N59"/>
  <c r="O59"/>
  <c r="N60"/>
  <c r="O60"/>
  <c r="N61"/>
  <c r="O61"/>
  <c r="N62"/>
  <c r="O62"/>
  <c r="N63"/>
  <c r="O63"/>
  <c r="N64"/>
  <c r="O64"/>
  <c r="N65"/>
  <c r="O65"/>
  <c r="N66"/>
  <c r="O66"/>
  <c r="N67"/>
  <c r="O67"/>
  <c r="N68"/>
  <c r="O68"/>
  <c r="N69"/>
  <c r="O69"/>
  <c r="N70"/>
  <c r="O70"/>
  <c r="N71"/>
  <c r="O71"/>
  <c r="N72"/>
  <c r="O72"/>
  <c r="N73"/>
  <c r="O73"/>
  <c r="N74"/>
  <c r="O74"/>
  <c r="N75"/>
  <c r="O75"/>
  <c r="N76"/>
  <c r="O76"/>
  <c r="N77"/>
  <c r="O77"/>
  <c r="N78"/>
  <c r="O78"/>
  <c r="N79"/>
  <c r="O79"/>
  <c r="N80"/>
  <c r="O80"/>
  <c r="N81"/>
  <c r="O81"/>
  <c r="N82"/>
  <c r="O82"/>
  <c r="N83"/>
  <c r="O83"/>
  <c r="N84"/>
  <c r="O84"/>
  <c r="N85"/>
  <c r="O85"/>
  <c r="N86"/>
  <c r="O86"/>
  <c r="N87"/>
  <c r="O87"/>
  <c r="N88"/>
  <c r="O88"/>
  <c r="N89"/>
  <c r="O89"/>
  <c r="N90"/>
  <c r="O90"/>
  <c r="N91"/>
  <c r="O91"/>
  <c r="N92"/>
  <c r="O92"/>
  <c r="N93"/>
  <c r="O93"/>
  <c r="N94"/>
  <c r="O94"/>
  <c r="N95"/>
  <c r="O95"/>
  <c r="N96"/>
  <c r="O96"/>
  <c r="N97"/>
  <c r="O97"/>
  <c r="N98"/>
  <c r="O98"/>
  <c r="N99"/>
  <c r="O99"/>
  <c r="N100"/>
  <c r="O100"/>
  <c r="N101"/>
  <c r="O101"/>
  <c r="N102"/>
  <c r="O102"/>
  <c r="N103"/>
  <c r="O103"/>
  <c r="N104"/>
  <c r="O104"/>
  <c r="N105"/>
  <c r="O105"/>
  <c r="N106"/>
  <c r="O106"/>
  <c r="N107"/>
  <c r="O107"/>
  <c r="N108"/>
  <c r="O108"/>
  <c r="N109"/>
  <c r="O109"/>
  <c r="N110"/>
  <c r="O110"/>
  <c r="N111"/>
  <c r="O111"/>
  <c r="N112"/>
  <c r="O112"/>
  <c r="N113"/>
  <c r="O113"/>
  <c r="N114"/>
  <c r="O114"/>
  <c r="N115"/>
  <c r="O115"/>
  <c r="N116"/>
  <c r="O116"/>
  <c r="N117"/>
  <c r="O117"/>
  <c r="N118"/>
  <c r="O118"/>
  <c r="N119"/>
  <c r="O119"/>
  <c r="N120"/>
  <c r="O120"/>
  <c r="N121"/>
  <c r="O121"/>
  <c r="N122"/>
  <c r="O122"/>
  <c r="N123"/>
  <c r="O123"/>
  <c r="N124"/>
  <c r="O124"/>
  <c r="N125"/>
  <c r="O125"/>
  <c r="N126"/>
  <c r="O126"/>
  <c r="N127"/>
  <c r="O127"/>
  <c r="N128"/>
  <c r="O128"/>
  <c r="N129"/>
  <c r="O129"/>
  <c r="N130"/>
  <c r="O130"/>
  <c r="N131"/>
  <c r="O131"/>
  <c r="N132"/>
  <c r="O132"/>
  <c r="N133"/>
  <c r="O133"/>
  <c r="N134"/>
  <c r="O134"/>
  <c r="N135"/>
  <c r="O135"/>
  <c r="N136"/>
  <c r="O136"/>
  <c r="N137"/>
  <c r="O137"/>
  <c r="N138"/>
  <c r="O138"/>
  <c r="N139"/>
  <c r="O139"/>
  <c r="N140"/>
  <c r="O140"/>
  <c r="N141"/>
  <c r="O141"/>
  <c r="N142"/>
  <c r="O142"/>
  <c r="N143"/>
  <c r="O143"/>
  <c r="N144"/>
  <c r="O144"/>
  <c r="N145"/>
  <c r="O145"/>
  <c r="N146"/>
  <c r="O146"/>
  <c r="N147"/>
  <c r="O147"/>
  <c r="N148"/>
  <c r="O148"/>
  <c r="N149"/>
  <c r="O149"/>
  <c r="N150"/>
  <c r="O150"/>
  <c r="N151"/>
  <c r="O151"/>
  <c r="N152"/>
  <c r="O152"/>
  <c r="N153"/>
  <c r="O153"/>
  <c r="N154"/>
  <c r="O154"/>
  <c r="N155"/>
  <c r="O155"/>
  <c r="N156"/>
  <c r="O156"/>
  <c r="N157"/>
  <c r="O157"/>
  <c r="N158"/>
  <c r="O158"/>
  <c r="N159"/>
  <c r="O159"/>
  <c r="N160"/>
  <c r="O160"/>
  <c r="N161"/>
  <c r="O161"/>
  <c r="N162"/>
  <c r="O162"/>
  <c r="N163"/>
  <c r="O163"/>
  <c r="N164"/>
  <c r="O164"/>
  <c r="N165"/>
  <c r="O165"/>
  <c r="N166"/>
  <c r="O166"/>
  <c r="N167"/>
  <c r="O167"/>
  <c r="N168"/>
  <c r="O168"/>
  <c r="N169"/>
  <c r="O169"/>
  <c r="N170"/>
  <c r="O170"/>
  <c r="N171"/>
  <c r="O171"/>
  <c r="N172"/>
  <c r="O172"/>
  <c r="N173"/>
  <c r="O173"/>
  <c r="N174"/>
  <c r="O174"/>
  <c r="N175"/>
  <c r="O175"/>
  <c r="N176"/>
  <c r="O176"/>
  <c r="N177"/>
  <c r="O177"/>
  <c r="N178"/>
  <c r="O178"/>
  <c r="N179"/>
  <c r="O179"/>
  <c r="N180"/>
  <c r="O180"/>
  <c r="N181"/>
  <c r="O181"/>
  <c r="N182"/>
  <c r="O182"/>
  <c r="N183"/>
  <c r="O183"/>
  <c r="N184"/>
  <c r="O184"/>
  <c r="N185"/>
  <c r="O185"/>
  <c r="N186"/>
  <c r="O186"/>
  <c r="N187"/>
  <c r="O187"/>
  <c r="N188"/>
  <c r="O188"/>
  <c r="N189"/>
  <c r="O189"/>
  <c r="N190"/>
  <c r="O190"/>
  <c r="N191"/>
  <c r="O191"/>
  <c r="N192"/>
  <c r="O192"/>
  <c r="N193"/>
  <c r="O193"/>
  <c r="N194"/>
  <c r="O194"/>
  <c r="N195"/>
  <c r="O195"/>
  <c r="N196"/>
  <c r="O196"/>
  <c r="N197"/>
  <c r="O197"/>
  <c r="N198"/>
  <c r="O198"/>
  <c r="N199"/>
  <c r="O199"/>
  <c r="N200"/>
  <c r="O200"/>
  <c r="N201"/>
  <c r="O201"/>
  <c r="N202"/>
  <c r="O202"/>
  <c r="N203"/>
  <c r="O203"/>
  <c r="N204"/>
  <c r="O204"/>
  <c r="N205"/>
  <c r="O205"/>
  <c r="N206"/>
  <c r="O206"/>
  <c r="N207"/>
  <c r="O207"/>
  <c r="N208"/>
  <c r="O208"/>
  <c r="N209"/>
  <c r="O209"/>
  <c r="N210"/>
  <c r="O210"/>
  <c r="N211"/>
  <c r="O211"/>
  <c r="N212"/>
  <c r="O212"/>
  <c r="N213"/>
  <c r="O213"/>
  <c r="N214"/>
  <c r="O214"/>
  <c r="N215"/>
  <c r="O215"/>
  <c r="N216"/>
  <c r="O216"/>
  <c r="N217"/>
  <c r="O217"/>
  <c r="N218"/>
  <c r="O218"/>
  <c r="N219"/>
  <c r="O219"/>
  <c r="N220"/>
  <c r="O220"/>
  <c r="N221"/>
  <c r="O221"/>
  <c r="N222"/>
  <c r="O222"/>
  <c r="N223"/>
  <c r="O223"/>
  <c r="N224"/>
  <c r="O224"/>
  <c r="N225"/>
  <c r="O225"/>
  <c r="N226"/>
  <c r="O226"/>
  <c r="N227"/>
  <c r="O227"/>
  <c r="N228"/>
  <c r="O228"/>
  <c r="N229"/>
  <c r="O229"/>
  <c r="N230"/>
  <c r="O230"/>
  <c r="N231"/>
  <c r="O231"/>
  <c r="N232"/>
  <c r="O232"/>
  <c r="N233"/>
  <c r="O233"/>
  <c r="N234"/>
  <c r="O234"/>
  <c r="N235"/>
  <c r="O235"/>
  <c r="N236"/>
  <c r="O236"/>
  <c r="N237"/>
  <c r="O237"/>
  <c r="N238"/>
  <c r="O238"/>
  <c r="N239"/>
  <c r="O239"/>
  <c r="N240"/>
  <c r="O240"/>
  <c r="N241"/>
  <c r="O241"/>
  <c r="N242"/>
  <c r="O242"/>
  <c r="N243"/>
  <c r="O243"/>
  <c r="N244"/>
  <c r="O244"/>
  <c r="N245"/>
  <c r="O245"/>
  <c r="N246"/>
  <c r="O246"/>
  <c r="N247"/>
  <c r="O247"/>
  <c r="N248"/>
  <c r="O248"/>
  <c r="N249"/>
  <c r="O249"/>
  <c r="N250"/>
  <c r="O250"/>
  <c r="N251"/>
  <c r="O251"/>
  <c r="N252"/>
  <c r="O252"/>
  <c r="N253"/>
  <c r="O253"/>
  <c r="N254"/>
  <c r="O254"/>
  <c r="N255"/>
  <c r="O255"/>
  <c r="N256"/>
  <c r="O256"/>
  <c r="N257"/>
  <c r="O257"/>
  <c r="N258"/>
  <c r="O258"/>
  <c r="N259"/>
  <c r="O259"/>
  <c r="N260"/>
  <c r="O260"/>
  <c r="N261"/>
  <c r="O261"/>
  <c r="N262"/>
  <c r="O262"/>
  <c r="N263"/>
  <c r="O263"/>
  <c r="N264"/>
  <c r="O264"/>
  <c r="N265"/>
  <c r="O265"/>
  <c r="N266"/>
  <c r="O266"/>
  <c r="N267"/>
  <c r="O267"/>
  <c r="N268"/>
  <c r="O268"/>
  <c r="N269"/>
  <c r="O269"/>
  <c r="N270"/>
  <c r="O270"/>
  <c r="N271"/>
  <c r="O271"/>
  <c r="N272"/>
  <c r="O272"/>
  <c r="N273"/>
  <c r="O273"/>
  <c r="N274"/>
  <c r="O274"/>
  <c r="N275"/>
  <c r="O275"/>
  <c r="N276"/>
  <c r="O276"/>
  <c r="N277"/>
  <c r="O277"/>
  <c r="N278"/>
  <c r="O278"/>
  <c r="N279"/>
  <c r="O279"/>
  <c r="N280"/>
  <c r="O280"/>
  <c r="N281"/>
  <c r="O281"/>
  <c r="N282"/>
  <c r="O282"/>
  <c r="N283"/>
  <c r="O283"/>
  <c r="N284"/>
  <c r="O284"/>
  <c r="N285"/>
  <c r="O285"/>
  <c r="N286"/>
  <c r="O286"/>
  <c r="N287"/>
  <c r="O287"/>
  <c r="N288"/>
  <c r="O288"/>
  <c r="N289"/>
  <c r="O289"/>
  <c r="N290"/>
  <c r="O290"/>
  <c r="N291"/>
  <c r="O291"/>
  <c r="N292"/>
  <c r="O292"/>
  <c r="N293"/>
  <c r="O293"/>
  <c r="N294"/>
  <c r="O294"/>
  <c r="N295"/>
  <c r="O295"/>
  <c r="N296"/>
  <c r="O296"/>
  <c r="N297"/>
  <c r="O297"/>
  <c r="N298"/>
  <c r="O298"/>
  <c r="N299"/>
  <c r="O299"/>
  <c r="N300"/>
  <c r="O300"/>
  <c r="N301"/>
  <c r="O301"/>
  <c r="N302"/>
  <c r="O302"/>
  <c r="N303"/>
  <c r="O303"/>
  <c r="N304"/>
  <c r="O304"/>
  <c r="N305"/>
  <c r="O305"/>
  <c r="N306"/>
  <c r="O306"/>
  <c r="N307"/>
  <c r="O307"/>
  <c r="N308"/>
  <c r="O308"/>
  <c r="N309"/>
  <c r="O309"/>
  <c r="N310"/>
  <c r="O310"/>
  <c r="N311"/>
  <c r="O311"/>
  <c r="N312"/>
  <c r="O312"/>
  <c r="N313"/>
  <c r="O313"/>
  <c r="N314"/>
  <c r="O314"/>
  <c r="N315"/>
  <c r="O315"/>
  <c r="N316"/>
  <c r="O316"/>
  <c r="N317"/>
  <c r="O317"/>
  <c r="N318"/>
  <c r="O318"/>
  <c r="N319"/>
  <c r="O319"/>
  <c r="N320"/>
  <c r="O320"/>
  <c r="N321"/>
  <c r="O321"/>
  <c r="N322"/>
  <c r="O322"/>
  <c r="N323"/>
  <c r="O323"/>
  <c r="N324"/>
  <c r="O324"/>
  <c r="N325"/>
  <c r="O325"/>
  <c r="N326"/>
  <c r="O326"/>
  <c r="N327"/>
  <c r="O327"/>
  <c r="N328"/>
  <c r="O328"/>
  <c r="N329"/>
  <c r="O329"/>
  <c r="N330"/>
  <c r="O330"/>
  <c r="N331"/>
  <c r="O331"/>
  <c r="N332"/>
  <c r="O332"/>
  <c r="N333"/>
  <c r="O333"/>
  <c r="N334"/>
  <c r="O334"/>
  <c r="N335"/>
  <c r="O335"/>
  <c r="N336"/>
  <c r="O336"/>
  <c r="N337"/>
  <c r="O337"/>
  <c r="N338"/>
  <c r="O338"/>
  <c r="N339"/>
  <c r="O339"/>
  <c r="N340"/>
  <c r="O340"/>
  <c r="N341"/>
  <c r="O341"/>
  <c r="N342"/>
  <c r="O342"/>
  <c r="N343"/>
  <c r="O343"/>
  <c r="N344"/>
  <c r="O344"/>
  <c r="N345"/>
  <c r="O345"/>
  <c r="N346"/>
  <c r="O346"/>
  <c r="N347"/>
  <c r="O347"/>
  <c r="N348"/>
  <c r="O348"/>
  <c r="N349"/>
  <c r="O349"/>
  <c r="N350"/>
  <c r="O350"/>
  <c r="N351"/>
  <c r="O351"/>
  <c r="N352"/>
  <c r="O352"/>
  <c r="N353"/>
  <c r="O353"/>
  <c r="N354"/>
  <c r="O354"/>
  <c r="N355"/>
  <c r="O355"/>
  <c r="N356"/>
  <c r="O356"/>
  <c r="N357"/>
  <c r="O357"/>
  <c r="N358"/>
  <c r="O358"/>
  <c r="N359"/>
  <c r="O359"/>
  <c r="N360"/>
  <c r="O360"/>
  <c r="N361"/>
  <c r="O361"/>
  <c r="N362"/>
  <c r="O362"/>
  <c r="N363"/>
  <c r="O363"/>
  <c r="N364"/>
  <c r="O364"/>
  <c r="N365"/>
  <c r="O365"/>
  <c r="N366"/>
  <c r="O366"/>
  <c r="N367"/>
  <c r="O367"/>
  <c r="N368"/>
  <c r="O368"/>
  <c r="N369"/>
  <c r="O369"/>
  <c r="N370"/>
  <c r="O370"/>
  <c r="N371"/>
  <c r="O371"/>
  <c r="N372"/>
  <c r="O372"/>
  <c r="N373"/>
  <c r="O373"/>
  <c r="N374"/>
  <c r="O374"/>
  <c r="N375"/>
  <c r="O375"/>
  <c r="N376"/>
  <c r="O376"/>
  <c r="N377"/>
  <c r="O377"/>
  <c r="N378"/>
  <c r="O378"/>
  <c r="N379"/>
  <c r="O379"/>
  <c r="N380"/>
  <c r="O380"/>
  <c r="N381"/>
  <c r="O381"/>
  <c r="N382"/>
  <c r="O382"/>
  <c r="N383"/>
  <c r="O383"/>
  <c r="N384"/>
  <c r="O384"/>
  <c r="N385"/>
  <c r="O385"/>
  <c r="N386"/>
  <c r="O386"/>
  <c r="N387"/>
  <c r="O387"/>
  <c r="N388"/>
  <c r="O388"/>
  <c r="N389"/>
  <c r="O389"/>
  <c r="N390"/>
  <c r="O390"/>
  <c r="N391"/>
  <c r="O391"/>
  <c r="N392"/>
  <c r="O392"/>
  <c r="N393"/>
  <c r="O393"/>
  <c r="N394"/>
  <c r="O394"/>
  <c r="N395"/>
  <c r="O395"/>
  <c r="N396"/>
  <c r="O396"/>
  <c r="N397"/>
  <c r="O397"/>
  <c r="N398"/>
  <c r="O398"/>
  <c r="N399"/>
  <c r="O399"/>
  <c r="N400"/>
  <c r="O400"/>
  <c r="Y39" i="1" l="1"/>
  <c r="X39"/>
  <c r="Y29"/>
  <c r="X29"/>
  <c r="Y19"/>
  <c r="X19"/>
  <c r="Y9"/>
  <c r="X9"/>
  <c r="O4"/>
  <c r="O3"/>
  <c r="I3"/>
  <c r="O2"/>
  <c r="I2"/>
  <c r="O1"/>
  <c r="I1"/>
  <c r="C401" i="2"/>
  <c r="K401"/>
  <c r="L401"/>
  <c r="N401"/>
  <c r="C402"/>
  <c r="K402"/>
  <c r="L402"/>
  <c r="N402"/>
  <c r="O402"/>
  <c r="C403"/>
  <c r="K403"/>
  <c r="L403"/>
  <c r="N403"/>
  <c r="O403"/>
  <c r="C404"/>
  <c r="K404"/>
  <c r="L404"/>
  <c r="N404"/>
  <c r="O404"/>
  <c r="C405"/>
  <c r="K405"/>
  <c r="L405"/>
  <c r="N405"/>
  <c r="O405"/>
  <c r="C406"/>
  <c r="K406"/>
  <c r="L406"/>
  <c r="N406"/>
  <c r="O406"/>
  <c r="C407"/>
  <c r="K407"/>
  <c r="L407"/>
  <c r="N407"/>
  <c r="O407"/>
  <c r="C408"/>
  <c r="K408"/>
  <c r="L408"/>
  <c r="N408"/>
  <c r="O408"/>
  <c r="C409"/>
  <c r="K409"/>
  <c r="L409"/>
  <c r="N409"/>
  <c r="O409"/>
  <c r="C410"/>
  <c r="K410"/>
  <c r="L410"/>
  <c r="N410"/>
  <c r="O410"/>
  <c r="C411"/>
  <c r="K411"/>
  <c r="L411"/>
  <c r="N411"/>
  <c r="O411"/>
  <c r="C412"/>
  <c r="K412"/>
  <c r="L412"/>
  <c r="N412"/>
  <c r="O412"/>
  <c r="C413"/>
  <c r="K413"/>
  <c r="L413"/>
  <c r="N413"/>
  <c r="O413"/>
  <c r="C414"/>
  <c r="K414"/>
  <c r="L414"/>
  <c r="N414"/>
  <c r="O414"/>
  <c r="C415"/>
  <c r="K415"/>
  <c r="L415"/>
  <c r="N415"/>
  <c r="O415"/>
  <c r="C416"/>
  <c r="K416"/>
  <c r="L416"/>
  <c r="N416"/>
  <c r="O416"/>
  <c r="C417"/>
  <c r="K417"/>
  <c r="L417"/>
  <c r="N417"/>
  <c r="O417"/>
  <c r="C418"/>
  <c r="K418"/>
  <c r="L418"/>
  <c r="N418"/>
  <c r="O418"/>
  <c r="C419"/>
  <c r="K419"/>
  <c r="L419"/>
  <c r="N419"/>
  <c r="O419"/>
  <c r="C420"/>
  <c r="K420"/>
  <c r="L420"/>
  <c r="N420"/>
  <c r="O420"/>
  <c r="C421"/>
  <c r="K421"/>
  <c r="L421"/>
  <c r="N421"/>
  <c r="O421"/>
  <c r="C422"/>
  <c r="K422"/>
  <c r="L422"/>
  <c r="N422"/>
  <c r="O422"/>
  <c r="C423"/>
  <c r="K423"/>
  <c r="L423"/>
  <c r="N423"/>
  <c r="O423"/>
  <c r="C424"/>
  <c r="K424"/>
  <c r="L424"/>
  <c r="N424"/>
  <c r="O424"/>
  <c r="C425"/>
  <c r="K425"/>
  <c r="L425"/>
  <c r="N425"/>
  <c r="O425"/>
  <c r="C426"/>
  <c r="K426"/>
  <c r="L426"/>
  <c r="N426"/>
  <c r="O426"/>
  <c r="C427"/>
  <c r="K427"/>
  <c r="L427"/>
  <c r="N427"/>
  <c r="O427"/>
  <c r="C428"/>
  <c r="K428"/>
  <c r="L428"/>
  <c r="N428"/>
  <c r="O428"/>
  <c r="C429"/>
  <c r="K429"/>
  <c r="L429"/>
  <c r="N429"/>
  <c r="O429"/>
  <c r="C430"/>
  <c r="K430"/>
  <c r="L430"/>
  <c r="N430"/>
  <c r="O430"/>
  <c r="C431"/>
  <c r="K431"/>
  <c r="L431"/>
  <c r="N431"/>
  <c r="O431"/>
  <c r="C432"/>
  <c r="K432"/>
  <c r="L432"/>
  <c r="N432"/>
  <c r="O432"/>
  <c r="C433"/>
  <c r="K433"/>
  <c r="L433"/>
  <c r="N433"/>
  <c r="O433"/>
  <c r="C434"/>
  <c r="K434"/>
  <c r="L434"/>
  <c r="N434"/>
  <c r="O434"/>
  <c r="C435"/>
  <c r="K435"/>
  <c r="L435"/>
  <c r="N435"/>
  <c r="O435"/>
  <c r="C436"/>
  <c r="K436"/>
  <c r="L436"/>
  <c r="N436"/>
  <c r="O436"/>
  <c r="C437"/>
  <c r="K437"/>
  <c r="L437"/>
  <c r="N437"/>
  <c r="O437"/>
  <c r="C438"/>
  <c r="K438"/>
  <c r="L438"/>
  <c r="N438"/>
  <c r="O438"/>
  <c r="C439"/>
  <c r="K439"/>
  <c r="L439"/>
  <c r="N439"/>
  <c r="O439"/>
  <c r="C440"/>
  <c r="K440"/>
  <c r="L440"/>
  <c r="N440"/>
  <c r="O440"/>
  <c r="C441"/>
  <c r="K441"/>
  <c r="L441"/>
  <c r="N441"/>
  <c r="O441"/>
  <c r="C442"/>
  <c r="K442"/>
  <c r="L442"/>
  <c r="N442"/>
  <c r="O442"/>
  <c r="C443"/>
  <c r="K443"/>
  <c r="L443"/>
  <c r="N443"/>
  <c r="O443"/>
  <c r="C444"/>
  <c r="K444"/>
  <c r="L444"/>
  <c r="N444"/>
  <c r="O444"/>
  <c r="C445"/>
  <c r="K445"/>
  <c r="L445"/>
  <c r="N445"/>
  <c r="O445"/>
  <c r="C446"/>
  <c r="K446"/>
  <c r="L446"/>
  <c r="N446"/>
  <c r="O446"/>
  <c r="C447"/>
  <c r="K447"/>
  <c r="L447"/>
  <c r="N447"/>
  <c r="O447"/>
  <c r="C448"/>
  <c r="K448"/>
  <c r="L448"/>
  <c r="N448"/>
  <c r="O448"/>
  <c r="C449"/>
  <c r="K449"/>
  <c r="L449"/>
  <c r="N449"/>
  <c r="O449"/>
  <c r="C450"/>
  <c r="K450"/>
  <c r="L450"/>
  <c r="N450"/>
  <c r="O450"/>
  <c r="C451"/>
  <c r="K451"/>
  <c r="L451"/>
  <c r="N451"/>
  <c r="O451"/>
  <c r="C452"/>
  <c r="K452"/>
  <c r="L452"/>
  <c r="N452"/>
  <c r="O452"/>
  <c r="C453"/>
  <c r="K453"/>
  <c r="L453"/>
  <c r="N453"/>
  <c r="O453"/>
  <c r="C454"/>
  <c r="K454"/>
  <c r="L454"/>
  <c r="N454"/>
  <c r="O454"/>
  <c r="C455"/>
  <c r="K455"/>
  <c r="L455"/>
  <c r="N455"/>
  <c r="O455"/>
  <c r="C456"/>
  <c r="K456"/>
  <c r="L456"/>
  <c r="N456"/>
  <c r="O456"/>
  <c r="C457"/>
  <c r="K457"/>
  <c r="L457"/>
  <c r="N457"/>
  <c r="O457"/>
  <c r="C458"/>
  <c r="K458"/>
  <c r="L458"/>
  <c r="N458"/>
  <c r="O458"/>
  <c r="C459"/>
  <c r="K459"/>
  <c r="L459"/>
  <c r="N459"/>
  <c r="O459"/>
  <c r="C460"/>
  <c r="K460"/>
  <c r="L460"/>
  <c r="N460"/>
  <c r="O460"/>
  <c r="C461"/>
  <c r="K461"/>
  <c r="L461"/>
  <c r="N461"/>
  <c r="O461"/>
  <c r="C462"/>
  <c r="K462"/>
  <c r="L462"/>
  <c r="N462"/>
  <c r="O462"/>
  <c r="C463"/>
  <c r="K463"/>
  <c r="L463"/>
  <c r="N463"/>
  <c r="O463"/>
  <c r="C464"/>
  <c r="K464"/>
  <c r="L464"/>
  <c r="N464"/>
  <c r="O464"/>
  <c r="C465"/>
  <c r="K465"/>
  <c r="L465"/>
  <c r="N465"/>
  <c r="O465"/>
  <c r="C466"/>
  <c r="K466"/>
  <c r="L466"/>
  <c r="N466"/>
  <c r="O466"/>
  <c r="C467"/>
  <c r="K467"/>
  <c r="L467"/>
  <c r="N467"/>
  <c r="O467"/>
  <c r="C468"/>
  <c r="K468"/>
  <c r="L468"/>
  <c r="N468"/>
  <c r="O468"/>
  <c r="C469"/>
  <c r="K469"/>
  <c r="L469"/>
  <c r="N469"/>
  <c r="O469"/>
  <c r="C470"/>
  <c r="K470"/>
  <c r="L470"/>
  <c r="N470"/>
  <c r="O470"/>
  <c r="C471"/>
  <c r="K471"/>
  <c r="L471"/>
  <c r="N471"/>
  <c r="O471"/>
  <c r="C472"/>
  <c r="K472"/>
  <c r="L472"/>
  <c r="N472"/>
  <c r="O472"/>
  <c r="C473"/>
  <c r="K473"/>
  <c r="L473"/>
  <c r="N473"/>
  <c r="O473"/>
  <c r="C474"/>
  <c r="K474"/>
  <c r="L474"/>
  <c r="N474"/>
  <c r="O474"/>
  <c r="C475"/>
  <c r="K475"/>
  <c r="L475"/>
  <c r="N475"/>
  <c r="O475"/>
  <c r="C476"/>
  <c r="K476"/>
  <c r="L476"/>
  <c r="N476"/>
  <c r="O476"/>
  <c r="C477"/>
  <c r="K477"/>
  <c r="L477"/>
  <c r="N477"/>
  <c r="O477"/>
  <c r="C478"/>
  <c r="K478"/>
  <c r="L478"/>
  <c r="N478"/>
  <c r="O478"/>
  <c r="C479"/>
  <c r="K479"/>
  <c r="L479"/>
  <c r="N479"/>
  <c r="O479"/>
  <c r="C480"/>
  <c r="K480"/>
  <c r="L480"/>
  <c r="N480"/>
  <c r="O480"/>
  <c r="C481"/>
  <c r="K481"/>
  <c r="L481"/>
  <c r="N481"/>
  <c r="O481"/>
  <c r="C482"/>
  <c r="K482"/>
  <c r="L482"/>
  <c r="N482"/>
  <c r="O482"/>
  <c r="C483"/>
  <c r="K483"/>
  <c r="L483"/>
  <c r="N483"/>
  <c r="O483"/>
  <c r="C484"/>
  <c r="K484"/>
  <c r="L484"/>
  <c r="N484"/>
  <c r="O484"/>
  <c r="C485"/>
  <c r="K485"/>
  <c r="L485"/>
  <c r="N485"/>
  <c r="O485"/>
  <c r="C486"/>
  <c r="K486"/>
  <c r="L486"/>
  <c r="N486"/>
  <c r="O486"/>
  <c r="C487"/>
  <c r="K487"/>
  <c r="L487"/>
  <c r="N487"/>
  <c r="O487"/>
  <c r="C488"/>
  <c r="K488"/>
  <c r="L488"/>
  <c r="N488"/>
  <c r="O488"/>
  <c r="C489"/>
  <c r="K489"/>
  <c r="L489"/>
  <c r="N489"/>
  <c r="O489"/>
  <c r="C490"/>
  <c r="K490"/>
  <c r="L490"/>
  <c r="N490"/>
  <c r="O490"/>
  <c r="C491"/>
  <c r="K491"/>
  <c r="L491"/>
  <c r="N491"/>
  <c r="O491"/>
  <c r="C492"/>
  <c r="K492"/>
  <c r="L492"/>
  <c r="N492"/>
  <c r="O492"/>
  <c r="C493"/>
  <c r="K493"/>
  <c r="L493"/>
  <c r="N493"/>
  <c r="O493"/>
  <c r="C494"/>
  <c r="K494"/>
  <c r="L494"/>
  <c r="N494"/>
  <c r="O494"/>
  <c r="C495"/>
  <c r="K495"/>
  <c r="L495"/>
  <c r="N495"/>
  <c r="O495"/>
  <c r="C496"/>
  <c r="K496"/>
  <c r="L496"/>
  <c r="N496"/>
  <c r="O496"/>
  <c r="C497"/>
  <c r="K497"/>
  <c r="L497"/>
  <c r="N497"/>
  <c r="O497"/>
  <c r="C498"/>
  <c r="K498"/>
  <c r="L498"/>
  <c r="N498"/>
  <c r="O498"/>
  <c r="C499"/>
  <c r="K499"/>
  <c r="L499"/>
  <c r="N499"/>
  <c r="O499"/>
  <c r="C500"/>
  <c r="K500"/>
  <c r="L500"/>
  <c r="N500"/>
  <c r="O500"/>
  <c r="J41" i="1" l="1"/>
  <c r="J10"/>
  <c r="J60"/>
  <c r="J29"/>
  <c r="J52"/>
  <c r="J21"/>
  <c r="J40"/>
  <c r="J9"/>
  <c r="J50"/>
  <c r="J19"/>
  <c r="J33"/>
  <c r="J61"/>
  <c r="J30"/>
  <c r="J49"/>
  <c r="J13"/>
  <c r="J59"/>
  <c r="J23"/>
  <c r="J42"/>
  <c r="J11"/>
  <c r="J39"/>
  <c r="J53"/>
  <c r="J22"/>
  <c r="J63"/>
  <c r="J32"/>
  <c r="J51"/>
  <c r="J20"/>
  <c r="J43"/>
  <c r="J12"/>
  <c r="J62"/>
  <c r="J31"/>
  <c r="V43"/>
  <c r="V30"/>
  <c r="V12"/>
  <c r="V63"/>
  <c r="V59"/>
  <c r="V49"/>
  <c r="V31"/>
  <c r="V13"/>
  <c r="V50"/>
  <c r="V32"/>
  <c r="V19"/>
  <c r="V60"/>
  <c r="V51"/>
  <c r="V33"/>
  <c r="V20"/>
  <c r="V39"/>
  <c r="V21"/>
  <c r="V61"/>
  <c r="V52"/>
  <c r="V40"/>
  <c r="V22"/>
  <c r="V9"/>
  <c r="V41"/>
  <c r="V23"/>
  <c r="V10"/>
  <c r="V62"/>
  <c r="V53"/>
  <c r="V42"/>
  <c r="V29"/>
  <c r="V11"/>
  <c r="C34"/>
  <c r="L6" i="2" l="1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K6" l="1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F63" i="1" l="1"/>
  <c r="F62"/>
  <c r="F61"/>
  <c r="F60"/>
  <c r="F59"/>
  <c r="F53"/>
  <c r="F52"/>
  <c r="F51"/>
  <c r="F50"/>
  <c r="F49"/>
  <c r="F43"/>
  <c r="F42"/>
  <c r="F41"/>
  <c r="F40"/>
  <c r="F39"/>
  <c r="F33"/>
  <c r="F32"/>
  <c r="F31"/>
  <c r="F30"/>
  <c r="F29"/>
  <c r="F23"/>
  <c r="F22"/>
  <c r="F21"/>
  <c r="F20"/>
  <c r="F19"/>
  <c r="F13"/>
  <c r="F12"/>
  <c r="F11"/>
  <c r="F10"/>
  <c r="F9"/>
  <c r="G63"/>
  <c r="G62"/>
  <c r="G61"/>
  <c r="G60"/>
  <c r="G59"/>
  <c r="G53"/>
  <c r="G52"/>
  <c r="G51"/>
  <c r="G50"/>
  <c r="G49"/>
  <c r="G43"/>
  <c r="G42"/>
  <c r="G41"/>
  <c r="G40"/>
  <c r="G39"/>
  <c r="G33"/>
  <c r="G32"/>
  <c r="G31"/>
  <c r="G30"/>
  <c r="G29"/>
  <c r="G23"/>
  <c r="G22"/>
  <c r="G21"/>
  <c r="G20"/>
  <c r="G19"/>
  <c r="G13"/>
  <c r="G12"/>
  <c r="G11"/>
  <c r="G10"/>
  <c r="G9"/>
  <c r="E4"/>
  <c r="S63"/>
  <c r="O63"/>
  <c r="K63"/>
  <c r="S62"/>
  <c r="O62"/>
  <c r="K62"/>
  <c r="S61"/>
  <c r="O61"/>
  <c r="K61"/>
  <c r="S60"/>
  <c r="O60"/>
  <c r="K60"/>
  <c r="S59"/>
  <c r="O59"/>
  <c r="K59"/>
  <c r="S53"/>
  <c r="O53"/>
  <c r="K53"/>
  <c r="S52"/>
  <c r="O52"/>
  <c r="K52"/>
  <c r="S51"/>
  <c r="O51"/>
  <c r="K51"/>
  <c r="S50"/>
  <c r="O50"/>
  <c r="K50"/>
  <c r="S49"/>
  <c r="O49"/>
  <c r="K49"/>
  <c r="S43"/>
  <c r="O43"/>
  <c r="K43"/>
  <c r="S42"/>
  <c r="O42"/>
  <c r="K42"/>
  <c r="S41"/>
  <c r="O41"/>
  <c r="K41"/>
  <c r="S40"/>
  <c r="O40"/>
  <c r="K40"/>
  <c r="Q39"/>
  <c r="M39"/>
  <c r="I39"/>
  <c r="Q33"/>
  <c r="M33"/>
  <c r="I33"/>
  <c r="Q32"/>
  <c r="M32"/>
  <c r="R63"/>
  <c r="N63"/>
  <c r="R62"/>
  <c r="N62"/>
  <c r="R61"/>
  <c r="N61"/>
  <c r="R60"/>
  <c r="N60"/>
  <c r="R59"/>
  <c r="N59"/>
  <c r="R53"/>
  <c r="N53"/>
  <c r="R52"/>
  <c r="N52"/>
  <c r="R51"/>
  <c r="N51"/>
  <c r="R50"/>
  <c r="N50"/>
  <c r="R49"/>
  <c r="N49"/>
  <c r="R43"/>
  <c r="N43"/>
  <c r="R42"/>
  <c r="N42"/>
  <c r="R41"/>
  <c r="N41"/>
  <c r="R40"/>
  <c r="N40"/>
  <c r="P39"/>
  <c r="L39"/>
  <c r="H39"/>
  <c r="P33"/>
  <c r="L33"/>
  <c r="H33"/>
  <c r="P32"/>
  <c r="L32"/>
  <c r="H32"/>
  <c r="P31"/>
  <c r="L31"/>
  <c r="H31"/>
  <c r="P30"/>
  <c r="L30"/>
  <c r="H30"/>
  <c r="R29"/>
  <c r="N29"/>
  <c r="R23"/>
  <c r="N23"/>
  <c r="R22"/>
  <c r="N22"/>
  <c r="R21"/>
  <c r="N21"/>
  <c r="R20"/>
  <c r="Q63"/>
  <c r="M63"/>
  <c r="I63"/>
  <c r="Q62"/>
  <c r="M62"/>
  <c r="I62"/>
  <c r="Q61"/>
  <c r="M61"/>
  <c r="I61"/>
  <c r="Q60"/>
  <c r="M60"/>
  <c r="I60"/>
  <c r="Q59"/>
  <c r="M59"/>
  <c r="I59"/>
  <c r="Q53"/>
  <c r="M53"/>
  <c r="I53"/>
  <c r="Q52"/>
  <c r="M52"/>
  <c r="I52"/>
  <c r="Q51"/>
  <c r="M51"/>
  <c r="I51"/>
  <c r="Q50"/>
  <c r="M50"/>
  <c r="I50"/>
  <c r="Q49"/>
  <c r="M49"/>
  <c r="I49"/>
  <c r="Q43"/>
  <c r="M43"/>
  <c r="I43"/>
  <c r="Q42"/>
  <c r="M42"/>
  <c r="I42"/>
  <c r="Q41"/>
  <c r="M41"/>
  <c r="I41"/>
  <c r="Q40"/>
  <c r="M40"/>
  <c r="I40"/>
  <c r="S39"/>
  <c r="O39"/>
  <c r="K39"/>
  <c r="S33"/>
  <c r="O33"/>
  <c r="K33"/>
  <c r="S32"/>
  <c r="O32"/>
  <c r="K32"/>
  <c r="S31"/>
  <c r="O31"/>
  <c r="P63"/>
  <c r="L63"/>
  <c r="H63"/>
  <c r="P62"/>
  <c r="L62"/>
  <c r="H62"/>
  <c r="P61"/>
  <c r="L61"/>
  <c r="H61"/>
  <c r="P60"/>
  <c r="L60"/>
  <c r="H60"/>
  <c r="P59"/>
  <c r="L59"/>
  <c r="H59"/>
  <c r="P53"/>
  <c r="L53"/>
  <c r="H53"/>
  <c r="P52"/>
  <c r="L52"/>
  <c r="H52"/>
  <c r="P51"/>
  <c r="L51"/>
  <c r="H51"/>
  <c r="P50"/>
  <c r="L50"/>
  <c r="H50"/>
  <c r="P49"/>
  <c r="L49"/>
  <c r="H49"/>
  <c r="P43"/>
  <c r="L43"/>
  <c r="H43"/>
  <c r="P42"/>
  <c r="L42"/>
  <c r="H42"/>
  <c r="P41"/>
  <c r="L41"/>
  <c r="H41"/>
  <c r="P40"/>
  <c r="L40"/>
  <c r="H40"/>
  <c r="R39"/>
  <c r="N39"/>
  <c r="R33"/>
  <c r="N33"/>
  <c r="R32"/>
  <c r="N32"/>
  <c r="R31"/>
  <c r="N31"/>
  <c r="R30"/>
  <c r="N30"/>
  <c r="P29"/>
  <c r="L29"/>
  <c r="H29"/>
  <c r="P23"/>
  <c r="L23"/>
  <c r="H23"/>
  <c r="P22"/>
  <c r="L22"/>
  <c r="H22"/>
  <c r="P21"/>
  <c r="L21"/>
  <c r="H21"/>
  <c r="P20"/>
  <c r="M31"/>
  <c r="Q30"/>
  <c r="I30"/>
  <c r="Q29"/>
  <c r="I29"/>
  <c r="M23"/>
  <c r="Q22"/>
  <c r="I22"/>
  <c r="M21"/>
  <c r="Q20"/>
  <c r="L20"/>
  <c r="H20"/>
  <c r="R19"/>
  <c r="N19"/>
  <c r="R13"/>
  <c r="N13"/>
  <c r="R12"/>
  <c r="N12"/>
  <c r="R11"/>
  <c r="N11"/>
  <c r="R10"/>
  <c r="N10"/>
  <c r="P9"/>
  <c r="L9"/>
  <c r="H9"/>
  <c r="K31"/>
  <c r="O30"/>
  <c r="O29"/>
  <c r="S23"/>
  <c r="K23"/>
  <c r="O22"/>
  <c r="S21"/>
  <c r="K21"/>
  <c r="O20"/>
  <c r="K20"/>
  <c r="Q19"/>
  <c r="M19"/>
  <c r="I19"/>
  <c r="Q13"/>
  <c r="M13"/>
  <c r="I13"/>
  <c r="Q12"/>
  <c r="M12"/>
  <c r="I12"/>
  <c r="Q11"/>
  <c r="M11"/>
  <c r="I11"/>
  <c r="Q10"/>
  <c r="M10"/>
  <c r="I10"/>
  <c r="S9"/>
  <c r="O9"/>
  <c r="K9"/>
  <c r="I32"/>
  <c r="I31"/>
  <c r="M30"/>
  <c r="M29"/>
  <c r="Q23"/>
  <c r="I23"/>
  <c r="M22"/>
  <c r="Q21"/>
  <c r="I21"/>
  <c r="N20"/>
  <c r="P19"/>
  <c r="L19"/>
  <c r="H19"/>
  <c r="P13"/>
  <c r="L13"/>
  <c r="H13"/>
  <c r="P12"/>
  <c r="L12"/>
  <c r="H12"/>
  <c r="P11"/>
  <c r="L11"/>
  <c r="H11"/>
  <c r="P10"/>
  <c r="L10"/>
  <c r="H10"/>
  <c r="R9"/>
  <c r="N9"/>
  <c r="Q31"/>
  <c r="S30"/>
  <c r="K30"/>
  <c r="S29"/>
  <c r="K29"/>
  <c r="O23"/>
  <c r="S22"/>
  <c r="K22"/>
  <c r="O21"/>
  <c r="S20"/>
  <c r="M20"/>
  <c r="I20"/>
  <c r="S19"/>
  <c r="O19"/>
  <c r="K19"/>
  <c r="S13"/>
  <c r="O13"/>
  <c r="K13"/>
  <c r="S12"/>
  <c r="O12"/>
  <c r="K12"/>
  <c r="S11"/>
  <c r="O11"/>
  <c r="K11"/>
  <c r="S10"/>
  <c r="O10"/>
  <c r="K10"/>
  <c r="Q9"/>
  <c r="M9"/>
  <c r="I9"/>
  <c r="E61"/>
  <c r="D60"/>
  <c r="E51"/>
  <c r="D50"/>
  <c r="E41"/>
  <c r="D40"/>
  <c r="E39"/>
  <c r="E33"/>
  <c r="D32"/>
  <c r="E21"/>
  <c r="D20"/>
  <c r="E19"/>
  <c r="E13"/>
  <c r="D12"/>
  <c r="E62"/>
  <c r="D61"/>
  <c r="E52"/>
  <c r="D51"/>
  <c r="E42"/>
  <c r="D41"/>
  <c r="D39"/>
  <c r="D33"/>
  <c r="E30"/>
  <c r="E22"/>
  <c r="D21"/>
  <c r="D19"/>
  <c r="D13"/>
  <c r="E10"/>
  <c r="E9"/>
  <c r="E63"/>
  <c r="D62"/>
  <c r="E59"/>
  <c r="E53"/>
  <c r="D52"/>
  <c r="E49"/>
  <c r="E43"/>
  <c r="D42"/>
  <c r="E31"/>
  <c r="D30"/>
  <c r="E29"/>
  <c r="E23"/>
  <c r="D22"/>
  <c r="E11"/>
  <c r="D10"/>
  <c r="D9"/>
  <c r="D63"/>
  <c r="E60"/>
  <c r="D59"/>
  <c r="D53"/>
  <c r="E50"/>
  <c r="D49"/>
  <c r="D43"/>
  <c r="E40"/>
  <c r="E32"/>
  <c r="D31"/>
  <c r="D29"/>
  <c r="D23"/>
  <c r="E20"/>
  <c r="E12"/>
  <c r="D11"/>
  <c r="C6" i="2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W62" i="1" l="1"/>
  <c r="W52"/>
  <c r="W42"/>
  <c r="W22"/>
  <c r="W63"/>
  <c r="W53"/>
  <c r="W43"/>
  <c r="U33"/>
  <c r="W23"/>
  <c r="U13"/>
  <c r="W60"/>
  <c r="W50"/>
  <c r="W40"/>
  <c r="U30"/>
  <c r="W20"/>
  <c r="U10"/>
  <c r="W61"/>
  <c r="W51"/>
  <c r="W41"/>
  <c r="W21"/>
  <c r="U32"/>
  <c r="U12"/>
  <c r="W31"/>
  <c r="W11"/>
  <c r="U34"/>
  <c r="U14"/>
  <c r="U9"/>
  <c r="U31"/>
  <c r="U11"/>
  <c r="U53"/>
  <c r="U23"/>
  <c r="U60"/>
  <c r="U50"/>
  <c r="U40"/>
  <c r="W30"/>
  <c r="U20"/>
  <c r="W10"/>
  <c r="U61"/>
  <c r="U51"/>
  <c r="U41"/>
  <c r="U21"/>
  <c r="W32"/>
  <c r="W12"/>
  <c r="U59"/>
  <c r="U49"/>
  <c r="W39"/>
  <c r="U29"/>
  <c r="W19"/>
  <c r="U63"/>
  <c r="W33"/>
  <c r="U64"/>
  <c r="U54"/>
  <c r="U44"/>
  <c r="U24"/>
  <c r="W59"/>
  <c r="W49"/>
  <c r="U39"/>
  <c r="W29"/>
  <c r="U19"/>
  <c r="U62"/>
  <c r="U52"/>
  <c r="U42"/>
  <c r="U22"/>
  <c r="U43"/>
  <c r="W13"/>
  <c r="I5"/>
  <c r="V14" l="1"/>
  <c r="W14"/>
  <c r="C1" l="1"/>
  <c r="C2" s="1"/>
  <c r="O5" l="1"/>
  <c r="J1"/>
  <c r="P1" l="1"/>
  <c r="P2"/>
  <c r="P5"/>
  <c r="P4"/>
  <c r="P3"/>
  <c r="J4"/>
  <c r="J3"/>
  <c r="J2"/>
  <c r="W64" l="1"/>
  <c r="W44"/>
  <c r="V64"/>
  <c r="V44"/>
  <c r="W54"/>
  <c r="C14"/>
  <c r="C54"/>
  <c r="C44"/>
  <c r="C24"/>
  <c r="C64"/>
  <c r="V54" l="1"/>
  <c r="W34"/>
  <c r="V34"/>
  <c r="W24"/>
  <c r="V24"/>
  <c r="H14"/>
  <c r="P34"/>
  <c r="H54"/>
  <c r="H24"/>
  <c r="H64"/>
  <c r="D44"/>
  <c r="K34"/>
  <c r="N34"/>
  <c r="M34"/>
  <c r="L14"/>
  <c r="H44"/>
  <c r="L54"/>
  <c r="J64"/>
  <c r="L24"/>
  <c r="M64"/>
  <c r="L64"/>
  <c r="K64"/>
  <c r="K54"/>
  <c r="N44"/>
  <c r="M44"/>
  <c r="N54"/>
  <c r="L34"/>
  <c r="N64"/>
  <c r="G44"/>
  <c r="G64"/>
  <c r="G54"/>
  <c r="F24"/>
  <c r="E34"/>
  <c r="I54"/>
  <c r="J24"/>
  <c r="I24"/>
  <c r="J34"/>
  <c r="I34"/>
  <c r="I64"/>
  <c r="J54"/>
  <c r="P64"/>
  <c r="O64"/>
  <c r="O54"/>
  <c r="O44"/>
  <c r="P24"/>
  <c r="Q64"/>
  <c r="P44"/>
  <c r="S64"/>
  <c r="S14"/>
  <c r="S54"/>
  <c r="R34"/>
  <c r="T29"/>
  <c r="G14"/>
  <c r="F34"/>
  <c r="E44"/>
  <c r="D14"/>
  <c r="D54"/>
  <c r="K24"/>
  <c r="O34"/>
  <c r="S44"/>
  <c r="J14"/>
  <c r="T11"/>
  <c r="N24"/>
  <c r="T20"/>
  <c r="T33"/>
  <c r="I14"/>
  <c r="M24"/>
  <c r="Q34"/>
  <c r="T42"/>
  <c r="P14"/>
  <c r="H34"/>
  <c r="L44"/>
  <c r="P54"/>
  <c r="T43"/>
  <c r="T52"/>
  <c r="T61"/>
  <c r="R44"/>
  <c r="T39"/>
  <c r="R54"/>
  <c r="T49"/>
  <c r="T12"/>
  <c r="T21"/>
  <c r="T30"/>
  <c r="Q44"/>
  <c r="T53"/>
  <c r="T62"/>
  <c r="R14"/>
  <c r="T9"/>
  <c r="R64"/>
  <c r="T59"/>
  <c r="G34"/>
  <c r="F14"/>
  <c r="E24"/>
  <c r="D34"/>
  <c r="F64"/>
  <c r="O14"/>
  <c r="S24"/>
  <c r="K44"/>
  <c r="T13"/>
  <c r="T22"/>
  <c r="T31"/>
  <c r="T40"/>
  <c r="Q14"/>
  <c r="Q54"/>
  <c r="T50"/>
  <c r="T63"/>
  <c r="R24"/>
  <c r="T19"/>
  <c r="G24"/>
  <c r="F44"/>
  <c r="E14"/>
  <c r="E54"/>
  <c r="D24"/>
  <c r="E64"/>
  <c r="D64"/>
  <c r="F54"/>
  <c r="K14"/>
  <c r="O24"/>
  <c r="S34"/>
  <c r="N14"/>
  <c r="T10"/>
  <c r="T23"/>
  <c r="T32"/>
  <c r="J44"/>
  <c r="T41"/>
  <c r="M14"/>
  <c r="Q24"/>
  <c r="I44"/>
  <c r="M54"/>
  <c r="T51"/>
  <c r="T60"/>
  <c r="I45" l="1"/>
  <c r="P45"/>
  <c r="E45"/>
  <c r="O65"/>
  <c r="O45"/>
  <c r="K55"/>
  <c r="M15"/>
  <c r="K15"/>
  <c r="J15"/>
  <c r="N65"/>
  <c r="L55"/>
  <c r="K65"/>
  <c r="K25"/>
  <c r="I25"/>
  <c r="P25"/>
  <c r="H45"/>
  <c r="K45"/>
  <c r="L45"/>
  <c r="O55"/>
  <c r="Q55"/>
  <c r="J55"/>
  <c r="P55"/>
  <c r="I55"/>
  <c r="N55"/>
  <c r="I65"/>
  <c r="J25"/>
  <c r="M45"/>
  <c r="P15"/>
  <c r="M25"/>
  <c r="N25"/>
  <c r="M55"/>
  <c r="Q25"/>
  <c r="J45"/>
  <c r="N15"/>
  <c r="O25"/>
  <c r="Q15"/>
  <c r="O15"/>
  <c r="S15"/>
  <c r="Q45"/>
  <c r="I15"/>
  <c r="G55"/>
  <c r="Q65"/>
  <c r="P65"/>
  <c r="N45"/>
  <c r="L65"/>
  <c r="L15"/>
  <c r="M65"/>
  <c r="J65"/>
  <c r="K35"/>
  <c r="L25"/>
  <c r="E15"/>
  <c r="F55"/>
  <c r="E55"/>
  <c r="G45"/>
  <c r="F45"/>
  <c r="H55"/>
  <c r="G65"/>
  <c r="F25"/>
  <c r="S65"/>
  <c r="S55"/>
  <c r="S35"/>
  <c r="M35"/>
  <c r="I35"/>
  <c r="J35"/>
  <c r="G35"/>
  <c r="G15"/>
  <c r="F15"/>
  <c r="L35"/>
  <c r="E65"/>
  <c r="P35"/>
  <c r="H15"/>
  <c r="N35"/>
  <c r="H25"/>
  <c r="S45"/>
  <c r="Q35"/>
  <c r="H35"/>
  <c r="S25"/>
  <c r="T14"/>
  <c r="T15" s="1"/>
  <c r="E35"/>
  <c r="T44"/>
  <c r="T45" s="1"/>
  <c r="T34"/>
  <c r="T35" s="1"/>
  <c r="G25"/>
  <c r="H65"/>
  <c r="T24"/>
  <c r="T25" s="1"/>
  <c r="F65"/>
  <c r="E25"/>
  <c r="T64"/>
  <c r="T65" s="1"/>
  <c r="T54"/>
  <c r="T55" s="1"/>
  <c r="O35"/>
  <c r="F35"/>
</calcChain>
</file>

<file path=xl/comments1.xml><?xml version="1.0" encoding="utf-8"?>
<comments xmlns="http://schemas.openxmlformats.org/spreadsheetml/2006/main">
  <authors>
    <author>PA</author>
  </authors>
  <commentList>
    <comment ref="A5" authorId="0">
      <text>
        <r>
          <rPr>
            <b/>
            <sz val="9"/>
            <color indexed="81"/>
            <rFont val="Tahoma"/>
            <family val="2"/>
          </rPr>
          <t>o: en cours
f: terminés
r: refusés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P: Production
C: Conception
V: Validation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Lots reçus urgents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Lot devenus urgents</t>
        </r>
      </text>
    </comment>
  </commentList>
</comments>
</file>

<file path=xl/sharedStrings.xml><?xml version="1.0" encoding="utf-8"?>
<sst xmlns="http://schemas.openxmlformats.org/spreadsheetml/2006/main" count="402" uniqueCount="108">
  <si>
    <t>o</t>
  </si>
  <si>
    <t>P</t>
  </si>
  <si>
    <t>production:</t>
  </si>
  <si>
    <t>f</t>
  </si>
  <si>
    <t>C</t>
  </si>
  <si>
    <t>conception:</t>
  </si>
  <si>
    <t>Selon doc. fo. (sans rapport)</t>
  </si>
  <si>
    <t>r</t>
  </si>
  <si>
    <t>V</t>
  </si>
  <si>
    <t>validation:</t>
  </si>
  <si>
    <t>Selon EB-xxx (sans rapport)</t>
  </si>
  <si>
    <t>M</t>
  </si>
  <si>
    <t>urgences:</t>
  </si>
  <si>
    <t>Lot / OF déjà contrôlé</t>
  </si>
  <si>
    <t>Total:</t>
  </si>
  <si>
    <t>Statut</t>
  </si>
  <si>
    <t>Référence</t>
  </si>
  <si>
    <t>Famille</t>
  </si>
  <si>
    <t>Type EB</t>
  </si>
  <si>
    <t>N° de lot</t>
  </si>
  <si>
    <t>Fournisseur</t>
  </si>
  <si>
    <t>Date de réception</t>
  </si>
  <si>
    <t>Semaine de réception</t>
  </si>
  <si>
    <t>Date limite de ctrl</t>
  </si>
  <si>
    <t>Date effective du ctrl</t>
  </si>
  <si>
    <t>Semaine effective du ctrl</t>
  </si>
  <si>
    <t>Temps de passage</t>
  </si>
  <si>
    <t>Temps de ctrl estimé</t>
  </si>
  <si>
    <t>Temps de ctrl réel</t>
  </si>
  <si>
    <t>Type de ctrl</t>
  </si>
  <si>
    <t xml:space="preserve">Nbre de lots en attente de CTRL </t>
  </si>
  <si>
    <t>Temps</t>
  </si>
  <si>
    <t>Nbre de lots livrés:</t>
  </si>
  <si>
    <t>non urgents</t>
  </si>
  <si>
    <t>urgents</t>
  </si>
  <si>
    <t>devenus urgents</t>
  </si>
  <si>
    <t>au total</t>
  </si>
  <si>
    <t>Nbre de lots contrôlés:</t>
  </si>
  <si>
    <t>sous AQP</t>
  </si>
  <si>
    <t>selon doc. fournisseur</t>
  </si>
  <si>
    <t>selon EB sans rapport</t>
  </si>
  <si>
    <t>avec lot/OF déjà contrôlé</t>
  </si>
  <si>
    <t>en statut conception</t>
  </si>
  <si>
    <t>en statut production</t>
  </si>
  <si>
    <t>en statut validation</t>
  </si>
  <si>
    <t>Pourcentages</t>
  </si>
  <si>
    <t>x</t>
  </si>
  <si>
    <t>Urgence 1</t>
  </si>
  <si>
    <t>Urgence 2</t>
  </si>
  <si>
    <t>Tps total de contrôle estimé (h)</t>
  </si>
  <si>
    <t xml:space="preserve">Tps total de contrôle réel (h) </t>
  </si>
  <si>
    <t>Gain de temps (h)</t>
  </si>
  <si>
    <t>Tps de passage moyen (J)</t>
  </si>
  <si>
    <t>N° semaine:</t>
  </si>
  <si>
    <t>AQP ?</t>
  </si>
  <si>
    <t>a</t>
  </si>
  <si>
    <t>Contrôleur(s)</t>
  </si>
  <si>
    <t>AQP</t>
  </si>
  <si>
    <t>Sem. 22</t>
  </si>
  <si>
    <t>Total Juin</t>
  </si>
  <si>
    <t>Sem. 23</t>
  </si>
  <si>
    <t>Sem. 24</t>
  </si>
  <si>
    <t>Sem. 25</t>
  </si>
  <si>
    <t>Sem. 26</t>
  </si>
  <si>
    <t>Total Juillet</t>
  </si>
  <si>
    <t>Sem. 27</t>
  </si>
  <si>
    <t>Sem. 28</t>
  </si>
  <si>
    <t>Sem. 29</t>
  </si>
  <si>
    <t>Sem. 30</t>
  </si>
  <si>
    <t>Sem. 31</t>
  </si>
  <si>
    <t>Total Août</t>
  </si>
  <si>
    <t>Sem. 32</t>
  </si>
  <si>
    <t>Sem. 33</t>
  </si>
  <si>
    <t>Sem. 34</t>
  </si>
  <si>
    <t>Sem. 35</t>
  </si>
  <si>
    <t>Total Septembre</t>
  </si>
  <si>
    <t>Sem. 36</t>
  </si>
  <si>
    <t>Sem. 37</t>
  </si>
  <si>
    <t>Sem. 38</t>
  </si>
  <si>
    <t>Sem. 39</t>
  </si>
  <si>
    <t>Sem. 40</t>
  </si>
  <si>
    <t>Total Octobre</t>
  </si>
  <si>
    <t>Sem. 41</t>
  </si>
  <si>
    <t>Sem. 42</t>
  </si>
  <si>
    <t>Sem. 43</t>
  </si>
  <si>
    <t>Sem. 44</t>
  </si>
  <si>
    <t>Total Novembre</t>
  </si>
  <si>
    <t>Sem. 45</t>
  </si>
  <si>
    <t>Sem. 46</t>
  </si>
  <si>
    <t>Sem. 47</t>
  </si>
  <si>
    <t>Sem. 48</t>
  </si>
  <si>
    <t>Date du jour:</t>
  </si>
  <si>
    <t>AQP:</t>
  </si>
  <si>
    <t>Selon EB-xxx:</t>
  </si>
  <si>
    <t>Selon doc. fo.:</t>
  </si>
  <si>
    <t>Lot/OF déjà contrôlé:</t>
  </si>
  <si>
    <t>Nbre de lots recus:</t>
  </si>
  <si>
    <r>
      <t>Nbre de lots actuels en attente</t>
    </r>
    <r>
      <rPr>
        <b/>
        <sz val="10"/>
        <rFont val="Arial"/>
        <family val="2"/>
      </rPr>
      <t>:</t>
    </r>
  </si>
  <si>
    <t>Tps de passage moyen urgents (J)</t>
  </si>
  <si>
    <t>Tps de passage moyen
AQP (J)</t>
  </si>
  <si>
    <t>Tps estimé total</t>
  </si>
  <si>
    <t>Tps estimé restant</t>
  </si>
  <si>
    <t>Juin 2013</t>
  </si>
  <si>
    <t>Juillet 2013</t>
  </si>
  <si>
    <t>Août 2013</t>
  </si>
  <si>
    <t>Septembre 2013</t>
  </si>
  <si>
    <t>Octobre 2013</t>
  </si>
  <si>
    <t>Novembre 2013</t>
  </si>
</sst>
</file>

<file path=xl/styles.xml><?xml version="1.0" encoding="utf-8"?>
<styleSheet xmlns="http://schemas.openxmlformats.org/spreadsheetml/2006/main">
  <numFmts count="10">
    <numFmt numFmtId="44" formatCode="_-* #,##0.00\ &quot;€&quot;_-;\-* #,##0.00\ &quot;€&quot;_-;_-* &quot;-&quot;??\ &quot;€&quot;_-;_-@_-"/>
    <numFmt numFmtId="164" formatCode="\(0.00%\)"/>
    <numFmt numFmtId="165" formatCode="[$-40C]d\ mmm;@"/>
    <numFmt numFmtId="166" formatCode="dd/mm/yy;@"/>
    <numFmt numFmtId="167" formatCode="d/m;@"/>
    <numFmt numFmtId="168" formatCode="@\ &quot;(2 jrs)&quot;"/>
    <numFmt numFmtId="169" formatCode="@\ &quot;(1 jrs)&quot;"/>
    <numFmt numFmtId="170" formatCode="@\ &quot;(0 jrs)&quot;"/>
    <numFmt numFmtId="171" formatCode="[$-40C]d\-mmm;@"/>
    <numFmt numFmtId="172" formatCode="@\ &quot;(4 jrs)&quot;"/>
  </numFmts>
  <fonts count="3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10"/>
      <name val="Wingdings"/>
      <charset val="2"/>
    </font>
    <font>
      <b/>
      <sz val="10"/>
      <color indexed="8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b/>
      <sz val="8"/>
      <color rgb="FFC00000"/>
      <name val="Arial"/>
      <family val="2"/>
    </font>
    <font>
      <sz val="8"/>
      <color rgb="FFC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"/>
      <name val="Webdings"/>
      <family val="1"/>
      <charset val="2"/>
    </font>
    <font>
      <sz val="10"/>
      <color theme="9"/>
      <name val="Wingdings"/>
      <charset val="2"/>
    </font>
    <font>
      <u/>
      <sz val="10"/>
      <name val="Arial"/>
      <family val="2"/>
    </font>
    <font>
      <b/>
      <sz val="9"/>
      <name val="Arial"/>
      <family val="2"/>
    </font>
    <font>
      <b/>
      <u/>
      <sz val="10"/>
      <name val="Arial"/>
      <family val="2"/>
    </font>
    <font>
      <sz val="9"/>
      <color theme="9" tint="0.59999389629810485"/>
      <name val="Arial"/>
      <family val="2"/>
    </font>
    <font>
      <sz val="10"/>
      <color theme="9" tint="0.59999389629810485"/>
      <name val="Arial"/>
      <family val="2"/>
    </font>
    <font>
      <u/>
      <sz val="9"/>
      <color theme="9" tint="0.59999389629810485"/>
      <name val="Arial"/>
      <family val="2"/>
    </font>
    <font>
      <sz val="11"/>
      <color theme="9" tint="0.59999389629810485"/>
      <name val="Calibri"/>
      <family val="2"/>
      <scheme val="minor"/>
    </font>
    <font>
      <sz val="11"/>
      <color theme="9" tint="0.59999389629810485"/>
      <name val="Arial"/>
      <family val="2"/>
    </font>
    <font>
      <sz val="11"/>
      <color theme="9" tint="0.59999389629810485"/>
      <name val="Wingdings"/>
      <charset val="2"/>
    </font>
    <font>
      <sz val="10"/>
      <color theme="9" tint="0.59999389629810485"/>
      <name val="Webdings"/>
      <family val="1"/>
      <charset val="2"/>
    </font>
    <font>
      <sz val="8"/>
      <name val="Arial"/>
      <family val="2"/>
    </font>
    <font>
      <b/>
      <sz val="8"/>
      <color rgb="FFC00000"/>
      <name val="Arial"/>
      <family val="2"/>
    </font>
    <font>
      <sz val="8"/>
      <color rgb="FFC0000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8"/>
      <color rgb="FF080000"/>
      <name val="MS Sans Serif"/>
      <family val="2"/>
    </font>
  </fonts>
  <fills count="1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146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4" fillId="0" borderId="0" xfId="2"/>
    <xf numFmtId="0" fontId="8" fillId="0" borderId="0" xfId="2" applyFont="1"/>
    <xf numFmtId="0" fontId="4" fillId="0" borderId="0" xfId="2" applyAlignment="1">
      <alignment horizontal="center"/>
    </xf>
    <xf numFmtId="49" fontId="8" fillId="0" borderId="0" xfId="2" applyNumberFormat="1" applyFont="1"/>
    <xf numFmtId="49" fontId="4" fillId="0" borderId="0" xfId="2" applyNumberFormat="1"/>
    <xf numFmtId="0" fontId="4" fillId="0" borderId="0" xfId="2" applyFont="1"/>
    <xf numFmtId="0" fontId="10" fillId="0" borderId="0" xfId="2" applyNumberFormat="1" applyFont="1" applyFill="1"/>
    <xf numFmtId="1" fontId="8" fillId="7" borderId="1" xfId="2" applyNumberFormat="1" applyFont="1" applyFill="1" applyBorder="1" applyAlignment="1">
      <alignment horizontal="center"/>
    </xf>
    <xf numFmtId="0" fontId="8" fillId="8" borderId="1" xfId="2" applyFont="1" applyFill="1" applyBorder="1" applyAlignment="1">
      <alignment horizontal="center" vertical="center" wrapText="1"/>
    </xf>
    <xf numFmtId="1" fontId="8" fillId="8" borderId="1" xfId="2" applyNumberFormat="1" applyFont="1" applyFill="1" applyBorder="1" applyAlignment="1">
      <alignment horizontal="center"/>
    </xf>
    <xf numFmtId="0" fontId="8" fillId="9" borderId="1" xfId="2" applyFont="1" applyFill="1" applyBorder="1" applyAlignment="1">
      <alignment horizontal="center" vertical="center" wrapText="1"/>
    </xf>
    <xf numFmtId="0" fontId="8" fillId="10" borderId="1" xfId="2" applyFont="1" applyFill="1" applyBorder="1" applyAlignment="1">
      <alignment horizontal="center" vertical="center" wrapText="1"/>
    </xf>
    <xf numFmtId="1" fontId="8" fillId="10" borderId="1" xfId="2" applyNumberFormat="1" applyFont="1" applyFill="1" applyBorder="1" applyAlignment="1">
      <alignment horizontal="center"/>
    </xf>
    <xf numFmtId="49" fontId="9" fillId="6" borderId="1" xfId="2" applyNumberFormat="1" applyFont="1" applyFill="1" applyBorder="1"/>
    <xf numFmtId="49" fontId="11" fillId="6" borderId="1" xfId="2" applyNumberFormat="1" applyFont="1" applyFill="1" applyBorder="1"/>
    <xf numFmtId="0" fontId="11" fillId="7" borderId="1" xfId="2" applyFont="1" applyFill="1" applyBorder="1" applyAlignment="1">
      <alignment horizontal="center"/>
    </xf>
    <xf numFmtId="1" fontId="11" fillId="8" borderId="1" xfId="2" applyNumberFormat="1" applyFont="1" applyFill="1" applyBorder="1" applyAlignment="1">
      <alignment horizontal="center"/>
    </xf>
    <xf numFmtId="1" fontId="11" fillId="10" borderId="1" xfId="2" applyNumberFormat="1" applyFont="1" applyFill="1" applyBorder="1" applyAlignment="1">
      <alignment horizontal="center"/>
    </xf>
    <xf numFmtId="2" fontId="8" fillId="9" borderId="1" xfId="2" applyNumberFormat="1" applyFont="1" applyFill="1" applyBorder="1" applyAlignment="1">
      <alignment horizontal="center"/>
    </xf>
    <xf numFmtId="2" fontId="11" fillId="9" borderId="1" xfId="2" applyNumberFormat="1" applyFont="1" applyFill="1" applyBorder="1" applyAlignment="1">
      <alignment horizontal="center"/>
    </xf>
    <xf numFmtId="2" fontId="12" fillId="9" borderId="1" xfId="2" applyNumberFormat="1" applyFont="1" applyFill="1" applyBorder="1" applyAlignment="1">
      <alignment horizontal="center"/>
    </xf>
    <xf numFmtId="10" fontId="12" fillId="7" borderId="1" xfId="2" applyNumberFormat="1" applyFont="1" applyFill="1" applyBorder="1" applyAlignment="1">
      <alignment horizontal="center"/>
    </xf>
    <xf numFmtId="10" fontId="12" fillId="8" borderId="1" xfId="2" applyNumberFormat="1" applyFont="1" applyFill="1" applyBorder="1" applyAlignment="1">
      <alignment horizontal="center"/>
    </xf>
    <xf numFmtId="10" fontId="12" fillId="10" borderId="1" xfId="2" applyNumberFormat="1" applyFont="1" applyFill="1" applyBorder="1" applyAlignment="1">
      <alignment horizontal="center"/>
    </xf>
    <xf numFmtId="10" fontId="12" fillId="9" borderId="1" xfId="2" applyNumberFormat="1" applyFont="1" applyFill="1" applyBorder="1" applyAlignment="1">
      <alignment horizontal="center"/>
    </xf>
    <xf numFmtId="0" fontId="15" fillId="0" borderId="1" xfId="0" applyNumberFormat="1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49" fontId="4" fillId="11" borderId="12" xfId="2" applyNumberFormat="1" applyFont="1" applyFill="1" applyBorder="1" applyAlignment="1">
      <alignment horizontal="right"/>
    </xf>
    <xf numFmtId="0" fontId="4" fillId="11" borderId="12" xfId="2" applyNumberFormat="1" applyFont="1" applyFill="1" applyBorder="1" applyAlignment="1">
      <alignment horizontal="center"/>
    </xf>
    <xf numFmtId="0" fontId="16" fillId="0" borderId="1" xfId="0" applyFont="1" applyBorder="1" applyAlignment="1">
      <alignment horizontal="center" vertical="center"/>
    </xf>
    <xf numFmtId="0" fontId="4" fillId="11" borderId="8" xfId="2" applyFont="1" applyFill="1" applyBorder="1"/>
    <xf numFmtId="0" fontId="7" fillId="11" borderId="5" xfId="2" quotePrefix="1" applyFont="1" applyFill="1" applyBorder="1" applyAlignment="1">
      <alignment horizontal="right"/>
    </xf>
    <xf numFmtId="0" fontId="7" fillId="11" borderId="12" xfId="2" applyFont="1" applyFill="1" applyBorder="1" applyAlignment="1">
      <alignment horizontal="center"/>
    </xf>
    <xf numFmtId="0" fontId="4" fillId="11" borderId="12" xfId="2" applyFont="1" applyFill="1" applyBorder="1"/>
    <xf numFmtId="168" fontId="9" fillId="6" borderId="1" xfId="2" applyNumberFormat="1" applyFont="1" applyFill="1" applyBorder="1"/>
    <xf numFmtId="169" fontId="9" fillId="6" borderId="1" xfId="2" applyNumberFormat="1" applyFont="1" applyFill="1" applyBorder="1"/>
    <xf numFmtId="170" fontId="9" fillId="6" borderId="1" xfId="2" applyNumberFormat="1" applyFont="1" applyFill="1" applyBorder="1"/>
    <xf numFmtId="0" fontId="7" fillId="11" borderId="0" xfId="2" applyFont="1" applyFill="1" applyBorder="1" applyAlignment="1">
      <alignment horizontal="center"/>
    </xf>
    <xf numFmtId="0" fontId="4" fillId="11" borderId="0" xfId="2" applyFont="1" applyFill="1" applyBorder="1"/>
    <xf numFmtId="49" fontId="4" fillId="11" borderId="0" xfId="2" applyNumberFormat="1" applyFont="1" applyFill="1" applyBorder="1" applyAlignment="1">
      <alignment horizontal="right"/>
    </xf>
    <xf numFmtId="0" fontId="4" fillId="11" borderId="0" xfId="2" applyNumberFormat="1" applyFont="1" applyFill="1" applyBorder="1" applyAlignment="1">
      <alignment horizontal="center"/>
    </xf>
    <xf numFmtId="0" fontId="7" fillId="11" borderId="7" xfId="2" quotePrefix="1" applyFont="1" applyFill="1" applyBorder="1" applyAlignment="1">
      <alignment horizontal="right"/>
    </xf>
    <xf numFmtId="0" fontId="19" fillId="11" borderId="7" xfId="2" quotePrefix="1" applyFont="1" applyFill="1" applyBorder="1" applyAlignment="1">
      <alignment horizontal="right"/>
    </xf>
    <xf numFmtId="166" fontId="7" fillId="11" borderId="8" xfId="2" applyNumberFormat="1" applyFont="1" applyFill="1" applyBorder="1" applyAlignment="1">
      <alignment horizontal="center"/>
    </xf>
    <xf numFmtId="166" fontId="19" fillId="11" borderId="11" xfId="2" applyNumberFormat="1" applyFont="1" applyFill="1" applyBorder="1" applyAlignment="1">
      <alignment horizontal="right" vertical="center"/>
    </xf>
    <xf numFmtId="0" fontId="4" fillId="11" borderId="8" xfId="2" applyFont="1" applyFill="1" applyBorder="1" applyAlignment="1">
      <alignment horizontal="right"/>
    </xf>
    <xf numFmtId="0" fontId="17" fillId="11" borderId="8" xfId="2" applyFont="1" applyFill="1" applyBorder="1" applyAlignment="1">
      <alignment horizontal="right"/>
    </xf>
    <xf numFmtId="49" fontId="17" fillId="11" borderId="0" xfId="2" applyNumberFormat="1" applyFont="1" applyFill="1" applyBorder="1" applyAlignment="1">
      <alignment horizontal="right"/>
    </xf>
    <xf numFmtId="49" fontId="17" fillId="11" borderId="12" xfId="2" applyNumberFormat="1" applyFont="1" applyFill="1" applyBorder="1" applyAlignment="1">
      <alignment horizontal="right"/>
    </xf>
    <xf numFmtId="0" fontId="19" fillId="11" borderId="8" xfId="2" applyFont="1" applyFill="1" applyBorder="1" applyAlignment="1">
      <alignment horizontal="center"/>
    </xf>
    <xf numFmtId="0" fontId="19" fillId="11" borderId="8" xfId="2" applyFont="1" applyFill="1" applyBorder="1" applyAlignment="1">
      <alignment horizontal="right"/>
    </xf>
    <xf numFmtId="1" fontId="4" fillId="11" borderId="0" xfId="2" applyNumberFormat="1" applyFont="1" applyFill="1" applyBorder="1" applyAlignment="1">
      <alignment horizontal="center"/>
    </xf>
    <xf numFmtId="1" fontId="4" fillId="11" borderId="12" xfId="2" applyNumberFormat="1" applyFont="1" applyFill="1" applyBorder="1" applyAlignment="1">
      <alignment horizontal="center"/>
    </xf>
    <xf numFmtId="1" fontId="4" fillId="11" borderId="8" xfId="2" applyNumberFormat="1" applyFont="1" applyFill="1" applyBorder="1" applyAlignment="1">
      <alignment horizontal="center"/>
    </xf>
    <xf numFmtId="0" fontId="17" fillId="11" borderId="0" xfId="2" applyNumberFormat="1" applyFont="1" applyFill="1" applyBorder="1" applyAlignment="1">
      <alignment horizontal="right"/>
    </xf>
    <xf numFmtId="0" fontId="17" fillId="11" borderId="12" xfId="2" applyNumberFormat="1" applyFont="1" applyFill="1" applyBorder="1" applyAlignment="1">
      <alignment horizontal="right"/>
    </xf>
    <xf numFmtId="164" fontId="4" fillId="11" borderId="8" xfId="2" applyNumberFormat="1" applyFont="1" applyFill="1" applyBorder="1" applyAlignment="1">
      <alignment horizontal="left"/>
    </xf>
    <xf numFmtId="164" fontId="4" fillId="11" borderId="0" xfId="2" applyNumberFormat="1" applyFont="1" applyFill="1" applyBorder="1" applyAlignment="1">
      <alignment horizontal="left"/>
    </xf>
    <xf numFmtId="164" fontId="4" fillId="11" borderId="8" xfId="2" applyNumberFormat="1" applyFont="1" applyFill="1" applyBorder="1" applyAlignment="1">
      <alignment horizontal="center"/>
    </xf>
    <xf numFmtId="164" fontId="4" fillId="11" borderId="12" xfId="2" applyNumberFormat="1" applyFont="1" applyFill="1" applyBorder="1" applyAlignment="1">
      <alignment horizontal="center"/>
    </xf>
    <xf numFmtId="164" fontId="4" fillId="11" borderId="0" xfId="2" applyNumberFormat="1" applyFont="1" applyFill="1" applyBorder="1" applyAlignment="1">
      <alignment horizontal="center"/>
    </xf>
    <xf numFmtId="0" fontId="20" fillId="11" borderId="0" xfId="0" applyFont="1" applyFill="1" applyBorder="1" applyAlignment="1">
      <alignment horizontal="center"/>
    </xf>
    <xf numFmtId="0" fontId="22" fillId="11" borderId="0" xfId="0" applyFont="1" applyFill="1" applyBorder="1" applyAlignment="1">
      <alignment horizontal="right"/>
    </xf>
    <xf numFmtId="0" fontId="20" fillId="11" borderId="0" xfId="0" applyFont="1" applyFill="1" applyBorder="1" applyAlignment="1">
      <alignment horizontal="left"/>
    </xf>
    <xf numFmtId="0" fontId="20" fillId="11" borderId="0" xfId="0" applyFont="1" applyFill="1" applyBorder="1" applyAlignment="1">
      <alignment horizontal="right"/>
    </xf>
    <xf numFmtId="0" fontId="23" fillId="11" borderId="0" xfId="0" applyFont="1" applyFill="1" applyBorder="1"/>
    <xf numFmtId="0" fontId="20" fillId="11" borderId="0" xfId="0" applyFont="1" applyFill="1" applyBorder="1"/>
    <xf numFmtId="0" fontId="24" fillId="11" borderId="0" xfId="0" applyFont="1" applyFill="1" applyBorder="1"/>
    <xf numFmtId="0" fontId="22" fillId="11" borderId="0" xfId="0" applyNumberFormat="1" applyFont="1" applyFill="1" applyBorder="1" applyAlignment="1">
      <alignment horizontal="right"/>
    </xf>
    <xf numFmtId="164" fontId="20" fillId="11" borderId="0" xfId="0" applyNumberFormat="1" applyFont="1" applyFill="1" applyBorder="1" applyAlignment="1">
      <alignment horizontal="left"/>
    </xf>
    <xf numFmtId="167" fontId="20" fillId="11" borderId="0" xfId="0" applyNumberFormat="1" applyFont="1" applyFill="1" applyBorder="1" applyAlignment="1">
      <alignment horizontal="center"/>
    </xf>
    <xf numFmtId="171" fontId="20" fillId="11" borderId="0" xfId="0" applyNumberFormat="1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textRotation="90"/>
    </xf>
    <xf numFmtId="0" fontId="6" fillId="6" borderId="4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 textRotation="90"/>
    </xf>
    <xf numFmtId="0" fontId="20" fillId="11" borderId="11" xfId="0" applyFont="1" applyFill="1" applyBorder="1" applyAlignment="1">
      <alignment horizontal="center" vertical="center"/>
    </xf>
    <xf numFmtId="0" fontId="20" fillId="11" borderId="8" xfId="0" applyFont="1" applyFill="1" applyBorder="1" applyAlignment="1">
      <alignment vertical="center"/>
    </xf>
    <xf numFmtId="0" fontId="20" fillId="11" borderId="8" xfId="0" applyFont="1" applyFill="1" applyBorder="1" applyAlignment="1">
      <alignment horizontal="left" vertical="center"/>
    </xf>
    <xf numFmtId="0" fontId="20" fillId="11" borderId="8" xfId="0" applyFont="1" applyFill="1" applyBorder="1" applyAlignment="1">
      <alignment horizontal="center"/>
    </xf>
    <xf numFmtId="0" fontId="22" fillId="11" borderId="8" xfId="0" applyFont="1" applyFill="1" applyBorder="1" applyAlignment="1">
      <alignment horizontal="right"/>
    </xf>
    <xf numFmtId="0" fontId="20" fillId="11" borderId="8" xfId="0" applyFont="1" applyFill="1" applyBorder="1" applyAlignment="1">
      <alignment horizontal="left"/>
    </xf>
    <xf numFmtId="0" fontId="20" fillId="11" borderId="8" xfId="0" applyFont="1" applyFill="1" applyBorder="1" applyAlignment="1">
      <alignment horizontal="right"/>
    </xf>
    <xf numFmtId="0" fontId="23" fillId="11" borderId="8" xfId="0" applyFont="1" applyFill="1" applyBorder="1"/>
    <xf numFmtId="164" fontId="19" fillId="11" borderId="8" xfId="0" applyNumberFormat="1" applyFont="1" applyFill="1" applyBorder="1" applyAlignment="1">
      <alignment horizontal="center"/>
    </xf>
    <xf numFmtId="0" fontId="20" fillId="11" borderId="8" xfId="0" applyFont="1" applyFill="1" applyBorder="1"/>
    <xf numFmtId="0" fontId="24" fillId="11" borderId="8" xfId="0" applyFont="1" applyFill="1" applyBorder="1"/>
    <xf numFmtId="0" fontId="22" fillId="11" borderId="8" xfId="0" applyNumberFormat="1" applyFont="1" applyFill="1" applyBorder="1" applyAlignment="1">
      <alignment horizontal="right"/>
    </xf>
    <xf numFmtId="164" fontId="20" fillId="11" borderId="8" xfId="0" applyNumberFormat="1" applyFont="1" applyFill="1" applyBorder="1" applyAlignment="1">
      <alignment horizontal="left"/>
    </xf>
    <xf numFmtId="167" fontId="20" fillId="11" borderId="8" xfId="0" applyNumberFormat="1" applyFont="1" applyFill="1" applyBorder="1" applyAlignment="1">
      <alignment horizontal="center"/>
    </xf>
    <xf numFmtId="0" fontId="20" fillId="11" borderId="7" xfId="0" applyFont="1" applyFill="1" applyBorder="1" applyAlignment="1">
      <alignment horizontal="center" vertical="center"/>
    </xf>
    <xf numFmtId="0" fontId="21" fillId="11" borderId="5" xfId="0" applyFont="1" applyFill="1" applyBorder="1" applyAlignment="1">
      <alignment horizontal="center"/>
    </xf>
    <xf numFmtId="0" fontId="21" fillId="11" borderId="12" xfId="0" applyFont="1" applyFill="1" applyBorder="1"/>
    <xf numFmtId="0" fontId="21" fillId="11" borderId="12" xfId="0" applyFont="1" applyFill="1" applyBorder="1" applyAlignment="1">
      <alignment horizontal="center"/>
    </xf>
    <xf numFmtId="0" fontId="25" fillId="11" borderId="12" xfId="0" applyFont="1" applyFill="1" applyBorder="1"/>
    <xf numFmtId="0" fontId="23" fillId="11" borderId="12" xfId="0" applyFont="1" applyFill="1" applyBorder="1"/>
    <xf numFmtId="0" fontId="26" fillId="11" borderId="12" xfId="0" applyFont="1" applyFill="1" applyBorder="1" applyAlignment="1">
      <alignment horizontal="center"/>
    </xf>
    <xf numFmtId="171" fontId="20" fillId="11" borderId="12" xfId="0" applyNumberFormat="1" applyFont="1" applyFill="1" applyBorder="1" applyAlignment="1">
      <alignment horizontal="center"/>
    </xf>
    <xf numFmtId="0" fontId="23" fillId="11" borderId="12" xfId="0" applyFont="1" applyFill="1" applyBorder="1" applyAlignment="1">
      <alignment horizontal="center"/>
    </xf>
    <xf numFmtId="0" fontId="7" fillId="12" borderId="1" xfId="2" applyFont="1" applyFill="1" applyBorder="1" applyAlignment="1">
      <alignment horizontal="center"/>
    </xf>
    <xf numFmtId="0" fontId="19" fillId="11" borderId="0" xfId="2" applyFont="1" applyFill="1" applyBorder="1" applyAlignment="1">
      <alignment horizontal="right" indent="1"/>
    </xf>
    <xf numFmtId="2" fontId="8" fillId="9" borderId="1" xfId="2" applyNumberFormat="1" applyFont="1" applyFill="1" applyBorder="1" applyAlignment="1">
      <alignment horizontal="center" vertical="top"/>
    </xf>
    <xf numFmtId="2" fontId="11" fillId="9" borderId="1" xfId="2" applyNumberFormat="1" applyFont="1" applyFill="1" applyBorder="1" applyAlignment="1">
      <alignment horizontal="center" vertical="top"/>
    </xf>
    <xf numFmtId="10" fontId="12" fillId="9" borderId="1" xfId="2" applyNumberFormat="1" applyFont="1" applyFill="1" applyBorder="1" applyAlignment="1">
      <alignment horizontal="center" vertical="top"/>
    </xf>
    <xf numFmtId="0" fontId="27" fillId="9" borderId="1" xfId="2" applyFont="1" applyFill="1" applyBorder="1" applyAlignment="1">
      <alignment horizontal="center" vertical="center" wrapText="1"/>
    </xf>
    <xf numFmtId="2" fontId="27" fillId="9" borderId="1" xfId="2" applyNumberFormat="1" applyFont="1" applyFill="1" applyBorder="1" applyAlignment="1">
      <alignment horizontal="center" vertical="top"/>
    </xf>
    <xf numFmtId="2" fontId="28" fillId="9" borderId="1" xfId="2" applyNumberFormat="1" applyFont="1" applyFill="1" applyBorder="1" applyAlignment="1">
      <alignment horizontal="center" vertical="top"/>
    </xf>
    <xf numFmtId="10" fontId="29" fillId="9" borderId="1" xfId="2" applyNumberFormat="1" applyFont="1" applyFill="1" applyBorder="1" applyAlignment="1">
      <alignment horizontal="center" vertical="top"/>
    </xf>
    <xf numFmtId="0" fontId="4" fillId="11" borderId="8" xfId="2" applyFill="1" applyBorder="1"/>
    <xf numFmtId="0" fontId="4" fillId="11" borderId="9" xfId="2" applyFill="1" applyBorder="1"/>
    <xf numFmtId="0" fontId="4" fillId="11" borderId="0" xfId="2" applyFill="1" applyBorder="1"/>
    <xf numFmtId="0" fontId="4" fillId="11" borderId="14" xfId="2" applyFill="1" applyBorder="1"/>
    <xf numFmtId="0" fontId="4" fillId="11" borderId="12" xfId="2" applyFill="1" applyBorder="1"/>
    <xf numFmtId="0" fontId="4" fillId="11" borderId="3" xfId="2" applyFill="1" applyBorder="1"/>
    <xf numFmtId="0" fontId="4" fillId="0" borderId="0" xfId="2" applyAlignment="1">
      <alignment horizontal="left"/>
    </xf>
    <xf numFmtId="0" fontId="30" fillId="11" borderId="0" xfId="0" applyNumberFormat="1" applyFont="1" applyFill="1" applyBorder="1" applyAlignment="1" applyProtection="1">
      <alignment horizontal="center"/>
    </xf>
    <xf numFmtId="0" fontId="31" fillId="11" borderId="8" xfId="2" applyNumberFormat="1" applyFont="1" applyFill="1" applyBorder="1" applyAlignment="1" applyProtection="1">
      <alignment horizontal="right"/>
    </xf>
    <xf numFmtId="0" fontId="4" fillId="0" borderId="0" xfId="2" applyAlignment="1">
      <alignment horizontal="center" vertical="center"/>
    </xf>
    <xf numFmtId="0" fontId="4" fillId="0" borderId="0" xfId="2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/>
    </xf>
    <xf numFmtId="0" fontId="9" fillId="6" borderId="1" xfId="2" applyNumberFormat="1" applyFont="1" applyFill="1" applyBorder="1"/>
    <xf numFmtId="0" fontId="32" fillId="0" borderId="1" xfId="0" applyFont="1" applyBorder="1" applyAlignment="1"/>
    <xf numFmtId="172" fontId="9" fillId="6" borderId="1" xfId="2" applyNumberFormat="1" applyFont="1" applyFill="1" applyBorder="1"/>
    <xf numFmtId="49" fontId="7" fillId="6" borderId="10" xfId="2" applyNumberFormat="1" applyFont="1" applyFill="1" applyBorder="1" applyAlignment="1">
      <alignment horizontal="center" vertical="center" textRotation="45"/>
    </xf>
    <xf numFmtId="49" fontId="7" fillId="6" borderId="4" xfId="2" applyNumberFormat="1" applyFont="1" applyFill="1" applyBorder="1" applyAlignment="1">
      <alignment horizontal="center" vertical="center" textRotation="45"/>
    </xf>
    <xf numFmtId="0" fontId="8" fillId="7" borderId="10" xfId="2" applyFont="1" applyFill="1" applyBorder="1" applyAlignment="1">
      <alignment horizontal="center" vertical="center" wrapText="1"/>
    </xf>
    <xf numFmtId="0" fontId="8" fillId="7" borderId="4" xfId="2" applyFont="1" applyFill="1" applyBorder="1" applyAlignment="1">
      <alignment horizontal="center" vertical="center" wrapText="1"/>
    </xf>
    <xf numFmtId="0" fontId="8" fillId="8" borderId="6" xfId="2" applyFont="1" applyFill="1" applyBorder="1" applyAlignment="1">
      <alignment horizontal="center" vertical="center"/>
    </xf>
    <xf numFmtId="0" fontId="8" fillId="8" borderId="13" xfId="2" applyFont="1" applyFill="1" applyBorder="1" applyAlignment="1">
      <alignment horizontal="center" vertical="center"/>
    </xf>
    <xf numFmtId="0" fontId="8" fillId="8" borderId="2" xfId="2" applyFont="1" applyFill="1" applyBorder="1" applyAlignment="1">
      <alignment horizontal="center" vertical="center"/>
    </xf>
    <xf numFmtId="0" fontId="8" fillId="10" borderId="6" xfId="2" applyFont="1" applyFill="1" applyBorder="1" applyAlignment="1">
      <alignment horizontal="center" vertical="center"/>
    </xf>
    <xf numFmtId="0" fontId="8" fillId="10" borderId="13" xfId="2" applyFont="1" applyFill="1" applyBorder="1" applyAlignment="1">
      <alignment horizontal="center" vertical="center"/>
    </xf>
    <xf numFmtId="0" fontId="8" fillId="10" borderId="2" xfId="2" applyFont="1" applyFill="1" applyBorder="1" applyAlignment="1">
      <alignment horizontal="center" vertical="center"/>
    </xf>
    <xf numFmtId="0" fontId="8" fillId="9" borderId="6" xfId="2" applyFont="1" applyFill="1" applyBorder="1" applyAlignment="1">
      <alignment horizontal="center" vertical="center"/>
    </xf>
    <xf numFmtId="0" fontId="8" fillId="9" borderId="13" xfId="2" applyFont="1" applyFill="1" applyBorder="1" applyAlignment="1">
      <alignment horizontal="center" vertical="center"/>
    </xf>
    <xf numFmtId="0" fontId="8" fillId="9" borderId="2" xfId="2" applyFont="1" applyFill="1" applyBorder="1" applyAlignment="1">
      <alignment horizontal="center" vertical="center"/>
    </xf>
    <xf numFmtId="49" fontId="18" fillId="6" borderId="10" xfId="2" applyNumberFormat="1" applyFont="1" applyFill="1" applyBorder="1" applyAlignment="1">
      <alignment horizontal="center" vertical="center" textRotation="45"/>
    </xf>
    <xf numFmtId="49" fontId="18" fillId="6" borderId="4" xfId="2" applyNumberFormat="1" applyFont="1" applyFill="1" applyBorder="1" applyAlignment="1">
      <alignment horizontal="center" vertical="center" textRotation="45"/>
    </xf>
  </cellXfs>
  <cellStyles count="3">
    <cellStyle name="Euro" xfId="1"/>
    <cellStyle name="Normal" xfId="0" builtinId="0"/>
    <cellStyle name="Normal 2" xfId="2"/>
  </cellStyles>
  <dxfs count="3">
    <dxf>
      <fill>
        <patternFill>
          <bgColor indexed="10"/>
        </patternFill>
      </fill>
    </dxf>
    <dxf>
      <fill>
        <patternFill>
          <bgColor indexed="50"/>
        </patternFill>
      </fill>
    </dxf>
    <dxf>
      <font>
        <color indexed="9"/>
      </font>
      <fill>
        <patternFill>
          <bgColor indexed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ctivit&#233;s_Ctrl_R/Temps%20de%20passage/Fichier%20planification%202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xtraction_novembre_20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mensuel"/>
      <sheetName val="Suivi DDM-DDO-HC"/>
      <sheetName val="T Moyen de controle"/>
      <sheetName val="Feuil2"/>
      <sheetName val="Liste fournisseu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3">
          <cell r="A3" t="str">
            <v>A2E</v>
          </cell>
        </row>
        <row r="4">
          <cell r="A4" t="str">
            <v>3 M</v>
          </cell>
        </row>
        <row r="5">
          <cell r="A5" t="str">
            <v>ABOVO</v>
          </cell>
        </row>
        <row r="6">
          <cell r="A6" t="str">
            <v>AFIRO</v>
          </cell>
        </row>
        <row r="7">
          <cell r="A7" t="str">
            <v>AFFOLTER</v>
          </cell>
        </row>
        <row r="8">
          <cell r="A8" t="str">
            <v>AFT MICROMECANIQUE</v>
          </cell>
        </row>
        <row r="9">
          <cell r="A9" t="str">
            <v>AFFOLTER . SA</v>
          </cell>
        </row>
        <row r="10">
          <cell r="A10" t="str">
            <v>ALBIS IMPEX AG</v>
          </cell>
        </row>
        <row r="11">
          <cell r="A11" t="str">
            <v>ALLIANCE</v>
          </cell>
        </row>
        <row r="12">
          <cell r="A12" t="str">
            <v>ALAIN CARRAZ</v>
          </cell>
        </row>
        <row r="13">
          <cell r="A13" t="str">
            <v>ALTIMET</v>
          </cell>
        </row>
        <row r="14">
          <cell r="A14" t="str">
            <v>ALTRAC AG</v>
          </cell>
        </row>
        <row r="15">
          <cell r="A15" t="str">
            <v>ALWA PRINT AG</v>
          </cell>
        </row>
        <row r="16">
          <cell r="A16" t="str">
            <v>ANGST + PFISTER AG</v>
          </cell>
        </row>
        <row r="17">
          <cell r="A17" t="str">
            <v>ANTHOGYR</v>
          </cell>
        </row>
        <row r="18">
          <cell r="A18" t="str">
            <v>ARTOL FUCHS ET CIE</v>
          </cell>
        </row>
        <row r="19">
          <cell r="A19" t="str">
            <v>ASCO JOUCOMATIC SARL</v>
          </cell>
        </row>
        <row r="20">
          <cell r="A20" t="str">
            <v xml:space="preserve">ARROW CE INTERNATIONAL </v>
          </cell>
        </row>
        <row r="21">
          <cell r="A21" t="str">
            <v>ATOMELEC</v>
          </cell>
        </row>
        <row r="22">
          <cell r="A22" t="str">
            <v>AUTO DECO</v>
          </cell>
        </row>
        <row r="23">
          <cell r="A23" t="str">
            <v>AXON' CABLE S.A.S.</v>
          </cell>
        </row>
        <row r="24">
          <cell r="A24" t="str">
            <v>B&amp;M OPTIK GMBH</v>
          </cell>
        </row>
        <row r="25">
          <cell r="A25" t="str">
            <v>BAUDRY</v>
          </cell>
        </row>
        <row r="26">
          <cell r="A26" t="str">
            <v>BECHTLE DIRECT</v>
          </cell>
        </row>
        <row r="27">
          <cell r="A27" t="str">
            <v>BENLIOGLU DENTAL INC.</v>
          </cell>
        </row>
        <row r="28">
          <cell r="A28" t="str">
            <v>BERGEON &amp; CIE SA</v>
          </cell>
        </row>
        <row r="29">
          <cell r="A29" t="str">
            <v>BLASER + CO AG</v>
          </cell>
        </row>
        <row r="30">
          <cell r="A30" t="str">
            <v>BLUE RIDGE NUMERICS FRANCE SAS</v>
          </cell>
        </row>
        <row r="31">
          <cell r="A31" t="str">
            <v>BOILLAT DECOLLETAGE SA</v>
          </cell>
        </row>
        <row r="32">
          <cell r="A32" t="str">
            <v>BOLOMEY G. S.àr.l.</v>
          </cell>
        </row>
        <row r="33">
          <cell r="A33" t="str">
            <v>BOSSARD AG</v>
          </cell>
        </row>
        <row r="34">
          <cell r="A34" t="str">
            <v>BOURQUIN CH SA</v>
          </cell>
        </row>
        <row r="35">
          <cell r="A35" t="str">
            <v>BRIEGER EMBALLAGES SA</v>
          </cell>
        </row>
        <row r="36">
          <cell r="A36" t="str">
            <v>BIGA FRERES</v>
          </cell>
        </row>
        <row r="37">
          <cell r="A37" t="str">
            <v>BRUTSCH/RUEGGER AG</v>
          </cell>
        </row>
        <row r="38">
          <cell r="A38" t="str">
            <v>BURKERT</v>
          </cell>
        </row>
        <row r="39">
          <cell r="A39" t="str">
            <v xml:space="preserve">BIWI </v>
          </cell>
        </row>
        <row r="40">
          <cell r="A40" t="str">
            <v>BURRI SA</v>
          </cell>
        </row>
        <row r="41">
          <cell r="A41" t="str">
            <v>CARROSSERIE PIZZOLATO SA</v>
          </cell>
        </row>
        <row r="42">
          <cell r="A42" t="str">
            <v>CASTELLINI</v>
          </cell>
        </row>
        <row r="43">
          <cell r="A43" t="str">
            <v>CELLPACK AG</v>
          </cell>
        </row>
        <row r="44">
          <cell r="A44" t="str">
            <v>CENTRE D'INTEGRATION</v>
          </cell>
        </row>
        <row r="45">
          <cell r="A45" t="str">
            <v>CERAMTEC AG</v>
          </cell>
        </row>
        <row r="46">
          <cell r="A46" t="str">
            <v>CMT RICKENBACH SA</v>
          </cell>
        </row>
        <row r="47">
          <cell r="A47" t="str">
            <v>COBES GMBH</v>
          </cell>
        </row>
        <row r="48">
          <cell r="A48" t="str">
            <v>COFIDUR ELECTRONIQUE</v>
          </cell>
        </row>
        <row r="49">
          <cell r="A49" t="str">
            <v>COLOUR DATA UK LTD</v>
          </cell>
        </row>
        <row r="50">
          <cell r="A50" t="str">
            <v>CLOOS ENGINEERING S.A</v>
          </cell>
        </row>
        <row r="51">
          <cell r="A51" t="str">
            <v>COLORAL SA</v>
          </cell>
        </row>
        <row r="52">
          <cell r="A52" t="str">
            <v>COMOTEC</v>
          </cell>
        </row>
        <row r="53">
          <cell r="A53" t="str">
            <v>COMBEL</v>
          </cell>
        </row>
        <row r="54">
          <cell r="A54" t="str">
            <v>CONDATAS AG</v>
          </cell>
        </row>
        <row r="55">
          <cell r="A55" t="str">
            <v>CONDI RHONE ALPES</v>
          </cell>
        </row>
        <row r="56">
          <cell r="A56" t="str">
            <v>CONFECTRONIC</v>
          </cell>
        </row>
        <row r="57">
          <cell r="A57" t="str">
            <v>CONUDEP SA</v>
          </cell>
        </row>
        <row r="58">
          <cell r="A58" t="str">
            <v>CPT SA - CONCEPTION</v>
          </cell>
        </row>
        <row r="59">
          <cell r="A59" t="str">
            <v>CROUZET AG</v>
          </cell>
        </row>
        <row r="60">
          <cell r="A60" t="str">
            <v>CRYLA S.A</v>
          </cell>
        </row>
        <row r="61">
          <cell r="A61" t="str">
            <v>DATWYLER ELECTRONICS</v>
          </cell>
        </row>
        <row r="62">
          <cell r="A62" t="str">
            <v>DENTAL ART SPA</v>
          </cell>
        </row>
        <row r="63">
          <cell r="A63" t="str">
            <v>DENTSPLY MAILLEFER INSTRUMENTS</v>
          </cell>
        </row>
        <row r="64">
          <cell r="A64" t="str">
            <v>DIGIPACK AG</v>
          </cell>
        </row>
        <row r="65">
          <cell r="A65" t="str">
            <v>DISTRICHIMIE SA</v>
          </cell>
        </row>
        <row r="66">
          <cell r="A66" t="str">
            <v xml:space="preserve">DIETRICH + BLUM </v>
          </cell>
        </row>
        <row r="67">
          <cell r="A67" t="str">
            <v>DISTRELEC</v>
          </cell>
        </row>
        <row r="68">
          <cell r="A68" t="str">
            <v>DIXI CYLINDRE SA</v>
          </cell>
        </row>
        <row r="69">
          <cell r="A69" t="str">
            <v>DRUCKHAUS FRITZ KONIG GMBH</v>
          </cell>
        </row>
        <row r="70">
          <cell r="A70" t="str">
            <v>ECOBLISS</v>
          </cell>
        </row>
        <row r="71">
          <cell r="A71" t="str">
            <v>EGLI, FISCHER &amp; CO</v>
          </cell>
        </row>
        <row r="72">
          <cell r="A72" t="str">
            <v>EL. ITAL. AVELLINO.S.R.L</v>
          </cell>
        </row>
        <row r="73">
          <cell r="A73" t="str">
            <v>ELECTRO POINT SARL</v>
          </cell>
        </row>
        <row r="74">
          <cell r="A74" t="str">
            <v>ELEVITE AG</v>
          </cell>
        </row>
        <row r="75">
          <cell r="A75" t="str">
            <v>ELMA ELECTRONIC AG</v>
          </cell>
        </row>
        <row r="76">
          <cell r="A76" t="str">
            <v>EME AG</v>
          </cell>
        </row>
        <row r="77">
          <cell r="A77" t="str">
            <v>EMS</v>
          </cell>
        </row>
        <row r="78">
          <cell r="A78" t="str">
            <v>EMS FRANCE</v>
          </cell>
        </row>
        <row r="79">
          <cell r="A79" t="str">
            <v>EMS PLASTIQUE</v>
          </cell>
        </row>
        <row r="80">
          <cell r="A80" t="str">
            <v>EMS MEDICAL VERTRIEBS-UND FORSCHUNGGES GMBH</v>
          </cell>
        </row>
        <row r="81">
          <cell r="A81" t="str">
            <v>EMS-GRIVORY AG</v>
          </cell>
        </row>
        <row r="82">
          <cell r="A82" t="str">
            <v>EPI</v>
          </cell>
        </row>
        <row r="83">
          <cell r="A83" t="str">
            <v>EPOSINT</v>
          </cell>
        </row>
        <row r="84">
          <cell r="A84" t="str">
            <v>ERNI ELEKTRONIK AG</v>
          </cell>
        </row>
        <row r="85">
          <cell r="A85" t="str">
            <v>ERNST HESS ET CIE</v>
          </cell>
        </row>
        <row r="86">
          <cell r="A86" t="str">
            <v>ESYSCO AG</v>
          </cell>
        </row>
        <row r="87">
          <cell r="A87" t="str">
            <v>ETS MEYLAN SA</v>
          </cell>
        </row>
        <row r="88">
          <cell r="A88" t="str">
            <v>EXISTA AG</v>
          </cell>
        </row>
        <row r="89">
          <cell r="A89" t="str">
            <v>FAIGLE René AG</v>
          </cell>
        </row>
        <row r="90">
          <cell r="A90" t="str">
            <v>FARNELL AG</v>
          </cell>
        </row>
        <row r="91">
          <cell r="A91" t="str">
            <v>FASEROPTIK JENA GmbH</v>
          </cell>
        </row>
        <row r="92">
          <cell r="A92" t="str">
            <v>FELLER</v>
          </cell>
        </row>
        <row r="93">
          <cell r="A93" t="str">
            <v>FESTO AG</v>
          </cell>
        </row>
        <row r="94">
          <cell r="A94" t="str">
            <v>FISCHER CONNECTORS SA</v>
          </cell>
        </row>
        <row r="95">
          <cell r="A95" t="str">
            <v>FKG DENTAIRE</v>
          </cell>
        </row>
        <row r="96">
          <cell r="A96" t="str">
            <v>FAS</v>
          </cell>
        </row>
        <row r="97">
          <cell r="A97" t="str">
            <v>FORMAIN</v>
          </cell>
        </row>
        <row r="98">
          <cell r="A98" t="str">
            <v>FORPLAN AG</v>
          </cell>
        </row>
        <row r="99">
          <cell r="A99" t="str">
            <v>FREEMAN MANUFACTURING</v>
          </cell>
        </row>
        <row r="100">
          <cell r="A100" t="str">
            <v>FREUDENBERG SIMRIT AG</v>
          </cell>
        </row>
        <row r="101">
          <cell r="A101" t="str">
            <v>FRERI INDUSTRIES S.A.</v>
          </cell>
        </row>
        <row r="102">
          <cell r="A102" t="str">
            <v>FRIWO GERATEBAU GMBH</v>
          </cell>
        </row>
        <row r="103">
          <cell r="A103" t="str">
            <v>GARDNER DENVER</v>
          </cell>
        </row>
        <row r="104">
          <cell r="A104" t="str">
            <v>GFT</v>
          </cell>
        </row>
        <row r="105">
          <cell r="A105" t="str">
            <v>GRAND-PERRET</v>
          </cell>
        </row>
        <row r="106">
          <cell r="A106" t="str">
            <v>GRAVURE SA</v>
          </cell>
        </row>
        <row r="107">
          <cell r="A107" t="str">
            <v>GRI</v>
          </cell>
        </row>
        <row r="108">
          <cell r="A108" t="str">
            <v>GUEISSAZ ANDRE SA</v>
          </cell>
        </row>
        <row r="109">
          <cell r="A109" t="str">
            <v>HABIA KABEL</v>
          </cell>
        </row>
        <row r="110">
          <cell r="A110" t="str">
            <v>HELUKABEL</v>
          </cell>
        </row>
        <row r="111">
          <cell r="A111" t="str">
            <v>HENKEL &amp; CIE AG</v>
          </cell>
        </row>
        <row r="112">
          <cell r="A112" t="str">
            <v>HERAEUS MATERIALS</v>
          </cell>
        </row>
        <row r="113">
          <cell r="A113" t="str">
            <v>HERGA SCHALTSYSTEME GMBH</v>
          </cell>
        </row>
        <row r="114">
          <cell r="A114" t="str">
            <v>IDMM &amp; IDUSGRAVIT</v>
          </cell>
        </row>
        <row r="115">
          <cell r="A115" t="str">
            <v>IMPRIMERIE BAUDAT SA</v>
          </cell>
        </row>
        <row r="116">
          <cell r="A116" t="str">
            <v>INELTRO  AG</v>
          </cell>
        </row>
        <row r="117">
          <cell r="A117" t="str">
            <v>INFIPLAST</v>
          </cell>
        </row>
        <row r="118">
          <cell r="A118" t="str">
            <v>INFO PC SA</v>
          </cell>
        </row>
        <row r="119">
          <cell r="A119" t="str">
            <v>INJECTOR SA</v>
          </cell>
        </row>
        <row r="120">
          <cell r="A120" t="str">
            <v>INTERTEK DEUTSCHLAND GMBH</v>
          </cell>
        </row>
        <row r="121">
          <cell r="A121" t="str">
            <v>INVERTAG AG</v>
          </cell>
        </row>
        <row r="122">
          <cell r="A122" t="str">
            <v>IONBOND ICC PARIS</v>
          </cell>
        </row>
        <row r="123">
          <cell r="A123" t="str">
            <v>IORI RESSORTS SA</v>
          </cell>
        </row>
        <row r="124">
          <cell r="A124" t="str">
            <v>IONYX</v>
          </cell>
        </row>
        <row r="125">
          <cell r="A125" t="str">
            <v>ISOMETALL SCHMIDT + CO</v>
          </cell>
        </row>
        <row r="126">
          <cell r="A126" t="str">
            <v>ITALGUM SRL</v>
          </cell>
        </row>
        <row r="127">
          <cell r="A127" t="str">
            <v>JAUSLIN PLEXACRYL</v>
          </cell>
        </row>
        <row r="128">
          <cell r="A128" t="str">
            <v>JOHANNSEN CO</v>
          </cell>
        </row>
        <row r="129">
          <cell r="A129" t="str">
            <v>JTD LE DECOLLETAGE</v>
          </cell>
        </row>
        <row r="130">
          <cell r="A130" t="str">
            <v>KAISER + KRAFT AG</v>
          </cell>
        </row>
        <row r="131">
          <cell r="A131" t="str">
            <v>KALADENT AG</v>
          </cell>
        </row>
        <row r="132">
          <cell r="A132" t="str">
            <v>KAPPELER VERPACKUNGS-SYSTEME</v>
          </cell>
        </row>
        <row r="133">
          <cell r="A133" t="str">
            <v>KELLENBERG ROLL-TECHNIK</v>
          </cell>
        </row>
        <row r="134">
          <cell r="A134" t="str">
            <v>KISLING S. &amp; CIE AG</v>
          </cell>
        </row>
        <row r="135">
          <cell r="A135" t="str">
            <v>KOENIG VERBINDUNGSTECHNIK AG</v>
          </cell>
        </row>
        <row r="136">
          <cell r="A136" t="str">
            <v>LA MANUFACTURE</v>
          </cell>
        </row>
        <row r="137">
          <cell r="A137" t="str">
            <v>LABORATOIRE DUBOIS SA</v>
          </cell>
        </row>
        <row r="138">
          <cell r="A138" t="str">
            <v>LANCELIN HENRI SA</v>
          </cell>
        </row>
        <row r="139">
          <cell r="A139" t="str">
            <v>LEGRIS AG</v>
          </cell>
        </row>
        <row r="140">
          <cell r="A140" t="str">
            <v>LENZLINGER SA</v>
          </cell>
        </row>
        <row r="141">
          <cell r="A141" t="str">
            <v>LEIT MOTIFS</v>
          </cell>
        </row>
        <row r="142">
          <cell r="A142" t="str">
            <v>LEUENBERGER G. &amp; Y. SA</v>
          </cell>
        </row>
        <row r="143">
          <cell r="A143" t="str">
            <v>LIENGME SA</v>
          </cell>
        </row>
        <row r="144">
          <cell r="A144" t="str">
            <v>LONGO / IBZ INDUSTRIE AG</v>
          </cell>
        </row>
        <row r="145">
          <cell r="A145" t="str">
            <v>LaserSCAN</v>
          </cell>
        </row>
        <row r="146">
          <cell r="A146" t="str">
            <v>MAAGTECHNIC AG</v>
          </cell>
        </row>
        <row r="147">
          <cell r="A147" t="str">
            <v>MANOMETER AG WIKA</v>
          </cell>
        </row>
        <row r="148">
          <cell r="A148" t="str">
            <v>MANUPLAST SA</v>
          </cell>
        </row>
        <row r="149">
          <cell r="A149" t="str">
            <v>MARFINE SA</v>
          </cell>
        </row>
        <row r="150">
          <cell r="A150" t="str">
            <v>MARIOTTI S ET B</v>
          </cell>
        </row>
        <row r="151">
          <cell r="A151" t="str">
            <v>MAT-CUT SA</v>
          </cell>
        </row>
        <row r="152">
          <cell r="A152" t="str">
            <v>MDT MEDICAL DEVICE TESTING GMBH</v>
          </cell>
        </row>
        <row r="153">
          <cell r="A153" t="str">
            <v>MECAPLAST SA</v>
          </cell>
        </row>
        <row r="154">
          <cell r="A154" t="str">
            <v>METALIS</v>
          </cell>
        </row>
        <row r="155">
          <cell r="A155" t="str">
            <v>MEDELA AG MEDIZINTECHNIK</v>
          </cell>
        </row>
        <row r="156">
          <cell r="A156" t="str">
            <v>MEDELEC</v>
          </cell>
        </row>
        <row r="157">
          <cell r="A157" t="str">
            <v>MEDER ELECTRONIC AG</v>
          </cell>
        </row>
        <row r="158">
          <cell r="A158" t="str">
            <v>MEDEWO AG</v>
          </cell>
        </row>
        <row r="159">
          <cell r="A159" t="str">
            <v>MEDYS SRL</v>
          </cell>
        </row>
        <row r="160">
          <cell r="A160" t="str">
            <v>MEROZ RESSORTS S.A</v>
          </cell>
        </row>
        <row r="161">
          <cell r="A161" t="str">
            <v>METOFORME SA</v>
          </cell>
        </row>
        <row r="162">
          <cell r="A162" t="str">
            <v>METTRAUX</v>
          </cell>
        </row>
        <row r="163">
          <cell r="A163" t="str">
            <v>MEYER SINTERMETALL AG</v>
          </cell>
        </row>
        <row r="164">
          <cell r="A164" t="str">
            <v>MINCO EC AG</v>
          </cell>
        </row>
        <row r="165">
          <cell r="A165" t="str">
            <v xml:space="preserve">MINKWITZ </v>
          </cell>
        </row>
        <row r="166">
          <cell r="A166" t="str">
            <v>MINITUBES</v>
          </cell>
        </row>
        <row r="167">
          <cell r="A167" t="str">
            <v>MODEL EMBALLAGES SA</v>
          </cell>
        </row>
        <row r="168">
          <cell r="A168" t="str">
            <v>MOLLER FEINMECHANIK GMBH &amp; CO KG</v>
          </cell>
        </row>
        <row r="169">
          <cell r="A169" t="str">
            <v>MONKA</v>
          </cell>
        </row>
        <row r="170">
          <cell r="A170" t="str">
            <v>MONTENA EMC SA</v>
          </cell>
        </row>
        <row r="171">
          <cell r="A171" t="str">
            <v>MORGAN ELECTRO CERAMICS</v>
          </cell>
        </row>
        <row r="172">
          <cell r="A172" t="str">
            <v>N+P INDUSTRIAL DESIGN GmbH</v>
          </cell>
        </row>
        <row r="173">
          <cell r="A173" t="str">
            <v>NICHROMINOX</v>
          </cell>
        </row>
        <row r="174">
          <cell r="A174" t="str">
            <v>NORGREN AG</v>
          </cell>
        </row>
        <row r="175">
          <cell r="A175" t="str">
            <v>NOVITRONIC AG</v>
          </cell>
        </row>
        <row r="176">
          <cell r="A176" t="str">
            <v>MULTI SEALS INC.</v>
          </cell>
        </row>
        <row r="177">
          <cell r="A177" t="str">
            <v>OLYMPUS OPTICAL AG</v>
          </cell>
        </row>
        <row r="178">
          <cell r="A178" t="str">
            <v>OMERIN SA</v>
          </cell>
        </row>
        <row r="179">
          <cell r="A179" t="str">
            <v>OMNIA S.P.A.</v>
          </cell>
        </row>
        <row r="180">
          <cell r="A180" t="str">
            <v>OPAL ASSOCIATES SA</v>
          </cell>
        </row>
        <row r="181">
          <cell r="A181" t="str">
            <v>NIKLAUS</v>
          </cell>
        </row>
        <row r="182">
          <cell r="A182" t="str">
            <v>P. NIKLAUS SA</v>
          </cell>
        </row>
        <row r="183">
          <cell r="A183" t="str">
            <v>PADJAS  MEDIA</v>
          </cell>
        </row>
        <row r="184">
          <cell r="A184" t="str">
            <v>PAGET FRERES</v>
          </cell>
        </row>
        <row r="185">
          <cell r="A185" t="str">
            <v>PAPERFORMS</v>
          </cell>
        </row>
        <row r="186">
          <cell r="A186" t="str">
            <v>PERMAPACK AG</v>
          </cell>
        </row>
        <row r="187">
          <cell r="A187" t="str">
            <v>PERRETEN INJECTION</v>
          </cell>
        </row>
        <row r="188">
          <cell r="A188" t="str">
            <v>PETROPLAST AG</v>
          </cell>
        </row>
        <row r="189">
          <cell r="A189" t="str">
            <v>PHOENIX MECANO</v>
          </cell>
        </row>
        <row r="190">
          <cell r="A190" t="str">
            <v>PIAB VAKUUM AG</v>
          </cell>
        </row>
        <row r="191">
          <cell r="A191" t="str">
            <v>PICCININ DECOLLETAGE</v>
          </cell>
        </row>
        <row r="192">
          <cell r="A192" t="str">
            <v>PLANTIN SA</v>
          </cell>
        </row>
        <row r="193">
          <cell r="A193" t="str">
            <v>POPPELMANN</v>
          </cell>
        </row>
        <row r="194">
          <cell r="A194" t="str">
            <v>POLYVAL</v>
          </cell>
        </row>
        <row r="195">
          <cell r="A195" t="str">
            <v>PRAGMANTIC SA</v>
          </cell>
        </row>
        <row r="196">
          <cell r="A196" t="str">
            <v>PRG BIGA</v>
          </cell>
        </row>
        <row r="197">
          <cell r="A197" t="str">
            <v>PROBAG WARETECHNIK</v>
          </cell>
        </row>
        <row r="198">
          <cell r="A198" t="str">
            <v>PROGRAM SA</v>
          </cell>
        </row>
        <row r="199">
          <cell r="A199" t="str">
            <v>PROGRESS</v>
          </cell>
        </row>
        <row r="200">
          <cell r="A200" t="str">
            <v>PROMEPLA SA</v>
          </cell>
        </row>
        <row r="201">
          <cell r="A201" t="str">
            <v>PROTO MOULE</v>
          </cell>
        </row>
        <row r="202">
          <cell r="A202" t="str">
            <v>RAUMEDIC AG</v>
          </cell>
        </row>
        <row r="203">
          <cell r="A203" t="str">
            <v>RAYTRONICS AG</v>
          </cell>
        </row>
        <row r="204">
          <cell r="A204" t="str">
            <v>RAVASIO PIETRO GIA</v>
          </cell>
        </row>
        <row r="205">
          <cell r="A205" t="str">
            <v>RDI - REALISATIONS ET</v>
          </cell>
        </row>
        <row r="206">
          <cell r="A206" t="str">
            <v>REITENSPIESS-BURSTEN GMBH</v>
          </cell>
        </row>
        <row r="207">
          <cell r="A207" t="str">
            <v>RENFER JOHANN GMBH</v>
          </cell>
        </row>
        <row r="208">
          <cell r="A208" t="str">
            <v>RENNARD REMI SARL</v>
          </cell>
        </row>
        <row r="209">
          <cell r="A209" t="str">
            <v>RESSORTS INDUSTRIELS SA</v>
          </cell>
        </row>
        <row r="210">
          <cell r="A210" t="str">
            <v>REDSTONE SARL</v>
          </cell>
        </row>
        <row r="211">
          <cell r="A211" t="str">
            <v>RICHARD WOLF GMBH</v>
          </cell>
        </row>
        <row r="212">
          <cell r="A212" t="str">
            <v>RMT</v>
          </cell>
        </row>
        <row r="213">
          <cell r="A213" t="str">
            <v>ROCHAT &amp; FILS SA</v>
          </cell>
        </row>
        <row r="214">
          <cell r="A214" t="str">
            <v>ROCHAT Norbert</v>
          </cell>
        </row>
        <row r="215">
          <cell r="A215" t="str">
            <v>ROLLIN</v>
          </cell>
        </row>
        <row r="216">
          <cell r="A216" t="str">
            <v>ROSE PLASTIC GMBH</v>
          </cell>
        </row>
        <row r="217">
          <cell r="A217" t="str">
            <v>ROTAFORM AG</v>
          </cell>
        </row>
        <row r="218">
          <cell r="A218" t="str">
            <v>ROTIMA AG</v>
          </cell>
        </row>
        <row r="219">
          <cell r="A219" t="str">
            <v>ROTOCONSULTA</v>
          </cell>
        </row>
        <row r="220">
          <cell r="A220" t="str">
            <v>ROTRONIC AG</v>
          </cell>
        </row>
        <row r="221">
          <cell r="A221" t="str">
            <v>RUMED GMBH</v>
          </cell>
        </row>
        <row r="222">
          <cell r="A222" t="str">
            <v>RUTRONIK AG</v>
          </cell>
        </row>
        <row r="223">
          <cell r="A223" t="str">
            <v>RUTSCHI ZURICH AG</v>
          </cell>
        </row>
        <row r="224">
          <cell r="A224" t="str">
            <v>SADAG IMPRIMERIE</v>
          </cell>
        </row>
        <row r="225">
          <cell r="A225" t="str">
            <v>SAIA-BURGESS ELECTRONICS AG</v>
          </cell>
        </row>
        <row r="226">
          <cell r="A226" t="str">
            <v>SCA PACKAGING</v>
          </cell>
        </row>
        <row r="227">
          <cell r="A227" t="str">
            <v>SCHAUBLIN MACHINES SA</v>
          </cell>
        </row>
        <row r="228">
          <cell r="A228" t="str">
            <v>SCHOTT GUINCHARD</v>
          </cell>
        </row>
        <row r="229">
          <cell r="A229" t="str">
            <v>SCHOTT SCHWEIZ AG</v>
          </cell>
        </row>
        <row r="230">
          <cell r="A230" t="str">
            <v>SCHRAUBENFABRIK</v>
          </cell>
        </row>
        <row r="231">
          <cell r="A231" t="str">
            <v>SEMADENI AG</v>
          </cell>
        </row>
        <row r="232">
          <cell r="A232" t="str">
            <v>SCHURTER AG</v>
          </cell>
        </row>
        <row r="233">
          <cell r="A233" t="str">
            <v>SIBALCO AG</v>
          </cell>
        </row>
        <row r="234">
          <cell r="A234" t="str">
            <v>SIG</v>
          </cell>
        </row>
        <row r="235">
          <cell r="A235" t="str">
            <v>SILITECH SA</v>
          </cell>
        </row>
        <row r="236">
          <cell r="A236" t="str">
            <v>SIMECA</v>
          </cell>
        </row>
        <row r="237">
          <cell r="A237" t="str">
            <v>SIMPEX ELECTRONIC AG</v>
          </cell>
        </row>
        <row r="238">
          <cell r="A238" t="str">
            <v>SIRONA DENTAL SYSTEMS GMBH</v>
          </cell>
        </row>
        <row r="239">
          <cell r="A239" t="str">
            <v>SMART PRODUCTS, INC.</v>
          </cell>
        </row>
        <row r="240">
          <cell r="A240" t="str">
            <v>SMC PNEUMATIK AG</v>
          </cell>
        </row>
        <row r="241">
          <cell r="A241" t="str">
            <v>SOCIETE GRAPHISME ELECTRONIQUE</v>
          </cell>
        </row>
        <row r="242">
          <cell r="A242" t="str">
            <v>SOFRACAUL</v>
          </cell>
        </row>
        <row r="243">
          <cell r="A243" t="str">
            <v>SONAGEL VERTRIEBS GMBH</v>
          </cell>
        </row>
        <row r="244">
          <cell r="A244" t="str">
            <v>SCHOTT SUISSE SA</v>
          </cell>
        </row>
        <row r="245">
          <cell r="A245" t="str">
            <v>SPOERLE ELECTRONIC</v>
          </cell>
        </row>
        <row r="246">
          <cell r="A246" t="str">
            <v>STAUBLI AG</v>
          </cell>
        </row>
        <row r="247">
          <cell r="A247" t="str">
            <v>STRAPEX GMBH</v>
          </cell>
        </row>
        <row r="248">
          <cell r="A248" t="str">
            <v>SUTTER MEDIZINTECHNIK GMBH</v>
          </cell>
        </row>
        <row r="249">
          <cell r="A249" t="str">
            <v>TECHNE</v>
          </cell>
        </row>
        <row r="250">
          <cell r="A250" t="str">
            <v>TECHNOCONTACT</v>
          </cell>
        </row>
        <row r="251">
          <cell r="A251" t="str">
            <v>TETRAS SA</v>
          </cell>
        </row>
        <row r="252">
          <cell r="A252" t="str">
            <v>THOMMEN + CO AG</v>
          </cell>
        </row>
        <row r="253">
          <cell r="A253" t="str">
            <v>TKD TEKNE DENTAL</v>
          </cell>
        </row>
        <row r="254">
          <cell r="A254" t="str">
            <v>TOVENCA</v>
          </cell>
        </row>
        <row r="255">
          <cell r="A255" t="str">
            <v>TRELLEBORG</v>
          </cell>
        </row>
        <row r="256">
          <cell r="A256" t="str">
            <v>TRIGRESS ARMATUREN AG</v>
          </cell>
        </row>
        <row r="257">
          <cell r="A257" t="str">
            <v>TRIMATIC AG</v>
          </cell>
        </row>
        <row r="258">
          <cell r="A258" t="str">
            <v>TRIVADIS SA</v>
          </cell>
        </row>
        <row r="259">
          <cell r="A259" t="str">
            <v>TST</v>
          </cell>
        </row>
        <row r="260">
          <cell r="A260" t="str">
            <v>TTI Inc. SWITZERLAND</v>
          </cell>
        </row>
        <row r="261">
          <cell r="A261" t="str">
            <v>TYCO ELECTRONICS LOGISTICS SCHWEIZ</v>
          </cell>
        </row>
        <row r="262">
          <cell r="A262" t="str">
            <v>UBM UNITED BUSINESS MACHINES GMBH</v>
          </cell>
        </row>
        <row r="263">
          <cell r="A263" t="str">
            <v>UNIMED SA</v>
          </cell>
        </row>
        <row r="264">
          <cell r="A264" t="str">
            <v>UNOMEDICAL</v>
          </cell>
        </row>
        <row r="265">
          <cell r="A265" t="str">
            <v>USIPLAST COMPOSITES</v>
          </cell>
        </row>
        <row r="266">
          <cell r="A266" t="str">
            <v>UTZ GEORG AG</v>
          </cell>
        </row>
        <row r="267">
          <cell r="A267" t="str">
            <v>VALLI MOLLIFICIO S.r.l.</v>
          </cell>
        </row>
        <row r="268">
          <cell r="A268" t="str">
            <v>VALTRONIC</v>
          </cell>
        </row>
        <row r="269">
          <cell r="A269" t="str">
            <v>VAPE PLAST</v>
          </cell>
        </row>
        <row r="270">
          <cell r="A270" t="str">
            <v>VERNAY ITALIA S.r.L</v>
          </cell>
        </row>
        <row r="271">
          <cell r="A271" t="str">
            <v>VERNICOLOR CARRAZ</v>
          </cell>
        </row>
        <row r="272">
          <cell r="A272" t="str">
            <v>VERRE ET QUARTZ TECHNIQUE SA</v>
          </cell>
        </row>
        <row r="273">
          <cell r="A273" t="str">
            <v>W&amp;H DENTALWERK</v>
          </cell>
        </row>
        <row r="274">
          <cell r="A274" t="str">
            <v>VOGT AG</v>
          </cell>
        </row>
        <row r="275">
          <cell r="A275" t="str">
            <v>VWR INTERNATIONAL AG</v>
          </cell>
        </row>
        <row r="276">
          <cell r="A276" t="str">
            <v>W+I GMBH</v>
          </cell>
        </row>
        <row r="277">
          <cell r="A277" t="str">
            <v>WERTHER INTERNATIONAL S.R.L.</v>
          </cell>
        </row>
        <row r="278">
          <cell r="A278" t="str">
            <v>WITTMANN JORG</v>
          </cell>
        </row>
        <row r="279">
          <cell r="A279" t="str">
            <v>ZTS ELEKTRONIKA ES, a.s.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ata"/>
    </sheetNames>
    <sheetDataSet>
      <sheetData sheetId="0">
        <row r="2">
          <cell r="A2" t="str">
            <v>O</v>
          </cell>
          <cell r="B2" t="str">
            <v>AD-731/A</v>
          </cell>
          <cell r="F2" t="str">
            <v>P</v>
          </cell>
          <cell r="G2" t="str">
            <v>0</v>
          </cell>
          <cell r="H2" t="str">
            <v>0</v>
          </cell>
          <cell r="I2" t="str">
            <v>BC-13-3433-01</v>
          </cell>
          <cell r="N2">
            <v>41464.432534722197</v>
          </cell>
          <cell r="Q2">
            <v>0</v>
          </cell>
          <cell r="T2">
            <v>1.75</v>
          </cell>
          <cell r="V2" t="str">
            <v/>
          </cell>
          <cell r="W2" t="str">
            <v/>
          </cell>
        </row>
        <row r="3">
          <cell r="A3" t="str">
            <v>O</v>
          </cell>
          <cell r="B3" t="str">
            <v>AD-176</v>
          </cell>
          <cell r="F3" t="str">
            <v>P</v>
          </cell>
          <cell r="G3" t="str">
            <v>0</v>
          </cell>
          <cell r="H3" t="str">
            <v>0</v>
          </cell>
          <cell r="I3" t="str">
            <v>BC-13-5437-02</v>
          </cell>
          <cell r="N3">
            <v>41576.306284722203</v>
          </cell>
          <cell r="T3">
            <v>1.75</v>
          </cell>
          <cell r="V3" t="str">
            <v/>
          </cell>
          <cell r="W3" t="str">
            <v/>
          </cell>
        </row>
        <row r="4">
          <cell r="A4" t="str">
            <v>O</v>
          </cell>
          <cell r="B4" t="str">
            <v>AD-176</v>
          </cell>
          <cell r="F4" t="str">
            <v>P</v>
          </cell>
          <cell r="G4" t="str">
            <v>0</v>
          </cell>
          <cell r="H4" t="str">
            <v>0</v>
          </cell>
          <cell r="I4" t="str">
            <v>BC-13-5437-01</v>
          </cell>
          <cell r="N4">
            <v>41576.306284722203</v>
          </cell>
          <cell r="T4">
            <v>1.75</v>
          </cell>
          <cell r="V4" t="str">
            <v/>
          </cell>
          <cell r="W4" t="str">
            <v/>
          </cell>
        </row>
        <row r="5">
          <cell r="A5" t="str">
            <v>O</v>
          </cell>
          <cell r="B5" t="str">
            <v>AD-744</v>
          </cell>
          <cell r="F5" t="str">
            <v>P</v>
          </cell>
          <cell r="G5" t="str">
            <v>0</v>
          </cell>
          <cell r="H5" t="str">
            <v>0</v>
          </cell>
          <cell r="I5" t="str">
            <v>BC-13-5438-01</v>
          </cell>
          <cell r="N5">
            <v>41576.3067592593</v>
          </cell>
          <cell r="T5">
            <v>1.75</v>
          </cell>
          <cell r="V5" t="str">
            <v/>
          </cell>
          <cell r="W5" t="str">
            <v/>
          </cell>
        </row>
        <row r="6">
          <cell r="A6" t="str">
            <v>O</v>
          </cell>
          <cell r="B6" t="str">
            <v>AD-407A</v>
          </cell>
          <cell r="F6" t="str">
            <v>P</v>
          </cell>
          <cell r="G6" t="str">
            <v>0</v>
          </cell>
          <cell r="H6" t="str">
            <v>0</v>
          </cell>
          <cell r="I6" t="str">
            <v>BC-13-5425-01</v>
          </cell>
          <cell r="N6">
            <v>41575.618692129603</v>
          </cell>
          <cell r="T6">
            <v>1.75</v>
          </cell>
          <cell r="V6" t="str">
            <v/>
          </cell>
          <cell r="W6" t="str">
            <v/>
          </cell>
        </row>
        <row r="7">
          <cell r="A7" t="str">
            <v>O</v>
          </cell>
          <cell r="B7" t="str">
            <v>AA-132A</v>
          </cell>
          <cell r="F7" t="str">
            <v>P</v>
          </cell>
          <cell r="G7" t="str">
            <v>0</v>
          </cell>
          <cell r="H7" t="str">
            <v>0</v>
          </cell>
          <cell r="I7" t="str">
            <v>BC-13-5427-01</v>
          </cell>
          <cell r="N7">
            <v>41575.619849536997</v>
          </cell>
          <cell r="T7">
            <v>1.25</v>
          </cell>
          <cell r="V7" t="str">
            <v/>
          </cell>
          <cell r="W7" t="str">
            <v/>
          </cell>
        </row>
        <row r="8">
          <cell r="A8" t="str">
            <v>O</v>
          </cell>
          <cell r="B8" t="str">
            <v>DS-411</v>
          </cell>
          <cell r="F8" t="str">
            <v>P</v>
          </cell>
          <cell r="G8" t="str">
            <v>0</v>
          </cell>
          <cell r="H8" t="str">
            <v>0</v>
          </cell>
          <cell r="I8" t="str">
            <v>BC-13-5408-01</v>
          </cell>
          <cell r="N8">
            <v>41575.340520833299</v>
          </cell>
          <cell r="T8">
            <v>3.5</v>
          </cell>
          <cell r="V8" t="str">
            <v/>
          </cell>
          <cell r="W8" t="str">
            <v/>
          </cell>
        </row>
        <row r="9">
          <cell r="A9" t="str">
            <v>O</v>
          </cell>
          <cell r="B9" t="str">
            <v>AD-580</v>
          </cell>
          <cell r="F9" t="str">
            <v>P</v>
          </cell>
          <cell r="G9" t="str">
            <v>0</v>
          </cell>
          <cell r="H9" t="str">
            <v>0</v>
          </cell>
          <cell r="I9" t="str">
            <v>BC-13-5406-01</v>
          </cell>
          <cell r="N9">
            <v>41575.339189814797</v>
          </cell>
          <cell r="T9">
            <v>1.75</v>
          </cell>
          <cell r="V9" t="str">
            <v/>
          </cell>
          <cell r="W9" t="str">
            <v/>
          </cell>
        </row>
        <row r="10">
          <cell r="A10" t="str">
            <v>O</v>
          </cell>
          <cell r="B10" t="str">
            <v>DS-012</v>
          </cell>
          <cell r="F10" t="str">
            <v>P</v>
          </cell>
          <cell r="G10" t="str">
            <v>0</v>
          </cell>
          <cell r="H10" t="str">
            <v>0</v>
          </cell>
          <cell r="I10" t="str">
            <v>BC-13-5396-01</v>
          </cell>
          <cell r="N10">
            <v>41575.333275463003</v>
          </cell>
          <cell r="T10">
            <v>3.5</v>
          </cell>
          <cell r="V10" t="str">
            <v/>
          </cell>
          <cell r="W10" t="str">
            <v/>
          </cell>
        </row>
        <row r="11">
          <cell r="A11" t="str">
            <v>O</v>
          </cell>
          <cell r="B11" t="str">
            <v>DF-061</v>
          </cell>
          <cell r="F11" t="str">
            <v>P</v>
          </cell>
          <cell r="G11" t="str">
            <v>0</v>
          </cell>
          <cell r="H11" t="str">
            <v>0</v>
          </cell>
          <cell r="I11" t="str">
            <v>BC-13-5353-01</v>
          </cell>
          <cell r="N11">
            <v>41571.374108796299</v>
          </cell>
          <cell r="T11">
            <v>0.35</v>
          </cell>
          <cell r="V11" t="str">
            <v/>
          </cell>
          <cell r="W11" t="str">
            <v/>
          </cell>
        </row>
        <row r="12">
          <cell r="A12" t="str">
            <v>O</v>
          </cell>
          <cell r="B12" t="str">
            <v>CE-079</v>
          </cell>
          <cell r="F12" t="str">
            <v>P</v>
          </cell>
          <cell r="G12" t="str">
            <v>0</v>
          </cell>
          <cell r="H12" t="str">
            <v>0</v>
          </cell>
          <cell r="I12" t="str">
            <v>BC-13-5349-01</v>
          </cell>
          <cell r="N12">
            <v>41571.351099537002</v>
          </cell>
          <cell r="T12">
            <v>0.35</v>
          </cell>
          <cell r="V12" t="str">
            <v/>
          </cell>
          <cell r="W12" t="str">
            <v/>
          </cell>
        </row>
        <row r="13">
          <cell r="A13" t="str">
            <v>O</v>
          </cell>
          <cell r="B13" t="str">
            <v>AB-269/C</v>
          </cell>
          <cell r="F13" t="str">
            <v>P</v>
          </cell>
          <cell r="G13" t="str">
            <v>0</v>
          </cell>
          <cell r="H13" t="str">
            <v>0</v>
          </cell>
          <cell r="I13" t="str">
            <v>BC-13-5344-04</v>
          </cell>
          <cell r="N13">
            <v>41571.307916666701</v>
          </cell>
          <cell r="T13">
            <v>1.5</v>
          </cell>
          <cell r="V13" t="str">
            <v/>
          </cell>
          <cell r="W13" t="str">
            <v/>
          </cell>
        </row>
        <row r="14">
          <cell r="A14" t="str">
            <v>O</v>
          </cell>
          <cell r="B14" t="str">
            <v>AB-269/C</v>
          </cell>
          <cell r="F14" t="str">
            <v>P</v>
          </cell>
          <cell r="G14" t="str">
            <v>0</v>
          </cell>
          <cell r="H14" t="str">
            <v>0</v>
          </cell>
          <cell r="I14" t="str">
            <v>BC-13-5344-03</v>
          </cell>
          <cell r="N14">
            <v>41571.307916666701</v>
          </cell>
          <cell r="T14">
            <v>1.5</v>
          </cell>
          <cell r="V14" t="str">
            <v/>
          </cell>
          <cell r="W14" t="str">
            <v/>
          </cell>
        </row>
        <row r="15">
          <cell r="A15" t="str">
            <v>O</v>
          </cell>
          <cell r="B15" t="str">
            <v>AB-269/C</v>
          </cell>
          <cell r="F15" t="str">
            <v>P</v>
          </cell>
          <cell r="G15" t="str">
            <v>0</v>
          </cell>
          <cell r="H15" t="str">
            <v>0</v>
          </cell>
          <cell r="I15" t="str">
            <v>BC-13-5344-02</v>
          </cell>
          <cell r="N15">
            <v>41571.307916666701</v>
          </cell>
          <cell r="T15">
            <v>1.5</v>
          </cell>
          <cell r="V15" t="str">
            <v/>
          </cell>
          <cell r="W15" t="str">
            <v/>
          </cell>
        </row>
        <row r="16">
          <cell r="A16" t="str">
            <v>O</v>
          </cell>
          <cell r="B16" t="str">
            <v>AB-269/C</v>
          </cell>
          <cell r="F16" t="str">
            <v>P</v>
          </cell>
          <cell r="G16" t="str">
            <v>0</v>
          </cell>
          <cell r="H16" t="str">
            <v>0</v>
          </cell>
          <cell r="I16" t="str">
            <v>BC-13-5344-01</v>
          </cell>
          <cell r="N16">
            <v>41571.307916666701</v>
          </cell>
          <cell r="T16">
            <v>1.5</v>
          </cell>
          <cell r="V16" t="str">
            <v/>
          </cell>
          <cell r="W16" t="str">
            <v/>
          </cell>
        </row>
        <row r="17">
          <cell r="A17" t="str">
            <v>O</v>
          </cell>
          <cell r="B17" t="str">
            <v>AB-113A</v>
          </cell>
          <cell r="F17" t="str">
            <v>P</v>
          </cell>
          <cell r="G17" t="str">
            <v>0</v>
          </cell>
          <cell r="H17" t="str">
            <v>0</v>
          </cell>
          <cell r="I17" t="str">
            <v>BC-13-5345-01</v>
          </cell>
          <cell r="N17">
            <v>41571.308379629598</v>
          </cell>
          <cell r="T17">
            <v>1.5</v>
          </cell>
          <cell r="V17" t="str">
            <v/>
          </cell>
          <cell r="W17" t="str">
            <v/>
          </cell>
        </row>
        <row r="18">
          <cell r="A18" t="str">
            <v>O</v>
          </cell>
          <cell r="B18" t="str">
            <v>AD-771</v>
          </cell>
          <cell r="F18" t="str">
            <v>P</v>
          </cell>
          <cell r="G18" t="str">
            <v>0</v>
          </cell>
          <cell r="H18" t="str">
            <v>0</v>
          </cell>
          <cell r="I18" t="str">
            <v>BC-13-5325-01</v>
          </cell>
          <cell r="N18">
            <v>41569.6463657407</v>
          </cell>
          <cell r="T18">
            <v>1.75</v>
          </cell>
          <cell r="V18" t="str">
            <v/>
          </cell>
          <cell r="W18" t="str">
            <v/>
          </cell>
        </row>
        <row r="19">
          <cell r="A19" t="str">
            <v>O</v>
          </cell>
          <cell r="B19" t="str">
            <v>AD-553</v>
          </cell>
          <cell r="F19" t="str">
            <v>P</v>
          </cell>
          <cell r="G19" t="str">
            <v>0</v>
          </cell>
          <cell r="H19" t="str">
            <v>0</v>
          </cell>
          <cell r="I19" t="str">
            <v>BC-13-5329-02</v>
          </cell>
          <cell r="N19">
            <v>41569.653981481497</v>
          </cell>
          <cell r="T19">
            <v>1.75</v>
          </cell>
          <cell r="V19" t="str">
            <v/>
          </cell>
          <cell r="W19" t="str">
            <v/>
          </cell>
        </row>
        <row r="20">
          <cell r="A20" t="str">
            <v>O</v>
          </cell>
          <cell r="B20" t="str">
            <v>AD-553</v>
          </cell>
          <cell r="F20" t="str">
            <v>P</v>
          </cell>
          <cell r="G20" t="str">
            <v>0</v>
          </cell>
          <cell r="H20" t="str">
            <v>0</v>
          </cell>
          <cell r="I20" t="str">
            <v>BC-13-5329-01</v>
          </cell>
          <cell r="N20">
            <v>41569.653981481497</v>
          </cell>
          <cell r="T20">
            <v>1.75</v>
          </cell>
          <cell r="V20" t="str">
            <v/>
          </cell>
          <cell r="W20" t="str">
            <v/>
          </cell>
        </row>
        <row r="21">
          <cell r="A21" t="str">
            <v>O</v>
          </cell>
          <cell r="B21" t="str">
            <v>AG-128</v>
          </cell>
          <cell r="F21" t="str">
            <v>P</v>
          </cell>
          <cell r="G21" t="str">
            <v>0</v>
          </cell>
          <cell r="H21" t="str">
            <v>0</v>
          </cell>
          <cell r="I21" t="str">
            <v>BC-13-5328-01</v>
          </cell>
          <cell r="N21">
            <v>41569.650289351899</v>
          </cell>
          <cell r="T21">
            <v>1.5</v>
          </cell>
          <cell r="V21" t="str">
            <v/>
          </cell>
          <cell r="W21" t="str">
            <v/>
          </cell>
        </row>
        <row r="22">
          <cell r="A22" t="str">
            <v>O</v>
          </cell>
          <cell r="B22" t="str">
            <v>EL-534/A</v>
          </cell>
          <cell r="F22" t="str">
            <v>P</v>
          </cell>
          <cell r="G22" t="str">
            <v>0</v>
          </cell>
          <cell r="H22" t="str">
            <v>0</v>
          </cell>
          <cell r="I22" t="str">
            <v>BC-13-5513-02</v>
          </cell>
          <cell r="N22">
            <v>41578.705497685201</v>
          </cell>
          <cell r="T22">
            <v>1</v>
          </cell>
          <cell r="V22" t="str">
            <v/>
          </cell>
          <cell r="W22" t="str">
            <v/>
          </cell>
        </row>
        <row r="23">
          <cell r="A23" t="str">
            <v>O</v>
          </cell>
          <cell r="B23" t="str">
            <v>EL-534/A</v>
          </cell>
          <cell r="F23" t="str">
            <v>P</v>
          </cell>
          <cell r="G23" t="str">
            <v>0</v>
          </cell>
          <cell r="H23" t="str">
            <v>0</v>
          </cell>
          <cell r="I23" t="str">
            <v>BC-13-5513-01</v>
          </cell>
          <cell r="N23">
            <v>41578.705497685201</v>
          </cell>
          <cell r="T23">
            <v>1</v>
          </cell>
          <cell r="V23" t="str">
            <v/>
          </cell>
          <cell r="W23" t="str">
            <v/>
          </cell>
        </row>
        <row r="24">
          <cell r="A24" t="str">
            <v>O</v>
          </cell>
          <cell r="B24" t="str">
            <v>EL-533/A</v>
          </cell>
          <cell r="F24" t="str">
            <v>P</v>
          </cell>
          <cell r="G24" t="str">
            <v>0</v>
          </cell>
          <cell r="H24" t="str">
            <v>0</v>
          </cell>
          <cell r="I24" t="str">
            <v>BC-13-5512-02</v>
          </cell>
          <cell r="N24">
            <v>41578.698090277801</v>
          </cell>
          <cell r="T24">
            <v>1</v>
          </cell>
          <cell r="V24" t="str">
            <v/>
          </cell>
          <cell r="W24" t="str">
            <v/>
          </cell>
        </row>
        <row r="25">
          <cell r="A25" t="str">
            <v>O</v>
          </cell>
          <cell r="B25" t="str">
            <v>EL-533/A</v>
          </cell>
          <cell r="F25" t="str">
            <v>P</v>
          </cell>
          <cell r="G25" t="str">
            <v>0</v>
          </cell>
          <cell r="H25" t="str">
            <v>0</v>
          </cell>
          <cell r="I25" t="str">
            <v>BC-13-5512-01</v>
          </cell>
          <cell r="N25">
            <v>41578.698090277801</v>
          </cell>
          <cell r="T25">
            <v>1</v>
          </cell>
          <cell r="V25" t="str">
            <v/>
          </cell>
          <cell r="W25" t="str">
            <v/>
          </cell>
        </row>
        <row r="26">
          <cell r="A26" t="str">
            <v>O</v>
          </cell>
          <cell r="B26" t="str">
            <v>AB-290C/A</v>
          </cell>
          <cell r="F26" t="str">
            <v>P</v>
          </cell>
          <cell r="G26" t="str">
            <v>0</v>
          </cell>
          <cell r="H26" t="str">
            <v>0</v>
          </cell>
          <cell r="I26" t="str">
            <v>BC-13-5511-01</v>
          </cell>
          <cell r="N26">
            <v>41578.694282407399</v>
          </cell>
          <cell r="T26">
            <v>1.5</v>
          </cell>
          <cell r="V26" t="str">
            <v/>
          </cell>
          <cell r="W26" t="str">
            <v/>
          </cell>
        </row>
        <row r="27">
          <cell r="A27" t="str">
            <v>O</v>
          </cell>
          <cell r="B27" t="str">
            <v>AG-081B</v>
          </cell>
          <cell r="F27" t="str">
            <v>P</v>
          </cell>
          <cell r="G27" t="str">
            <v>0</v>
          </cell>
          <cell r="H27" t="str">
            <v>0</v>
          </cell>
          <cell r="I27" t="str">
            <v>BC-13-5509-01</v>
          </cell>
          <cell r="N27">
            <v>41578.694016203699</v>
          </cell>
          <cell r="T27">
            <v>1.5</v>
          </cell>
          <cell r="V27" t="str">
            <v/>
          </cell>
          <cell r="W27" t="str">
            <v/>
          </cell>
        </row>
        <row r="28">
          <cell r="A28" t="str">
            <v>O</v>
          </cell>
          <cell r="B28" t="str">
            <v>AA-131/A</v>
          </cell>
          <cell r="F28" t="str">
            <v>P</v>
          </cell>
          <cell r="G28" t="str">
            <v>0</v>
          </cell>
          <cell r="H28" t="str">
            <v>0</v>
          </cell>
          <cell r="I28" t="str">
            <v>BC-13-5508-01</v>
          </cell>
          <cell r="N28">
            <v>41578.693437499998</v>
          </cell>
          <cell r="T28">
            <v>1.25</v>
          </cell>
          <cell r="V28" t="str">
            <v/>
          </cell>
          <cell r="W28" t="str">
            <v/>
          </cell>
        </row>
        <row r="29">
          <cell r="A29" t="str">
            <v>O</v>
          </cell>
          <cell r="B29" t="str">
            <v>AG-064</v>
          </cell>
          <cell r="F29" t="str">
            <v>P</v>
          </cell>
          <cell r="G29" t="str">
            <v>0</v>
          </cell>
          <cell r="H29" t="str">
            <v>0</v>
          </cell>
          <cell r="I29" t="str">
            <v>BC-13-5505-01</v>
          </cell>
          <cell r="N29">
            <v>41578.691354166702</v>
          </cell>
          <cell r="T29">
            <v>1.5</v>
          </cell>
          <cell r="V29" t="str">
            <v/>
          </cell>
          <cell r="W29" t="str">
            <v/>
          </cell>
        </row>
        <row r="30">
          <cell r="A30" t="str">
            <v>O</v>
          </cell>
          <cell r="B30" t="str">
            <v>DP-417</v>
          </cell>
          <cell r="F30" t="str">
            <v>P</v>
          </cell>
          <cell r="G30" t="str">
            <v>0</v>
          </cell>
          <cell r="H30" t="str">
            <v>0</v>
          </cell>
          <cell r="I30" t="str">
            <v>BC-13-5504-02</v>
          </cell>
          <cell r="N30">
            <v>41578.632962962998</v>
          </cell>
          <cell r="T30">
            <v>0.35</v>
          </cell>
          <cell r="V30" t="str">
            <v/>
          </cell>
          <cell r="W30" t="str">
            <v/>
          </cell>
        </row>
        <row r="31">
          <cell r="A31" t="str">
            <v>O</v>
          </cell>
          <cell r="B31" t="str">
            <v>DP-417</v>
          </cell>
          <cell r="F31" t="str">
            <v>P</v>
          </cell>
          <cell r="G31" t="str">
            <v>0</v>
          </cell>
          <cell r="H31" t="str">
            <v>0</v>
          </cell>
          <cell r="I31" t="str">
            <v>BC-13-5504-01</v>
          </cell>
          <cell r="N31">
            <v>41578.632962962998</v>
          </cell>
          <cell r="T31">
            <v>0.35</v>
          </cell>
          <cell r="V31" t="str">
            <v/>
          </cell>
          <cell r="W31" t="str">
            <v/>
          </cell>
        </row>
        <row r="32">
          <cell r="A32" t="str">
            <v>O</v>
          </cell>
          <cell r="B32" t="str">
            <v>EL-392A/A</v>
          </cell>
          <cell r="F32" t="str">
            <v>P</v>
          </cell>
          <cell r="G32" t="str">
            <v>0</v>
          </cell>
          <cell r="H32" t="str">
            <v>0</v>
          </cell>
          <cell r="I32" t="str">
            <v>BC-13-5503-01</v>
          </cell>
          <cell r="N32">
            <v>41578.595775463</v>
          </cell>
          <cell r="T32">
            <v>1</v>
          </cell>
          <cell r="V32" t="str">
            <v/>
          </cell>
          <cell r="W32" t="str">
            <v/>
          </cell>
        </row>
        <row r="33">
          <cell r="A33" t="str">
            <v>O</v>
          </cell>
          <cell r="B33" t="str">
            <v>FB-541</v>
          </cell>
          <cell r="F33" t="str">
            <v>P</v>
          </cell>
          <cell r="G33" t="str">
            <v>1</v>
          </cell>
          <cell r="H33" t="str">
            <v>0</v>
          </cell>
          <cell r="I33" t="str">
            <v>BC-13-5502-01</v>
          </cell>
          <cell r="N33">
            <v>41578.589282407404</v>
          </cell>
          <cell r="T33">
            <v>0.5</v>
          </cell>
          <cell r="V33" t="str">
            <v/>
          </cell>
          <cell r="W33" t="str">
            <v/>
          </cell>
        </row>
        <row r="34">
          <cell r="A34" t="str">
            <v>O</v>
          </cell>
          <cell r="B34" t="str">
            <v>FB-412/3</v>
          </cell>
          <cell r="F34" t="str">
            <v>P</v>
          </cell>
          <cell r="G34" t="str">
            <v>0</v>
          </cell>
          <cell r="H34" t="str">
            <v>0</v>
          </cell>
          <cell r="I34" t="str">
            <v>BC-13-5501-02</v>
          </cell>
          <cell r="N34">
            <v>41578.586562500001</v>
          </cell>
          <cell r="T34">
            <v>0.5</v>
          </cell>
          <cell r="V34" t="str">
            <v/>
          </cell>
          <cell r="W34" t="str">
            <v/>
          </cell>
        </row>
        <row r="35">
          <cell r="A35" t="str">
            <v>O</v>
          </cell>
          <cell r="B35" t="str">
            <v>FB-410/3</v>
          </cell>
          <cell r="F35" t="str">
            <v>P</v>
          </cell>
          <cell r="G35" t="str">
            <v>0</v>
          </cell>
          <cell r="H35" t="str">
            <v>0</v>
          </cell>
          <cell r="I35" t="str">
            <v>BC-13-5501-01</v>
          </cell>
          <cell r="N35">
            <v>41578.586562500001</v>
          </cell>
          <cell r="T35">
            <v>0.5</v>
          </cell>
          <cell r="V35" t="str">
            <v/>
          </cell>
          <cell r="W35" t="str">
            <v/>
          </cell>
        </row>
        <row r="36">
          <cell r="A36" t="str">
            <v>O</v>
          </cell>
          <cell r="B36" t="str">
            <v>AD-489</v>
          </cell>
          <cell r="F36" t="str">
            <v>P</v>
          </cell>
          <cell r="G36" t="str">
            <v>0</v>
          </cell>
          <cell r="H36" t="str">
            <v>0</v>
          </cell>
          <cell r="I36" t="str">
            <v>BC-13-5500-01</v>
          </cell>
          <cell r="N36">
            <v>41578.4995486111</v>
          </cell>
          <cell r="T36">
            <v>1.75</v>
          </cell>
          <cell r="V36" t="str">
            <v/>
          </cell>
          <cell r="W36" t="str">
            <v/>
          </cell>
        </row>
        <row r="37">
          <cell r="A37" t="str">
            <v>O</v>
          </cell>
          <cell r="B37" t="str">
            <v>AD-191</v>
          </cell>
          <cell r="F37" t="str">
            <v>P</v>
          </cell>
          <cell r="G37" t="str">
            <v>0</v>
          </cell>
          <cell r="H37" t="str">
            <v>0</v>
          </cell>
          <cell r="I37" t="str">
            <v>BC-13-5499-02</v>
          </cell>
          <cell r="N37">
            <v>41578.4990972222</v>
          </cell>
          <cell r="T37">
            <v>1.75</v>
          </cell>
          <cell r="V37" t="str">
            <v/>
          </cell>
          <cell r="W37" t="str">
            <v/>
          </cell>
        </row>
        <row r="38">
          <cell r="A38" t="str">
            <v>O</v>
          </cell>
          <cell r="B38" t="str">
            <v>AD-191</v>
          </cell>
          <cell r="F38" t="str">
            <v>P</v>
          </cell>
          <cell r="G38" t="str">
            <v>0</v>
          </cell>
          <cell r="H38" t="str">
            <v>0</v>
          </cell>
          <cell r="I38" t="str">
            <v>BC-13-5499-01</v>
          </cell>
          <cell r="N38">
            <v>41578.4990972222</v>
          </cell>
          <cell r="T38">
            <v>1.75</v>
          </cell>
          <cell r="V38" t="str">
            <v/>
          </cell>
          <cell r="W38" t="str">
            <v/>
          </cell>
        </row>
        <row r="39">
          <cell r="A39" t="str">
            <v>O</v>
          </cell>
          <cell r="B39" t="str">
            <v>BC-210</v>
          </cell>
          <cell r="F39" t="str">
            <v>P</v>
          </cell>
          <cell r="G39" t="str">
            <v>0</v>
          </cell>
          <cell r="H39" t="str">
            <v>0</v>
          </cell>
          <cell r="I39" t="str">
            <v>BC-13-5497-02</v>
          </cell>
          <cell r="N39">
            <v>41578.495787036998</v>
          </cell>
          <cell r="T39">
            <v>0.75</v>
          </cell>
          <cell r="V39" t="str">
            <v/>
          </cell>
          <cell r="W39" t="str">
            <v/>
          </cell>
        </row>
        <row r="40">
          <cell r="A40" t="str">
            <v>O</v>
          </cell>
          <cell r="B40" t="str">
            <v>BC-209</v>
          </cell>
          <cell r="F40" t="str">
            <v>P</v>
          </cell>
          <cell r="G40" t="str">
            <v>0</v>
          </cell>
          <cell r="H40" t="str">
            <v>0</v>
          </cell>
          <cell r="I40" t="str">
            <v>BC-13-5497-01</v>
          </cell>
          <cell r="N40">
            <v>41578.495787036998</v>
          </cell>
          <cell r="T40">
            <v>0.75</v>
          </cell>
          <cell r="V40" t="str">
            <v/>
          </cell>
          <cell r="W40" t="str">
            <v/>
          </cell>
        </row>
        <row r="41">
          <cell r="A41" t="str">
            <v>O</v>
          </cell>
          <cell r="B41" t="str">
            <v>EK-276</v>
          </cell>
          <cell r="F41" t="str">
            <v>P</v>
          </cell>
          <cell r="G41" t="str">
            <v>0</v>
          </cell>
          <cell r="H41" t="str">
            <v>0</v>
          </cell>
          <cell r="I41" t="str">
            <v>BC-13-5496-03</v>
          </cell>
          <cell r="N41">
            <v>41578.493645833303</v>
          </cell>
          <cell r="T41">
            <v>1</v>
          </cell>
          <cell r="V41" t="str">
            <v/>
          </cell>
          <cell r="W41" t="str">
            <v/>
          </cell>
        </row>
        <row r="42">
          <cell r="A42" t="str">
            <v>O</v>
          </cell>
          <cell r="B42" t="str">
            <v>EK-276</v>
          </cell>
          <cell r="F42" t="str">
            <v>P</v>
          </cell>
          <cell r="G42" t="str">
            <v>0</v>
          </cell>
          <cell r="H42" t="str">
            <v>0</v>
          </cell>
          <cell r="I42" t="str">
            <v>BC-13-5496-02</v>
          </cell>
          <cell r="N42">
            <v>41578.493645833303</v>
          </cell>
          <cell r="T42">
            <v>1</v>
          </cell>
          <cell r="V42" t="str">
            <v/>
          </cell>
          <cell r="W42" t="str">
            <v/>
          </cell>
        </row>
        <row r="43">
          <cell r="A43" t="str">
            <v>O</v>
          </cell>
          <cell r="B43" t="str">
            <v>BF-040</v>
          </cell>
          <cell r="F43" t="str">
            <v>P</v>
          </cell>
          <cell r="G43" t="str">
            <v>0</v>
          </cell>
          <cell r="H43" t="str">
            <v>0</v>
          </cell>
          <cell r="I43" t="str">
            <v>BC-13-5495-01</v>
          </cell>
          <cell r="N43">
            <v>41578.4929976852</v>
          </cell>
          <cell r="T43">
            <v>0.35</v>
          </cell>
          <cell r="V43" t="str">
            <v/>
          </cell>
          <cell r="W43" t="str">
            <v/>
          </cell>
        </row>
        <row r="44">
          <cell r="A44" t="str">
            <v>O</v>
          </cell>
          <cell r="B44" t="str">
            <v>BA-032</v>
          </cell>
          <cell r="F44" t="str">
            <v>P</v>
          </cell>
          <cell r="G44" t="str">
            <v>0</v>
          </cell>
          <cell r="H44" t="str">
            <v>0</v>
          </cell>
          <cell r="I44" t="str">
            <v>BC-13-5494-02</v>
          </cell>
          <cell r="N44">
            <v>41578.491967592599</v>
          </cell>
          <cell r="T44">
            <v>1</v>
          </cell>
          <cell r="V44" t="str">
            <v/>
          </cell>
          <cell r="W44" t="str">
            <v/>
          </cell>
        </row>
        <row r="45">
          <cell r="A45" t="str">
            <v>O</v>
          </cell>
          <cell r="B45" t="str">
            <v>BA-055</v>
          </cell>
          <cell r="F45" t="str">
            <v>P</v>
          </cell>
          <cell r="G45" t="str">
            <v>0</v>
          </cell>
          <cell r="H45" t="str">
            <v>0</v>
          </cell>
          <cell r="I45" t="str">
            <v>BC-13-5494-01</v>
          </cell>
          <cell r="N45">
            <v>41578.491967592599</v>
          </cell>
          <cell r="T45">
            <v>1</v>
          </cell>
          <cell r="V45" t="str">
            <v/>
          </cell>
          <cell r="W45" t="str">
            <v/>
          </cell>
        </row>
        <row r="46">
          <cell r="A46" t="str">
            <v>O</v>
          </cell>
          <cell r="B46" t="str">
            <v>EN-033</v>
          </cell>
          <cell r="F46" t="str">
            <v>P</v>
          </cell>
          <cell r="G46" t="str">
            <v>0</v>
          </cell>
          <cell r="H46" t="str">
            <v>0</v>
          </cell>
          <cell r="I46" t="str">
            <v>BC-13-5493-01</v>
          </cell>
          <cell r="N46">
            <v>41578.491145833301</v>
          </cell>
          <cell r="T46">
            <v>1.75</v>
          </cell>
          <cell r="V46" t="str">
            <v/>
          </cell>
          <cell r="W46" t="str">
            <v/>
          </cell>
        </row>
        <row r="47">
          <cell r="A47" t="str">
            <v>O</v>
          </cell>
          <cell r="B47" t="str">
            <v>EL-548/B</v>
          </cell>
          <cell r="F47" t="str">
            <v>P</v>
          </cell>
          <cell r="G47" t="str">
            <v>1</v>
          </cell>
          <cell r="H47" t="str">
            <v>0</v>
          </cell>
          <cell r="I47" t="str">
            <v>BC-13-5488-01</v>
          </cell>
          <cell r="N47">
            <v>41578.428541666697</v>
          </cell>
          <cell r="T47">
            <v>1</v>
          </cell>
          <cell r="V47" t="str">
            <v/>
          </cell>
          <cell r="W47" t="str">
            <v/>
          </cell>
        </row>
        <row r="48">
          <cell r="A48" t="str">
            <v>O</v>
          </cell>
          <cell r="B48" t="str">
            <v>FA-519/EN</v>
          </cell>
          <cell r="F48" t="str">
            <v>P</v>
          </cell>
          <cell r="G48" t="str">
            <v>0</v>
          </cell>
          <cell r="H48" t="str">
            <v>0</v>
          </cell>
          <cell r="I48" t="str">
            <v>BC-13-5450-01</v>
          </cell>
          <cell r="N48">
            <v>41576.430682870399</v>
          </cell>
          <cell r="T48">
            <v>0.5</v>
          </cell>
          <cell r="V48" t="str">
            <v/>
          </cell>
          <cell r="W48" t="str">
            <v/>
          </cell>
        </row>
        <row r="49">
          <cell r="A49" t="str">
            <v>O</v>
          </cell>
          <cell r="B49" t="str">
            <v>GD-023</v>
          </cell>
          <cell r="F49" t="str">
            <v>P</v>
          </cell>
          <cell r="G49" t="str">
            <v>0</v>
          </cell>
          <cell r="H49" t="str">
            <v>0</v>
          </cell>
          <cell r="I49" t="str">
            <v>BC-13-5377-01</v>
          </cell>
          <cell r="N49">
            <v>41572.468553240702</v>
          </cell>
          <cell r="T49">
            <v>0.35</v>
          </cell>
          <cell r="V49" t="str">
            <v/>
          </cell>
          <cell r="W49" t="str">
            <v/>
          </cell>
        </row>
        <row r="50">
          <cell r="A50" t="str">
            <v>O</v>
          </cell>
          <cell r="B50" t="str">
            <v>EJ-048</v>
          </cell>
          <cell r="F50" t="str">
            <v>P</v>
          </cell>
          <cell r="G50" t="str">
            <v>0</v>
          </cell>
          <cell r="H50" t="str">
            <v>0</v>
          </cell>
          <cell r="I50" t="str">
            <v>BC-13-5486-01</v>
          </cell>
          <cell r="N50">
            <v>41578.385127314803</v>
          </cell>
          <cell r="T50">
            <v>2</v>
          </cell>
          <cell r="V50" t="str">
            <v/>
          </cell>
          <cell r="W50" t="str">
            <v/>
          </cell>
        </row>
        <row r="51">
          <cell r="A51" t="str">
            <v>O</v>
          </cell>
          <cell r="B51" t="str">
            <v>FB-408/3</v>
          </cell>
          <cell r="F51" t="str">
            <v>P</v>
          </cell>
          <cell r="G51" t="str">
            <v>0</v>
          </cell>
          <cell r="H51" t="str">
            <v>0</v>
          </cell>
          <cell r="I51" t="str">
            <v>BC-13-5485-02</v>
          </cell>
          <cell r="N51">
            <v>41578.384317129603</v>
          </cell>
          <cell r="T51">
            <v>0.5</v>
          </cell>
          <cell r="V51" t="str">
            <v/>
          </cell>
          <cell r="W51" t="str">
            <v/>
          </cell>
        </row>
        <row r="52">
          <cell r="A52" t="str">
            <v>O</v>
          </cell>
          <cell r="B52" t="str">
            <v>AD-800</v>
          </cell>
          <cell r="F52" t="str">
            <v>P</v>
          </cell>
          <cell r="G52" t="str">
            <v>0</v>
          </cell>
          <cell r="H52" t="str">
            <v>0</v>
          </cell>
          <cell r="I52" t="str">
            <v>BC-13-5484-01</v>
          </cell>
          <cell r="N52">
            <v>41578.295520833301</v>
          </cell>
          <cell r="T52">
            <v>1.75</v>
          </cell>
          <cell r="V52" t="str">
            <v/>
          </cell>
          <cell r="W52" t="str">
            <v/>
          </cell>
        </row>
        <row r="53">
          <cell r="A53" t="str">
            <v>O</v>
          </cell>
          <cell r="B53" t="str">
            <v>EK-357/A</v>
          </cell>
          <cell r="F53" t="str">
            <v>P</v>
          </cell>
          <cell r="G53" t="str">
            <v>0</v>
          </cell>
          <cell r="H53" t="str">
            <v>0</v>
          </cell>
          <cell r="I53" t="str">
            <v>BC-13-5461-10</v>
          </cell>
          <cell r="N53">
            <v>41576.730358796303</v>
          </cell>
          <cell r="T53">
            <v>1</v>
          </cell>
          <cell r="V53" t="str">
            <v/>
          </cell>
          <cell r="W53" t="str">
            <v/>
          </cell>
        </row>
        <row r="54">
          <cell r="A54" t="str">
            <v>O</v>
          </cell>
          <cell r="B54" t="str">
            <v>FT-216/A</v>
          </cell>
          <cell r="F54" t="str">
            <v>P</v>
          </cell>
          <cell r="G54" t="str">
            <v>1</v>
          </cell>
          <cell r="H54" t="str">
            <v>0</v>
          </cell>
          <cell r="I54" t="str">
            <v>BC-13-5461-09</v>
          </cell>
          <cell r="N54">
            <v>41576.730358796303</v>
          </cell>
          <cell r="T54">
            <v>1.25</v>
          </cell>
          <cell r="V54" t="str">
            <v/>
          </cell>
          <cell r="W54" t="str">
            <v/>
          </cell>
        </row>
        <row r="55">
          <cell r="A55" t="str">
            <v>O</v>
          </cell>
          <cell r="B55" t="str">
            <v>FT-216/A</v>
          </cell>
          <cell r="F55" t="str">
            <v>P</v>
          </cell>
          <cell r="G55" t="str">
            <v>1</v>
          </cell>
          <cell r="H55" t="str">
            <v>0</v>
          </cell>
          <cell r="I55" t="str">
            <v>BC-13-5461-08</v>
          </cell>
          <cell r="N55">
            <v>41576.730358796303</v>
          </cell>
          <cell r="T55">
            <v>1.25</v>
          </cell>
          <cell r="V55" t="str">
            <v/>
          </cell>
          <cell r="W55" t="str">
            <v/>
          </cell>
        </row>
        <row r="56">
          <cell r="A56" t="str">
            <v>O</v>
          </cell>
          <cell r="B56" t="str">
            <v>FT-216/A</v>
          </cell>
          <cell r="F56" t="str">
            <v>P</v>
          </cell>
          <cell r="G56" t="str">
            <v>1</v>
          </cell>
          <cell r="H56" t="str">
            <v>0</v>
          </cell>
          <cell r="I56" t="str">
            <v>BC-13-5461-07</v>
          </cell>
          <cell r="N56">
            <v>41576.730358796303</v>
          </cell>
          <cell r="T56">
            <v>1.25</v>
          </cell>
          <cell r="V56" t="str">
            <v/>
          </cell>
          <cell r="W56" t="str">
            <v/>
          </cell>
        </row>
        <row r="57">
          <cell r="A57" t="str">
            <v>O</v>
          </cell>
          <cell r="B57" t="str">
            <v>FT-216/A</v>
          </cell>
          <cell r="F57" t="str">
            <v>P</v>
          </cell>
          <cell r="G57" t="str">
            <v>1</v>
          </cell>
          <cell r="H57" t="str">
            <v>0</v>
          </cell>
          <cell r="I57" t="str">
            <v>BC-13-5461-06</v>
          </cell>
          <cell r="N57">
            <v>41576.730358796303</v>
          </cell>
          <cell r="T57">
            <v>1.25</v>
          </cell>
          <cell r="V57" t="str">
            <v/>
          </cell>
          <cell r="W57" t="str">
            <v/>
          </cell>
        </row>
        <row r="58">
          <cell r="A58" t="str">
            <v>O</v>
          </cell>
          <cell r="B58" t="str">
            <v>FT-216/A</v>
          </cell>
          <cell r="F58" t="str">
            <v>P</v>
          </cell>
          <cell r="G58" t="str">
            <v>1</v>
          </cell>
          <cell r="H58" t="str">
            <v>0</v>
          </cell>
          <cell r="I58" t="str">
            <v>BC-13-5461-05</v>
          </cell>
          <cell r="N58">
            <v>41576.730358796303</v>
          </cell>
          <cell r="T58">
            <v>1.25</v>
          </cell>
          <cell r="V58" t="str">
            <v/>
          </cell>
          <cell r="W58" t="str">
            <v/>
          </cell>
        </row>
        <row r="59">
          <cell r="A59" t="str">
            <v>O</v>
          </cell>
          <cell r="B59" t="str">
            <v>FT-216/A</v>
          </cell>
          <cell r="F59" t="str">
            <v>P</v>
          </cell>
          <cell r="G59" t="str">
            <v>1</v>
          </cell>
          <cell r="H59" t="str">
            <v>0</v>
          </cell>
          <cell r="I59" t="str">
            <v>BC-13-5461-04</v>
          </cell>
          <cell r="N59">
            <v>41576.730358796303</v>
          </cell>
          <cell r="T59">
            <v>1.25</v>
          </cell>
          <cell r="V59" t="str">
            <v/>
          </cell>
          <cell r="W59" t="str">
            <v/>
          </cell>
        </row>
        <row r="60">
          <cell r="A60" t="str">
            <v>O</v>
          </cell>
          <cell r="B60" t="str">
            <v>FT-216/A</v>
          </cell>
          <cell r="F60" t="str">
            <v>P</v>
          </cell>
          <cell r="G60" t="str">
            <v>1</v>
          </cell>
          <cell r="H60" t="str">
            <v>0</v>
          </cell>
          <cell r="I60" t="str">
            <v>BC-13-5461-03</v>
          </cell>
          <cell r="N60">
            <v>41576.730358796303</v>
          </cell>
          <cell r="T60">
            <v>1.25</v>
          </cell>
          <cell r="V60" t="str">
            <v/>
          </cell>
          <cell r="W60" t="str">
            <v/>
          </cell>
        </row>
        <row r="61">
          <cell r="A61" t="str">
            <v>O</v>
          </cell>
          <cell r="B61" t="str">
            <v>FT-216/A</v>
          </cell>
          <cell r="F61" t="str">
            <v>P</v>
          </cell>
          <cell r="G61" t="str">
            <v>1</v>
          </cell>
          <cell r="H61" t="str">
            <v>0</v>
          </cell>
          <cell r="I61" t="str">
            <v>BC-13-5461-02</v>
          </cell>
          <cell r="N61">
            <v>41576.730358796303</v>
          </cell>
          <cell r="T61">
            <v>1.25</v>
          </cell>
          <cell r="V61" t="str">
            <v/>
          </cell>
          <cell r="W61" t="str">
            <v/>
          </cell>
        </row>
        <row r="62">
          <cell r="A62" t="str">
            <v>O</v>
          </cell>
          <cell r="B62" t="str">
            <v>FT-216/A</v>
          </cell>
          <cell r="F62" t="str">
            <v>P</v>
          </cell>
          <cell r="G62" t="str">
            <v>1</v>
          </cell>
          <cell r="H62" t="str">
            <v>0</v>
          </cell>
          <cell r="I62" t="str">
            <v>BC-13-5461-01</v>
          </cell>
          <cell r="N62">
            <v>41576.730358796303</v>
          </cell>
          <cell r="T62">
            <v>1.25</v>
          </cell>
          <cell r="V62" t="str">
            <v/>
          </cell>
          <cell r="W62" t="str">
            <v/>
          </cell>
        </row>
        <row r="63">
          <cell r="A63" t="str">
            <v>O</v>
          </cell>
          <cell r="B63" t="str">
            <v>DT-051</v>
          </cell>
          <cell r="F63" t="str">
            <v>P</v>
          </cell>
          <cell r="G63" t="str">
            <v>0</v>
          </cell>
          <cell r="H63" t="str">
            <v>0</v>
          </cell>
          <cell r="I63" t="str">
            <v>BC-13-5458-01</v>
          </cell>
          <cell r="N63">
            <v>41576.585208333301</v>
          </cell>
          <cell r="T63">
            <v>0.75</v>
          </cell>
          <cell r="V63" t="str">
            <v/>
          </cell>
          <cell r="W63" t="str">
            <v/>
          </cell>
        </row>
        <row r="64">
          <cell r="A64" t="str">
            <v>O</v>
          </cell>
          <cell r="B64" t="str">
            <v>EL-538</v>
          </cell>
          <cell r="F64" t="str">
            <v>P</v>
          </cell>
          <cell r="G64" t="str">
            <v>1</v>
          </cell>
          <cell r="H64" t="str">
            <v>0</v>
          </cell>
          <cell r="I64" t="str">
            <v>BC-13-5449-04</v>
          </cell>
          <cell r="N64">
            <v>41576.414247685199</v>
          </cell>
          <cell r="T64">
            <v>2.5</v>
          </cell>
          <cell r="V64" t="str">
            <v/>
          </cell>
          <cell r="W64" t="str">
            <v/>
          </cell>
        </row>
        <row r="65">
          <cell r="A65" t="str">
            <v>O</v>
          </cell>
          <cell r="B65" t="str">
            <v>EL-537</v>
          </cell>
          <cell r="F65" t="str">
            <v>P</v>
          </cell>
          <cell r="G65" t="str">
            <v>0</v>
          </cell>
          <cell r="H65" t="str">
            <v>0</v>
          </cell>
          <cell r="I65" t="str">
            <v>BC-13-5449-03</v>
          </cell>
          <cell r="N65">
            <v>41576.414247685199</v>
          </cell>
          <cell r="T65">
            <v>2.5</v>
          </cell>
          <cell r="V65" t="str">
            <v/>
          </cell>
          <cell r="W65" t="str">
            <v/>
          </cell>
        </row>
        <row r="66">
          <cell r="A66" t="str">
            <v>O</v>
          </cell>
          <cell r="B66" t="str">
            <v>EL-353</v>
          </cell>
          <cell r="F66" t="str">
            <v>P</v>
          </cell>
          <cell r="G66" t="str">
            <v>0</v>
          </cell>
          <cell r="H66" t="str">
            <v>0</v>
          </cell>
          <cell r="I66" t="str">
            <v>BC-13-5449-02</v>
          </cell>
          <cell r="N66">
            <v>41576.414247685199</v>
          </cell>
          <cell r="T66">
            <v>2.5</v>
          </cell>
          <cell r="V66" t="str">
            <v/>
          </cell>
          <cell r="W66" t="str">
            <v/>
          </cell>
        </row>
        <row r="67">
          <cell r="A67" t="str">
            <v>O</v>
          </cell>
          <cell r="B67" t="str">
            <v>EL-305</v>
          </cell>
          <cell r="F67" t="str">
            <v>P</v>
          </cell>
          <cell r="G67" t="str">
            <v>0</v>
          </cell>
          <cell r="H67" t="str">
            <v>0</v>
          </cell>
          <cell r="I67" t="str">
            <v>BC-13-5449-01</v>
          </cell>
          <cell r="N67">
            <v>41576.414247685199</v>
          </cell>
          <cell r="T67">
            <v>2.5</v>
          </cell>
          <cell r="V67" t="str">
            <v/>
          </cell>
          <cell r="W67" t="str">
            <v/>
          </cell>
        </row>
        <row r="68">
          <cell r="A68" t="str">
            <v>O</v>
          </cell>
          <cell r="B68" t="str">
            <v>AB-142</v>
          </cell>
          <cell r="F68" t="str">
            <v>P</v>
          </cell>
          <cell r="G68" t="str">
            <v>0</v>
          </cell>
          <cell r="H68" t="str">
            <v>0</v>
          </cell>
          <cell r="I68" t="str">
            <v>BC-13-5444-03</v>
          </cell>
          <cell r="N68">
            <v>41576.347627314797</v>
          </cell>
          <cell r="T68">
            <v>1.5</v>
          </cell>
          <cell r="V68" t="str">
            <v/>
          </cell>
          <cell r="W68" t="str">
            <v/>
          </cell>
        </row>
        <row r="69">
          <cell r="A69" t="str">
            <v>O</v>
          </cell>
          <cell r="B69" t="str">
            <v>AB-142</v>
          </cell>
          <cell r="F69" t="str">
            <v>P</v>
          </cell>
          <cell r="G69" t="str">
            <v>0</v>
          </cell>
          <cell r="H69" t="str">
            <v>0</v>
          </cell>
          <cell r="I69" t="str">
            <v>BC-13-5444-02</v>
          </cell>
          <cell r="N69">
            <v>41576.347627314797</v>
          </cell>
          <cell r="T69">
            <v>1.5</v>
          </cell>
          <cell r="V69" t="str">
            <v/>
          </cell>
          <cell r="W69" t="str">
            <v/>
          </cell>
        </row>
        <row r="70">
          <cell r="A70" t="str">
            <v>O</v>
          </cell>
          <cell r="B70" t="str">
            <v>AB-142</v>
          </cell>
          <cell r="F70" t="str">
            <v>P</v>
          </cell>
          <cell r="G70" t="str">
            <v>0</v>
          </cell>
          <cell r="H70" t="str">
            <v>0</v>
          </cell>
          <cell r="I70" t="str">
            <v>BC-13-5444-01</v>
          </cell>
          <cell r="N70">
            <v>41576.347627314797</v>
          </cell>
          <cell r="T70">
            <v>1.5</v>
          </cell>
          <cell r="V70" t="str">
            <v/>
          </cell>
          <cell r="W70" t="str">
            <v/>
          </cell>
        </row>
        <row r="71">
          <cell r="A71" t="str">
            <v>O</v>
          </cell>
          <cell r="B71" t="str">
            <v>AB-137</v>
          </cell>
          <cell r="F71" t="str">
            <v>P</v>
          </cell>
          <cell r="G71" t="str">
            <v>0</v>
          </cell>
          <cell r="H71" t="str">
            <v>0</v>
          </cell>
          <cell r="I71" t="str">
            <v>BC-13-5441-03</v>
          </cell>
          <cell r="N71">
            <v>41576.345312500001</v>
          </cell>
          <cell r="T71">
            <v>1.5</v>
          </cell>
          <cell r="V71" t="str">
            <v/>
          </cell>
          <cell r="W71" t="str">
            <v/>
          </cell>
        </row>
        <row r="72">
          <cell r="A72" t="str">
            <v>O</v>
          </cell>
          <cell r="B72" t="str">
            <v>AB-139</v>
          </cell>
          <cell r="F72" t="str">
            <v>P</v>
          </cell>
          <cell r="G72" t="str">
            <v>0</v>
          </cell>
          <cell r="H72" t="str">
            <v>0</v>
          </cell>
          <cell r="I72" t="str">
            <v>BC-13-5441-02</v>
          </cell>
          <cell r="N72">
            <v>41576.345312500001</v>
          </cell>
          <cell r="T72">
            <v>1.5</v>
          </cell>
          <cell r="V72" t="str">
            <v/>
          </cell>
          <cell r="W72" t="str">
            <v/>
          </cell>
        </row>
        <row r="73">
          <cell r="A73" t="str">
            <v>O</v>
          </cell>
          <cell r="B73" t="str">
            <v>AB-135</v>
          </cell>
          <cell r="F73" t="str">
            <v>P</v>
          </cell>
          <cell r="G73" t="str">
            <v>0</v>
          </cell>
          <cell r="H73" t="str">
            <v>0</v>
          </cell>
          <cell r="I73" t="str">
            <v>BC-13-5441-01</v>
          </cell>
          <cell r="N73">
            <v>41576.345312500001</v>
          </cell>
          <cell r="T73">
            <v>1.5</v>
          </cell>
          <cell r="V73" t="str">
            <v/>
          </cell>
          <cell r="W73" t="str">
            <v/>
          </cell>
        </row>
        <row r="74">
          <cell r="A74" t="str">
            <v>O</v>
          </cell>
          <cell r="B74" t="str">
            <v>EL-392A/A</v>
          </cell>
          <cell r="F74" t="str">
            <v>P</v>
          </cell>
          <cell r="G74" t="str">
            <v>0</v>
          </cell>
          <cell r="H74" t="str">
            <v>0</v>
          </cell>
          <cell r="I74" t="str">
            <v>BC-13-5432-01</v>
          </cell>
          <cell r="N74">
            <v>41575.7018634259</v>
          </cell>
          <cell r="T74">
            <v>1</v>
          </cell>
          <cell r="V74" t="str">
            <v/>
          </cell>
          <cell r="W74" t="str">
            <v/>
          </cell>
        </row>
        <row r="75">
          <cell r="A75" t="str">
            <v>O</v>
          </cell>
          <cell r="B75" t="str">
            <v>DS-051</v>
          </cell>
          <cell r="F75" t="str">
            <v>P</v>
          </cell>
          <cell r="G75" t="str">
            <v>0</v>
          </cell>
          <cell r="H75" t="str">
            <v>0</v>
          </cell>
          <cell r="I75" t="str">
            <v>BC-13-5399-02</v>
          </cell>
          <cell r="N75">
            <v>41575.335833333302</v>
          </cell>
          <cell r="T75">
            <v>0</v>
          </cell>
          <cell r="V75" t="str">
            <v/>
          </cell>
          <cell r="W75" t="str">
            <v/>
          </cell>
        </row>
        <row r="76">
          <cell r="A76" t="str">
            <v>O</v>
          </cell>
          <cell r="B76" t="str">
            <v>DS-051</v>
          </cell>
          <cell r="F76" t="str">
            <v>P</v>
          </cell>
          <cell r="G76" t="str">
            <v>0</v>
          </cell>
          <cell r="H76" t="str">
            <v>0</v>
          </cell>
          <cell r="I76" t="str">
            <v>BC-13-5399-01</v>
          </cell>
          <cell r="N76">
            <v>41575.335833333302</v>
          </cell>
          <cell r="T76">
            <v>0</v>
          </cell>
          <cell r="V76" t="str">
            <v/>
          </cell>
          <cell r="W76" t="str">
            <v/>
          </cell>
        </row>
        <row r="77">
          <cell r="A77" t="str">
            <v>O</v>
          </cell>
          <cell r="B77" t="str">
            <v>AD-407</v>
          </cell>
          <cell r="F77" t="str">
            <v>P</v>
          </cell>
          <cell r="G77" t="str">
            <v>0</v>
          </cell>
          <cell r="H77" t="str">
            <v>0</v>
          </cell>
          <cell r="I77" t="str">
            <v>BC-13-5426-01</v>
          </cell>
          <cell r="N77">
            <v>41575.619155092601</v>
          </cell>
          <cell r="T77">
            <v>1.75</v>
          </cell>
          <cell r="V77" t="str">
            <v/>
          </cell>
          <cell r="W77" t="str">
            <v/>
          </cell>
        </row>
        <row r="78">
          <cell r="A78" t="str">
            <v>O</v>
          </cell>
          <cell r="B78" t="str">
            <v>AB-299C/A</v>
          </cell>
          <cell r="F78" t="str">
            <v>P</v>
          </cell>
          <cell r="G78" t="str">
            <v>0</v>
          </cell>
          <cell r="H78" t="str">
            <v>0</v>
          </cell>
          <cell r="I78" t="str">
            <v>BC-13-5343-07</v>
          </cell>
          <cell r="N78">
            <v>41571.306423611102</v>
          </cell>
          <cell r="T78">
            <v>1.5</v>
          </cell>
          <cell r="V78" t="str">
            <v/>
          </cell>
          <cell r="W78" t="str">
            <v/>
          </cell>
        </row>
        <row r="79">
          <cell r="A79" t="str">
            <v>O</v>
          </cell>
          <cell r="B79" t="str">
            <v>AB-269/A</v>
          </cell>
          <cell r="F79" t="str">
            <v>P</v>
          </cell>
          <cell r="G79" t="str">
            <v>0</v>
          </cell>
          <cell r="H79" t="str">
            <v>0</v>
          </cell>
          <cell r="I79" t="str">
            <v>BC-13-5343-06</v>
          </cell>
          <cell r="N79">
            <v>41571.306423611102</v>
          </cell>
          <cell r="T79">
            <v>1.5</v>
          </cell>
          <cell r="V79" t="str">
            <v/>
          </cell>
          <cell r="W79" t="str">
            <v/>
          </cell>
        </row>
        <row r="80">
          <cell r="A80" t="str">
            <v>O</v>
          </cell>
          <cell r="B80" t="str">
            <v>AB-302/A</v>
          </cell>
          <cell r="F80" t="str">
            <v>P</v>
          </cell>
          <cell r="G80" t="str">
            <v>0</v>
          </cell>
          <cell r="H80" t="str">
            <v>0</v>
          </cell>
          <cell r="I80" t="str">
            <v>BC-13-5343-05</v>
          </cell>
          <cell r="N80">
            <v>41571.306423611102</v>
          </cell>
          <cell r="T80">
            <v>1.5</v>
          </cell>
          <cell r="V80" t="str">
            <v/>
          </cell>
          <cell r="W80" t="str">
            <v/>
          </cell>
        </row>
        <row r="81">
          <cell r="A81" t="str">
            <v>O</v>
          </cell>
          <cell r="B81" t="str">
            <v>AB-039</v>
          </cell>
          <cell r="F81" t="str">
            <v>P</v>
          </cell>
          <cell r="G81" t="str">
            <v>0</v>
          </cell>
          <cell r="H81" t="str">
            <v>0</v>
          </cell>
          <cell r="I81" t="str">
            <v>BC-13-5343-04</v>
          </cell>
          <cell r="N81">
            <v>41571.306423611102</v>
          </cell>
          <cell r="T81">
            <v>1.5</v>
          </cell>
          <cell r="V81" t="str">
            <v/>
          </cell>
          <cell r="W81" t="str">
            <v/>
          </cell>
        </row>
        <row r="82">
          <cell r="A82" t="str">
            <v>O</v>
          </cell>
          <cell r="B82" t="str">
            <v>AB-038</v>
          </cell>
          <cell r="F82" t="str">
            <v>P</v>
          </cell>
          <cell r="G82" t="str">
            <v>0</v>
          </cell>
          <cell r="H82" t="str">
            <v>0</v>
          </cell>
          <cell r="I82" t="str">
            <v>BC-13-5343-03</v>
          </cell>
          <cell r="N82">
            <v>41571.306423611102</v>
          </cell>
          <cell r="T82">
            <v>1.5</v>
          </cell>
          <cell r="V82" t="str">
            <v/>
          </cell>
          <cell r="W82" t="str">
            <v/>
          </cell>
        </row>
        <row r="83">
          <cell r="A83" t="str">
            <v>O</v>
          </cell>
          <cell r="B83" t="str">
            <v>AB-036</v>
          </cell>
          <cell r="F83" t="str">
            <v>P</v>
          </cell>
          <cell r="G83" t="str">
            <v>0</v>
          </cell>
          <cell r="H83" t="str">
            <v>0</v>
          </cell>
          <cell r="I83" t="str">
            <v>BC-13-5343-02</v>
          </cell>
          <cell r="N83">
            <v>41571.306423611102</v>
          </cell>
          <cell r="T83">
            <v>1.5</v>
          </cell>
          <cell r="V83" t="str">
            <v/>
          </cell>
          <cell r="W83" t="str">
            <v/>
          </cell>
        </row>
        <row r="84">
          <cell r="A84" t="str">
            <v>O</v>
          </cell>
          <cell r="B84" t="str">
            <v>AB-034</v>
          </cell>
          <cell r="F84" t="str">
            <v>P</v>
          </cell>
          <cell r="G84" t="str">
            <v>0</v>
          </cell>
          <cell r="H84" t="str">
            <v>0</v>
          </cell>
          <cell r="I84" t="str">
            <v>BC-13-5343-01</v>
          </cell>
          <cell r="N84">
            <v>41571.306423611102</v>
          </cell>
          <cell r="T84">
            <v>1.5</v>
          </cell>
          <cell r="V84" t="str">
            <v/>
          </cell>
          <cell r="W84" t="str">
            <v/>
          </cell>
        </row>
        <row r="85">
          <cell r="A85" t="str">
            <v>O</v>
          </cell>
          <cell r="B85" t="str">
            <v>BA-060</v>
          </cell>
          <cell r="F85" t="str">
            <v>P</v>
          </cell>
          <cell r="G85" t="str">
            <v>0</v>
          </cell>
          <cell r="H85" t="str">
            <v>0</v>
          </cell>
          <cell r="I85" t="str">
            <v>BC-13-5331-01</v>
          </cell>
          <cell r="N85">
            <v>41570.363819444399</v>
          </cell>
          <cell r="T85">
            <v>1</v>
          </cell>
          <cell r="V85" t="str">
            <v/>
          </cell>
          <cell r="W85" t="str">
            <v/>
          </cell>
        </row>
        <row r="86">
          <cell r="A86" t="str">
            <v>O</v>
          </cell>
          <cell r="B86" t="str">
            <v>AD-762A</v>
          </cell>
          <cell r="F86" t="str">
            <v>P</v>
          </cell>
          <cell r="G86" t="str">
            <v>0</v>
          </cell>
          <cell r="H86" t="str">
            <v>0</v>
          </cell>
          <cell r="I86" t="str">
            <v>BC-13-5275-01</v>
          </cell>
          <cell r="N86">
            <v>41568.361388888901</v>
          </cell>
          <cell r="T86">
            <v>1.75</v>
          </cell>
          <cell r="V86" t="str">
            <v/>
          </cell>
          <cell r="W86" t="str">
            <v/>
          </cell>
        </row>
        <row r="87">
          <cell r="A87" t="str">
            <v>O</v>
          </cell>
          <cell r="B87" t="str">
            <v>AD-523</v>
          </cell>
          <cell r="F87" t="str">
            <v>P</v>
          </cell>
          <cell r="G87" t="str">
            <v>1</v>
          </cell>
          <cell r="H87" t="str">
            <v>0</v>
          </cell>
          <cell r="I87" t="str">
            <v>BC-13-5333-01</v>
          </cell>
          <cell r="N87">
            <v>41570.370659722197</v>
          </cell>
          <cell r="T87">
            <v>1.75</v>
          </cell>
          <cell r="V87" t="str">
            <v>EBL</v>
          </cell>
          <cell r="W87" t="str">
            <v/>
          </cell>
        </row>
        <row r="88">
          <cell r="A88" t="str">
            <v>O</v>
          </cell>
          <cell r="B88" t="str">
            <v>DP-455</v>
          </cell>
          <cell r="F88" t="str">
            <v>P</v>
          </cell>
          <cell r="G88" t="str">
            <v>0</v>
          </cell>
          <cell r="H88" t="str">
            <v>0</v>
          </cell>
          <cell r="I88" t="str">
            <v>BC-13-5269-03</v>
          </cell>
          <cell r="N88">
            <v>41565.607939814799</v>
          </cell>
          <cell r="T88">
            <v>0.35</v>
          </cell>
          <cell r="V88" t="str">
            <v/>
          </cell>
          <cell r="W88" t="str">
            <v/>
          </cell>
        </row>
        <row r="89">
          <cell r="A89" t="str">
            <v>O</v>
          </cell>
          <cell r="B89" t="str">
            <v>DP-456</v>
          </cell>
          <cell r="F89" t="str">
            <v>P</v>
          </cell>
          <cell r="G89" t="str">
            <v>0</v>
          </cell>
          <cell r="H89" t="str">
            <v>0</v>
          </cell>
          <cell r="I89" t="str">
            <v>BC-13-5269-02</v>
          </cell>
          <cell r="N89">
            <v>41565.607939814799</v>
          </cell>
          <cell r="T89">
            <v>0.35</v>
          </cell>
          <cell r="V89" t="str">
            <v/>
          </cell>
          <cell r="W89" t="str">
            <v/>
          </cell>
        </row>
        <row r="90">
          <cell r="A90" t="str">
            <v>O</v>
          </cell>
          <cell r="B90" t="str">
            <v>DP-203</v>
          </cell>
          <cell r="F90" t="str">
            <v>P</v>
          </cell>
          <cell r="G90" t="str">
            <v>0</v>
          </cell>
          <cell r="H90" t="str">
            <v>0</v>
          </cell>
          <cell r="I90" t="str">
            <v>BC-13-5269-01</v>
          </cell>
          <cell r="N90">
            <v>41565.607939814799</v>
          </cell>
          <cell r="T90">
            <v>0.35</v>
          </cell>
          <cell r="V90" t="str">
            <v/>
          </cell>
          <cell r="W90" t="str">
            <v/>
          </cell>
        </row>
        <row r="91">
          <cell r="A91" t="str">
            <v>O</v>
          </cell>
          <cell r="B91" t="str">
            <v>GD-004</v>
          </cell>
          <cell r="F91" t="str">
            <v>P</v>
          </cell>
          <cell r="G91" t="str">
            <v>0</v>
          </cell>
          <cell r="H91" t="str">
            <v>0</v>
          </cell>
          <cell r="I91" t="str">
            <v>BC-13-5252-01</v>
          </cell>
          <cell r="N91">
            <v>41565.3808333333</v>
          </cell>
          <cell r="T91">
            <v>0.35</v>
          </cell>
          <cell r="V91" t="str">
            <v/>
          </cell>
          <cell r="W91" t="str">
            <v/>
          </cell>
        </row>
        <row r="92">
          <cell r="A92" t="str">
            <v>O</v>
          </cell>
          <cell r="B92" t="str">
            <v>EP-021</v>
          </cell>
          <cell r="F92" t="str">
            <v>P</v>
          </cell>
          <cell r="G92" t="str">
            <v>0</v>
          </cell>
          <cell r="H92" t="str">
            <v>0</v>
          </cell>
          <cell r="I92" t="str">
            <v>BC-13-5251-01</v>
          </cell>
          <cell r="N92">
            <v>41565.335590277798</v>
          </cell>
          <cell r="T92">
            <v>0.35</v>
          </cell>
          <cell r="V92" t="str">
            <v/>
          </cell>
          <cell r="W92" t="str">
            <v/>
          </cell>
        </row>
        <row r="93">
          <cell r="A93" t="str">
            <v>O</v>
          </cell>
          <cell r="B93" t="str">
            <v>AB-233</v>
          </cell>
          <cell r="F93" t="str">
            <v>P</v>
          </cell>
          <cell r="G93" t="str">
            <v>0</v>
          </cell>
          <cell r="H93" t="str">
            <v>0</v>
          </cell>
          <cell r="I93" t="str">
            <v>BC-13-5243-08</v>
          </cell>
          <cell r="N93">
            <v>41564.449594907397</v>
          </cell>
          <cell r="T93">
            <v>1.5</v>
          </cell>
          <cell r="U93">
            <v>2</v>
          </cell>
          <cell r="V93" t="str">
            <v>EBL</v>
          </cell>
          <cell r="W93" t="str">
            <v/>
          </cell>
        </row>
        <row r="94">
          <cell r="A94" t="str">
            <v>O</v>
          </cell>
          <cell r="B94" t="str">
            <v>AB-012B</v>
          </cell>
          <cell r="F94" t="str">
            <v>P</v>
          </cell>
          <cell r="G94" t="str">
            <v>1</v>
          </cell>
          <cell r="H94" t="str">
            <v>0</v>
          </cell>
          <cell r="I94" t="str">
            <v>BC-13-5243-01</v>
          </cell>
          <cell r="N94">
            <v>41564.449594907397</v>
          </cell>
          <cell r="T94">
            <v>1.5</v>
          </cell>
          <cell r="V94" t="str">
            <v/>
          </cell>
          <cell r="W94" t="str">
            <v/>
          </cell>
        </row>
        <row r="95">
          <cell r="A95" t="str">
            <v>O</v>
          </cell>
          <cell r="B95" t="str">
            <v>BF-121</v>
          </cell>
          <cell r="F95" t="str">
            <v>P</v>
          </cell>
          <cell r="G95" t="str">
            <v>0</v>
          </cell>
          <cell r="H95" t="str">
            <v>0</v>
          </cell>
          <cell r="I95" t="str">
            <v>BC-13-5205-01</v>
          </cell>
          <cell r="N95">
            <v>41562.5681944444</v>
          </cell>
          <cell r="T95">
            <v>0.35</v>
          </cell>
          <cell r="V95" t="str">
            <v/>
          </cell>
          <cell r="W95" t="str">
            <v/>
          </cell>
        </row>
        <row r="96">
          <cell r="A96" t="str">
            <v>O</v>
          </cell>
          <cell r="B96" t="str">
            <v>CG-019</v>
          </cell>
          <cell r="F96" t="str">
            <v>P</v>
          </cell>
          <cell r="G96" t="str">
            <v>0</v>
          </cell>
          <cell r="H96" t="str">
            <v>0</v>
          </cell>
          <cell r="I96" t="str">
            <v>BC-13-5204-01</v>
          </cell>
          <cell r="N96">
            <v>41562.567858796298</v>
          </cell>
          <cell r="T96">
            <v>0.35</v>
          </cell>
          <cell r="V96" t="str">
            <v/>
          </cell>
          <cell r="W96" t="str">
            <v/>
          </cell>
        </row>
        <row r="97">
          <cell r="A97" t="str">
            <v>O</v>
          </cell>
          <cell r="B97" t="str">
            <v>AD-314A</v>
          </cell>
          <cell r="F97" t="str">
            <v>P</v>
          </cell>
          <cell r="G97" t="str">
            <v>0</v>
          </cell>
          <cell r="H97" t="str">
            <v>0</v>
          </cell>
          <cell r="I97" t="str">
            <v>BC-13-5483-01</v>
          </cell>
          <cell r="N97">
            <v>41578.2945833333</v>
          </cell>
          <cell r="T97">
            <v>1.75</v>
          </cell>
          <cell r="V97" t="str">
            <v/>
          </cell>
          <cell r="W97" t="str">
            <v/>
          </cell>
        </row>
        <row r="98">
          <cell r="A98" t="str">
            <v>O</v>
          </cell>
          <cell r="B98" t="str">
            <v>AG-063</v>
          </cell>
          <cell r="F98" t="str">
            <v>P</v>
          </cell>
          <cell r="G98" t="str">
            <v>0</v>
          </cell>
          <cell r="H98" t="str">
            <v>0</v>
          </cell>
          <cell r="I98" t="str">
            <v>BC-13-5368-01</v>
          </cell>
          <cell r="N98">
            <v>41572.330254629604</v>
          </cell>
          <cell r="T98">
            <v>1.5</v>
          </cell>
          <cell r="V98" t="str">
            <v/>
          </cell>
          <cell r="W98" t="str">
            <v/>
          </cell>
        </row>
        <row r="99">
          <cell r="A99" t="str">
            <v>O</v>
          </cell>
          <cell r="B99" t="str">
            <v>CH-187</v>
          </cell>
          <cell r="F99" t="str">
            <v>P</v>
          </cell>
          <cell r="G99" t="str">
            <v>0</v>
          </cell>
          <cell r="H99" t="str">
            <v>0</v>
          </cell>
          <cell r="I99" t="str">
            <v>BC-13-5367-02</v>
          </cell>
          <cell r="N99">
            <v>41572.3297916667</v>
          </cell>
          <cell r="T99">
            <v>1.25</v>
          </cell>
          <cell r="V99" t="str">
            <v/>
          </cell>
          <cell r="W99" t="str">
            <v/>
          </cell>
        </row>
        <row r="100">
          <cell r="A100" t="str">
            <v>O</v>
          </cell>
          <cell r="B100" t="str">
            <v>CH-187</v>
          </cell>
          <cell r="F100" t="str">
            <v>P</v>
          </cell>
          <cell r="G100" t="str">
            <v>0</v>
          </cell>
          <cell r="H100" t="str">
            <v>0</v>
          </cell>
          <cell r="I100" t="str">
            <v>BC-13-5367-01</v>
          </cell>
          <cell r="N100">
            <v>41572.3297916667</v>
          </cell>
          <cell r="T100">
            <v>1.25</v>
          </cell>
          <cell r="V100" t="str">
            <v/>
          </cell>
          <cell r="W100" t="str">
            <v/>
          </cell>
        </row>
        <row r="101">
          <cell r="A101" t="str">
            <v>O</v>
          </cell>
          <cell r="B101" t="str">
            <v>AQ-142</v>
          </cell>
          <cell r="F101" t="str">
            <v>P</v>
          </cell>
          <cell r="G101" t="str">
            <v>0</v>
          </cell>
          <cell r="H101" t="str">
            <v>0</v>
          </cell>
          <cell r="I101" t="str">
            <v>BC-13-5314-01</v>
          </cell>
          <cell r="N101">
            <v>41569.409525463001</v>
          </cell>
          <cell r="T101">
            <v>0.35</v>
          </cell>
          <cell r="V101" t="str">
            <v/>
          </cell>
          <cell r="W101" t="str">
            <v/>
          </cell>
        </row>
        <row r="102">
          <cell r="A102" t="str">
            <v>O</v>
          </cell>
          <cell r="B102" t="str">
            <v>BF-119</v>
          </cell>
          <cell r="F102" t="str">
            <v>P</v>
          </cell>
          <cell r="G102" t="str">
            <v>0</v>
          </cell>
          <cell r="H102" t="str">
            <v>0</v>
          </cell>
          <cell r="I102" t="str">
            <v>BC-13-5317-01</v>
          </cell>
          <cell r="N102">
            <v>41569.459895833301</v>
          </cell>
          <cell r="T102">
            <v>0.35</v>
          </cell>
          <cell r="V102" t="str">
            <v/>
          </cell>
          <cell r="W102" t="str">
            <v/>
          </cell>
        </row>
        <row r="103">
          <cell r="A103" t="str">
            <v>O</v>
          </cell>
          <cell r="B103" t="str">
            <v>DG-098</v>
          </cell>
          <cell r="F103" t="str">
            <v>P</v>
          </cell>
          <cell r="G103" t="str">
            <v>0</v>
          </cell>
          <cell r="H103" t="str">
            <v>0</v>
          </cell>
          <cell r="I103" t="str">
            <v>BC-13-5291-01</v>
          </cell>
          <cell r="N103">
            <v>41568.448738425897</v>
          </cell>
          <cell r="T103">
            <v>0.35</v>
          </cell>
          <cell r="V103" t="str">
            <v/>
          </cell>
          <cell r="W103" t="str">
            <v/>
          </cell>
        </row>
        <row r="104">
          <cell r="A104" t="str">
            <v>O</v>
          </cell>
          <cell r="B104" t="str">
            <v>AD-456W</v>
          </cell>
          <cell r="F104" t="str">
            <v>P</v>
          </cell>
          <cell r="G104" t="str">
            <v>0</v>
          </cell>
          <cell r="H104" t="str">
            <v>0</v>
          </cell>
          <cell r="I104" t="str">
            <v>BC-13-5293-01</v>
          </cell>
          <cell r="N104">
            <v>41568.459189814799</v>
          </cell>
          <cell r="T104">
            <v>2.25</v>
          </cell>
          <cell r="V104" t="str">
            <v/>
          </cell>
          <cell r="W104" t="str">
            <v/>
          </cell>
        </row>
        <row r="105">
          <cell r="A105" t="str">
            <v>O</v>
          </cell>
          <cell r="B105" t="str">
            <v>AD-353</v>
          </cell>
          <cell r="F105" t="str">
            <v>P</v>
          </cell>
          <cell r="G105" t="str">
            <v>0</v>
          </cell>
          <cell r="H105" t="str">
            <v>0</v>
          </cell>
          <cell r="I105" t="str">
            <v>BC-13-5481-02</v>
          </cell>
          <cell r="N105">
            <v>41578.293900463003</v>
          </cell>
          <cell r="T105">
            <v>1.75</v>
          </cell>
          <cell r="V105" t="str">
            <v/>
          </cell>
          <cell r="W105" t="str">
            <v/>
          </cell>
        </row>
        <row r="106">
          <cell r="A106" t="str">
            <v>O</v>
          </cell>
          <cell r="B106" t="str">
            <v>AD-089</v>
          </cell>
          <cell r="F106" t="str">
            <v>P</v>
          </cell>
          <cell r="G106" t="str">
            <v>0</v>
          </cell>
          <cell r="H106" t="str">
            <v>0</v>
          </cell>
          <cell r="I106" t="str">
            <v>BC-13-5481-01</v>
          </cell>
          <cell r="N106">
            <v>41578.293900463003</v>
          </cell>
          <cell r="T106">
            <v>1.75</v>
          </cell>
          <cell r="V106" t="str">
            <v/>
          </cell>
          <cell r="W106" t="str">
            <v/>
          </cell>
        </row>
        <row r="107">
          <cell r="A107" t="str">
            <v>O</v>
          </cell>
          <cell r="B107" t="str">
            <v>DP-436/4</v>
          </cell>
          <cell r="F107" t="str">
            <v>P</v>
          </cell>
          <cell r="G107" t="str">
            <v>0</v>
          </cell>
          <cell r="H107" t="str">
            <v>0</v>
          </cell>
          <cell r="I107" t="str">
            <v>BC-13-5452-02</v>
          </cell>
          <cell r="N107">
            <v>41576.4522685185</v>
          </cell>
          <cell r="T107">
            <v>0.35</v>
          </cell>
          <cell r="V107" t="str">
            <v/>
          </cell>
          <cell r="W107" t="str">
            <v/>
          </cell>
        </row>
        <row r="108">
          <cell r="A108" t="str">
            <v>O</v>
          </cell>
          <cell r="B108" t="str">
            <v>DP-436/1</v>
          </cell>
          <cell r="F108" t="str">
            <v>P</v>
          </cell>
          <cell r="G108" t="str">
            <v>0</v>
          </cell>
          <cell r="H108" t="str">
            <v>0</v>
          </cell>
          <cell r="I108" t="str">
            <v>BC-13-5452-01</v>
          </cell>
          <cell r="N108">
            <v>41576.4522685185</v>
          </cell>
          <cell r="T108">
            <v>0.35</v>
          </cell>
          <cell r="V108" t="str">
            <v/>
          </cell>
          <cell r="W108" t="str">
            <v/>
          </cell>
        </row>
        <row r="109">
          <cell r="A109" t="str">
            <v>O</v>
          </cell>
          <cell r="B109" t="str">
            <v>AD-771</v>
          </cell>
          <cell r="F109" t="str">
            <v>P</v>
          </cell>
          <cell r="G109" t="str">
            <v>0</v>
          </cell>
          <cell r="H109" t="str">
            <v>0</v>
          </cell>
          <cell r="I109" t="str">
            <v>BC-13-5480-01</v>
          </cell>
          <cell r="N109">
            <v>41577.674895833297</v>
          </cell>
          <cell r="T109">
            <v>1.75</v>
          </cell>
          <cell r="V109" t="str">
            <v/>
          </cell>
          <cell r="W109" t="str">
            <v/>
          </cell>
        </row>
        <row r="110">
          <cell r="A110" t="str">
            <v>O</v>
          </cell>
          <cell r="B110" t="str">
            <v>AB-459/A</v>
          </cell>
          <cell r="F110" t="str">
            <v>P</v>
          </cell>
          <cell r="G110" t="str">
            <v>0</v>
          </cell>
          <cell r="H110" t="str">
            <v>0</v>
          </cell>
          <cell r="I110" t="str">
            <v>BC-13-5479-02</v>
          </cell>
          <cell r="N110">
            <v>41577.608136574097</v>
          </cell>
          <cell r="T110">
            <v>1.5</v>
          </cell>
          <cell r="V110" t="str">
            <v/>
          </cell>
          <cell r="W110" t="str">
            <v/>
          </cell>
        </row>
        <row r="111">
          <cell r="A111" t="str">
            <v>O</v>
          </cell>
          <cell r="B111" t="str">
            <v>AB-114A</v>
          </cell>
          <cell r="F111" t="str">
            <v>P</v>
          </cell>
          <cell r="G111" t="str">
            <v>0</v>
          </cell>
          <cell r="H111" t="str">
            <v>0</v>
          </cell>
          <cell r="I111" t="str">
            <v>BC-13-5479-01</v>
          </cell>
          <cell r="N111">
            <v>41577.608136574097</v>
          </cell>
          <cell r="T111">
            <v>1.5</v>
          </cell>
          <cell r="V111" t="str">
            <v/>
          </cell>
          <cell r="W111" t="str">
            <v/>
          </cell>
        </row>
        <row r="112">
          <cell r="A112" t="str">
            <v>O</v>
          </cell>
          <cell r="B112" t="str">
            <v>AB-367A/B</v>
          </cell>
          <cell r="F112" t="str">
            <v>P</v>
          </cell>
          <cell r="G112" t="str">
            <v>0</v>
          </cell>
          <cell r="H112" t="str">
            <v>0</v>
          </cell>
          <cell r="I112" t="str">
            <v>BC-13-5478-05</v>
          </cell>
          <cell r="N112">
            <v>41577.607453703698</v>
          </cell>
          <cell r="T112">
            <v>1.5</v>
          </cell>
          <cell r="V112" t="str">
            <v/>
          </cell>
          <cell r="W112" t="str">
            <v/>
          </cell>
        </row>
        <row r="113">
          <cell r="A113" t="str">
            <v>O</v>
          </cell>
          <cell r="B113" t="str">
            <v>AB-357A/A</v>
          </cell>
          <cell r="F113" t="str">
            <v>P</v>
          </cell>
          <cell r="G113" t="str">
            <v>0</v>
          </cell>
          <cell r="H113" t="str">
            <v>0</v>
          </cell>
          <cell r="I113" t="str">
            <v>BC-13-5478-04</v>
          </cell>
          <cell r="N113">
            <v>41577.607453703698</v>
          </cell>
          <cell r="T113">
            <v>1.5</v>
          </cell>
          <cell r="V113" t="str">
            <v/>
          </cell>
          <cell r="W113" t="str">
            <v/>
          </cell>
        </row>
        <row r="114">
          <cell r="A114" t="str">
            <v>O</v>
          </cell>
          <cell r="B114" t="str">
            <v>AB-357A/A</v>
          </cell>
          <cell r="F114" t="str">
            <v>P</v>
          </cell>
          <cell r="G114" t="str">
            <v>0</v>
          </cell>
          <cell r="H114" t="str">
            <v>0</v>
          </cell>
          <cell r="I114" t="str">
            <v>BC-13-5478-03</v>
          </cell>
          <cell r="N114">
            <v>41577.607453703698</v>
          </cell>
          <cell r="T114">
            <v>1.5</v>
          </cell>
          <cell r="V114" t="str">
            <v/>
          </cell>
          <cell r="W114" t="str">
            <v/>
          </cell>
        </row>
        <row r="115">
          <cell r="A115" t="str">
            <v>O</v>
          </cell>
          <cell r="B115" t="str">
            <v>AB-279</v>
          </cell>
          <cell r="F115" t="str">
            <v>P</v>
          </cell>
          <cell r="G115" t="str">
            <v>0</v>
          </cell>
          <cell r="H115" t="str">
            <v>0</v>
          </cell>
          <cell r="I115" t="str">
            <v>BC-13-5478-02</v>
          </cell>
          <cell r="N115">
            <v>41577.607453703698</v>
          </cell>
          <cell r="T115">
            <v>1.5</v>
          </cell>
          <cell r="V115" t="str">
            <v/>
          </cell>
          <cell r="W115" t="str">
            <v/>
          </cell>
        </row>
        <row r="116">
          <cell r="A116" t="str">
            <v>O</v>
          </cell>
          <cell r="B116" t="str">
            <v>AB-279</v>
          </cell>
          <cell r="F116" t="str">
            <v>P</v>
          </cell>
          <cell r="G116" t="str">
            <v>0</v>
          </cell>
          <cell r="H116" t="str">
            <v>0</v>
          </cell>
          <cell r="I116" t="str">
            <v>BC-13-5478-01</v>
          </cell>
          <cell r="N116">
            <v>41577.607453703698</v>
          </cell>
          <cell r="T116">
            <v>1.5</v>
          </cell>
          <cell r="V116" t="str">
            <v/>
          </cell>
          <cell r="W116" t="str">
            <v/>
          </cell>
        </row>
        <row r="117">
          <cell r="A117" t="str">
            <v>O</v>
          </cell>
          <cell r="B117" t="str">
            <v>AA-087E</v>
          </cell>
          <cell r="F117" t="str">
            <v>P</v>
          </cell>
          <cell r="G117" t="str">
            <v>0</v>
          </cell>
          <cell r="H117" t="str">
            <v>0</v>
          </cell>
          <cell r="I117" t="str">
            <v>BC-13-5474-01</v>
          </cell>
          <cell r="N117">
            <v>41577.470659722203</v>
          </cell>
          <cell r="T117">
            <v>1.25</v>
          </cell>
          <cell r="V117" t="str">
            <v/>
          </cell>
          <cell r="W117" t="str">
            <v/>
          </cell>
        </row>
        <row r="118">
          <cell r="A118" t="str">
            <v>O</v>
          </cell>
          <cell r="B118" t="str">
            <v>AD-447</v>
          </cell>
          <cell r="F118" t="str">
            <v>P</v>
          </cell>
          <cell r="G118" t="str">
            <v>0</v>
          </cell>
          <cell r="H118" t="str">
            <v>0</v>
          </cell>
          <cell r="I118" t="str">
            <v>BC-13-5468-01</v>
          </cell>
          <cell r="N118">
            <v>41577.301747685196</v>
          </cell>
          <cell r="T118">
            <v>1.75</v>
          </cell>
          <cell r="V118" t="str">
            <v/>
          </cell>
          <cell r="W118" t="str">
            <v/>
          </cell>
        </row>
        <row r="119">
          <cell r="A119" t="str">
            <v>O</v>
          </cell>
          <cell r="B119" t="str">
            <v>AD-447</v>
          </cell>
          <cell r="F119" t="str">
            <v>P</v>
          </cell>
          <cell r="G119" t="str">
            <v>0</v>
          </cell>
          <cell r="H119" t="str">
            <v>0</v>
          </cell>
          <cell r="I119" t="str">
            <v>BC-13-5462-02</v>
          </cell>
          <cell r="N119">
            <v>41577.294548611098</v>
          </cell>
          <cell r="T119">
            <v>1.75</v>
          </cell>
          <cell r="V119" t="str">
            <v/>
          </cell>
          <cell r="W119" t="str">
            <v/>
          </cell>
        </row>
        <row r="120">
          <cell r="A120" t="str">
            <v>O</v>
          </cell>
          <cell r="B120" t="str">
            <v>AD-447</v>
          </cell>
          <cell r="F120" t="str">
            <v>P</v>
          </cell>
          <cell r="G120" t="str">
            <v>0</v>
          </cell>
          <cell r="H120" t="str">
            <v>0</v>
          </cell>
          <cell r="I120" t="str">
            <v>BC-13-5462-01</v>
          </cell>
          <cell r="N120">
            <v>41577.294548611098</v>
          </cell>
          <cell r="T120">
            <v>1.75</v>
          </cell>
          <cell r="V120" t="str">
            <v/>
          </cell>
          <cell r="W120" t="str">
            <v/>
          </cell>
        </row>
        <row r="121">
          <cell r="A121" t="str">
            <v>O</v>
          </cell>
          <cell r="B121" t="str">
            <v>AG-065</v>
          </cell>
          <cell r="F121" t="str">
            <v>P</v>
          </cell>
          <cell r="G121" t="str">
            <v>0</v>
          </cell>
          <cell r="H121" t="str">
            <v>0</v>
          </cell>
          <cell r="I121" t="str">
            <v>BC-13-5309-01</v>
          </cell>
          <cell r="N121">
            <v>41568.6261689815</v>
          </cell>
          <cell r="T121">
            <v>1.5</v>
          </cell>
          <cell r="V121" t="str">
            <v/>
          </cell>
          <cell r="W121" t="str">
            <v/>
          </cell>
        </row>
        <row r="122">
          <cell r="A122" t="str">
            <v>O</v>
          </cell>
          <cell r="B122" t="str">
            <v>AG-014A</v>
          </cell>
          <cell r="F122" t="str">
            <v>P</v>
          </cell>
          <cell r="G122" t="str">
            <v>0</v>
          </cell>
          <cell r="H122" t="str">
            <v>0</v>
          </cell>
          <cell r="I122" t="str">
            <v>BC-13-5435-01</v>
          </cell>
          <cell r="N122">
            <v>41576.305127314801</v>
          </cell>
          <cell r="T122">
            <v>1.5</v>
          </cell>
          <cell r="V122" t="str">
            <v/>
          </cell>
          <cell r="W122" t="str">
            <v/>
          </cell>
        </row>
        <row r="123">
          <cell r="A123" t="str">
            <v>O</v>
          </cell>
          <cell r="B123" t="str">
            <v>DS-100</v>
          </cell>
          <cell r="F123" t="str">
            <v>P</v>
          </cell>
          <cell r="G123" t="str">
            <v>0</v>
          </cell>
          <cell r="H123" t="str">
            <v>0</v>
          </cell>
          <cell r="I123" t="str">
            <v>BC-13-5405-01</v>
          </cell>
          <cell r="N123">
            <v>41575.338842592602</v>
          </cell>
          <cell r="T123">
            <v>3.5</v>
          </cell>
          <cell r="V123" t="str">
            <v/>
          </cell>
          <cell r="W123" t="str">
            <v/>
          </cell>
        </row>
        <row r="124">
          <cell r="A124" t="str">
            <v>O</v>
          </cell>
          <cell r="B124" t="str">
            <v>DS-057</v>
          </cell>
          <cell r="F124" t="str">
            <v>P</v>
          </cell>
          <cell r="G124" t="str">
            <v>0</v>
          </cell>
          <cell r="H124" t="str">
            <v>0</v>
          </cell>
          <cell r="I124" t="str">
            <v>BC-13-5404-01</v>
          </cell>
          <cell r="N124">
            <v>41575.338148148097</v>
          </cell>
          <cell r="T124">
            <v>3.5</v>
          </cell>
          <cell r="V124" t="str">
            <v/>
          </cell>
          <cell r="W124" t="str">
            <v/>
          </cell>
        </row>
        <row r="125">
          <cell r="A125" t="str">
            <v>O</v>
          </cell>
          <cell r="B125" t="str">
            <v>CH-196</v>
          </cell>
          <cell r="F125" t="str">
            <v>P</v>
          </cell>
          <cell r="G125" t="str">
            <v>0</v>
          </cell>
          <cell r="H125" t="str">
            <v>0</v>
          </cell>
          <cell r="I125" t="str">
            <v>BC-13-5341-02</v>
          </cell>
          <cell r="N125">
            <v>41570.487627314797</v>
          </cell>
          <cell r="T125">
            <v>1.25</v>
          </cell>
          <cell r="V125" t="str">
            <v/>
          </cell>
          <cell r="W125" t="str">
            <v/>
          </cell>
        </row>
        <row r="126">
          <cell r="A126" t="str">
            <v>O</v>
          </cell>
          <cell r="B126" t="str">
            <v>CH-196</v>
          </cell>
          <cell r="F126" t="str">
            <v>P</v>
          </cell>
          <cell r="G126" t="str">
            <v>0</v>
          </cell>
          <cell r="H126" t="str">
            <v>0</v>
          </cell>
          <cell r="I126" t="str">
            <v>BC-13-5341-01</v>
          </cell>
          <cell r="N126">
            <v>41570.487627314797</v>
          </cell>
          <cell r="T126">
            <v>1.25</v>
          </cell>
          <cell r="V126" t="str">
            <v/>
          </cell>
          <cell r="W126" t="str">
            <v/>
          </cell>
        </row>
        <row r="127">
          <cell r="A127" t="str">
            <v>O</v>
          </cell>
          <cell r="B127" t="str">
            <v>AD-749</v>
          </cell>
          <cell r="F127" t="str">
            <v>P</v>
          </cell>
          <cell r="G127" t="str">
            <v>0</v>
          </cell>
          <cell r="H127" t="str">
            <v>0</v>
          </cell>
          <cell r="I127" t="str">
            <v>BC-13-5302-02</v>
          </cell>
          <cell r="N127">
            <v>41568.496111111097</v>
          </cell>
          <cell r="T127">
            <v>1.75</v>
          </cell>
          <cell r="V127" t="str">
            <v/>
          </cell>
          <cell r="W127" t="str">
            <v/>
          </cell>
        </row>
        <row r="128">
          <cell r="A128" t="str">
            <v>O</v>
          </cell>
          <cell r="B128" t="str">
            <v>AD-749</v>
          </cell>
          <cell r="F128" t="str">
            <v>P</v>
          </cell>
          <cell r="G128" t="str">
            <v>0</v>
          </cell>
          <cell r="H128" t="str">
            <v>0</v>
          </cell>
          <cell r="I128" t="str">
            <v>BC-13-5302-01</v>
          </cell>
          <cell r="N128">
            <v>41568.496111111097</v>
          </cell>
          <cell r="T128">
            <v>1.75</v>
          </cell>
          <cell r="V128" t="str">
            <v/>
          </cell>
          <cell r="W128" t="str">
            <v/>
          </cell>
        </row>
        <row r="129">
          <cell r="A129" t="str">
            <v>O</v>
          </cell>
          <cell r="B129" t="str">
            <v>AD-176</v>
          </cell>
          <cell r="F129" t="str">
            <v>P</v>
          </cell>
          <cell r="G129" t="str">
            <v>0</v>
          </cell>
          <cell r="H129" t="str">
            <v>0</v>
          </cell>
          <cell r="I129" t="str">
            <v>BC-13-5307-01</v>
          </cell>
          <cell r="N129">
            <v>41568.4988773148</v>
          </cell>
          <cell r="T129">
            <v>1.75</v>
          </cell>
          <cell r="V129" t="str">
            <v/>
          </cell>
          <cell r="W129" t="str">
            <v/>
          </cell>
        </row>
        <row r="130">
          <cell r="A130" t="str">
            <v>O</v>
          </cell>
          <cell r="B130" t="str">
            <v>DT-051</v>
          </cell>
          <cell r="F130" t="str">
            <v>P</v>
          </cell>
          <cell r="G130" t="str">
            <v>0</v>
          </cell>
          <cell r="H130" t="str">
            <v>0</v>
          </cell>
          <cell r="I130" t="str">
            <v>BC-13-5301-01</v>
          </cell>
          <cell r="N130">
            <v>41568.491342592599</v>
          </cell>
          <cell r="T130">
            <v>0.75</v>
          </cell>
          <cell r="V130" t="str">
            <v/>
          </cell>
          <cell r="W130" t="str">
            <v/>
          </cell>
        </row>
        <row r="131">
          <cell r="A131" t="str">
            <v>O</v>
          </cell>
          <cell r="B131" t="str">
            <v>AD-346</v>
          </cell>
          <cell r="F131" t="str">
            <v>P</v>
          </cell>
          <cell r="G131" t="str">
            <v>0</v>
          </cell>
          <cell r="H131" t="str">
            <v>0</v>
          </cell>
          <cell r="I131" t="str">
            <v>BC-13-5278-01</v>
          </cell>
          <cell r="N131">
            <v>41568.3655671296</v>
          </cell>
          <cell r="T131">
            <v>1.75</v>
          </cell>
          <cell r="V131" t="str">
            <v/>
          </cell>
          <cell r="W131" t="str">
            <v/>
          </cell>
        </row>
        <row r="132">
          <cell r="A132" t="str">
            <v>O</v>
          </cell>
          <cell r="B132" t="str">
            <v>AG-131</v>
          </cell>
          <cell r="F132" t="str">
            <v>P</v>
          </cell>
          <cell r="G132" t="str">
            <v>0</v>
          </cell>
          <cell r="H132" t="str">
            <v>0</v>
          </cell>
          <cell r="I132" t="str">
            <v>BC-13-5473-01</v>
          </cell>
          <cell r="N132">
            <v>41577.3737384259</v>
          </cell>
          <cell r="T132">
            <v>1.5</v>
          </cell>
          <cell r="V132" t="str">
            <v/>
          </cell>
          <cell r="W132" t="str">
            <v/>
          </cell>
        </row>
        <row r="133">
          <cell r="A133" t="str">
            <v>O</v>
          </cell>
          <cell r="B133" t="str">
            <v>AD-013</v>
          </cell>
          <cell r="F133" t="str">
            <v>P</v>
          </cell>
          <cell r="G133" t="str">
            <v>0</v>
          </cell>
          <cell r="H133" t="str">
            <v>0</v>
          </cell>
          <cell r="I133" t="str">
            <v>BC-13-5472-02</v>
          </cell>
          <cell r="N133">
            <v>41577.352407407401</v>
          </cell>
          <cell r="T133">
            <v>1.75</v>
          </cell>
          <cell r="U133">
            <v>1.75</v>
          </cell>
          <cell r="V133" t="str">
            <v>EBL</v>
          </cell>
          <cell r="W133" t="str">
            <v/>
          </cell>
        </row>
        <row r="134">
          <cell r="A134" t="str">
            <v>O</v>
          </cell>
          <cell r="B134" t="str">
            <v>AD-523</v>
          </cell>
          <cell r="F134" t="str">
            <v>P</v>
          </cell>
          <cell r="G134" t="str">
            <v>1</v>
          </cell>
          <cell r="H134" t="str">
            <v>0</v>
          </cell>
          <cell r="I134" t="str">
            <v>BC-13-5472-01</v>
          </cell>
          <cell r="N134">
            <v>41577.352407407401</v>
          </cell>
          <cell r="T134">
            <v>1.75</v>
          </cell>
          <cell r="V134" t="str">
            <v>EBL</v>
          </cell>
          <cell r="W134" t="str">
            <v/>
          </cell>
        </row>
        <row r="135">
          <cell r="A135" t="str">
            <v>O</v>
          </cell>
          <cell r="B135" t="str">
            <v>AD-807</v>
          </cell>
          <cell r="F135" t="str">
            <v>P</v>
          </cell>
          <cell r="G135" t="str">
            <v>0</v>
          </cell>
          <cell r="H135" t="str">
            <v>0</v>
          </cell>
          <cell r="I135" t="str">
            <v>BC-13-5355-01</v>
          </cell>
          <cell r="N135">
            <v>41571.450289351902</v>
          </cell>
          <cell r="T135">
            <v>1.75</v>
          </cell>
          <cell r="V135" t="str">
            <v/>
          </cell>
          <cell r="W135" t="str">
            <v/>
          </cell>
        </row>
        <row r="136">
          <cell r="A136" t="str">
            <v>O</v>
          </cell>
          <cell r="B136" t="str">
            <v>AL-084</v>
          </cell>
          <cell r="F136" t="str">
            <v>P</v>
          </cell>
          <cell r="G136" t="str">
            <v>0</v>
          </cell>
          <cell r="H136" t="str">
            <v>0</v>
          </cell>
          <cell r="I136" t="str">
            <v>BC-13-5336-01</v>
          </cell>
          <cell r="N136">
            <v>41570.4239930556</v>
          </cell>
          <cell r="T136">
            <v>1.5</v>
          </cell>
          <cell r="V136" t="str">
            <v/>
          </cell>
          <cell r="W136" t="str">
            <v/>
          </cell>
        </row>
        <row r="137">
          <cell r="A137" t="str">
            <v>O</v>
          </cell>
          <cell r="B137" t="str">
            <v>AD-176</v>
          </cell>
          <cell r="F137" t="str">
            <v>P</v>
          </cell>
          <cell r="G137" t="str">
            <v>0</v>
          </cell>
          <cell r="H137" t="str">
            <v>0</v>
          </cell>
          <cell r="I137" t="str">
            <v>BC-13-5306-01</v>
          </cell>
          <cell r="N137">
            <v>41568.498414351903</v>
          </cell>
          <cell r="T137">
            <v>1.75</v>
          </cell>
          <cell r="V137" t="str">
            <v/>
          </cell>
          <cell r="W137" t="str">
            <v/>
          </cell>
        </row>
        <row r="138">
          <cell r="A138" t="str">
            <v>O</v>
          </cell>
          <cell r="B138" t="str">
            <v>EL-457</v>
          </cell>
          <cell r="F138" t="str">
            <v>P</v>
          </cell>
          <cell r="G138" t="str">
            <v>0</v>
          </cell>
          <cell r="H138" t="str">
            <v>0</v>
          </cell>
          <cell r="I138" t="str">
            <v>BC-13-4820-01</v>
          </cell>
          <cell r="N138">
            <v>41542.411122685196</v>
          </cell>
          <cell r="T138">
            <v>1</v>
          </cell>
          <cell r="V138" t="str">
            <v/>
          </cell>
          <cell r="W138" t="str">
            <v/>
          </cell>
        </row>
        <row r="139">
          <cell r="A139" t="str">
            <v>O</v>
          </cell>
          <cell r="B139" t="str">
            <v>FA-532/DE</v>
          </cell>
          <cell r="F139" t="str">
            <v>P</v>
          </cell>
          <cell r="G139" t="str">
            <v>0</v>
          </cell>
          <cell r="H139" t="str">
            <v>0</v>
          </cell>
          <cell r="I139" t="str">
            <v>BC-13-5215-01</v>
          </cell>
          <cell r="N139">
            <v>41562.699062500003</v>
          </cell>
          <cell r="T139">
            <v>0.5</v>
          </cell>
          <cell r="V139" t="str">
            <v/>
          </cell>
          <cell r="W139" t="str">
            <v/>
          </cell>
        </row>
        <row r="140">
          <cell r="A140" t="str">
            <v>O</v>
          </cell>
          <cell r="B140" t="str">
            <v>AB-307/A</v>
          </cell>
          <cell r="F140" t="str">
            <v>P</v>
          </cell>
          <cell r="G140" t="str">
            <v>0</v>
          </cell>
          <cell r="H140" t="str">
            <v>0</v>
          </cell>
          <cell r="I140" t="str">
            <v>BC-13-5168-01</v>
          </cell>
          <cell r="N140">
            <v>41561.473275463002</v>
          </cell>
          <cell r="T140">
            <v>1.5</v>
          </cell>
          <cell r="V140" t="str">
            <v/>
          </cell>
          <cell r="W140" t="str">
            <v/>
          </cell>
        </row>
        <row r="141">
          <cell r="A141" t="str">
            <v>O</v>
          </cell>
          <cell r="B141" t="str">
            <v>DT-095</v>
          </cell>
          <cell r="F141" t="str">
            <v>P</v>
          </cell>
          <cell r="G141" t="str">
            <v>0</v>
          </cell>
          <cell r="H141" t="str">
            <v>0</v>
          </cell>
          <cell r="I141" t="str">
            <v>BC-13-4975-02</v>
          </cell>
          <cell r="N141">
            <v>41549.601678240702</v>
          </cell>
          <cell r="T141">
            <v>1.75</v>
          </cell>
          <cell r="V141" t="str">
            <v/>
          </cell>
          <cell r="W141" t="str">
            <v/>
          </cell>
        </row>
        <row r="142">
          <cell r="A142" t="str">
            <v>O</v>
          </cell>
          <cell r="B142" t="str">
            <v>AD-746</v>
          </cell>
          <cell r="F142" t="str">
            <v>P</v>
          </cell>
          <cell r="G142" t="str">
            <v>0</v>
          </cell>
          <cell r="H142" t="str">
            <v>0</v>
          </cell>
          <cell r="I142" t="str">
            <v>BC-13-5044-01</v>
          </cell>
          <cell r="N142">
            <v>41551.481597222199</v>
          </cell>
          <cell r="T142">
            <v>1.75</v>
          </cell>
          <cell r="V142" t="str">
            <v/>
          </cell>
          <cell r="W142" t="str">
            <v/>
          </cell>
        </row>
        <row r="143">
          <cell r="A143" t="str">
            <v>O</v>
          </cell>
          <cell r="B143" t="str">
            <v>AB-441/A</v>
          </cell>
          <cell r="F143" t="str">
            <v>P</v>
          </cell>
          <cell r="G143" t="str">
            <v>0</v>
          </cell>
          <cell r="H143" t="str">
            <v>0</v>
          </cell>
          <cell r="I143" t="str">
            <v>BC-13-5001-02</v>
          </cell>
          <cell r="N143">
            <v>41550.486678240697</v>
          </cell>
          <cell r="T143">
            <v>1.5</v>
          </cell>
          <cell r="V143" t="str">
            <v/>
          </cell>
          <cell r="W143" t="str">
            <v/>
          </cell>
        </row>
        <row r="144">
          <cell r="A144" t="str">
            <v>O</v>
          </cell>
          <cell r="B144" t="str">
            <v>AB-441/A</v>
          </cell>
          <cell r="F144" t="str">
            <v>P</v>
          </cell>
          <cell r="G144" t="str">
            <v>0</v>
          </cell>
          <cell r="H144" t="str">
            <v>0</v>
          </cell>
          <cell r="I144" t="str">
            <v>BC-13-5001-01</v>
          </cell>
          <cell r="N144">
            <v>41550.486678240697</v>
          </cell>
          <cell r="T144">
            <v>1.5</v>
          </cell>
          <cell r="V144" t="str">
            <v/>
          </cell>
          <cell r="W144" t="str">
            <v/>
          </cell>
        </row>
        <row r="145">
          <cell r="A145" t="str">
            <v>O</v>
          </cell>
          <cell r="B145" t="str">
            <v>GD-038/B</v>
          </cell>
          <cell r="F145" t="str">
            <v>P</v>
          </cell>
          <cell r="G145" t="str">
            <v>0</v>
          </cell>
          <cell r="H145" t="str">
            <v>0</v>
          </cell>
          <cell r="I145" t="str">
            <v>BC-13-5165-03</v>
          </cell>
          <cell r="N145">
            <v>41561.4272569444</v>
          </cell>
          <cell r="T145">
            <v>0.35</v>
          </cell>
          <cell r="V145" t="str">
            <v/>
          </cell>
          <cell r="W145" t="str">
            <v/>
          </cell>
        </row>
        <row r="146">
          <cell r="A146" t="str">
            <v>O</v>
          </cell>
          <cell r="B146" t="str">
            <v>GD-038/B</v>
          </cell>
          <cell r="F146" t="str">
            <v>P</v>
          </cell>
          <cell r="G146" t="str">
            <v>0</v>
          </cell>
          <cell r="H146" t="str">
            <v>0</v>
          </cell>
          <cell r="I146" t="str">
            <v>BC-13-5165-02</v>
          </cell>
          <cell r="N146">
            <v>41561.4272569444</v>
          </cell>
          <cell r="T146">
            <v>0.35</v>
          </cell>
          <cell r="V146" t="str">
            <v/>
          </cell>
          <cell r="W146" t="str">
            <v/>
          </cell>
        </row>
        <row r="147">
          <cell r="A147" t="str">
            <v>O</v>
          </cell>
          <cell r="B147" t="str">
            <v>GD-038/A</v>
          </cell>
          <cell r="F147" t="str">
            <v>P</v>
          </cell>
          <cell r="G147" t="str">
            <v>0</v>
          </cell>
          <cell r="H147" t="str">
            <v>0</v>
          </cell>
          <cell r="I147" t="str">
            <v>BC-13-5165-01</v>
          </cell>
          <cell r="N147">
            <v>41561.4272569444</v>
          </cell>
          <cell r="T147">
            <v>0.35</v>
          </cell>
          <cell r="V147" t="str">
            <v/>
          </cell>
          <cell r="W147" t="str">
            <v/>
          </cell>
        </row>
        <row r="148">
          <cell r="A148" t="str">
            <v>O</v>
          </cell>
          <cell r="B148" t="str">
            <v>AD-585</v>
          </cell>
          <cell r="F148" t="str">
            <v>P</v>
          </cell>
          <cell r="G148" t="str">
            <v>0</v>
          </cell>
          <cell r="H148" t="str">
            <v>0</v>
          </cell>
          <cell r="I148" t="str">
            <v>BC-13-5163-01</v>
          </cell>
          <cell r="N148">
            <v>41561.423194444404</v>
          </cell>
          <cell r="T148">
            <v>1.75</v>
          </cell>
          <cell r="V148" t="str">
            <v/>
          </cell>
          <cell r="W148" t="str">
            <v/>
          </cell>
        </row>
        <row r="149">
          <cell r="A149" t="str">
            <v>O</v>
          </cell>
          <cell r="B149" t="str">
            <v>AG-128</v>
          </cell>
          <cell r="F149" t="str">
            <v>P</v>
          </cell>
          <cell r="G149" t="str">
            <v>0</v>
          </cell>
          <cell r="H149" t="str">
            <v>0</v>
          </cell>
          <cell r="I149" t="str">
            <v>BC-13-5159-01</v>
          </cell>
          <cell r="N149">
            <v>41561.350624999999</v>
          </cell>
          <cell r="T149">
            <v>1.5</v>
          </cell>
          <cell r="V149" t="str">
            <v/>
          </cell>
          <cell r="W149" t="str">
            <v/>
          </cell>
        </row>
        <row r="150">
          <cell r="A150" t="str">
            <v>O</v>
          </cell>
          <cell r="B150" t="str">
            <v>EL-166A</v>
          </cell>
          <cell r="F150" t="str">
            <v>P</v>
          </cell>
          <cell r="G150" t="str">
            <v>0</v>
          </cell>
          <cell r="H150" t="str">
            <v>0</v>
          </cell>
          <cell r="I150" t="str">
            <v>BC-13-5155-02</v>
          </cell>
          <cell r="N150">
            <v>41561.340659722198</v>
          </cell>
          <cell r="T150">
            <v>1</v>
          </cell>
          <cell r="V150" t="str">
            <v/>
          </cell>
          <cell r="W150" t="str">
            <v/>
          </cell>
        </row>
        <row r="151">
          <cell r="A151" t="str">
            <v>O</v>
          </cell>
          <cell r="B151" t="str">
            <v>EL-166A</v>
          </cell>
          <cell r="F151" t="str">
            <v>P</v>
          </cell>
          <cell r="G151" t="str">
            <v>0</v>
          </cell>
          <cell r="H151" t="str">
            <v>0</v>
          </cell>
          <cell r="I151" t="str">
            <v>BC-13-5155-01</v>
          </cell>
          <cell r="N151">
            <v>41561.340659722198</v>
          </cell>
          <cell r="T151">
            <v>1</v>
          </cell>
          <cell r="V151" t="str">
            <v/>
          </cell>
          <cell r="W151" t="str">
            <v/>
          </cell>
        </row>
        <row r="152">
          <cell r="A152" t="str">
            <v>O</v>
          </cell>
          <cell r="B152" t="str">
            <v>AD-447</v>
          </cell>
          <cell r="F152" t="str">
            <v>P</v>
          </cell>
          <cell r="G152" t="str">
            <v>0</v>
          </cell>
          <cell r="H152" t="str">
            <v>0</v>
          </cell>
          <cell r="I152" t="str">
            <v>BC-13-5157-02</v>
          </cell>
          <cell r="N152">
            <v>41561.345983796302</v>
          </cell>
          <cell r="T152">
            <v>1.75</v>
          </cell>
          <cell r="V152" t="str">
            <v/>
          </cell>
          <cell r="W152" t="str">
            <v/>
          </cell>
        </row>
        <row r="153">
          <cell r="A153" t="str">
            <v>O</v>
          </cell>
          <cell r="B153" t="str">
            <v>AD-447</v>
          </cell>
          <cell r="F153" t="str">
            <v>P</v>
          </cell>
          <cell r="G153" t="str">
            <v>0</v>
          </cell>
          <cell r="H153" t="str">
            <v>0</v>
          </cell>
          <cell r="I153" t="str">
            <v>BC-13-5157-01</v>
          </cell>
          <cell r="N153">
            <v>41561.345983796302</v>
          </cell>
          <cell r="T153">
            <v>1.75</v>
          </cell>
          <cell r="V153" t="str">
            <v/>
          </cell>
          <cell r="W153" t="str">
            <v/>
          </cell>
        </row>
        <row r="154">
          <cell r="A154" t="str">
            <v>O</v>
          </cell>
          <cell r="B154" t="str">
            <v>EL-167A</v>
          </cell>
          <cell r="F154" t="str">
            <v>P</v>
          </cell>
          <cell r="G154" t="str">
            <v>0</v>
          </cell>
          <cell r="H154" t="str">
            <v>0</v>
          </cell>
          <cell r="I154" t="str">
            <v>BC-13-5156-01</v>
          </cell>
          <cell r="N154">
            <v>41561.341122685197</v>
          </cell>
          <cell r="T154">
            <v>1</v>
          </cell>
          <cell r="V154" t="str">
            <v/>
          </cell>
          <cell r="W154" t="str">
            <v/>
          </cell>
        </row>
        <row r="155">
          <cell r="A155" t="str">
            <v>O</v>
          </cell>
          <cell r="B155" t="str">
            <v>AB-329B/A</v>
          </cell>
          <cell r="F155" t="str">
            <v>P</v>
          </cell>
          <cell r="G155" t="str">
            <v>0</v>
          </cell>
          <cell r="H155" t="str">
            <v>0</v>
          </cell>
          <cell r="I155" t="str">
            <v>BC-13-4966-01</v>
          </cell>
          <cell r="N155">
            <v>41549.397013888898</v>
          </cell>
          <cell r="T155">
            <v>1.5</v>
          </cell>
          <cell r="V155" t="str">
            <v/>
          </cell>
          <cell r="W155" t="str">
            <v/>
          </cell>
        </row>
        <row r="156">
          <cell r="A156" t="str">
            <v>O</v>
          </cell>
          <cell r="B156" t="str">
            <v>AB-442/A</v>
          </cell>
          <cell r="F156" t="str">
            <v>P</v>
          </cell>
          <cell r="G156" t="str">
            <v>0</v>
          </cell>
          <cell r="H156" t="str">
            <v>0</v>
          </cell>
          <cell r="I156" t="str">
            <v>BC-13-5004-01</v>
          </cell>
          <cell r="N156">
            <v>41550.488229166702</v>
          </cell>
          <cell r="T156">
            <v>1.5</v>
          </cell>
          <cell r="V156" t="str">
            <v/>
          </cell>
          <cell r="W156" t="str">
            <v/>
          </cell>
        </row>
        <row r="157">
          <cell r="A157" t="str">
            <v>O</v>
          </cell>
          <cell r="B157" t="str">
            <v>MD-001</v>
          </cell>
          <cell r="F157" t="str">
            <v>P</v>
          </cell>
          <cell r="G157" t="str">
            <v>0</v>
          </cell>
          <cell r="H157" t="str">
            <v>0</v>
          </cell>
          <cell r="I157" t="str">
            <v>BC-13-4874-02</v>
          </cell>
          <cell r="N157">
            <v>41544.386736111097</v>
          </cell>
          <cell r="T157">
            <v>0</v>
          </cell>
          <cell r="V157" t="str">
            <v/>
          </cell>
          <cell r="W157" t="str">
            <v/>
          </cell>
        </row>
        <row r="158">
          <cell r="A158" t="str">
            <v>O</v>
          </cell>
          <cell r="B158" t="str">
            <v>MD-305100/CTRL</v>
          </cell>
          <cell r="F158" t="str">
            <v>P</v>
          </cell>
          <cell r="G158" t="str">
            <v>0</v>
          </cell>
          <cell r="H158" t="str">
            <v>0</v>
          </cell>
          <cell r="I158" t="str">
            <v>BC-13-4722-01</v>
          </cell>
          <cell r="N158">
            <v>41536.641736111102</v>
          </cell>
          <cell r="T158">
            <v>0</v>
          </cell>
          <cell r="V158" t="str">
            <v/>
          </cell>
          <cell r="W158" t="str">
            <v/>
          </cell>
        </row>
        <row r="159">
          <cell r="A159" t="str">
            <v>O</v>
          </cell>
          <cell r="B159" t="str">
            <v>AD-731/A</v>
          </cell>
          <cell r="F159" t="str">
            <v>P</v>
          </cell>
          <cell r="G159" t="str">
            <v>0</v>
          </cell>
          <cell r="H159" t="str">
            <v>0</v>
          </cell>
          <cell r="I159" t="str">
            <v>BC-13-4442-01</v>
          </cell>
          <cell r="N159">
            <v>41521.566562499997</v>
          </cell>
          <cell r="T159">
            <v>1.75</v>
          </cell>
          <cell r="V159" t="str">
            <v/>
          </cell>
          <cell r="W159" t="str">
            <v/>
          </cell>
        </row>
        <row r="160">
          <cell r="A160" t="str">
            <v>O</v>
          </cell>
          <cell r="B160" t="str">
            <v>AD-507D</v>
          </cell>
          <cell r="F160" t="str">
            <v>P</v>
          </cell>
          <cell r="G160" t="str">
            <v>0</v>
          </cell>
          <cell r="H160" t="str">
            <v>0</v>
          </cell>
          <cell r="I160" t="str">
            <v>BC-13-4220-01</v>
          </cell>
          <cell r="N160">
            <v>41509.583773148202</v>
          </cell>
          <cell r="T160">
            <v>1.75</v>
          </cell>
          <cell r="V160" t="str">
            <v/>
          </cell>
          <cell r="W160" t="str">
            <v/>
          </cell>
        </row>
        <row r="161">
          <cell r="A161" t="str">
            <v>O</v>
          </cell>
          <cell r="B161" t="str">
            <v>MD-001</v>
          </cell>
          <cell r="F161" t="str">
            <v>P</v>
          </cell>
          <cell r="G161" t="str">
            <v>0</v>
          </cell>
          <cell r="H161" t="str">
            <v>0</v>
          </cell>
          <cell r="I161" t="str">
            <v>BC-13-4577-02</v>
          </cell>
          <cell r="N161">
            <v>41529.486122685201</v>
          </cell>
          <cell r="T161">
            <v>0</v>
          </cell>
          <cell r="V161" t="str">
            <v/>
          </cell>
          <cell r="W161" t="str">
            <v/>
          </cell>
        </row>
        <row r="162">
          <cell r="A162" t="str">
            <v>O</v>
          </cell>
          <cell r="B162" t="str">
            <v>AD-731/A</v>
          </cell>
          <cell r="F162" t="str">
            <v>P</v>
          </cell>
          <cell r="G162" t="str">
            <v>0</v>
          </cell>
          <cell r="H162" t="str">
            <v>0</v>
          </cell>
          <cell r="I162" t="str">
            <v>BC-13-3540-01</v>
          </cell>
          <cell r="N162">
            <v>41470.432685185202</v>
          </cell>
          <cell r="T162">
            <v>1.75</v>
          </cell>
          <cell r="V162" t="str">
            <v/>
          </cell>
          <cell r="W162" t="str">
            <v/>
          </cell>
        </row>
        <row r="163">
          <cell r="A163" t="str">
            <v>F</v>
          </cell>
          <cell r="B163" t="str">
            <v>EM-140/A</v>
          </cell>
          <cell r="F163" t="str">
            <v>P</v>
          </cell>
          <cell r="G163" t="str">
            <v>0</v>
          </cell>
          <cell r="H163" t="str">
            <v>0</v>
          </cell>
          <cell r="I163" t="str">
            <v>BC-13-5461-11</v>
          </cell>
          <cell r="N163">
            <v>41576.730358796303</v>
          </cell>
          <cell r="Q163">
            <v>41578.672847222202</v>
          </cell>
          <cell r="T163">
            <v>1.75</v>
          </cell>
          <cell r="U163">
            <v>2.5</v>
          </cell>
          <cell r="V163" t="str">
            <v>CED</v>
          </cell>
          <cell r="W163" t="str">
            <v/>
          </cell>
        </row>
        <row r="164">
          <cell r="A164" t="str">
            <v>F</v>
          </cell>
          <cell r="B164" t="str">
            <v>EG-064/A</v>
          </cell>
          <cell r="F164" t="str">
            <v>P</v>
          </cell>
          <cell r="G164" t="str">
            <v>0</v>
          </cell>
          <cell r="H164" t="str">
            <v>0</v>
          </cell>
          <cell r="I164" t="str">
            <v>BC-13-5461-13</v>
          </cell>
          <cell r="N164">
            <v>41576.730358796303</v>
          </cell>
          <cell r="Q164">
            <v>41578.672847222202</v>
          </cell>
          <cell r="T164">
            <v>1.5</v>
          </cell>
          <cell r="U164">
            <v>1</v>
          </cell>
          <cell r="V164" t="str">
            <v>CED</v>
          </cell>
          <cell r="W164" t="str">
            <v/>
          </cell>
        </row>
        <row r="165">
          <cell r="A165" t="str">
            <v>F</v>
          </cell>
          <cell r="B165" t="str">
            <v>EG-064/A</v>
          </cell>
          <cell r="F165" t="str">
            <v>P</v>
          </cell>
          <cell r="G165" t="str">
            <v>0</v>
          </cell>
          <cell r="H165" t="str">
            <v>0</v>
          </cell>
          <cell r="I165" t="str">
            <v>BC-13-5461-12</v>
          </cell>
          <cell r="N165">
            <v>41576.730358796303</v>
          </cell>
          <cell r="Q165">
            <v>41578.672847222202</v>
          </cell>
          <cell r="T165">
            <v>1.5</v>
          </cell>
          <cell r="U165">
            <v>1</v>
          </cell>
          <cell r="V165" t="str">
            <v>CED</v>
          </cell>
          <cell r="W165" t="str">
            <v/>
          </cell>
        </row>
        <row r="166">
          <cell r="A166" t="str">
            <v>F</v>
          </cell>
          <cell r="B166" t="str">
            <v>AB-007</v>
          </cell>
          <cell r="F166" t="str">
            <v>P</v>
          </cell>
          <cell r="G166" t="str">
            <v>0</v>
          </cell>
          <cell r="H166" t="str">
            <v>0</v>
          </cell>
          <cell r="I166" t="str">
            <v>BC-13-5243-02</v>
          </cell>
          <cell r="N166">
            <v>41564.449594907397</v>
          </cell>
          <cell r="Q166">
            <v>41578.667210648098</v>
          </cell>
          <cell r="T166">
            <v>1.5</v>
          </cell>
          <cell r="U166">
            <v>2</v>
          </cell>
          <cell r="V166" t="str">
            <v>SBE</v>
          </cell>
          <cell r="W166" t="str">
            <v/>
          </cell>
        </row>
        <row r="167">
          <cell r="A167" t="str">
            <v>F</v>
          </cell>
          <cell r="B167" t="str">
            <v>AD-705</v>
          </cell>
          <cell r="F167" t="str">
            <v>P</v>
          </cell>
          <cell r="G167" t="str">
            <v>0</v>
          </cell>
          <cell r="H167" t="str">
            <v>0</v>
          </cell>
          <cell r="I167" t="str">
            <v>BC-13-5074-01</v>
          </cell>
          <cell r="N167">
            <v>41555.366585648102</v>
          </cell>
          <cell r="Q167">
            <v>41578.606331018498</v>
          </cell>
          <cell r="T167">
            <v>1.75</v>
          </cell>
          <cell r="U167">
            <v>2.5</v>
          </cell>
          <cell r="V167" t="str">
            <v>CBU</v>
          </cell>
          <cell r="W167" t="str">
            <v/>
          </cell>
        </row>
        <row r="168">
          <cell r="A168" t="str">
            <v>F</v>
          </cell>
          <cell r="B168" t="str">
            <v>EH-108</v>
          </cell>
          <cell r="F168" t="str">
            <v>P</v>
          </cell>
          <cell r="G168" t="str">
            <v>0</v>
          </cell>
          <cell r="H168" t="str">
            <v>0</v>
          </cell>
          <cell r="I168" t="str">
            <v>BC-13-5456-01</v>
          </cell>
          <cell r="N168">
            <v>41576.522731481498</v>
          </cell>
          <cell r="Q168">
            <v>41578.493391203701</v>
          </cell>
          <cell r="T168">
            <v>1.5</v>
          </cell>
          <cell r="U168">
            <v>0.75</v>
          </cell>
          <cell r="V168" t="str">
            <v>APU</v>
          </cell>
          <cell r="W168" t="str">
            <v/>
          </cell>
        </row>
        <row r="169">
          <cell r="A169" t="str">
            <v>F</v>
          </cell>
          <cell r="B169" t="str">
            <v>EJ-099D/A</v>
          </cell>
          <cell r="F169" t="str">
            <v>P</v>
          </cell>
          <cell r="G169" t="str">
            <v>0</v>
          </cell>
          <cell r="H169" t="str">
            <v>0</v>
          </cell>
          <cell r="I169" t="str">
            <v>BC-13-5482-01</v>
          </cell>
          <cell r="N169">
            <v>41578.294247685197</v>
          </cell>
          <cell r="Q169">
            <v>41578.473101851901</v>
          </cell>
          <cell r="T169">
            <v>2</v>
          </cell>
          <cell r="U169">
            <v>0.35</v>
          </cell>
          <cell r="V169" t="str">
            <v>APU</v>
          </cell>
          <cell r="W169" t="str">
            <v/>
          </cell>
        </row>
        <row r="170">
          <cell r="A170" t="str">
            <v>F</v>
          </cell>
          <cell r="B170" t="str">
            <v>DP-211</v>
          </cell>
          <cell r="F170" t="str">
            <v>P</v>
          </cell>
          <cell r="G170" t="str">
            <v>0</v>
          </cell>
          <cell r="H170" t="str">
            <v>0</v>
          </cell>
          <cell r="I170" t="str">
            <v>BC-13-5492-01</v>
          </cell>
          <cell r="N170">
            <v>41578.441932870403</v>
          </cell>
          <cell r="Q170">
            <v>41578.471388888902</v>
          </cell>
          <cell r="T170">
            <v>0.35</v>
          </cell>
          <cell r="U170">
            <v>0.15</v>
          </cell>
          <cell r="V170" t="str">
            <v>LVA</v>
          </cell>
          <cell r="W170" t="str">
            <v/>
          </cell>
        </row>
        <row r="171">
          <cell r="A171" t="str">
            <v>F</v>
          </cell>
          <cell r="B171" t="str">
            <v>EK-296</v>
          </cell>
          <cell r="F171" t="str">
            <v>P</v>
          </cell>
          <cell r="G171" t="str">
            <v>0</v>
          </cell>
          <cell r="H171" t="str">
            <v>0</v>
          </cell>
          <cell r="I171" t="str">
            <v>BC-13-5386-01</v>
          </cell>
          <cell r="N171">
            <v>41572.524837962999</v>
          </cell>
          <cell r="Q171">
            <v>41578.450486111098</v>
          </cell>
          <cell r="T171">
            <v>1</v>
          </cell>
          <cell r="U171">
            <v>0.75</v>
          </cell>
          <cell r="V171" t="str">
            <v>APU</v>
          </cell>
          <cell r="W171" t="str">
            <v/>
          </cell>
        </row>
        <row r="172">
          <cell r="A172" t="str">
            <v>F</v>
          </cell>
          <cell r="B172" t="str">
            <v>DQ-402</v>
          </cell>
          <cell r="F172" t="str">
            <v>P</v>
          </cell>
          <cell r="G172" t="str">
            <v>0</v>
          </cell>
          <cell r="H172" t="str">
            <v>0</v>
          </cell>
          <cell r="I172" t="str">
            <v>BC-13-5439-01</v>
          </cell>
          <cell r="N172">
            <v>41576.309976851902</v>
          </cell>
          <cell r="Q172">
            <v>41578.430694444403</v>
          </cell>
          <cell r="T172">
            <v>1</v>
          </cell>
          <cell r="U172">
            <v>0.75</v>
          </cell>
          <cell r="V172" t="str">
            <v>APU</v>
          </cell>
          <cell r="W172" t="str">
            <v/>
          </cell>
        </row>
        <row r="173">
          <cell r="A173" t="str">
            <v>F</v>
          </cell>
          <cell r="B173" t="str">
            <v>DQ-376</v>
          </cell>
          <cell r="F173" t="str">
            <v>P</v>
          </cell>
          <cell r="G173" t="str">
            <v>0</v>
          </cell>
          <cell r="H173" t="str">
            <v>0</v>
          </cell>
          <cell r="I173" t="str">
            <v>BC-13-5440-01</v>
          </cell>
          <cell r="N173">
            <v>41576.310358796298</v>
          </cell>
          <cell r="Q173">
            <v>41578.410729166702</v>
          </cell>
          <cell r="T173">
            <v>1</v>
          </cell>
          <cell r="U173">
            <v>0.75</v>
          </cell>
          <cell r="V173" t="str">
            <v>APU</v>
          </cell>
          <cell r="W173" t="str">
            <v/>
          </cell>
        </row>
        <row r="174">
          <cell r="A174" t="str">
            <v>F</v>
          </cell>
          <cell r="B174" t="str">
            <v>AD-581</v>
          </cell>
          <cell r="F174" t="str">
            <v>P</v>
          </cell>
          <cell r="G174" t="str">
            <v>1</v>
          </cell>
          <cell r="H174" t="str">
            <v>0</v>
          </cell>
          <cell r="I174" t="str">
            <v>BC-13-5413-01</v>
          </cell>
          <cell r="N174">
            <v>41575.355023148099</v>
          </cell>
          <cell r="Q174">
            <v>41578.356331018498</v>
          </cell>
          <cell r="T174">
            <v>1.75</v>
          </cell>
          <cell r="U174">
            <v>2</v>
          </cell>
          <cell r="V174" t="str">
            <v>EBL</v>
          </cell>
          <cell r="W174" t="str">
            <v/>
          </cell>
        </row>
        <row r="175">
          <cell r="A175" t="str">
            <v>F</v>
          </cell>
          <cell r="B175" t="str">
            <v>AD-581</v>
          </cell>
          <cell r="F175" t="str">
            <v>P</v>
          </cell>
          <cell r="G175" t="str">
            <v>1</v>
          </cell>
          <cell r="H175" t="str">
            <v>0</v>
          </cell>
          <cell r="I175" t="str">
            <v>BC-13-5412-01</v>
          </cell>
          <cell r="N175">
            <v>41575.353969907403</v>
          </cell>
          <cell r="Q175">
            <v>41578.351400462998</v>
          </cell>
          <cell r="T175">
            <v>1.75</v>
          </cell>
          <cell r="U175">
            <v>2</v>
          </cell>
          <cell r="V175" t="str">
            <v>EBL</v>
          </cell>
          <cell r="W175" t="str">
            <v/>
          </cell>
        </row>
        <row r="176">
          <cell r="A176" t="str">
            <v>F</v>
          </cell>
          <cell r="B176" t="str">
            <v>AD-535</v>
          </cell>
          <cell r="F176" t="str">
            <v>P</v>
          </cell>
          <cell r="G176" t="str">
            <v>0</v>
          </cell>
          <cell r="H176" t="str">
            <v>0</v>
          </cell>
          <cell r="I176" t="str">
            <v>BC-13-5397-01</v>
          </cell>
          <cell r="N176">
            <v>41575.3338657407</v>
          </cell>
          <cell r="Q176">
            <v>41578.3458217593</v>
          </cell>
          <cell r="T176">
            <v>1.75</v>
          </cell>
          <cell r="U176">
            <v>0.5</v>
          </cell>
          <cell r="V176" t="str">
            <v>CED</v>
          </cell>
          <cell r="W176" t="str">
            <v>AQP</v>
          </cell>
        </row>
        <row r="177">
          <cell r="A177" t="str">
            <v>F</v>
          </cell>
          <cell r="B177" t="str">
            <v>AD-535</v>
          </cell>
          <cell r="F177" t="str">
            <v>P</v>
          </cell>
          <cell r="G177" t="str">
            <v>0</v>
          </cell>
          <cell r="H177" t="str">
            <v>0</v>
          </cell>
          <cell r="I177" t="str">
            <v>BC-13-5397-02</v>
          </cell>
          <cell r="N177">
            <v>41575.3338657407</v>
          </cell>
          <cell r="Q177">
            <v>41578.3458217593</v>
          </cell>
          <cell r="T177">
            <v>1.75</v>
          </cell>
          <cell r="U177">
            <v>0.5</v>
          </cell>
          <cell r="V177" t="str">
            <v>CED</v>
          </cell>
          <cell r="W177" t="str">
            <v>AQP</v>
          </cell>
        </row>
        <row r="178">
          <cell r="A178" t="str">
            <v>F</v>
          </cell>
          <cell r="B178" t="str">
            <v>AD-535</v>
          </cell>
          <cell r="F178" t="str">
            <v>P</v>
          </cell>
          <cell r="G178" t="str">
            <v>0</v>
          </cell>
          <cell r="H178" t="str">
            <v>0</v>
          </cell>
          <cell r="I178" t="str">
            <v>BC-13-5323-01</v>
          </cell>
          <cell r="N178">
            <v>41569.644976851901</v>
          </cell>
          <cell r="Q178">
            <v>41578.327349537001</v>
          </cell>
          <cell r="T178">
            <v>1.75</v>
          </cell>
          <cell r="U178">
            <v>1</v>
          </cell>
          <cell r="V178" t="str">
            <v>CED</v>
          </cell>
          <cell r="W178" t="str">
            <v>AQP</v>
          </cell>
        </row>
        <row r="179">
          <cell r="A179" t="str">
            <v>F</v>
          </cell>
          <cell r="B179" t="str">
            <v>AD-534</v>
          </cell>
          <cell r="F179" t="str">
            <v>P</v>
          </cell>
          <cell r="G179" t="str">
            <v>0</v>
          </cell>
          <cell r="H179" t="str">
            <v>0</v>
          </cell>
          <cell r="I179" t="str">
            <v>BC-13-5395-01</v>
          </cell>
          <cell r="N179">
            <v>41575.332812499997</v>
          </cell>
          <cell r="Q179">
            <v>41578.327349537001</v>
          </cell>
          <cell r="T179">
            <v>1.75</v>
          </cell>
          <cell r="U179">
            <v>1</v>
          </cell>
          <cell r="V179" t="str">
            <v>CED</v>
          </cell>
          <cell r="W179" t="str">
            <v>AQP</v>
          </cell>
        </row>
        <row r="180">
          <cell r="A180" t="str">
            <v>F</v>
          </cell>
          <cell r="B180" t="str">
            <v>AD-318A</v>
          </cell>
          <cell r="F180" t="str">
            <v>P</v>
          </cell>
          <cell r="G180" t="str">
            <v>0</v>
          </cell>
          <cell r="H180" t="str">
            <v>0</v>
          </cell>
          <cell r="I180" t="str">
            <v>BC-13-5467-01</v>
          </cell>
          <cell r="N180">
            <v>41577.299953703703</v>
          </cell>
          <cell r="Q180">
            <v>41578.327349537001</v>
          </cell>
          <cell r="T180">
            <v>1.75</v>
          </cell>
          <cell r="U180">
            <v>0.5</v>
          </cell>
          <cell r="V180" t="str">
            <v>CED</v>
          </cell>
          <cell r="W180" t="str">
            <v>AQP</v>
          </cell>
        </row>
        <row r="181">
          <cell r="A181" t="str">
            <v>F</v>
          </cell>
          <cell r="B181" t="str">
            <v>FR-112</v>
          </cell>
          <cell r="F181" t="str">
            <v>P</v>
          </cell>
          <cell r="G181" t="str">
            <v>0</v>
          </cell>
          <cell r="H181" t="str">
            <v>0</v>
          </cell>
          <cell r="I181" t="str">
            <v>BC-13-5245-01</v>
          </cell>
          <cell r="N181">
            <v>41564.590659722198</v>
          </cell>
          <cell r="Q181">
            <v>41578</v>
          </cell>
          <cell r="T181">
            <v>1.25</v>
          </cell>
          <cell r="U181">
            <v>1.25</v>
          </cell>
          <cell r="V181" t="str">
            <v>DCR</v>
          </cell>
          <cell r="W181" t="str">
            <v/>
          </cell>
        </row>
        <row r="182">
          <cell r="A182" t="str">
            <v>F</v>
          </cell>
          <cell r="B182" t="str">
            <v>FB-431/3</v>
          </cell>
          <cell r="F182" t="str">
            <v>P</v>
          </cell>
          <cell r="G182" t="str">
            <v>0</v>
          </cell>
          <cell r="H182" t="str">
            <v>0</v>
          </cell>
          <cell r="I182" t="str">
            <v>BC-13-5485-03</v>
          </cell>
          <cell r="N182">
            <v>41578.384317129603</v>
          </cell>
          <cell r="Q182">
            <v>41578</v>
          </cell>
          <cell r="T182">
            <v>0.5</v>
          </cell>
          <cell r="U182">
            <v>0.5</v>
          </cell>
          <cell r="V182" t="str">
            <v>DCR</v>
          </cell>
          <cell r="W182" t="str">
            <v/>
          </cell>
        </row>
        <row r="183">
          <cell r="A183" t="str">
            <v>F</v>
          </cell>
          <cell r="B183" t="str">
            <v>FB-550</v>
          </cell>
          <cell r="F183" t="str">
            <v>P</v>
          </cell>
          <cell r="G183" t="str">
            <v>0</v>
          </cell>
          <cell r="H183" t="str">
            <v>0</v>
          </cell>
          <cell r="I183" t="str">
            <v>BC-13-5485-01</v>
          </cell>
          <cell r="N183">
            <v>41578.384317129603</v>
          </cell>
          <cell r="Q183">
            <v>41578</v>
          </cell>
          <cell r="T183">
            <v>0.5</v>
          </cell>
          <cell r="U183">
            <v>0.5</v>
          </cell>
          <cell r="V183" t="str">
            <v>DCR</v>
          </cell>
          <cell r="W183" t="str">
            <v/>
          </cell>
        </row>
        <row r="184">
          <cell r="A184" t="str">
            <v>F</v>
          </cell>
          <cell r="B184" t="str">
            <v>EK-136</v>
          </cell>
          <cell r="F184" t="str">
            <v>P</v>
          </cell>
          <cell r="G184" t="str">
            <v>0</v>
          </cell>
          <cell r="H184" t="str">
            <v>0</v>
          </cell>
          <cell r="I184" t="str">
            <v>BC-13-5491-01</v>
          </cell>
          <cell r="N184">
            <v>41578.439965277801</v>
          </cell>
          <cell r="Q184">
            <v>41578</v>
          </cell>
          <cell r="T184">
            <v>1</v>
          </cell>
          <cell r="U184">
            <v>0.5</v>
          </cell>
          <cell r="V184" t="str">
            <v>APU</v>
          </cell>
          <cell r="W184" t="str">
            <v/>
          </cell>
        </row>
        <row r="185">
          <cell r="A185" t="str">
            <v>F</v>
          </cell>
          <cell r="B185" t="str">
            <v>FA-501/DE-CHF</v>
          </cell>
          <cell r="F185" t="str">
            <v>P</v>
          </cell>
          <cell r="G185" t="str">
            <v>0</v>
          </cell>
          <cell r="H185" t="str">
            <v>0</v>
          </cell>
          <cell r="I185" t="str">
            <v>BC-13-5477-02</v>
          </cell>
          <cell r="N185">
            <v>41577.472175925897</v>
          </cell>
          <cell r="Q185">
            <v>41578</v>
          </cell>
          <cell r="T185">
            <v>0.5</v>
          </cell>
          <cell r="U185">
            <v>0.5</v>
          </cell>
          <cell r="V185" t="str">
            <v>DCR</v>
          </cell>
          <cell r="W185" t="str">
            <v/>
          </cell>
        </row>
        <row r="186">
          <cell r="A186" t="str">
            <v>F</v>
          </cell>
          <cell r="B186" t="str">
            <v>FA-501/EN-EUR</v>
          </cell>
          <cell r="F186" t="str">
            <v>P</v>
          </cell>
          <cell r="G186" t="str">
            <v>0</v>
          </cell>
          <cell r="H186" t="str">
            <v>0</v>
          </cell>
          <cell r="I186" t="str">
            <v>BC-13-5477-01</v>
          </cell>
          <cell r="N186">
            <v>41577.472175925897</v>
          </cell>
          <cell r="Q186">
            <v>41578</v>
          </cell>
          <cell r="T186">
            <v>0.5</v>
          </cell>
          <cell r="U186">
            <v>0.5</v>
          </cell>
          <cell r="V186" t="str">
            <v>DCR</v>
          </cell>
          <cell r="W186" t="str">
            <v/>
          </cell>
        </row>
        <row r="187">
          <cell r="A187" t="str">
            <v>F</v>
          </cell>
          <cell r="B187" t="str">
            <v>FA-324/FR</v>
          </cell>
          <cell r="F187" t="str">
            <v>P</v>
          </cell>
          <cell r="G187" t="str">
            <v>0</v>
          </cell>
          <cell r="H187" t="str">
            <v>0</v>
          </cell>
          <cell r="I187" t="str">
            <v>BC-13-5476-01</v>
          </cell>
          <cell r="N187">
            <v>41577.471469907403</v>
          </cell>
          <cell r="Q187">
            <v>41578</v>
          </cell>
          <cell r="T187">
            <v>0.5</v>
          </cell>
          <cell r="U187">
            <v>0.5</v>
          </cell>
          <cell r="V187" t="str">
            <v>DCR</v>
          </cell>
          <cell r="W187" t="str">
            <v/>
          </cell>
        </row>
        <row r="188">
          <cell r="A188" t="str">
            <v>F</v>
          </cell>
          <cell r="B188" t="str">
            <v>FB-213/5</v>
          </cell>
          <cell r="F188" t="str">
            <v>P</v>
          </cell>
          <cell r="G188" t="str">
            <v>0</v>
          </cell>
          <cell r="H188" t="str">
            <v>0</v>
          </cell>
          <cell r="I188" t="str">
            <v>BC-13-5475-01</v>
          </cell>
          <cell r="N188">
            <v>41577.471006944397</v>
          </cell>
          <cell r="Q188">
            <v>41578</v>
          </cell>
          <cell r="T188">
            <v>0.5</v>
          </cell>
          <cell r="U188">
            <v>0.5</v>
          </cell>
          <cell r="V188" t="str">
            <v>DCR</v>
          </cell>
          <cell r="W188" t="str">
            <v/>
          </cell>
        </row>
        <row r="189">
          <cell r="A189" t="str">
            <v>F</v>
          </cell>
          <cell r="B189" t="str">
            <v>EK-286</v>
          </cell>
          <cell r="F189" t="str">
            <v>P</v>
          </cell>
          <cell r="G189" t="str">
            <v>0</v>
          </cell>
          <cell r="H189" t="str">
            <v>0</v>
          </cell>
          <cell r="I189" t="str">
            <v>BC-13-5420-04</v>
          </cell>
          <cell r="N189">
            <v>41575.479814814797</v>
          </cell>
          <cell r="Q189">
            <v>41578</v>
          </cell>
          <cell r="T189">
            <v>1</v>
          </cell>
          <cell r="U189">
            <v>1</v>
          </cell>
          <cell r="V189" t="str">
            <v>DCR</v>
          </cell>
          <cell r="W189" t="str">
            <v/>
          </cell>
        </row>
        <row r="190">
          <cell r="A190" t="str">
            <v>F</v>
          </cell>
          <cell r="B190" t="str">
            <v>EK-282</v>
          </cell>
          <cell r="F190" t="str">
            <v>P</v>
          </cell>
          <cell r="G190" t="str">
            <v>0</v>
          </cell>
          <cell r="H190" t="str">
            <v>0</v>
          </cell>
          <cell r="I190" t="str">
            <v>BC-13-5420-03</v>
          </cell>
          <cell r="N190">
            <v>41575.479814814797</v>
          </cell>
          <cell r="Q190">
            <v>41578</v>
          </cell>
          <cell r="T190">
            <v>1</v>
          </cell>
          <cell r="U190">
            <v>1</v>
          </cell>
          <cell r="V190" t="str">
            <v>DCR</v>
          </cell>
          <cell r="W190" t="str">
            <v/>
          </cell>
        </row>
        <row r="191">
          <cell r="A191" t="str">
            <v>F</v>
          </cell>
          <cell r="B191" t="str">
            <v>EK-269</v>
          </cell>
          <cell r="F191" t="str">
            <v>P</v>
          </cell>
          <cell r="G191" t="str">
            <v>0</v>
          </cell>
          <cell r="H191" t="str">
            <v>0</v>
          </cell>
          <cell r="I191" t="str">
            <v>BC-13-5420-02</v>
          </cell>
          <cell r="N191">
            <v>41575.479814814797</v>
          </cell>
          <cell r="Q191">
            <v>41578</v>
          </cell>
          <cell r="T191">
            <v>1</v>
          </cell>
          <cell r="U191">
            <v>1</v>
          </cell>
          <cell r="V191" t="str">
            <v>DCR</v>
          </cell>
          <cell r="W191" t="str">
            <v/>
          </cell>
        </row>
        <row r="192">
          <cell r="A192" t="str">
            <v>F</v>
          </cell>
          <cell r="B192" t="str">
            <v>EK-303</v>
          </cell>
          <cell r="F192" t="str">
            <v>P</v>
          </cell>
          <cell r="G192" t="str">
            <v>0</v>
          </cell>
          <cell r="H192" t="str">
            <v>0</v>
          </cell>
          <cell r="I192" t="str">
            <v>BC-13-5420-01</v>
          </cell>
          <cell r="N192">
            <v>41575.479814814797</v>
          </cell>
          <cell r="Q192">
            <v>41578</v>
          </cell>
          <cell r="T192">
            <v>1</v>
          </cell>
          <cell r="U192">
            <v>1</v>
          </cell>
          <cell r="V192" t="str">
            <v>DCR</v>
          </cell>
          <cell r="W192" t="str">
            <v/>
          </cell>
        </row>
        <row r="193">
          <cell r="A193" t="str">
            <v>F</v>
          </cell>
          <cell r="B193" t="str">
            <v>BA-024</v>
          </cell>
          <cell r="F193" t="str">
            <v>P</v>
          </cell>
          <cell r="G193" t="str">
            <v>0</v>
          </cell>
          <cell r="H193" t="str">
            <v>0</v>
          </cell>
          <cell r="I193" t="str">
            <v>BC-13-5363-01</v>
          </cell>
          <cell r="N193">
            <v>41571.5840509259</v>
          </cell>
          <cell r="Q193">
            <v>41578</v>
          </cell>
          <cell r="T193">
            <v>1</v>
          </cell>
          <cell r="U193">
            <v>1</v>
          </cell>
          <cell r="V193" t="str">
            <v>DCR</v>
          </cell>
          <cell r="W193" t="str">
            <v/>
          </cell>
        </row>
        <row r="194">
          <cell r="A194" t="str">
            <v>F</v>
          </cell>
          <cell r="B194" t="str">
            <v>BG-107</v>
          </cell>
          <cell r="F194" t="str">
            <v>P</v>
          </cell>
          <cell r="G194" t="str">
            <v>0</v>
          </cell>
          <cell r="H194" t="str">
            <v>0</v>
          </cell>
          <cell r="I194" t="str">
            <v>BC-13-5356-01</v>
          </cell>
          <cell r="N194">
            <v>41571.452476851897</v>
          </cell>
          <cell r="Q194">
            <v>41578</v>
          </cell>
          <cell r="T194">
            <v>1</v>
          </cell>
          <cell r="U194">
            <v>1</v>
          </cell>
          <cell r="V194" t="str">
            <v>DCR</v>
          </cell>
          <cell r="W194" t="str">
            <v/>
          </cell>
        </row>
        <row r="195">
          <cell r="A195" t="str">
            <v>F</v>
          </cell>
          <cell r="B195" t="str">
            <v>EJ-097A/B</v>
          </cell>
          <cell r="F195" t="str">
            <v>P</v>
          </cell>
          <cell r="G195" t="str">
            <v>0</v>
          </cell>
          <cell r="H195" t="str">
            <v>0</v>
          </cell>
          <cell r="I195" t="str">
            <v>BC-13-5429-01</v>
          </cell>
          <cell r="N195">
            <v>41575.673518518503</v>
          </cell>
          <cell r="Q195">
            <v>41577.674687500003</v>
          </cell>
          <cell r="T195">
            <v>2</v>
          </cell>
          <cell r="U195">
            <v>1</v>
          </cell>
          <cell r="V195" t="str">
            <v>APU</v>
          </cell>
          <cell r="W195" t="str">
            <v/>
          </cell>
        </row>
        <row r="196">
          <cell r="A196" t="str">
            <v>F</v>
          </cell>
          <cell r="B196" t="str">
            <v>CF-018</v>
          </cell>
          <cell r="F196" t="str">
            <v>P</v>
          </cell>
          <cell r="G196" t="str">
            <v>0</v>
          </cell>
          <cell r="H196" t="str">
            <v>0</v>
          </cell>
          <cell r="I196" t="str">
            <v>BC-13-5219-01</v>
          </cell>
          <cell r="N196">
            <v>41563.337534722203</v>
          </cell>
          <cell r="Q196">
            <v>41577.656134259298</v>
          </cell>
          <cell r="T196">
            <v>1</v>
          </cell>
          <cell r="U196">
            <v>1</v>
          </cell>
          <cell r="V196" t="str">
            <v>CBU</v>
          </cell>
          <cell r="W196" t="str">
            <v/>
          </cell>
        </row>
        <row r="197">
          <cell r="A197" t="str">
            <v>F</v>
          </cell>
          <cell r="B197" t="str">
            <v>AD-520</v>
          </cell>
          <cell r="F197" t="str">
            <v>P</v>
          </cell>
          <cell r="G197" t="str">
            <v>0</v>
          </cell>
          <cell r="H197" t="str">
            <v>0</v>
          </cell>
          <cell r="I197" t="str">
            <v>BC-13-5463-01</v>
          </cell>
          <cell r="N197">
            <v>41577.296354166698</v>
          </cell>
          <cell r="Q197">
            <v>41577.652766203697</v>
          </cell>
          <cell r="T197">
            <v>1.75</v>
          </cell>
          <cell r="U197">
            <v>0.5</v>
          </cell>
          <cell r="V197" t="str">
            <v>CED</v>
          </cell>
          <cell r="W197" t="str">
            <v>AQP</v>
          </cell>
        </row>
        <row r="198">
          <cell r="A198" t="str">
            <v>F</v>
          </cell>
          <cell r="B198" t="str">
            <v>AD-519</v>
          </cell>
          <cell r="F198" t="str">
            <v>P</v>
          </cell>
          <cell r="G198" t="str">
            <v>0</v>
          </cell>
          <cell r="H198" t="str">
            <v>0</v>
          </cell>
          <cell r="I198" t="str">
            <v>BC-13-5469-01</v>
          </cell>
          <cell r="N198">
            <v>41577.302326388897</v>
          </cell>
          <cell r="Q198">
            <v>41577.652766203697</v>
          </cell>
          <cell r="T198">
            <v>1.75</v>
          </cell>
          <cell r="U198">
            <v>0.5</v>
          </cell>
          <cell r="V198" t="str">
            <v>CED</v>
          </cell>
          <cell r="W198" t="str">
            <v>AQP</v>
          </cell>
        </row>
        <row r="199">
          <cell r="A199" t="str">
            <v>F</v>
          </cell>
          <cell r="B199" t="str">
            <v>BF-214</v>
          </cell>
          <cell r="F199" t="str">
            <v>P</v>
          </cell>
          <cell r="G199" t="str">
            <v>0</v>
          </cell>
          <cell r="H199" t="str">
            <v>0</v>
          </cell>
          <cell r="I199" t="str">
            <v>BC-13-5466-01</v>
          </cell>
          <cell r="N199">
            <v>41577.299606481502</v>
          </cell>
          <cell r="Q199">
            <v>41577.652766203697</v>
          </cell>
          <cell r="T199">
            <v>1.75</v>
          </cell>
          <cell r="U199">
            <v>0.5</v>
          </cell>
          <cell r="V199" t="str">
            <v>CED</v>
          </cell>
          <cell r="W199" t="str">
            <v>AQP</v>
          </cell>
        </row>
        <row r="200">
          <cell r="A200" t="str">
            <v>F</v>
          </cell>
          <cell r="B200" t="str">
            <v>EJ-120C/A</v>
          </cell>
          <cell r="F200" t="str">
            <v>P</v>
          </cell>
          <cell r="G200" t="str">
            <v>0</v>
          </cell>
          <cell r="H200" t="str">
            <v>0</v>
          </cell>
          <cell r="I200" t="str">
            <v>BC-13-5428-01</v>
          </cell>
          <cell r="N200">
            <v>41575.671979166698</v>
          </cell>
          <cell r="Q200">
            <v>41577.635474536997</v>
          </cell>
          <cell r="T200">
            <v>2</v>
          </cell>
          <cell r="U200">
            <v>1.25</v>
          </cell>
          <cell r="V200" t="str">
            <v>APU</v>
          </cell>
          <cell r="W200" t="str">
            <v/>
          </cell>
        </row>
        <row r="201">
          <cell r="A201" t="str">
            <v>F</v>
          </cell>
          <cell r="B201" t="str">
            <v>EL-375</v>
          </cell>
          <cell r="F201" t="str">
            <v>P</v>
          </cell>
          <cell r="G201" t="str">
            <v>0</v>
          </cell>
          <cell r="H201" t="str">
            <v>0</v>
          </cell>
          <cell r="I201" t="str">
            <v>BC-13-5357-01</v>
          </cell>
          <cell r="N201">
            <v>41571.463148148097</v>
          </cell>
          <cell r="Q201">
            <v>41577.625347222202</v>
          </cell>
          <cell r="T201">
            <v>2.5</v>
          </cell>
          <cell r="U201">
            <v>2.5</v>
          </cell>
          <cell r="V201" t="str">
            <v>CED</v>
          </cell>
          <cell r="W201" t="str">
            <v/>
          </cell>
        </row>
        <row r="202">
          <cell r="A202" t="str">
            <v>F</v>
          </cell>
          <cell r="B202" t="str">
            <v>AD-013</v>
          </cell>
          <cell r="F202" t="str">
            <v>P</v>
          </cell>
          <cell r="G202" t="str">
            <v>0</v>
          </cell>
          <cell r="H202" t="str">
            <v>0</v>
          </cell>
          <cell r="I202" t="str">
            <v>BC-13-5332-01</v>
          </cell>
          <cell r="N202">
            <v>41570.368287037003</v>
          </cell>
          <cell r="Q202">
            <v>41577.617442129602</v>
          </cell>
          <cell r="T202">
            <v>1.75</v>
          </cell>
          <cell r="U202">
            <v>1.5</v>
          </cell>
          <cell r="V202" t="str">
            <v>EBL</v>
          </cell>
          <cell r="W202" t="str">
            <v/>
          </cell>
        </row>
        <row r="203">
          <cell r="A203" t="str">
            <v>F</v>
          </cell>
          <cell r="B203" t="str">
            <v>BF-244</v>
          </cell>
          <cell r="F203" t="str">
            <v>P</v>
          </cell>
          <cell r="G203" t="str">
            <v>0</v>
          </cell>
          <cell r="H203" t="str">
            <v>0</v>
          </cell>
          <cell r="I203" t="str">
            <v>BC-13-5433-01</v>
          </cell>
          <cell r="N203">
            <v>41575.702326388899</v>
          </cell>
          <cell r="Q203">
            <v>41577.586759259299</v>
          </cell>
          <cell r="T203">
            <v>1.75</v>
          </cell>
          <cell r="U203">
            <v>0.5</v>
          </cell>
          <cell r="V203" t="str">
            <v>CED</v>
          </cell>
          <cell r="W203" t="str">
            <v>AQP</v>
          </cell>
        </row>
        <row r="204">
          <cell r="A204" t="str">
            <v>F</v>
          </cell>
          <cell r="B204" t="str">
            <v>DW-017</v>
          </cell>
          <cell r="F204" t="str">
            <v>P</v>
          </cell>
          <cell r="G204" t="str">
            <v>0</v>
          </cell>
          <cell r="H204" t="str">
            <v>0</v>
          </cell>
          <cell r="I204" t="str">
            <v>BC-13-5431-02</v>
          </cell>
          <cell r="N204">
            <v>41575.7006944444</v>
          </cell>
          <cell r="Q204">
            <v>41577.582187499997</v>
          </cell>
          <cell r="T204">
            <v>2.5</v>
          </cell>
          <cell r="U204">
            <v>1</v>
          </cell>
          <cell r="V204" t="str">
            <v>PAB</v>
          </cell>
          <cell r="W204" t="str">
            <v/>
          </cell>
        </row>
        <row r="205">
          <cell r="A205" t="str">
            <v>F</v>
          </cell>
          <cell r="B205" t="str">
            <v>DB-041</v>
          </cell>
          <cell r="F205" t="str">
            <v>P</v>
          </cell>
          <cell r="G205" t="str">
            <v>0</v>
          </cell>
          <cell r="H205" t="str">
            <v>0</v>
          </cell>
          <cell r="I205" t="str">
            <v>BC-13-5423-01</v>
          </cell>
          <cell r="N205">
            <v>41575.617291666698</v>
          </cell>
          <cell r="Q205">
            <v>41577.580659722204</v>
          </cell>
          <cell r="T205">
            <v>1.25</v>
          </cell>
          <cell r="U205">
            <v>0.5</v>
          </cell>
          <cell r="V205" t="str">
            <v>CED</v>
          </cell>
          <cell r="W205" t="str">
            <v>AQP</v>
          </cell>
        </row>
        <row r="206">
          <cell r="A206" t="str">
            <v>F</v>
          </cell>
          <cell r="B206" t="str">
            <v>EK-134</v>
          </cell>
          <cell r="F206" t="str">
            <v>P</v>
          </cell>
          <cell r="G206" t="str">
            <v>0</v>
          </cell>
          <cell r="H206" t="str">
            <v>0</v>
          </cell>
          <cell r="I206" t="str">
            <v>BC-13-5416-01</v>
          </cell>
          <cell r="N206">
            <v>41575.442430555602</v>
          </cell>
          <cell r="Q206">
            <v>41577.575682870403</v>
          </cell>
          <cell r="T206">
            <v>1</v>
          </cell>
          <cell r="U206">
            <v>0.5</v>
          </cell>
          <cell r="V206" t="str">
            <v>APU</v>
          </cell>
          <cell r="W206" t="str">
            <v/>
          </cell>
        </row>
        <row r="207">
          <cell r="A207" t="str">
            <v>F</v>
          </cell>
          <cell r="B207" t="str">
            <v>BF-192</v>
          </cell>
          <cell r="F207" t="str">
            <v>P</v>
          </cell>
          <cell r="G207" t="str">
            <v>0</v>
          </cell>
          <cell r="H207" t="str">
            <v>0</v>
          </cell>
          <cell r="I207" t="str">
            <v>BC-13-5312-01</v>
          </cell>
          <cell r="N207">
            <v>41569.407800925903</v>
          </cell>
          <cell r="Q207">
            <v>41577.572337963</v>
          </cell>
          <cell r="T207">
            <v>1.75</v>
          </cell>
          <cell r="U207">
            <v>0.75</v>
          </cell>
          <cell r="V207" t="str">
            <v>FPL</v>
          </cell>
          <cell r="W207" t="str">
            <v/>
          </cell>
        </row>
        <row r="208">
          <cell r="A208" t="str">
            <v>F</v>
          </cell>
          <cell r="B208" t="str">
            <v>DB-053</v>
          </cell>
          <cell r="F208" t="str">
            <v>P</v>
          </cell>
          <cell r="G208" t="str">
            <v>0</v>
          </cell>
          <cell r="H208" t="str">
            <v>0</v>
          </cell>
          <cell r="I208" t="str">
            <v>BC-13-5424-01</v>
          </cell>
          <cell r="N208">
            <v>41575.618229166699</v>
          </cell>
          <cell r="Q208">
            <v>41577.571458333303</v>
          </cell>
          <cell r="T208">
            <v>1.25</v>
          </cell>
          <cell r="U208">
            <v>0.5</v>
          </cell>
          <cell r="V208" t="str">
            <v>CED</v>
          </cell>
          <cell r="W208" t="str">
            <v>AQP</v>
          </cell>
        </row>
        <row r="209">
          <cell r="A209" t="str">
            <v>F</v>
          </cell>
          <cell r="B209" t="str">
            <v>EK-138</v>
          </cell>
          <cell r="F209" t="str">
            <v>P</v>
          </cell>
          <cell r="G209" t="str">
            <v>0</v>
          </cell>
          <cell r="H209" t="str">
            <v>0</v>
          </cell>
          <cell r="I209" t="str">
            <v>BC-13-5389-01</v>
          </cell>
          <cell r="N209">
            <v>41572.530740740702</v>
          </cell>
          <cell r="Q209">
            <v>41577.571157407401</v>
          </cell>
          <cell r="T209">
            <v>1</v>
          </cell>
          <cell r="U209">
            <v>0.5</v>
          </cell>
          <cell r="V209" t="str">
            <v>APU</v>
          </cell>
          <cell r="W209" t="str">
            <v/>
          </cell>
        </row>
        <row r="210">
          <cell r="A210" t="str">
            <v>F</v>
          </cell>
          <cell r="B210" t="str">
            <v>BF-015A</v>
          </cell>
          <cell r="F210" t="str">
            <v>P</v>
          </cell>
          <cell r="G210" t="str">
            <v>0</v>
          </cell>
          <cell r="H210" t="str">
            <v>0</v>
          </cell>
          <cell r="I210" t="str">
            <v>BC-13-4797-02</v>
          </cell>
          <cell r="N210">
            <v>41541.492754629602</v>
          </cell>
          <cell r="Q210">
            <v>41577.5637615741</v>
          </cell>
          <cell r="T210">
            <v>1.75</v>
          </cell>
          <cell r="U210">
            <v>2.5</v>
          </cell>
          <cell r="V210" t="str">
            <v>CED</v>
          </cell>
          <cell r="W210" t="str">
            <v/>
          </cell>
        </row>
        <row r="211">
          <cell r="A211" t="str">
            <v>F</v>
          </cell>
          <cell r="B211" t="str">
            <v>AD-493</v>
          </cell>
          <cell r="F211" t="str">
            <v>P</v>
          </cell>
          <cell r="G211" t="str">
            <v>1</v>
          </cell>
          <cell r="H211" t="str">
            <v>0</v>
          </cell>
          <cell r="I211" t="str">
            <v>BC-13-5411-01</v>
          </cell>
          <cell r="N211">
            <v>41575.351550925901</v>
          </cell>
          <cell r="Q211">
            <v>41577.535983796297</v>
          </cell>
          <cell r="T211">
            <v>1.75</v>
          </cell>
          <cell r="U211">
            <v>1</v>
          </cell>
          <cell r="V211" t="str">
            <v>EBL</v>
          </cell>
          <cell r="W211" t="str">
            <v/>
          </cell>
        </row>
        <row r="212">
          <cell r="A212" t="str">
            <v>F</v>
          </cell>
          <cell r="B212" t="str">
            <v>AD-493</v>
          </cell>
          <cell r="F212" t="str">
            <v>P</v>
          </cell>
          <cell r="G212" t="str">
            <v>0</v>
          </cell>
          <cell r="H212" t="str">
            <v>0</v>
          </cell>
          <cell r="I212" t="str">
            <v>BC-13-5411-05</v>
          </cell>
          <cell r="N212">
            <v>41575.351550925901</v>
          </cell>
          <cell r="Q212">
            <v>41577.535983796297</v>
          </cell>
          <cell r="T212">
            <v>1.75</v>
          </cell>
          <cell r="U212">
            <v>1</v>
          </cell>
          <cell r="V212" t="str">
            <v>EBL</v>
          </cell>
          <cell r="W212" t="str">
            <v/>
          </cell>
        </row>
        <row r="213">
          <cell r="A213" t="str">
            <v>F</v>
          </cell>
          <cell r="B213" t="str">
            <v>AD-493</v>
          </cell>
          <cell r="F213" t="str">
            <v>P</v>
          </cell>
          <cell r="G213" t="str">
            <v>0</v>
          </cell>
          <cell r="H213" t="str">
            <v>0</v>
          </cell>
          <cell r="I213" t="str">
            <v>BC-13-5411-04</v>
          </cell>
          <cell r="N213">
            <v>41575.351550925901</v>
          </cell>
          <cell r="Q213">
            <v>41577.535983796297</v>
          </cell>
          <cell r="T213">
            <v>1.75</v>
          </cell>
          <cell r="U213">
            <v>1</v>
          </cell>
          <cell r="V213" t="str">
            <v>EBL</v>
          </cell>
          <cell r="W213" t="str">
            <v/>
          </cell>
        </row>
        <row r="214">
          <cell r="A214" t="str">
            <v>F</v>
          </cell>
          <cell r="B214" t="str">
            <v>AD-493</v>
          </cell>
          <cell r="F214" t="str">
            <v>P</v>
          </cell>
          <cell r="G214" t="str">
            <v>0</v>
          </cell>
          <cell r="H214" t="str">
            <v>0</v>
          </cell>
          <cell r="I214" t="str">
            <v>BC-13-5411-03</v>
          </cell>
          <cell r="N214">
            <v>41575.351550925901</v>
          </cell>
          <cell r="Q214">
            <v>41577.535983796297</v>
          </cell>
          <cell r="T214">
            <v>1.75</v>
          </cell>
          <cell r="U214">
            <v>1</v>
          </cell>
          <cell r="V214" t="str">
            <v>EBL</v>
          </cell>
          <cell r="W214" t="str">
            <v/>
          </cell>
        </row>
        <row r="215">
          <cell r="A215" t="str">
            <v>F</v>
          </cell>
          <cell r="B215" t="str">
            <v>AD-493</v>
          </cell>
          <cell r="F215" t="str">
            <v>P</v>
          </cell>
          <cell r="G215" t="str">
            <v>0</v>
          </cell>
          <cell r="H215" t="str">
            <v>0</v>
          </cell>
          <cell r="I215" t="str">
            <v>BC-13-5411-02</v>
          </cell>
          <cell r="N215">
            <v>41575.351550925901</v>
          </cell>
          <cell r="Q215">
            <v>41577.535983796297</v>
          </cell>
          <cell r="T215">
            <v>1.75</v>
          </cell>
          <cell r="U215">
            <v>1</v>
          </cell>
          <cell r="V215" t="str">
            <v>EBL</v>
          </cell>
          <cell r="W215" t="str">
            <v/>
          </cell>
        </row>
        <row r="216">
          <cell r="A216" t="str">
            <v>F</v>
          </cell>
          <cell r="B216" t="str">
            <v>EK-182</v>
          </cell>
          <cell r="F216" t="str">
            <v>P</v>
          </cell>
          <cell r="G216" t="str">
            <v>0</v>
          </cell>
          <cell r="H216" t="str">
            <v>0</v>
          </cell>
          <cell r="I216" t="str">
            <v>BC-13-5417-01</v>
          </cell>
          <cell r="N216">
            <v>41575.442777777796</v>
          </cell>
          <cell r="Q216">
            <v>41577.504780092597</v>
          </cell>
          <cell r="T216">
            <v>1</v>
          </cell>
          <cell r="U216">
            <v>0.35</v>
          </cell>
          <cell r="V216" t="str">
            <v>APU</v>
          </cell>
          <cell r="W216" t="str">
            <v>Lot / OF déjà contrôlé</v>
          </cell>
        </row>
        <row r="217">
          <cell r="A217" t="str">
            <v>F</v>
          </cell>
          <cell r="B217" t="str">
            <v>EL-480</v>
          </cell>
          <cell r="F217" t="str">
            <v>P</v>
          </cell>
          <cell r="G217" t="str">
            <v>0</v>
          </cell>
          <cell r="H217" t="str">
            <v>0</v>
          </cell>
          <cell r="I217" t="str">
            <v>BC-13-5442-01</v>
          </cell>
          <cell r="N217">
            <v>41576.345879629604</v>
          </cell>
          <cell r="Q217">
            <v>41577.494641203702</v>
          </cell>
          <cell r="T217">
            <v>1</v>
          </cell>
          <cell r="U217">
            <v>1</v>
          </cell>
          <cell r="V217" t="str">
            <v>APU</v>
          </cell>
          <cell r="W217" t="str">
            <v/>
          </cell>
        </row>
        <row r="218">
          <cell r="A218" t="str">
            <v>F</v>
          </cell>
          <cell r="B218" t="str">
            <v>AB-344/A</v>
          </cell>
          <cell r="F218" t="str">
            <v>P</v>
          </cell>
          <cell r="G218" t="str">
            <v>0</v>
          </cell>
          <cell r="H218" t="str">
            <v>0</v>
          </cell>
          <cell r="I218" t="str">
            <v>BC-13-4975-01</v>
          </cell>
          <cell r="N218">
            <v>41549.601678240702</v>
          </cell>
          <cell r="Q218">
            <v>41577.491388888899</v>
          </cell>
          <cell r="T218">
            <v>1.5</v>
          </cell>
          <cell r="U218">
            <v>1</v>
          </cell>
          <cell r="V218" t="str">
            <v>FPL</v>
          </cell>
          <cell r="W218" t="str">
            <v/>
          </cell>
        </row>
        <row r="219">
          <cell r="A219" t="str">
            <v>F</v>
          </cell>
          <cell r="B219" t="str">
            <v>AD-575</v>
          </cell>
          <cell r="F219" t="str">
            <v>P</v>
          </cell>
          <cell r="G219" t="str">
            <v>0</v>
          </cell>
          <cell r="H219" t="str">
            <v>0</v>
          </cell>
          <cell r="I219" t="str">
            <v>BC-13-5283-01</v>
          </cell>
          <cell r="N219">
            <v>41568.400543981501</v>
          </cell>
          <cell r="Q219">
            <v>41577.465451388904</v>
          </cell>
          <cell r="T219">
            <v>1.75</v>
          </cell>
          <cell r="U219">
            <v>0.75</v>
          </cell>
          <cell r="V219" t="str">
            <v>FPL</v>
          </cell>
          <cell r="W219" t="str">
            <v/>
          </cell>
        </row>
        <row r="220">
          <cell r="A220" t="str">
            <v>F</v>
          </cell>
          <cell r="B220" t="str">
            <v>AL-061C/A</v>
          </cell>
          <cell r="F220" t="str">
            <v>P</v>
          </cell>
          <cell r="G220" t="str">
            <v>0</v>
          </cell>
          <cell r="H220" t="str">
            <v>0</v>
          </cell>
          <cell r="I220" t="str">
            <v>BC-13-5336-02</v>
          </cell>
          <cell r="N220">
            <v>41570.4239930556</v>
          </cell>
          <cell r="Q220">
            <v>41577.4167592593</v>
          </cell>
          <cell r="T220">
            <v>1.5</v>
          </cell>
          <cell r="U220">
            <v>1</v>
          </cell>
          <cell r="V220" t="str">
            <v>FPL</v>
          </cell>
          <cell r="W220" t="str">
            <v/>
          </cell>
        </row>
        <row r="221">
          <cell r="A221" t="str">
            <v>F</v>
          </cell>
          <cell r="B221" t="str">
            <v>AL-061D/A</v>
          </cell>
          <cell r="F221" t="str">
            <v>P</v>
          </cell>
          <cell r="G221" t="str">
            <v>0</v>
          </cell>
          <cell r="H221" t="str">
            <v>0</v>
          </cell>
          <cell r="I221" t="str">
            <v>BC-13-5336-03</v>
          </cell>
          <cell r="N221">
            <v>41570.4239930556</v>
          </cell>
          <cell r="Q221">
            <v>41577.4167592593</v>
          </cell>
          <cell r="T221">
            <v>1.5</v>
          </cell>
          <cell r="U221">
            <v>1</v>
          </cell>
          <cell r="V221" t="str">
            <v>FPL</v>
          </cell>
          <cell r="W221" t="str">
            <v/>
          </cell>
        </row>
        <row r="222">
          <cell r="A222" t="str">
            <v>F</v>
          </cell>
          <cell r="B222" t="str">
            <v>EJ-096</v>
          </cell>
          <cell r="F222" t="str">
            <v>P</v>
          </cell>
          <cell r="G222" t="str">
            <v>0</v>
          </cell>
          <cell r="H222" t="str">
            <v>0</v>
          </cell>
          <cell r="I222" t="str">
            <v>BC-13-5384-01</v>
          </cell>
          <cell r="N222">
            <v>41572.523680555598</v>
          </cell>
          <cell r="Q222">
            <v>41577.416423611103</v>
          </cell>
          <cell r="T222">
            <v>2</v>
          </cell>
          <cell r="U222">
            <v>1</v>
          </cell>
          <cell r="V222" t="str">
            <v>APU</v>
          </cell>
          <cell r="W222" t="str">
            <v/>
          </cell>
        </row>
        <row r="223">
          <cell r="A223" t="str">
            <v>F</v>
          </cell>
          <cell r="B223" t="str">
            <v>EJ-093A/A</v>
          </cell>
          <cell r="F223" t="str">
            <v>P</v>
          </cell>
          <cell r="G223" t="str">
            <v>0</v>
          </cell>
          <cell r="H223" t="str">
            <v>0</v>
          </cell>
          <cell r="I223" t="str">
            <v>BC-13-5383-01</v>
          </cell>
          <cell r="N223">
            <v>41572.523321759298</v>
          </cell>
          <cell r="Q223">
            <v>41577.408692129597</v>
          </cell>
          <cell r="T223">
            <v>2</v>
          </cell>
          <cell r="U223">
            <v>1</v>
          </cell>
          <cell r="V223" t="str">
            <v>APU</v>
          </cell>
          <cell r="W223" t="str">
            <v/>
          </cell>
        </row>
        <row r="224">
          <cell r="A224" t="str">
            <v>F</v>
          </cell>
          <cell r="B224" t="str">
            <v>CH-300</v>
          </cell>
          <cell r="F224" t="str">
            <v>P</v>
          </cell>
          <cell r="G224" t="str">
            <v>0</v>
          </cell>
          <cell r="H224" t="str">
            <v>0</v>
          </cell>
          <cell r="I224" t="str">
            <v>BC-13-5358-01</v>
          </cell>
          <cell r="N224">
            <v>41571.465231481503</v>
          </cell>
          <cell r="Q224">
            <v>41577.378391203703</v>
          </cell>
          <cell r="T224">
            <v>1.25</v>
          </cell>
          <cell r="U224">
            <v>0.5</v>
          </cell>
          <cell r="V224" t="str">
            <v>CED</v>
          </cell>
          <cell r="W224" t="str">
            <v>AQP</v>
          </cell>
        </row>
        <row r="225">
          <cell r="A225" t="str">
            <v>F</v>
          </cell>
          <cell r="B225" t="str">
            <v>BF-041</v>
          </cell>
          <cell r="F225" t="str">
            <v>P</v>
          </cell>
          <cell r="G225" t="str">
            <v>0</v>
          </cell>
          <cell r="H225" t="str">
            <v>0</v>
          </cell>
          <cell r="I225" t="str">
            <v>BC-13-5457-01</v>
          </cell>
          <cell r="N225">
            <v>41576.583831018499</v>
          </cell>
          <cell r="Q225">
            <v>41577.378391203703</v>
          </cell>
          <cell r="T225">
            <v>1.75</v>
          </cell>
          <cell r="U225">
            <v>1.75</v>
          </cell>
          <cell r="V225" t="str">
            <v>CED</v>
          </cell>
          <cell r="W225" t="str">
            <v/>
          </cell>
        </row>
        <row r="226">
          <cell r="A226" t="str">
            <v>F</v>
          </cell>
          <cell r="B226" t="str">
            <v>BF-041</v>
          </cell>
          <cell r="F226" t="str">
            <v>P</v>
          </cell>
          <cell r="G226" t="str">
            <v>0</v>
          </cell>
          <cell r="H226" t="str">
            <v>0</v>
          </cell>
          <cell r="I226" t="str">
            <v>BC-13-5358-03</v>
          </cell>
          <cell r="N226">
            <v>41571.465231481503</v>
          </cell>
          <cell r="Q226">
            <v>41577.378391203703</v>
          </cell>
          <cell r="T226">
            <v>1.75</v>
          </cell>
          <cell r="U226">
            <v>1.75</v>
          </cell>
          <cell r="V226" t="str">
            <v>CED</v>
          </cell>
          <cell r="W226" t="str">
            <v/>
          </cell>
        </row>
        <row r="227">
          <cell r="A227" t="str">
            <v>F</v>
          </cell>
          <cell r="B227" t="str">
            <v>CH-051</v>
          </cell>
          <cell r="F227" t="str">
            <v>P</v>
          </cell>
          <cell r="G227" t="str">
            <v>0</v>
          </cell>
          <cell r="H227" t="str">
            <v>0</v>
          </cell>
          <cell r="I227" t="str">
            <v>BC-13-5358-02</v>
          </cell>
          <cell r="N227">
            <v>41571.465231481503</v>
          </cell>
          <cell r="Q227">
            <v>41577.378391203703</v>
          </cell>
          <cell r="T227">
            <v>1.25</v>
          </cell>
          <cell r="U227">
            <v>0.5</v>
          </cell>
          <cell r="V227" t="str">
            <v>CED</v>
          </cell>
          <cell r="W227" t="str">
            <v>AQP</v>
          </cell>
        </row>
        <row r="228">
          <cell r="A228" t="str">
            <v>F</v>
          </cell>
          <cell r="B228" t="str">
            <v>DT-054</v>
          </cell>
          <cell r="F228" t="str">
            <v>P</v>
          </cell>
          <cell r="G228" t="str">
            <v>0</v>
          </cell>
          <cell r="H228" t="str">
            <v>0</v>
          </cell>
          <cell r="I228" t="str">
            <v>BC-13-5235-04</v>
          </cell>
          <cell r="N228">
            <v>41564.3511111111</v>
          </cell>
          <cell r="Q228">
            <v>41577.370150463001</v>
          </cell>
          <cell r="T228">
            <v>2.5</v>
          </cell>
          <cell r="U228">
            <v>1</v>
          </cell>
          <cell r="V228" t="str">
            <v>PAB</v>
          </cell>
          <cell r="W228" t="str">
            <v/>
          </cell>
        </row>
        <row r="229">
          <cell r="A229" t="str">
            <v>F</v>
          </cell>
          <cell r="B229" t="str">
            <v>DT-054</v>
          </cell>
          <cell r="F229" t="str">
            <v>P</v>
          </cell>
          <cell r="G229" t="str">
            <v>0</v>
          </cell>
          <cell r="H229" t="str">
            <v>0</v>
          </cell>
          <cell r="I229" t="str">
            <v>BC-13-5235-05</v>
          </cell>
          <cell r="N229">
            <v>41564.3511111111</v>
          </cell>
          <cell r="Q229">
            <v>41577.370150463001</v>
          </cell>
          <cell r="T229">
            <v>2.5</v>
          </cell>
          <cell r="U229">
            <v>1</v>
          </cell>
          <cell r="V229" t="str">
            <v>PAB</v>
          </cell>
          <cell r="W229" t="str">
            <v/>
          </cell>
        </row>
        <row r="230">
          <cell r="A230" t="str">
            <v>F</v>
          </cell>
          <cell r="B230" t="str">
            <v>AB-260</v>
          </cell>
          <cell r="F230" t="str">
            <v>P</v>
          </cell>
          <cell r="G230" t="str">
            <v>0</v>
          </cell>
          <cell r="H230" t="str">
            <v>0</v>
          </cell>
          <cell r="I230" t="str">
            <v>BC-13-5297-01</v>
          </cell>
          <cell r="N230">
            <v>41568.475289351903</v>
          </cell>
          <cell r="Q230">
            <v>41577.348993055602</v>
          </cell>
          <cell r="T230">
            <v>1.5</v>
          </cell>
          <cell r="U230">
            <v>1.25</v>
          </cell>
          <cell r="V230" t="str">
            <v>FPL</v>
          </cell>
          <cell r="W230" t="str">
            <v/>
          </cell>
        </row>
        <row r="231">
          <cell r="A231" t="str">
            <v>F</v>
          </cell>
          <cell r="B231" t="str">
            <v>AD-644</v>
          </cell>
          <cell r="F231" t="str">
            <v>P</v>
          </cell>
          <cell r="G231" t="str">
            <v>1</v>
          </cell>
          <cell r="H231" t="str">
            <v>0</v>
          </cell>
          <cell r="I231" t="str">
            <v>BC-13-5465-01</v>
          </cell>
          <cell r="N231">
            <v>41577.299143518503</v>
          </cell>
          <cell r="Q231">
            <v>41577.337488425903</v>
          </cell>
          <cell r="T231">
            <v>1.75</v>
          </cell>
          <cell r="U231">
            <v>0.75</v>
          </cell>
          <cell r="V231" t="str">
            <v>EBL</v>
          </cell>
          <cell r="W231" t="str">
            <v>AQP</v>
          </cell>
        </row>
        <row r="232">
          <cell r="A232" t="str">
            <v>F</v>
          </cell>
          <cell r="B232" t="str">
            <v>AD-644</v>
          </cell>
          <cell r="F232" t="str">
            <v>P</v>
          </cell>
          <cell r="G232" t="str">
            <v>1</v>
          </cell>
          <cell r="H232" t="str">
            <v>0</v>
          </cell>
          <cell r="I232" t="str">
            <v>BC-13-5464-01</v>
          </cell>
          <cell r="N232">
            <v>41577.296724537002</v>
          </cell>
          <cell r="Q232">
            <v>41577.335590277798</v>
          </cell>
          <cell r="T232">
            <v>1.75</v>
          </cell>
          <cell r="U232">
            <v>0.75</v>
          </cell>
          <cell r="V232" t="str">
            <v>EBL</v>
          </cell>
          <cell r="W232" t="str">
            <v>AQP</v>
          </cell>
        </row>
        <row r="233">
          <cell r="A233" t="str">
            <v>F</v>
          </cell>
          <cell r="B233" t="str">
            <v>AD-644</v>
          </cell>
          <cell r="F233" t="str">
            <v>P</v>
          </cell>
          <cell r="G233" t="str">
            <v>1</v>
          </cell>
          <cell r="H233" t="str">
            <v>0</v>
          </cell>
          <cell r="I233" t="str">
            <v>BC-13-5464-02</v>
          </cell>
          <cell r="N233">
            <v>41577.296724537002</v>
          </cell>
          <cell r="Q233">
            <v>41577.335590277798</v>
          </cell>
          <cell r="T233">
            <v>1.75</v>
          </cell>
          <cell r="U233">
            <v>0.75</v>
          </cell>
          <cell r="V233" t="str">
            <v>EBL</v>
          </cell>
          <cell r="W233" t="str">
            <v>AQP</v>
          </cell>
        </row>
        <row r="234">
          <cell r="A234" t="str">
            <v>O</v>
          </cell>
          <cell r="B234" t="str">
            <v>AD-191</v>
          </cell>
          <cell r="F234" t="str">
            <v>P</v>
          </cell>
          <cell r="G234" t="str">
            <v>0</v>
          </cell>
          <cell r="H234" t="str">
            <v>0</v>
          </cell>
          <cell r="I234" t="str">
            <v>BC-13-5083-01</v>
          </cell>
          <cell r="N234">
            <v>41555.586261574099</v>
          </cell>
          <cell r="Q234">
            <v>41577</v>
          </cell>
          <cell r="T234">
            <v>1.75</v>
          </cell>
          <cell r="U234">
            <v>2.5</v>
          </cell>
          <cell r="V234" t="str">
            <v>PAB</v>
          </cell>
          <cell r="W234" t="str">
            <v/>
          </cell>
        </row>
        <row r="235">
          <cell r="A235" t="str">
            <v>F</v>
          </cell>
          <cell r="B235" t="str">
            <v>CC-030</v>
          </cell>
          <cell r="F235" t="str">
            <v>P</v>
          </cell>
          <cell r="G235" t="str">
            <v>1</v>
          </cell>
          <cell r="H235" t="str">
            <v>0</v>
          </cell>
          <cell r="I235" t="str">
            <v>BC-13-5471-01</v>
          </cell>
          <cell r="N235">
            <v>41577.328877314802</v>
          </cell>
          <cell r="Q235">
            <v>41577</v>
          </cell>
          <cell r="T235">
            <v>0.35</v>
          </cell>
          <cell r="U235">
            <v>0.5</v>
          </cell>
          <cell r="V235" t="str">
            <v>APU</v>
          </cell>
          <cell r="W235" t="str">
            <v/>
          </cell>
        </row>
        <row r="236">
          <cell r="A236" t="str">
            <v>F</v>
          </cell>
          <cell r="B236" t="str">
            <v>FR-097</v>
          </cell>
          <cell r="F236" t="str">
            <v>P</v>
          </cell>
          <cell r="G236" t="str">
            <v>0</v>
          </cell>
          <cell r="H236" t="str">
            <v>0</v>
          </cell>
          <cell r="I236" t="str">
            <v>BC-13-5346-02</v>
          </cell>
          <cell r="N236">
            <v>41571.312442129602</v>
          </cell>
          <cell r="Q236">
            <v>41577</v>
          </cell>
          <cell r="T236">
            <v>1.25</v>
          </cell>
          <cell r="U236">
            <v>3.5</v>
          </cell>
          <cell r="V236" t="str">
            <v>CBU</v>
          </cell>
          <cell r="W236" t="str">
            <v/>
          </cell>
        </row>
        <row r="237">
          <cell r="A237" t="str">
            <v>F</v>
          </cell>
          <cell r="B237" t="str">
            <v>DT-080</v>
          </cell>
          <cell r="F237" t="str">
            <v>P</v>
          </cell>
          <cell r="G237" t="str">
            <v>0</v>
          </cell>
          <cell r="H237" t="str">
            <v>0</v>
          </cell>
          <cell r="I237" t="str">
            <v>BC-13-5346-01</v>
          </cell>
          <cell r="N237">
            <v>41571.312442129602</v>
          </cell>
          <cell r="Q237">
            <v>41577</v>
          </cell>
          <cell r="T237">
            <v>1.75</v>
          </cell>
          <cell r="U237">
            <v>3</v>
          </cell>
          <cell r="V237" t="str">
            <v>CBU</v>
          </cell>
          <cell r="W237" t="str">
            <v/>
          </cell>
        </row>
        <row r="238">
          <cell r="A238" t="str">
            <v>F</v>
          </cell>
          <cell r="B238" t="str">
            <v>AB-253</v>
          </cell>
          <cell r="F238" t="str">
            <v>P</v>
          </cell>
          <cell r="G238" t="str">
            <v>0</v>
          </cell>
          <cell r="H238" t="str">
            <v>0</v>
          </cell>
          <cell r="I238" t="str">
            <v>BC-13-5235-07</v>
          </cell>
          <cell r="N238">
            <v>41564.3511111111</v>
          </cell>
          <cell r="Q238">
            <v>41577</v>
          </cell>
          <cell r="T238">
            <v>1.5</v>
          </cell>
          <cell r="U238">
            <v>1.5</v>
          </cell>
          <cell r="V238" t="str">
            <v>SBE</v>
          </cell>
          <cell r="W238" t="str">
            <v>AQP</v>
          </cell>
        </row>
        <row r="239">
          <cell r="A239" t="str">
            <v>F</v>
          </cell>
          <cell r="B239" t="str">
            <v>AB-253</v>
          </cell>
          <cell r="F239" t="str">
            <v>P</v>
          </cell>
          <cell r="G239" t="str">
            <v>0</v>
          </cell>
          <cell r="H239" t="str">
            <v>0</v>
          </cell>
          <cell r="I239" t="str">
            <v>BC-13-5235-06</v>
          </cell>
          <cell r="N239">
            <v>41564.3511111111</v>
          </cell>
          <cell r="Q239">
            <v>41577</v>
          </cell>
          <cell r="T239">
            <v>1.5</v>
          </cell>
          <cell r="U239">
            <v>1.5</v>
          </cell>
          <cell r="V239" t="str">
            <v>SBE</v>
          </cell>
          <cell r="W239" t="str">
            <v>AQP</v>
          </cell>
        </row>
        <row r="240">
          <cell r="A240" t="str">
            <v>F</v>
          </cell>
          <cell r="B240" t="str">
            <v>AB-341/A</v>
          </cell>
          <cell r="F240" t="str">
            <v>P</v>
          </cell>
          <cell r="G240" t="str">
            <v>0</v>
          </cell>
          <cell r="H240" t="str">
            <v>0</v>
          </cell>
          <cell r="I240" t="str">
            <v>BC-13-5235-03</v>
          </cell>
          <cell r="N240">
            <v>41564.3511111111</v>
          </cell>
          <cell r="Q240">
            <v>41577</v>
          </cell>
          <cell r="T240">
            <v>1.5</v>
          </cell>
          <cell r="U240">
            <v>2</v>
          </cell>
          <cell r="V240" t="str">
            <v>SBE</v>
          </cell>
          <cell r="W240" t="str">
            <v/>
          </cell>
        </row>
        <row r="241">
          <cell r="A241" t="str">
            <v>F</v>
          </cell>
          <cell r="B241" t="str">
            <v>AB-274</v>
          </cell>
          <cell r="F241" t="str">
            <v>P</v>
          </cell>
          <cell r="G241" t="str">
            <v>0</v>
          </cell>
          <cell r="H241" t="str">
            <v>0</v>
          </cell>
          <cell r="I241" t="str">
            <v>BC-13-5235-02</v>
          </cell>
          <cell r="N241">
            <v>41564.3511111111</v>
          </cell>
          <cell r="Q241">
            <v>41577</v>
          </cell>
          <cell r="T241">
            <v>1.5</v>
          </cell>
          <cell r="U241">
            <v>1.5</v>
          </cell>
          <cell r="V241" t="str">
            <v>SBE</v>
          </cell>
          <cell r="W241" t="str">
            <v>AQP</v>
          </cell>
        </row>
        <row r="242">
          <cell r="A242" t="str">
            <v>F</v>
          </cell>
          <cell r="B242" t="str">
            <v>AB-274</v>
          </cell>
          <cell r="F242" t="str">
            <v>P</v>
          </cell>
          <cell r="G242" t="str">
            <v>0</v>
          </cell>
          <cell r="H242" t="str">
            <v>0</v>
          </cell>
          <cell r="I242" t="str">
            <v>BC-13-5235-01</v>
          </cell>
          <cell r="N242">
            <v>41564.3511111111</v>
          </cell>
          <cell r="Q242">
            <v>41577</v>
          </cell>
          <cell r="T242">
            <v>1.5</v>
          </cell>
          <cell r="U242">
            <v>1.5</v>
          </cell>
          <cell r="V242" t="str">
            <v>SBE</v>
          </cell>
          <cell r="W242" t="str">
            <v>AQP</v>
          </cell>
        </row>
        <row r="243">
          <cell r="A243" t="str">
            <v>F</v>
          </cell>
          <cell r="B243" t="str">
            <v>AD-327</v>
          </cell>
          <cell r="F243" t="str">
            <v>P</v>
          </cell>
          <cell r="G243" t="str">
            <v>0</v>
          </cell>
          <cell r="H243" t="str">
            <v>0</v>
          </cell>
          <cell r="I243" t="str">
            <v>BC-13-5403-01</v>
          </cell>
          <cell r="N243">
            <v>41575.337800925903</v>
          </cell>
          <cell r="Q243">
            <v>41576.7602430556</v>
          </cell>
          <cell r="T243">
            <v>1.75</v>
          </cell>
          <cell r="U243">
            <v>1</v>
          </cell>
          <cell r="V243" t="str">
            <v>SBE</v>
          </cell>
          <cell r="W243" t="str">
            <v/>
          </cell>
        </row>
        <row r="244">
          <cell r="A244" t="str">
            <v>F</v>
          </cell>
          <cell r="B244" t="str">
            <v>AD-327</v>
          </cell>
          <cell r="F244" t="str">
            <v>P</v>
          </cell>
          <cell r="G244" t="str">
            <v>0</v>
          </cell>
          <cell r="H244" t="str">
            <v>0</v>
          </cell>
          <cell r="I244" t="str">
            <v>BC-13-5414-01</v>
          </cell>
          <cell r="N244">
            <v>41575.401215277801</v>
          </cell>
          <cell r="Q244">
            <v>41576.759351851899</v>
          </cell>
          <cell r="T244">
            <v>1.75</v>
          </cell>
          <cell r="U244">
            <v>1</v>
          </cell>
          <cell r="V244" t="str">
            <v>SBE</v>
          </cell>
          <cell r="W244" t="str">
            <v/>
          </cell>
        </row>
        <row r="245">
          <cell r="A245" t="str">
            <v>F</v>
          </cell>
          <cell r="B245" t="str">
            <v>AB-171A/A</v>
          </cell>
          <cell r="F245" t="str">
            <v>P</v>
          </cell>
          <cell r="G245" t="str">
            <v>0</v>
          </cell>
          <cell r="H245" t="str">
            <v>0</v>
          </cell>
          <cell r="I245" t="str">
            <v>BC-13-5236-01</v>
          </cell>
          <cell r="N245">
            <v>41564.351689814801</v>
          </cell>
          <cell r="Q245">
            <v>41576.697928240697</v>
          </cell>
          <cell r="T245">
            <v>1.5</v>
          </cell>
          <cell r="U245">
            <v>0.5</v>
          </cell>
          <cell r="V245" t="str">
            <v>PAB</v>
          </cell>
          <cell r="W245" t="str">
            <v>Lot / OF déjà contrôlé</v>
          </cell>
        </row>
        <row r="246">
          <cell r="A246" t="str">
            <v>F</v>
          </cell>
          <cell r="B246" t="str">
            <v>EJ-021</v>
          </cell>
          <cell r="F246" t="str">
            <v>P</v>
          </cell>
          <cell r="G246" t="str">
            <v>0</v>
          </cell>
          <cell r="H246" t="str">
            <v>0</v>
          </cell>
          <cell r="I246" t="str">
            <v>BC-13-5453-01</v>
          </cell>
          <cell r="N246">
            <v>41576.4830671296</v>
          </cell>
          <cell r="Q246">
            <v>41576.663668981499</v>
          </cell>
          <cell r="T246">
            <v>2</v>
          </cell>
          <cell r="U246">
            <v>0.5</v>
          </cell>
          <cell r="V246" t="str">
            <v>APU</v>
          </cell>
          <cell r="W246" t="str">
            <v/>
          </cell>
        </row>
        <row r="247">
          <cell r="A247" t="str">
            <v>F</v>
          </cell>
          <cell r="B247" t="str">
            <v>EJ-021</v>
          </cell>
          <cell r="F247" t="str">
            <v>P</v>
          </cell>
          <cell r="G247" t="str">
            <v>0</v>
          </cell>
          <cell r="H247" t="str">
            <v>0</v>
          </cell>
          <cell r="I247" t="str">
            <v>BC-13-5453-02</v>
          </cell>
          <cell r="N247">
            <v>41576.4830671296</v>
          </cell>
          <cell r="Q247">
            <v>41576.663668981499</v>
          </cell>
          <cell r="T247">
            <v>2</v>
          </cell>
          <cell r="U247">
            <v>0.5</v>
          </cell>
          <cell r="V247" t="str">
            <v>APU</v>
          </cell>
          <cell r="W247" t="str">
            <v/>
          </cell>
        </row>
        <row r="248">
          <cell r="A248" t="str">
            <v>F</v>
          </cell>
          <cell r="B248" t="str">
            <v>BF-120</v>
          </cell>
          <cell r="F248" t="str">
            <v>P</v>
          </cell>
          <cell r="G248" t="str">
            <v>1</v>
          </cell>
          <cell r="H248" t="str">
            <v>0</v>
          </cell>
          <cell r="I248" t="str">
            <v>BC-13-5455-01</v>
          </cell>
          <cell r="N248">
            <v>41576.522256944401</v>
          </cell>
          <cell r="Q248">
            <v>41576.663460648102</v>
          </cell>
          <cell r="T248">
            <v>0.35</v>
          </cell>
          <cell r="U248">
            <v>0.5</v>
          </cell>
          <cell r="V248" t="str">
            <v>CED</v>
          </cell>
          <cell r="W248" t="str">
            <v/>
          </cell>
        </row>
        <row r="249">
          <cell r="A249" t="str">
            <v>F</v>
          </cell>
          <cell r="B249" t="str">
            <v>AD-413</v>
          </cell>
          <cell r="F249" t="str">
            <v>P</v>
          </cell>
          <cell r="G249" t="str">
            <v>0</v>
          </cell>
          <cell r="H249" t="str">
            <v>0</v>
          </cell>
          <cell r="I249" t="str">
            <v>BC-13-4968-04</v>
          </cell>
          <cell r="N249">
            <v>41549.489282407398</v>
          </cell>
          <cell r="Q249">
            <v>41576.648020833301</v>
          </cell>
          <cell r="T249">
            <v>1.75</v>
          </cell>
          <cell r="U249">
            <v>0.75</v>
          </cell>
          <cell r="V249" t="str">
            <v>EBL</v>
          </cell>
          <cell r="W249" t="str">
            <v>Lot / OF déjà contrôlé</v>
          </cell>
        </row>
        <row r="250">
          <cell r="A250" t="str">
            <v>F</v>
          </cell>
          <cell r="B250" t="str">
            <v>EJ-109/A</v>
          </cell>
          <cell r="F250" t="str">
            <v>P</v>
          </cell>
          <cell r="G250" t="str">
            <v>0</v>
          </cell>
          <cell r="H250" t="str">
            <v>0</v>
          </cell>
          <cell r="I250" t="str">
            <v>BC-13-5393-01</v>
          </cell>
          <cell r="N250">
            <v>41575.290902777801</v>
          </cell>
          <cell r="Q250">
            <v>41576.644039351799</v>
          </cell>
          <cell r="T250">
            <v>2</v>
          </cell>
          <cell r="U250">
            <v>0.35</v>
          </cell>
          <cell r="V250" t="str">
            <v>APU</v>
          </cell>
          <cell r="W250" t="str">
            <v>AQP</v>
          </cell>
        </row>
        <row r="251">
          <cell r="A251" t="str">
            <v>F</v>
          </cell>
          <cell r="B251" t="str">
            <v>AB-348/A</v>
          </cell>
          <cell r="F251" t="str">
            <v>P</v>
          </cell>
          <cell r="G251" t="str">
            <v>1</v>
          </cell>
          <cell r="H251" t="str">
            <v>0</v>
          </cell>
          <cell r="I251" t="str">
            <v>BC-13-5454-01</v>
          </cell>
          <cell r="N251">
            <v>41576.4874305556</v>
          </cell>
          <cell r="Q251">
            <v>41576.640902777799</v>
          </cell>
          <cell r="T251">
            <v>1.5</v>
          </cell>
          <cell r="U251">
            <v>1</v>
          </cell>
          <cell r="V251" t="str">
            <v>APU</v>
          </cell>
          <cell r="W251" t="str">
            <v/>
          </cell>
        </row>
        <row r="252">
          <cell r="A252" t="str">
            <v>F</v>
          </cell>
          <cell r="B252" t="str">
            <v>AD-425</v>
          </cell>
          <cell r="F252" t="str">
            <v>P</v>
          </cell>
          <cell r="G252" t="str">
            <v>0</v>
          </cell>
          <cell r="H252" t="str">
            <v>0</v>
          </cell>
          <cell r="I252" t="str">
            <v>BC-13-5350-01</v>
          </cell>
          <cell r="N252">
            <v>41571.351550925901</v>
          </cell>
          <cell r="Q252">
            <v>41576.620625000003</v>
          </cell>
          <cell r="T252">
            <v>1.75</v>
          </cell>
          <cell r="U252">
            <v>0.75</v>
          </cell>
          <cell r="V252" t="str">
            <v>FPL</v>
          </cell>
          <cell r="W252" t="str">
            <v/>
          </cell>
        </row>
        <row r="253">
          <cell r="A253" t="str">
            <v>F</v>
          </cell>
          <cell r="B253" t="str">
            <v>AD-768</v>
          </cell>
          <cell r="F253" t="str">
            <v>P</v>
          </cell>
          <cell r="G253" t="str">
            <v>0</v>
          </cell>
          <cell r="H253" t="str">
            <v>0</v>
          </cell>
          <cell r="I253" t="str">
            <v>BC-13-4866-01</v>
          </cell>
          <cell r="N253">
            <v>41543.651458333297</v>
          </cell>
          <cell r="Q253">
            <v>41576.603078703702</v>
          </cell>
          <cell r="T253">
            <v>1.75</v>
          </cell>
          <cell r="U253">
            <v>0.75</v>
          </cell>
          <cell r="V253" t="str">
            <v>EBL</v>
          </cell>
          <cell r="W253" t="str">
            <v/>
          </cell>
        </row>
        <row r="254">
          <cell r="A254" t="str">
            <v>F</v>
          </cell>
          <cell r="B254" t="str">
            <v>AD-768</v>
          </cell>
          <cell r="F254" t="str">
            <v>P</v>
          </cell>
          <cell r="G254" t="str">
            <v>0</v>
          </cell>
          <cell r="H254" t="str">
            <v>0</v>
          </cell>
          <cell r="I254" t="str">
            <v>BC-13-4866-02</v>
          </cell>
          <cell r="N254">
            <v>41543.651458333297</v>
          </cell>
          <cell r="Q254">
            <v>41576.603078703702</v>
          </cell>
          <cell r="T254">
            <v>1.75</v>
          </cell>
          <cell r="U254">
            <v>1</v>
          </cell>
          <cell r="V254" t="str">
            <v>EBL</v>
          </cell>
          <cell r="W254" t="str">
            <v/>
          </cell>
        </row>
        <row r="255">
          <cell r="A255" t="str">
            <v>F</v>
          </cell>
          <cell r="B255" t="str">
            <v>AB-339/A</v>
          </cell>
          <cell r="F255" t="str">
            <v>P</v>
          </cell>
          <cell r="G255" t="str">
            <v>0</v>
          </cell>
          <cell r="H255" t="str">
            <v>0</v>
          </cell>
          <cell r="I255" t="str">
            <v>BC-13-5020-01</v>
          </cell>
          <cell r="N255">
            <v>41550.683622685203</v>
          </cell>
          <cell r="Q255">
            <v>41576.590208333299</v>
          </cell>
          <cell r="T255">
            <v>1.5</v>
          </cell>
          <cell r="U255">
            <v>1.2</v>
          </cell>
          <cell r="V255" t="str">
            <v>CBU</v>
          </cell>
          <cell r="W255" t="str">
            <v/>
          </cell>
        </row>
        <row r="256">
          <cell r="A256" t="str">
            <v>F</v>
          </cell>
          <cell r="B256" t="str">
            <v>DT-034</v>
          </cell>
          <cell r="F256" t="str">
            <v>P</v>
          </cell>
          <cell r="G256" t="str">
            <v>0</v>
          </cell>
          <cell r="H256" t="str">
            <v>0</v>
          </cell>
          <cell r="I256" t="str">
            <v>BC-13-4964-01</v>
          </cell>
          <cell r="N256">
            <v>41549.383854166699</v>
          </cell>
          <cell r="Q256">
            <v>41576.589293981502</v>
          </cell>
          <cell r="T256">
            <v>2.5</v>
          </cell>
          <cell r="U256">
            <v>1.5</v>
          </cell>
          <cell r="V256" t="str">
            <v>FPL</v>
          </cell>
          <cell r="W256" t="str">
            <v/>
          </cell>
        </row>
        <row r="257">
          <cell r="A257" t="str">
            <v>F</v>
          </cell>
          <cell r="B257" t="str">
            <v>EJ-094</v>
          </cell>
          <cell r="F257" t="str">
            <v>P</v>
          </cell>
          <cell r="G257" t="str">
            <v>0</v>
          </cell>
          <cell r="H257" t="str">
            <v>0</v>
          </cell>
          <cell r="I257" t="str">
            <v>BC-13-5381-01</v>
          </cell>
          <cell r="N257">
            <v>41572.522523148102</v>
          </cell>
          <cell r="Q257">
            <v>41576.583599537</v>
          </cell>
          <cell r="T257">
            <v>2</v>
          </cell>
          <cell r="U257">
            <v>1</v>
          </cell>
          <cell r="V257" t="str">
            <v>APU</v>
          </cell>
          <cell r="W257" t="str">
            <v/>
          </cell>
        </row>
        <row r="258">
          <cell r="A258" t="str">
            <v>F</v>
          </cell>
          <cell r="B258" t="str">
            <v>BF-196</v>
          </cell>
          <cell r="F258" t="str">
            <v>P</v>
          </cell>
          <cell r="G258" t="str">
            <v>0</v>
          </cell>
          <cell r="H258" t="str">
            <v>0</v>
          </cell>
          <cell r="I258" t="str">
            <v>BC-13-5022-01</v>
          </cell>
          <cell r="N258">
            <v>41550.6858333333</v>
          </cell>
          <cell r="Q258">
            <v>41576.574918981503</v>
          </cell>
          <cell r="T258">
            <v>1.75</v>
          </cell>
          <cell r="U258">
            <v>0.5</v>
          </cell>
          <cell r="V258" t="str">
            <v>CBU</v>
          </cell>
          <cell r="W258" t="str">
            <v/>
          </cell>
        </row>
        <row r="259">
          <cell r="A259" t="str">
            <v>F</v>
          </cell>
          <cell r="B259" t="str">
            <v>AB-130G</v>
          </cell>
          <cell r="F259" t="str">
            <v>P</v>
          </cell>
          <cell r="G259" t="str">
            <v>1</v>
          </cell>
          <cell r="H259" t="str">
            <v>0</v>
          </cell>
          <cell r="I259" t="str">
            <v>BC-13-5446-01</v>
          </cell>
          <cell r="N259">
            <v>41576.384780092601</v>
          </cell>
          <cell r="Q259">
            <v>41576.518182870401</v>
          </cell>
          <cell r="T259">
            <v>1.5</v>
          </cell>
          <cell r="U259">
            <v>1</v>
          </cell>
          <cell r="V259" t="str">
            <v>CED</v>
          </cell>
          <cell r="W259" t="str">
            <v/>
          </cell>
        </row>
        <row r="260">
          <cell r="A260" t="str">
            <v>F</v>
          </cell>
          <cell r="B260" t="str">
            <v>AB-130G</v>
          </cell>
          <cell r="F260" t="str">
            <v>P</v>
          </cell>
          <cell r="G260" t="str">
            <v>0</v>
          </cell>
          <cell r="H260" t="str">
            <v>0</v>
          </cell>
          <cell r="I260" t="str">
            <v>BC-13-5445-01</v>
          </cell>
          <cell r="N260">
            <v>41576.383796296301</v>
          </cell>
          <cell r="Q260">
            <v>41576.518182870401</v>
          </cell>
          <cell r="T260">
            <v>1.5</v>
          </cell>
          <cell r="U260">
            <v>1</v>
          </cell>
          <cell r="V260" t="str">
            <v>CED</v>
          </cell>
          <cell r="W260" t="str">
            <v/>
          </cell>
        </row>
        <row r="261">
          <cell r="A261" t="str">
            <v>F</v>
          </cell>
          <cell r="B261" t="str">
            <v>EK-090A</v>
          </cell>
          <cell r="F261" t="str">
            <v>P</v>
          </cell>
          <cell r="G261" t="str">
            <v>0</v>
          </cell>
          <cell r="H261" t="str">
            <v>0</v>
          </cell>
          <cell r="I261" t="str">
            <v>BC-13-5390-01</v>
          </cell>
          <cell r="N261">
            <v>41572.588819444398</v>
          </cell>
          <cell r="Q261">
            <v>41576.513182870403</v>
          </cell>
          <cell r="T261">
            <v>1</v>
          </cell>
          <cell r="U261">
            <v>2</v>
          </cell>
          <cell r="V261" t="str">
            <v>APU</v>
          </cell>
          <cell r="W261" t="str">
            <v/>
          </cell>
        </row>
        <row r="262">
          <cell r="A262" t="str">
            <v>F</v>
          </cell>
          <cell r="B262" t="str">
            <v>BE-068</v>
          </cell>
          <cell r="F262" t="str">
            <v>P</v>
          </cell>
          <cell r="G262" t="str">
            <v>1</v>
          </cell>
          <cell r="H262" t="str">
            <v>0</v>
          </cell>
          <cell r="I262" t="str">
            <v>BC-13-5448-01</v>
          </cell>
          <cell r="N262">
            <v>41576.413472222201</v>
          </cell>
          <cell r="Q262">
            <v>41576.492847222202</v>
          </cell>
          <cell r="T262">
            <v>1</v>
          </cell>
          <cell r="U262">
            <v>1.5</v>
          </cell>
          <cell r="V262" t="str">
            <v>SBE</v>
          </cell>
          <cell r="W262" t="str">
            <v/>
          </cell>
        </row>
        <row r="263">
          <cell r="A263" t="str">
            <v>F</v>
          </cell>
          <cell r="B263" t="str">
            <v>AD-312</v>
          </cell>
          <cell r="F263" t="str">
            <v>P</v>
          </cell>
          <cell r="G263" t="str">
            <v>0</v>
          </cell>
          <cell r="H263" t="str">
            <v>0</v>
          </cell>
          <cell r="I263" t="str">
            <v>BC-13-5400-01</v>
          </cell>
          <cell r="N263">
            <v>41575.3362962963</v>
          </cell>
          <cell r="Q263">
            <v>41576.4522222222</v>
          </cell>
          <cell r="T263">
            <v>1.75</v>
          </cell>
          <cell r="U263">
            <v>1</v>
          </cell>
          <cell r="V263" t="str">
            <v>SBE</v>
          </cell>
          <cell r="W263" t="str">
            <v/>
          </cell>
        </row>
        <row r="264">
          <cell r="A264" t="str">
            <v>F</v>
          </cell>
          <cell r="B264" t="str">
            <v>AD-520</v>
          </cell>
          <cell r="F264" t="str">
            <v>P</v>
          </cell>
          <cell r="G264" t="str">
            <v>0</v>
          </cell>
          <cell r="H264" t="str">
            <v>0</v>
          </cell>
          <cell r="I264" t="str">
            <v>BC-13-5407-01</v>
          </cell>
          <cell r="N264">
            <v>41575.339652777802</v>
          </cell>
          <cell r="Q264">
            <v>41576.451412037</v>
          </cell>
          <cell r="T264">
            <v>1.75</v>
          </cell>
          <cell r="U264">
            <v>1</v>
          </cell>
          <cell r="V264" t="str">
            <v>SBE</v>
          </cell>
          <cell r="W264" t="str">
            <v/>
          </cell>
        </row>
        <row r="265">
          <cell r="A265" t="str">
            <v>F</v>
          </cell>
          <cell r="B265" t="str">
            <v>BF-142</v>
          </cell>
          <cell r="F265" t="str">
            <v>P</v>
          </cell>
          <cell r="G265" t="str">
            <v>0</v>
          </cell>
          <cell r="H265" t="str">
            <v>0</v>
          </cell>
          <cell r="I265" t="str">
            <v>BC-13-5401-01</v>
          </cell>
          <cell r="N265">
            <v>41575.336990740703</v>
          </cell>
          <cell r="Q265">
            <v>41576.445798611101</v>
          </cell>
          <cell r="T265">
            <v>1.75</v>
          </cell>
          <cell r="U265">
            <v>1</v>
          </cell>
          <cell r="V265" t="str">
            <v>SBE</v>
          </cell>
          <cell r="W265" t="str">
            <v/>
          </cell>
        </row>
        <row r="266">
          <cell r="A266" t="str">
            <v>F</v>
          </cell>
          <cell r="B266" t="str">
            <v>AD-439</v>
          </cell>
          <cell r="F266" t="str">
            <v>P</v>
          </cell>
          <cell r="G266" t="str">
            <v>0</v>
          </cell>
          <cell r="H266" t="str">
            <v>0</v>
          </cell>
          <cell r="I266" t="str">
            <v>BC-13-5436-01</v>
          </cell>
          <cell r="N266">
            <v>41576.305833333303</v>
          </cell>
          <cell r="Q266">
            <v>41576.444918981499</v>
          </cell>
          <cell r="T266">
            <v>1.75</v>
          </cell>
          <cell r="U266">
            <v>1</v>
          </cell>
          <cell r="V266" t="str">
            <v>SBE</v>
          </cell>
          <cell r="W266" t="str">
            <v/>
          </cell>
        </row>
        <row r="267">
          <cell r="A267" t="str">
            <v>F</v>
          </cell>
          <cell r="B267" t="str">
            <v>AD-482A</v>
          </cell>
          <cell r="F267" t="str">
            <v>P</v>
          </cell>
          <cell r="G267" t="str">
            <v>0</v>
          </cell>
          <cell r="H267" t="str">
            <v>0</v>
          </cell>
          <cell r="I267" t="str">
            <v>BC-13-5190-01</v>
          </cell>
          <cell r="N267">
            <v>41562.347951388903</v>
          </cell>
          <cell r="Q267">
            <v>41576.4390277778</v>
          </cell>
          <cell r="T267">
            <v>1.75</v>
          </cell>
          <cell r="U267">
            <v>0.75</v>
          </cell>
          <cell r="V267" t="str">
            <v>PAB</v>
          </cell>
          <cell r="W267" t="str">
            <v>AQP</v>
          </cell>
        </row>
        <row r="268">
          <cell r="A268" t="str">
            <v>F</v>
          </cell>
          <cell r="B268" t="str">
            <v>AD-589</v>
          </cell>
          <cell r="F268" t="str">
            <v>P</v>
          </cell>
          <cell r="G268" t="str">
            <v>0</v>
          </cell>
          <cell r="H268" t="str">
            <v>0</v>
          </cell>
          <cell r="I268" t="str">
            <v>BC-13-5402-01</v>
          </cell>
          <cell r="N268">
            <v>41575.337337962999</v>
          </cell>
          <cell r="Q268">
            <v>41576.438530092601</v>
          </cell>
          <cell r="T268">
            <v>1.75</v>
          </cell>
          <cell r="U268">
            <v>1</v>
          </cell>
          <cell r="V268" t="str">
            <v>SBE</v>
          </cell>
          <cell r="W268" t="str">
            <v/>
          </cell>
        </row>
        <row r="269">
          <cell r="A269" t="str">
            <v>F</v>
          </cell>
          <cell r="B269" t="str">
            <v>AB-319/A</v>
          </cell>
          <cell r="F269" t="str">
            <v>P</v>
          </cell>
          <cell r="G269" t="str">
            <v>0</v>
          </cell>
          <cell r="H269" t="str">
            <v>0</v>
          </cell>
          <cell r="I269" t="str">
            <v>BC-13-5002-01</v>
          </cell>
          <cell r="N269">
            <v>41550.487303240698</v>
          </cell>
          <cell r="Q269">
            <v>41576.436817129601</v>
          </cell>
          <cell r="T269">
            <v>1.5</v>
          </cell>
          <cell r="U269">
            <v>0.75</v>
          </cell>
          <cell r="V269" t="str">
            <v>EBL</v>
          </cell>
          <cell r="W269" t="str">
            <v>AQP</v>
          </cell>
        </row>
        <row r="270">
          <cell r="A270" t="str">
            <v>F</v>
          </cell>
          <cell r="B270" t="str">
            <v>AD-557</v>
          </cell>
          <cell r="F270" t="str">
            <v>P</v>
          </cell>
          <cell r="G270" t="str">
            <v>0</v>
          </cell>
          <cell r="H270" t="str">
            <v>0</v>
          </cell>
          <cell r="I270" t="str">
            <v>BC-13-5421-01</v>
          </cell>
          <cell r="N270">
            <v>41575.480509259301</v>
          </cell>
          <cell r="Q270">
            <v>41576.429444444402</v>
          </cell>
          <cell r="T270">
            <v>1.75</v>
          </cell>
          <cell r="U270">
            <v>1</v>
          </cell>
          <cell r="V270" t="str">
            <v>SBE</v>
          </cell>
          <cell r="W270" t="str">
            <v/>
          </cell>
        </row>
        <row r="271">
          <cell r="A271" t="str">
            <v>F</v>
          </cell>
          <cell r="B271" t="str">
            <v>AD-532</v>
          </cell>
          <cell r="F271" t="str">
            <v>P</v>
          </cell>
          <cell r="G271" t="str">
            <v>0</v>
          </cell>
          <cell r="H271" t="str">
            <v>0</v>
          </cell>
          <cell r="I271" t="str">
            <v>BC-13-5421-02</v>
          </cell>
          <cell r="N271">
            <v>41575.480509259301</v>
          </cell>
          <cell r="Q271">
            <v>41576.429444444402</v>
          </cell>
          <cell r="T271">
            <v>1.75</v>
          </cell>
          <cell r="U271">
            <v>1</v>
          </cell>
          <cell r="V271" t="str">
            <v>SBE</v>
          </cell>
          <cell r="W271" t="str">
            <v/>
          </cell>
        </row>
        <row r="272">
          <cell r="A272" t="str">
            <v>F</v>
          </cell>
          <cell r="B272" t="str">
            <v>AD-372</v>
          </cell>
          <cell r="F272" t="str">
            <v>P</v>
          </cell>
          <cell r="G272" t="str">
            <v>0</v>
          </cell>
          <cell r="H272" t="str">
            <v>0</v>
          </cell>
          <cell r="I272" t="str">
            <v>BC-13-5434-01</v>
          </cell>
          <cell r="N272">
            <v>41576.304097222201</v>
          </cell>
          <cell r="Q272">
            <v>41576.425219907404</v>
          </cell>
          <cell r="T272">
            <v>1.75</v>
          </cell>
          <cell r="U272">
            <v>1</v>
          </cell>
          <cell r="V272" t="str">
            <v>SBE</v>
          </cell>
          <cell r="W272" t="str">
            <v/>
          </cell>
        </row>
        <row r="273">
          <cell r="A273" t="str">
            <v>F</v>
          </cell>
          <cell r="B273" t="str">
            <v>AD-372</v>
          </cell>
          <cell r="F273" t="str">
            <v>P</v>
          </cell>
          <cell r="G273" t="str">
            <v>0</v>
          </cell>
          <cell r="H273" t="str">
            <v>0</v>
          </cell>
          <cell r="I273" t="str">
            <v>BC-13-5434-02</v>
          </cell>
          <cell r="N273">
            <v>41576.304097222201</v>
          </cell>
          <cell r="Q273">
            <v>41576.425219907404</v>
          </cell>
          <cell r="T273">
            <v>1.75</v>
          </cell>
          <cell r="U273">
            <v>1</v>
          </cell>
          <cell r="V273" t="str">
            <v>SBE</v>
          </cell>
          <cell r="W273" t="str">
            <v/>
          </cell>
        </row>
        <row r="274">
          <cell r="A274" t="str">
            <v>F</v>
          </cell>
          <cell r="B274" t="str">
            <v>AD-636</v>
          </cell>
          <cell r="F274" t="str">
            <v>P</v>
          </cell>
          <cell r="G274" t="str">
            <v>0</v>
          </cell>
          <cell r="H274" t="str">
            <v>0</v>
          </cell>
          <cell r="I274" t="str">
            <v>BC-13-5006-04</v>
          </cell>
          <cell r="N274">
            <v>41550.5161226852</v>
          </cell>
          <cell r="Q274">
            <v>41576.407268518502</v>
          </cell>
          <cell r="T274">
            <v>2.25</v>
          </cell>
          <cell r="U274">
            <v>0.75</v>
          </cell>
          <cell r="V274" t="str">
            <v>EBL</v>
          </cell>
          <cell r="W274" t="str">
            <v>AQP</v>
          </cell>
        </row>
        <row r="275">
          <cell r="A275" t="str">
            <v>F</v>
          </cell>
          <cell r="B275" t="str">
            <v>AD-636</v>
          </cell>
          <cell r="F275" t="str">
            <v>P</v>
          </cell>
          <cell r="G275" t="str">
            <v>0</v>
          </cell>
          <cell r="H275" t="str">
            <v>0</v>
          </cell>
          <cell r="I275" t="str">
            <v>BC-13-5006-05</v>
          </cell>
          <cell r="N275">
            <v>41550.5161226852</v>
          </cell>
          <cell r="Q275">
            <v>41576.407268518502</v>
          </cell>
          <cell r="T275">
            <v>2.25</v>
          </cell>
          <cell r="U275">
            <v>0.75</v>
          </cell>
          <cell r="V275" t="str">
            <v>EBL</v>
          </cell>
          <cell r="W275" t="str">
            <v>AQP</v>
          </cell>
        </row>
        <row r="276">
          <cell r="A276" t="str">
            <v>F</v>
          </cell>
          <cell r="B276" t="str">
            <v>AD-373</v>
          </cell>
          <cell r="F276" t="str">
            <v>P</v>
          </cell>
          <cell r="G276" t="str">
            <v>0</v>
          </cell>
          <cell r="H276" t="str">
            <v>0</v>
          </cell>
          <cell r="I276" t="str">
            <v>BC-13-5006-01</v>
          </cell>
          <cell r="N276">
            <v>41550.5161226852</v>
          </cell>
          <cell r="Q276">
            <v>41576.407268518502</v>
          </cell>
          <cell r="T276">
            <v>1.75</v>
          </cell>
          <cell r="U276">
            <v>0.75</v>
          </cell>
          <cell r="V276" t="str">
            <v>EBL</v>
          </cell>
          <cell r="W276" t="str">
            <v>AQP</v>
          </cell>
        </row>
        <row r="277">
          <cell r="A277" t="str">
            <v>F</v>
          </cell>
          <cell r="B277" t="str">
            <v>AD-648</v>
          </cell>
          <cell r="F277" t="str">
            <v>P</v>
          </cell>
          <cell r="G277" t="str">
            <v>0</v>
          </cell>
          <cell r="H277" t="str">
            <v>0</v>
          </cell>
          <cell r="I277" t="str">
            <v>BC-13-4669-03</v>
          </cell>
          <cell r="N277">
            <v>41535.490185185197</v>
          </cell>
          <cell r="Q277">
            <v>41576.367060185199</v>
          </cell>
          <cell r="T277">
            <v>1.75</v>
          </cell>
          <cell r="U277">
            <v>0.75</v>
          </cell>
          <cell r="V277" t="str">
            <v>EBL</v>
          </cell>
          <cell r="W277" t="str">
            <v>AQP</v>
          </cell>
        </row>
        <row r="278">
          <cell r="A278" t="str">
            <v>F</v>
          </cell>
          <cell r="B278" t="str">
            <v>AD-581</v>
          </cell>
          <cell r="F278" t="str">
            <v>P</v>
          </cell>
          <cell r="G278" t="str">
            <v>0</v>
          </cell>
          <cell r="H278" t="str">
            <v>0</v>
          </cell>
          <cell r="I278" t="str">
            <v>BC-13-5410-01</v>
          </cell>
          <cell r="N278">
            <v>41575.350613425901</v>
          </cell>
          <cell r="Q278">
            <v>41576.359629629602</v>
          </cell>
          <cell r="T278">
            <v>1.75</v>
          </cell>
          <cell r="U278">
            <v>0.75</v>
          </cell>
          <cell r="V278" t="str">
            <v>EBL</v>
          </cell>
          <cell r="W278" t="str">
            <v/>
          </cell>
        </row>
        <row r="279">
          <cell r="A279" t="str">
            <v>F</v>
          </cell>
          <cell r="B279" t="str">
            <v>AD-581</v>
          </cell>
          <cell r="F279" t="str">
            <v>P</v>
          </cell>
          <cell r="G279" t="str">
            <v>0</v>
          </cell>
          <cell r="H279" t="str">
            <v>0</v>
          </cell>
          <cell r="I279" t="str">
            <v>BC-13-5410-02</v>
          </cell>
          <cell r="N279">
            <v>41575.350613425901</v>
          </cell>
          <cell r="Q279">
            <v>41576.359629629602</v>
          </cell>
          <cell r="T279">
            <v>1.75</v>
          </cell>
          <cell r="U279">
            <v>1</v>
          </cell>
          <cell r="V279" t="str">
            <v>EBL</v>
          </cell>
          <cell r="W279" t="str">
            <v/>
          </cell>
        </row>
        <row r="280">
          <cell r="A280" t="str">
            <v>F</v>
          </cell>
          <cell r="B280" t="str">
            <v>IBM000130</v>
          </cell>
          <cell r="F280" t="str">
            <v>P</v>
          </cell>
          <cell r="G280" t="str">
            <v>0</v>
          </cell>
          <cell r="H280" t="str">
            <v>0</v>
          </cell>
          <cell r="I280" t="str">
            <v>BC-13-4664-02</v>
          </cell>
          <cell r="N280">
            <v>41535.410000000003</v>
          </cell>
          <cell r="Q280">
            <v>41576</v>
          </cell>
          <cell r="T280">
            <v>0</v>
          </cell>
          <cell r="U280">
            <v>0</v>
          </cell>
          <cell r="V280" t="str">
            <v>PAB</v>
          </cell>
          <cell r="W280" t="str">
            <v/>
          </cell>
        </row>
        <row r="281">
          <cell r="A281" t="str">
            <v>F</v>
          </cell>
          <cell r="B281" t="str">
            <v>FB-496/3</v>
          </cell>
          <cell r="F281" t="str">
            <v>P</v>
          </cell>
          <cell r="G281" t="str">
            <v>1</v>
          </cell>
          <cell r="H281" t="str">
            <v>0</v>
          </cell>
          <cell r="I281" t="str">
            <v>BC-13-5418-01</v>
          </cell>
          <cell r="N281">
            <v>41575.444166666697</v>
          </cell>
          <cell r="Q281">
            <v>41576</v>
          </cell>
          <cell r="T281">
            <v>0.5</v>
          </cell>
          <cell r="U281">
            <v>0.5</v>
          </cell>
          <cell r="V281" t="str">
            <v>DCR</v>
          </cell>
          <cell r="W281" t="str">
            <v/>
          </cell>
        </row>
        <row r="282">
          <cell r="A282" t="str">
            <v>F</v>
          </cell>
          <cell r="B282" t="str">
            <v>BA-056</v>
          </cell>
          <cell r="F282" t="str">
            <v>P</v>
          </cell>
          <cell r="G282" t="str">
            <v>0</v>
          </cell>
          <cell r="H282" t="str">
            <v>0</v>
          </cell>
          <cell r="I282" t="str">
            <v>BC-13-5248-01</v>
          </cell>
          <cell r="N282">
            <v>41564.682766203703</v>
          </cell>
          <cell r="Q282">
            <v>41576</v>
          </cell>
          <cell r="T282">
            <v>1</v>
          </cell>
          <cell r="U282">
            <v>1</v>
          </cell>
          <cell r="V282" t="str">
            <v>DCR</v>
          </cell>
          <cell r="W282" t="str">
            <v/>
          </cell>
        </row>
        <row r="283">
          <cell r="A283" t="str">
            <v>F</v>
          </cell>
          <cell r="B283" t="str">
            <v>BA-058</v>
          </cell>
          <cell r="F283" t="str">
            <v>P</v>
          </cell>
          <cell r="G283" t="str">
            <v>0</v>
          </cell>
          <cell r="H283" t="str">
            <v>0</v>
          </cell>
          <cell r="I283" t="str">
            <v>BC-13-5387-01</v>
          </cell>
          <cell r="N283">
            <v>41572.525300925903</v>
          </cell>
          <cell r="Q283">
            <v>41576</v>
          </cell>
          <cell r="T283">
            <v>1</v>
          </cell>
          <cell r="U283">
            <v>1</v>
          </cell>
          <cell r="V283" t="str">
            <v>DCR</v>
          </cell>
          <cell r="W283" t="str">
            <v/>
          </cell>
        </row>
        <row r="284">
          <cell r="A284" t="str">
            <v>F</v>
          </cell>
          <cell r="B284" t="str">
            <v>AA-038</v>
          </cell>
          <cell r="F284" t="str">
            <v>P</v>
          </cell>
          <cell r="G284" t="str">
            <v>0</v>
          </cell>
          <cell r="H284" t="str">
            <v>1</v>
          </cell>
          <cell r="I284" t="str">
            <v>BC-13-5243-11</v>
          </cell>
          <cell r="N284">
            <v>41564.449594907397</v>
          </cell>
          <cell r="Q284">
            <v>41576</v>
          </cell>
          <cell r="T284">
            <v>1.25</v>
          </cell>
          <cell r="U284">
            <v>1.5</v>
          </cell>
          <cell r="V284" t="str">
            <v>SBE</v>
          </cell>
          <cell r="W284" t="str">
            <v/>
          </cell>
        </row>
        <row r="285">
          <cell r="A285" t="str">
            <v>F</v>
          </cell>
          <cell r="B285" t="str">
            <v>AA-122A/A</v>
          </cell>
          <cell r="F285" t="str">
            <v>P</v>
          </cell>
          <cell r="G285" t="str">
            <v>0</v>
          </cell>
          <cell r="H285" t="str">
            <v>0</v>
          </cell>
          <cell r="I285" t="str">
            <v>BC-13-5243-10</v>
          </cell>
          <cell r="N285">
            <v>41564.449594907397</v>
          </cell>
          <cell r="Q285">
            <v>41576</v>
          </cell>
          <cell r="T285">
            <v>1.25</v>
          </cell>
          <cell r="U285">
            <v>1.5</v>
          </cell>
          <cell r="V285" t="str">
            <v>SBE</v>
          </cell>
          <cell r="W285" t="str">
            <v/>
          </cell>
        </row>
        <row r="286">
          <cell r="A286" t="str">
            <v>F</v>
          </cell>
          <cell r="B286" t="str">
            <v>AA-110A/A</v>
          </cell>
          <cell r="F286" t="str">
            <v>P</v>
          </cell>
          <cell r="G286" t="str">
            <v>0</v>
          </cell>
          <cell r="H286" t="str">
            <v>0</v>
          </cell>
          <cell r="I286" t="str">
            <v>BC-13-5243-09</v>
          </cell>
          <cell r="N286">
            <v>41564.449594907397</v>
          </cell>
          <cell r="Q286">
            <v>41576</v>
          </cell>
          <cell r="T286">
            <v>1.25</v>
          </cell>
          <cell r="U286">
            <v>1.5</v>
          </cell>
          <cell r="V286" t="str">
            <v>SBE</v>
          </cell>
          <cell r="W286" t="str">
            <v/>
          </cell>
        </row>
        <row r="287">
          <cell r="A287" t="str">
            <v>F</v>
          </cell>
          <cell r="B287" t="str">
            <v>AB-234</v>
          </cell>
          <cell r="F287" t="str">
            <v>P</v>
          </cell>
          <cell r="G287" t="str">
            <v>0</v>
          </cell>
          <cell r="H287" t="str">
            <v>0</v>
          </cell>
          <cell r="I287" t="str">
            <v>BC-13-5243-07</v>
          </cell>
          <cell r="N287">
            <v>41564.449594907397</v>
          </cell>
          <cell r="Q287">
            <v>41576</v>
          </cell>
          <cell r="T287">
            <v>1.5</v>
          </cell>
          <cell r="U287">
            <v>1.5</v>
          </cell>
          <cell r="V287" t="str">
            <v>SBE</v>
          </cell>
          <cell r="W287" t="str">
            <v/>
          </cell>
        </row>
        <row r="288">
          <cell r="A288" t="str">
            <v>F</v>
          </cell>
          <cell r="B288" t="str">
            <v>AA-121A/A</v>
          </cell>
          <cell r="F288" t="str">
            <v>P</v>
          </cell>
          <cell r="G288" t="str">
            <v>0</v>
          </cell>
          <cell r="H288" t="str">
            <v>0</v>
          </cell>
          <cell r="I288" t="str">
            <v>BC-13-5243-06</v>
          </cell>
          <cell r="N288">
            <v>41564.449594907397</v>
          </cell>
          <cell r="Q288">
            <v>41576</v>
          </cell>
          <cell r="T288">
            <v>1.25</v>
          </cell>
          <cell r="U288">
            <v>1.5</v>
          </cell>
          <cell r="V288" t="str">
            <v>SBE</v>
          </cell>
          <cell r="W288" t="str">
            <v/>
          </cell>
        </row>
        <row r="289">
          <cell r="A289" t="str">
            <v>F</v>
          </cell>
          <cell r="B289" t="str">
            <v>AA-040</v>
          </cell>
          <cell r="F289" t="str">
            <v>P</v>
          </cell>
          <cell r="G289" t="str">
            <v>1</v>
          </cell>
          <cell r="H289" t="str">
            <v>0</v>
          </cell>
          <cell r="I289" t="str">
            <v>BC-13-5243-05</v>
          </cell>
          <cell r="N289">
            <v>41564.449594907397</v>
          </cell>
          <cell r="Q289">
            <v>41576</v>
          </cell>
          <cell r="T289">
            <v>1.25</v>
          </cell>
          <cell r="U289">
            <v>1.5</v>
          </cell>
          <cell r="V289" t="str">
            <v>SBE</v>
          </cell>
          <cell r="W289" t="str">
            <v/>
          </cell>
        </row>
        <row r="290">
          <cell r="A290" t="str">
            <v>F</v>
          </cell>
          <cell r="B290" t="str">
            <v>AA-039</v>
          </cell>
          <cell r="F290" t="str">
            <v>P</v>
          </cell>
          <cell r="G290" t="str">
            <v>0</v>
          </cell>
          <cell r="H290" t="str">
            <v>1</v>
          </cell>
          <cell r="I290" t="str">
            <v>BC-13-5243-04</v>
          </cell>
          <cell r="N290">
            <v>41564.449594907397</v>
          </cell>
          <cell r="Q290">
            <v>41576</v>
          </cell>
          <cell r="T290">
            <v>1.25</v>
          </cell>
          <cell r="U290">
            <v>1.5</v>
          </cell>
          <cell r="V290" t="str">
            <v>SBE</v>
          </cell>
          <cell r="W290" t="str">
            <v/>
          </cell>
        </row>
        <row r="291">
          <cell r="A291" t="str">
            <v>F</v>
          </cell>
          <cell r="B291" t="str">
            <v>AA-140A/A</v>
          </cell>
          <cell r="F291" t="str">
            <v>P</v>
          </cell>
          <cell r="G291" t="str">
            <v>0</v>
          </cell>
          <cell r="H291" t="str">
            <v>0</v>
          </cell>
          <cell r="I291" t="str">
            <v>BC-13-5243-03</v>
          </cell>
          <cell r="N291">
            <v>41564.449594907397</v>
          </cell>
          <cell r="Q291">
            <v>41576</v>
          </cell>
          <cell r="T291">
            <v>1.25</v>
          </cell>
          <cell r="U291">
            <v>1.5</v>
          </cell>
          <cell r="V291" t="str">
            <v>SBE</v>
          </cell>
          <cell r="W291" t="str">
            <v/>
          </cell>
        </row>
        <row r="292">
          <cell r="A292" t="str">
            <v>F</v>
          </cell>
          <cell r="B292" t="str">
            <v>CC-014</v>
          </cell>
          <cell r="F292" t="str">
            <v>P</v>
          </cell>
          <cell r="G292" t="str">
            <v>0</v>
          </cell>
          <cell r="H292" t="str">
            <v>0</v>
          </cell>
          <cell r="I292" t="str">
            <v>BC-13-5388-02</v>
          </cell>
          <cell r="N292">
            <v>41572.528344907398</v>
          </cell>
          <cell r="Q292">
            <v>41576</v>
          </cell>
          <cell r="T292">
            <v>0.35</v>
          </cell>
          <cell r="U292">
            <v>0.35</v>
          </cell>
          <cell r="V292" t="str">
            <v>DCR</v>
          </cell>
          <cell r="W292" t="str">
            <v/>
          </cell>
        </row>
        <row r="293">
          <cell r="A293" t="str">
            <v>F</v>
          </cell>
          <cell r="B293" t="str">
            <v>CC-014</v>
          </cell>
          <cell r="F293" t="str">
            <v>P</v>
          </cell>
          <cell r="G293" t="str">
            <v>0</v>
          </cell>
          <cell r="H293" t="str">
            <v>0</v>
          </cell>
          <cell r="I293" t="str">
            <v>BC-13-5388-01</v>
          </cell>
          <cell r="N293">
            <v>41572.528344907398</v>
          </cell>
          <cell r="Q293">
            <v>41576</v>
          </cell>
          <cell r="T293">
            <v>0.35</v>
          </cell>
          <cell r="U293">
            <v>0.35</v>
          </cell>
          <cell r="V293" t="str">
            <v>DCR</v>
          </cell>
          <cell r="W293" t="str">
            <v/>
          </cell>
        </row>
        <row r="294">
          <cell r="A294" t="str">
            <v>F</v>
          </cell>
          <cell r="B294" t="str">
            <v>EL-305</v>
          </cell>
          <cell r="F294" t="str">
            <v>P</v>
          </cell>
          <cell r="G294" t="str">
            <v>0</v>
          </cell>
          <cell r="H294" t="str">
            <v>0</v>
          </cell>
          <cell r="I294" t="str">
            <v>BC-13-5362-01</v>
          </cell>
          <cell r="N294">
            <v>41571.578993055598</v>
          </cell>
          <cell r="Q294">
            <v>41576</v>
          </cell>
          <cell r="T294">
            <v>2.5</v>
          </cell>
          <cell r="U294">
            <v>2.5</v>
          </cell>
          <cell r="V294" t="str">
            <v>DCI</v>
          </cell>
          <cell r="W294" t="str">
            <v/>
          </cell>
        </row>
        <row r="295">
          <cell r="A295" t="str">
            <v>F</v>
          </cell>
          <cell r="B295" t="str">
            <v>EL-316</v>
          </cell>
          <cell r="F295" t="str">
            <v>P</v>
          </cell>
          <cell r="G295" t="str">
            <v>0</v>
          </cell>
          <cell r="H295" t="str">
            <v>0</v>
          </cell>
          <cell r="I295" t="str">
            <v>BC-13-5362-04</v>
          </cell>
          <cell r="N295">
            <v>41571.578993055598</v>
          </cell>
          <cell r="Q295">
            <v>41576</v>
          </cell>
          <cell r="T295">
            <v>2.5</v>
          </cell>
          <cell r="U295">
            <v>2.5</v>
          </cell>
          <cell r="V295" t="str">
            <v>DCI</v>
          </cell>
          <cell r="W295" t="str">
            <v/>
          </cell>
        </row>
        <row r="296">
          <cell r="A296" t="str">
            <v>F</v>
          </cell>
          <cell r="B296" t="str">
            <v>EL-538</v>
          </cell>
          <cell r="F296" t="str">
            <v>P</v>
          </cell>
          <cell r="G296" t="str">
            <v>1</v>
          </cell>
          <cell r="H296" t="str">
            <v>0</v>
          </cell>
          <cell r="I296" t="str">
            <v>BC-13-5362-03</v>
          </cell>
          <cell r="N296">
            <v>41571.578993055598</v>
          </cell>
          <cell r="Q296">
            <v>41576</v>
          </cell>
          <cell r="T296">
            <v>2.5</v>
          </cell>
          <cell r="U296">
            <v>2.5</v>
          </cell>
          <cell r="V296" t="str">
            <v>DCI</v>
          </cell>
          <cell r="W296" t="str">
            <v/>
          </cell>
        </row>
        <row r="297">
          <cell r="A297" t="str">
            <v>F</v>
          </cell>
          <cell r="B297" t="str">
            <v>EL-537</v>
          </cell>
          <cell r="F297" t="str">
            <v>P</v>
          </cell>
          <cell r="G297" t="str">
            <v>0</v>
          </cell>
          <cell r="H297" t="str">
            <v>0</v>
          </cell>
          <cell r="I297" t="str">
            <v>BC-13-5362-02</v>
          </cell>
          <cell r="N297">
            <v>41571.578993055598</v>
          </cell>
          <cell r="Q297">
            <v>41576</v>
          </cell>
          <cell r="T297">
            <v>2.5</v>
          </cell>
          <cell r="U297">
            <v>2.5</v>
          </cell>
          <cell r="V297" t="str">
            <v>DCI</v>
          </cell>
          <cell r="W297" t="str">
            <v/>
          </cell>
        </row>
        <row r="298">
          <cell r="A298" t="str">
            <v>F</v>
          </cell>
          <cell r="B298" t="str">
            <v>AD-649</v>
          </cell>
          <cell r="F298" t="str">
            <v>P</v>
          </cell>
          <cell r="G298" t="str">
            <v>0</v>
          </cell>
          <cell r="H298" t="str">
            <v>0</v>
          </cell>
          <cell r="I298" t="str">
            <v>BC-13-4968-02</v>
          </cell>
          <cell r="N298">
            <v>41549.489282407398</v>
          </cell>
          <cell r="Q298">
            <v>41576</v>
          </cell>
          <cell r="T298">
            <v>1.75</v>
          </cell>
          <cell r="U298">
            <v>0.75</v>
          </cell>
          <cell r="V298" t="str">
            <v/>
          </cell>
          <cell r="W298" t="str">
            <v>AQP</v>
          </cell>
        </row>
        <row r="299">
          <cell r="A299" t="str">
            <v>O</v>
          </cell>
          <cell r="B299" t="str">
            <v>EL-374</v>
          </cell>
          <cell r="F299" t="str">
            <v>P</v>
          </cell>
          <cell r="G299" t="str">
            <v>1</v>
          </cell>
          <cell r="H299" t="str">
            <v>0</v>
          </cell>
          <cell r="I299" t="str">
            <v>BC-13-5376-01</v>
          </cell>
          <cell r="N299">
            <v>41572.4682060185</v>
          </cell>
          <cell r="Q299">
            <v>41576</v>
          </cell>
          <cell r="T299">
            <v>2.5</v>
          </cell>
          <cell r="U299">
            <v>2.5</v>
          </cell>
          <cell r="V299" t="str">
            <v>CED</v>
          </cell>
          <cell r="W299" t="str">
            <v>AQP</v>
          </cell>
        </row>
        <row r="300">
          <cell r="A300" t="str">
            <v>F</v>
          </cell>
          <cell r="B300" t="str">
            <v>MBQ000190</v>
          </cell>
          <cell r="F300" t="str">
            <v>P</v>
          </cell>
          <cell r="G300" t="str">
            <v>0</v>
          </cell>
          <cell r="H300" t="str">
            <v>0</v>
          </cell>
          <cell r="I300" t="str">
            <v>BC-13-4664-01</v>
          </cell>
          <cell r="N300">
            <v>41535.410000000003</v>
          </cell>
          <cell r="Q300">
            <v>41576</v>
          </cell>
          <cell r="T300">
            <v>0</v>
          </cell>
          <cell r="U300">
            <v>0</v>
          </cell>
          <cell r="V300" t="str">
            <v>PAB</v>
          </cell>
          <cell r="W300" t="str">
            <v/>
          </cell>
        </row>
        <row r="301">
          <cell r="A301" t="str">
            <v>F</v>
          </cell>
          <cell r="B301" t="str">
            <v>AD-817</v>
          </cell>
          <cell r="F301" t="str">
            <v>P</v>
          </cell>
          <cell r="G301" t="str">
            <v>0</v>
          </cell>
          <cell r="H301" t="str">
            <v>0</v>
          </cell>
          <cell r="I301" t="str">
            <v>BC-13-4942-01</v>
          </cell>
          <cell r="N301">
            <v>41548.646469907399</v>
          </cell>
          <cell r="Q301">
            <v>41576</v>
          </cell>
          <cell r="T301">
            <v>1.75</v>
          </cell>
          <cell r="U301">
            <v>3.5</v>
          </cell>
          <cell r="V301" t="str">
            <v>PAB</v>
          </cell>
          <cell r="W301" t="str">
            <v/>
          </cell>
        </row>
        <row r="302">
          <cell r="A302" t="str">
            <v>F</v>
          </cell>
          <cell r="B302" t="str">
            <v>AD-220</v>
          </cell>
          <cell r="F302" t="str">
            <v>P</v>
          </cell>
          <cell r="G302" t="str">
            <v>0</v>
          </cell>
          <cell r="H302" t="str">
            <v>0</v>
          </cell>
          <cell r="I302" t="str">
            <v>BC-13-4968-03</v>
          </cell>
          <cell r="N302">
            <v>41549.489282407398</v>
          </cell>
          <cell r="Q302">
            <v>41576</v>
          </cell>
          <cell r="T302">
            <v>1.75</v>
          </cell>
          <cell r="U302">
            <v>0.75</v>
          </cell>
          <cell r="V302" t="str">
            <v/>
          </cell>
          <cell r="W302" t="str">
            <v>AQP</v>
          </cell>
        </row>
        <row r="303">
          <cell r="A303" t="str">
            <v>O</v>
          </cell>
          <cell r="B303" t="str">
            <v>AD-092</v>
          </cell>
          <cell r="F303" t="str">
            <v>P</v>
          </cell>
          <cell r="G303" t="str">
            <v>0</v>
          </cell>
          <cell r="H303" t="str">
            <v>0</v>
          </cell>
          <cell r="I303" t="str">
            <v>BC-13-5006-03</v>
          </cell>
          <cell r="N303">
            <v>41550.5161226852</v>
          </cell>
          <cell r="Q303">
            <v>41576</v>
          </cell>
          <cell r="T303">
            <v>1.75</v>
          </cell>
          <cell r="U303">
            <v>1.75</v>
          </cell>
          <cell r="V303" t="str">
            <v>CBU</v>
          </cell>
          <cell r="W303" t="str">
            <v/>
          </cell>
        </row>
        <row r="304">
          <cell r="A304" t="str">
            <v>F</v>
          </cell>
          <cell r="B304" t="str">
            <v>AB-433A/A</v>
          </cell>
          <cell r="F304" t="str">
            <v>P</v>
          </cell>
          <cell r="G304" t="str">
            <v>0</v>
          </cell>
          <cell r="H304" t="str">
            <v>0</v>
          </cell>
          <cell r="I304" t="str">
            <v>BC-13-5019-01</v>
          </cell>
          <cell r="N304">
            <v>41550.681655092601</v>
          </cell>
          <cell r="Q304">
            <v>41576</v>
          </cell>
          <cell r="T304">
            <v>1.5</v>
          </cell>
          <cell r="U304">
            <v>1.5</v>
          </cell>
          <cell r="V304" t="str">
            <v>CBU</v>
          </cell>
          <cell r="W304" t="str">
            <v/>
          </cell>
        </row>
        <row r="305">
          <cell r="A305" t="str">
            <v>F</v>
          </cell>
          <cell r="B305" t="str">
            <v>DV-048/A/TUT</v>
          </cell>
          <cell r="F305" t="str">
            <v>P</v>
          </cell>
          <cell r="G305" t="str">
            <v>1</v>
          </cell>
          <cell r="H305" t="str">
            <v>0</v>
          </cell>
          <cell r="I305" t="str">
            <v>BC-13-5422-01</v>
          </cell>
          <cell r="N305">
            <v>41575.486817129597</v>
          </cell>
          <cell r="Q305">
            <v>41575.695497685199</v>
          </cell>
          <cell r="T305">
            <v>0.5</v>
          </cell>
          <cell r="U305">
            <v>0.75</v>
          </cell>
          <cell r="V305" t="str">
            <v>APU</v>
          </cell>
          <cell r="W305" t="str">
            <v/>
          </cell>
        </row>
        <row r="306">
          <cell r="A306" t="str">
            <v>F</v>
          </cell>
          <cell r="B306" t="str">
            <v>DV-071/A</v>
          </cell>
          <cell r="F306" t="str">
            <v>P</v>
          </cell>
          <cell r="G306" t="str">
            <v>0</v>
          </cell>
          <cell r="H306" t="str">
            <v>0</v>
          </cell>
          <cell r="I306" t="str">
            <v>BC-13-5422-04</v>
          </cell>
          <cell r="N306">
            <v>41575.486817129597</v>
          </cell>
          <cell r="Q306">
            <v>41575.695497685199</v>
          </cell>
          <cell r="T306">
            <v>0.5</v>
          </cell>
          <cell r="U306">
            <v>0.5</v>
          </cell>
          <cell r="V306" t="str">
            <v>APU</v>
          </cell>
          <cell r="W306" t="str">
            <v/>
          </cell>
        </row>
        <row r="307">
          <cell r="A307" t="str">
            <v>F</v>
          </cell>
          <cell r="B307" t="str">
            <v>DV-071/A</v>
          </cell>
          <cell r="F307" t="str">
            <v>P</v>
          </cell>
          <cell r="G307" t="str">
            <v>0</v>
          </cell>
          <cell r="H307" t="str">
            <v>0</v>
          </cell>
          <cell r="I307" t="str">
            <v>BC-13-5422-03</v>
          </cell>
          <cell r="N307">
            <v>41575.486817129597</v>
          </cell>
          <cell r="Q307">
            <v>41575.695497685199</v>
          </cell>
          <cell r="T307">
            <v>0.5</v>
          </cell>
          <cell r="U307">
            <v>0.5</v>
          </cell>
          <cell r="V307" t="str">
            <v>APU</v>
          </cell>
          <cell r="W307" t="str">
            <v/>
          </cell>
        </row>
        <row r="308">
          <cell r="A308" t="str">
            <v>F</v>
          </cell>
          <cell r="B308" t="str">
            <v>DV-048/A/NEU</v>
          </cell>
          <cell r="F308" t="str">
            <v>P</v>
          </cell>
          <cell r="G308" t="str">
            <v>1</v>
          </cell>
          <cell r="H308" t="str">
            <v>0</v>
          </cell>
          <cell r="I308" t="str">
            <v>BC-13-5422-02</v>
          </cell>
          <cell r="N308">
            <v>41575.486817129597</v>
          </cell>
          <cell r="Q308">
            <v>41575.695497685199</v>
          </cell>
          <cell r="T308">
            <v>0.5</v>
          </cell>
          <cell r="U308">
            <v>0.75</v>
          </cell>
          <cell r="V308" t="str">
            <v>APU</v>
          </cell>
          <cell r="W308" t="str">
            <v/>
          </cell>
        </row>
        <row r="309">
          <cell r="A309" t="str">
            <v>F</v>
          </cell>
          <cell r="B309" t="str">
            <v>AD-687A/A</v>
          </cell>
          <cell r="F309" t="str">
            <v>P</v>
          </cell>
          <cell r="G309" t="str">
            <v>0</v>
          </cell>
          <cell r="H309" t="str">
            <v>0</v>
          </cell>
          <cell r="I309" t="str">
            <v>BC-13-5364-03</v>
          </cell>
          <cell r="N309">
            <v>41571.596689814804</v>
          </cell>
          <cell r="Q309">
            <v>41575.685358796298</v>
          </cell>
          <cell r="T309">
            <v>1.75</v>
          </cell>
          <cell r="U309">
            <v>0.25</v>
          </cell>
          <cell r="V309" t="str">
            <v>FPL</v>
          </cell>
          <cell r="W309" t="str">
            <v/>
          </cell>
        </row>
        <row r="310">
          <cell r="A310" t="str">
            <v>F</v>
          </cell>
          <cell r="B310" t="str">
            <v>AD-669/A</v>
          </cell>
          <cell r="F310" t="str">
            <v>P</v>
          </cell>
          <cell r="G310" t="str">
            <v>0</v>
          </cell>
          <cell r="H310" t="str">
            <v>0</v>
          </cell>
          <cell r="I310" t="str">
            <v>BC-13-5364-02</v>
          </cell>
          <cell r="N310">
            <v>41571.596689814804</v>
          </cell>
          <cell r="Q310">
            <v>41575.685358796298</v>
          </cell>
          <cell r="T310">
            <v>1.75</v>
          </cell>
          <cell r="U310">
            <v>0.5</v>
          </cell>
          <cell r="V310" t="str">
            <v>FPL</v>
          </cell>
          <cell r="W310" t="str">
            <v/>
          </cell>
        </row>
        <row r="311">
          <cell r="A311" t="str">
            <v>F</v>
          </cell>
          <cell r="B311" t="str">
            <v>AD-637</v>
          </cell>
          <cell r="F311" t="str">
            <v>P</v>
          </cell>
          <cell r="G311" t="str">
            <v>0</v>
          </cell>
          <cell r="H311" t="str">
            <v>0</v>
          </cell>
          <cell r="I311" t="str">
            <v>BC-13-5364-01</v>
          </cell>
          <cell r="N311">
            <v>41571.596689814804</v>
          </cell>
          <cell r="Q311">
            <v>41575.685358796298</v>
          </cell>
          <cell r="T311">
            <v>1.75</v>
          </cell>
          <cell r="U311">
            <v>0.5</v>
          </cell>
          <cell r="V311" t="str">
            <v>FPL</v>
          </cell>
          <cell r="W311" t="str">
            <v/>
          </cell>
        </row>
        <row r="312">
          <cell r="A312" t="str">
            <v>F</v>
          </cell>
          <cell r="B312" t="str">
            <v>AD-687A/A</v>
          </cell>
          <cell r="F312" t="str">
            <v>P</v>
          </cell>
          <cell r="G312" t="str">
            <v>0</v>
          </cell>
          <cell r="H312" t="str">
            <v>0</v>
          </cell>
          <cell r="I312" t="str">
            <v>BC-13-5364-04</v>
          </cell>
          <cell r="N312">
            <v>41571.596689814804</v>
          </cell>
          <cell r="Q312">
            <v>41575.685358796298</v>
          </cell>
          <cell r="T312">
            <v>1.75</v>
          </cell>
          <cell r="U312">
            <v>0.25</v>
          </cell>
          <cell r="V312" t="str">
            <v>FPL</v>
          </cell>
          <cell r="W312" t="str">
            <v/>
          </cell>
        </row>
        <row r="313">
          <cell r="A313" t="str">
            <v>F</v>
          </cell>
          <cell r="B313" t="str">
            <v>EL-548/B</v>
          </cell>
          <cell r="F313" t="str">
            <v>P</v>
          </cell>
          <cell r="G313" t="str">
            <v>1</v>
          </cell>
          <cell r="H313" t="str">
            <v>0</v>
          </cell>
          <cell r="I313" t="str">
            <v>BC-13-5375-01</v>
          </cell>
          <cell r="N313">
            <v>41572.467743055597</v>
          </cell>
          <cell r="Q313">
            <v>41575.654733796298</v>
          </cell>
          <cell r="T313">
            <v>1</v>
          </cell>
          <cell r="U313">
            <v>1.5</v>
          </cell>
          <cell r="V313" t="str">
            <v>CED</v>
          </cell>
          <cell r="W313" t="str">
            <v/>
          </cell>
        </row>
        <row r="314">
          <cell r="A314" t="str">
            <v>F</v>
          </cell>
          <cell r="B314" t="str">
            <v>AD-607</v>
          </cell>
          <cell r="F314" t="str">
            <v>P</v>
          </cell>
          <cell r="G314" t="str">
            <v>1</v>
          </cell>
          <cell r="H314" t="str">
            <v>0</v>
          </cell>
          <cell r="I314" t="str">
            <v>BC-13-5398-01</v>
          </cell>
          <cell r="N314">
            <v>41575.3343171296</v>
          </cell>
          <cell r="Q314">
            <v>41575.611875000002</v>
          </cell>
          <cell r="T314">
            <v>1.75</v>
          </cell>
          <cell r="U314">
            <v>0.75</v>
          </cell>
          <cell r="V314" t="str">
            <v>FPL</v>
          </cell>
          <cell r="W314" t="str">
            <v/>
          </cell>
        </row>
        <row r="315">
          <cell r="A315" t="str">
            <v>F</v>
          </cell>
          <cell r="B315" t="str">
            <v>AB-226</v>
          </cell>
          <cell r="F315" t="str">
            <v>P</v>
          </cell>
          <cell r="G315" t="str">
            <v>0</v>
          </cell>
          <cell r="H315" t="str">
            <v>0</v>
          </cell>
          <cell r="I315" t="str">
            <v>BC-13-5319-01</v>
          </cell>
          <cell r="N315">
            <v>41569.570891203701</v>
          </cell>
          <cell r="Q315">
            <v>41575.606747685197</v>
          </cell>
          <cell r="T315">
            <v>1.5</v>
          </cell>
          <cell r="U315">
            <v>4</v>
          </cell>
          <cell r="V315" t="str">
            <v>APU</v>
          </cell>
          <cell r="W315" t="str">
            <v/>
          </cell>
        </row>
        <row r="316">
          <cell r="A316" t="str">
            <v>F</v>
          </cell>
          <cell r="B316" t="str">
            <v>DW-028</v>
          </cell>
          <cell r="F316" t="str">
            <v>P</v>
          </cell>
          <cell r="G316" t="str">
            <v>0</v>
          </cell>
          <cell r="H316" t="str">
            <v>0</v>
          </cell>
          <cell r="I316" t="str">
            <v>BC-13-5380-01</v>
          </cell>
          <cell r="N316">
            <v>41572.482615740701</v>
          </cell>
          <cell r="Q316">
            <v>41575.597858796304</v>
          </cell>
          <cell r="T316">
            <v>2.5</v>
          </cell>
          <cell r="U316">
            <v>0.75</v>
          </cell>
          <cell r="V316" t="str">
            <v>PAB</v>
          </cell>
          <cell r="W316" t="str">
            <v/>
          </cell>
        </row>
        <row r="317">
          <cell r="A317" t="str">
            <v>F</v>
          </cell>
          <cell r="B317" t="str">
            <v>DW-038</v>
          </cell>
          <cell r="F317" t="str">
            <v>P</v>
          </cell>
          <cell r="G317" t="str">
            <v>0</v>
          </cell>
          <cell r="H317" t="str">
            <v>0</v>
          </cell>
          <cell r="I317" t="str">
            <v>BC-13-5380-02</v>
          </cell>
          <cell r="N317">
            <v>41572.482615740701</v>
          </cell>
          <cell r="Q317">
            <v>41575.597858796304</v>
          </cell>
          <cell r="T317">
            <v>2.5</v>
          </cell>
          <cell r="U317">
            <v>2</v>
          </cell>
          <cell r="V317" t="str">
            <v>PAB</v>
          </cell>
          <cell r="W317" t="str">
            <v/>
          </cell>
        </row>
        <row r="318">
          <cell r="A318" t="str">
            <v>F</v>
          </cell>
          <cell r="B318" t="str">
            <v>FA-346</v>
          </cell>
          <cell r="F318" t="str">
            <v>P</v>
          </cell>
          <cell r="G318" t="str">
            <v>0</v>
          </cell>
          <cell r="H318" t="str">
            <v>0</v>
          </cell>
          <cell r="I318" t="str">
            <v>BC-13-4479-01</v>
          </cell>
          <cell r="N318">
            <v>41523.468645833302</v>
          </cell>
          <cell r="Q318">
            <v>41575.575115740699</v>
          </cell>
          <cell r="T318">
            <v>0.5</v>
          </cell>
          <cell r="U318">
            <v>0.75</v>
          </cell>
          <cell r="V318" t="str">
            <v>CED</v>
          </cell>
          <cell r="W318" t="str">
            <v/>
          </cell>
        </row>
        <row r="319">
          <cell r="A319" t="str">
            <v>F</v>
          </cell>
          <cell r="B319" t="str">
            <v>AD-703</v>
          </cell>
          <cell r="F319" t="str">
            <v>P</v>
          </cell>
          <cell r="G319" t="str">
            <v>1</v>
          </cell>
          <cell r="H319" t="str">
            <v>0</v>
          </cell>
          <cell r="I319" t="str">
            <v>BC-13-5394-01</v>
          </cell>
          <cell r="N319">
            <v>41575.332233796304</v>
          </cell>
          <cell r="Q319">
            <v>41575.574803240699</v>
          </cell>
          <cell r="T319">
            <v>1.75</v>
          </cell>
          <cell r="U319">
            <v>0.75</v>
          </cell>
          <cell r="V319" t="str">
            <v>FPL</v>
          </cell>
          <cell r="W319" t="str">
            <v/>
          </cell>
        </row>
        <row r="320">
          <cell r="A320" t="str">
            <v>F</v>
          </cell>
          <cell r="B320" t="str">
            <v>AD-488</v>
          </cell>
          <cell r="F320" t="str">
            <v>P</v>
          </cell>
          <cell r="G320" t="str">
            <v>0</v>
          </cell>
          <cell r="H320" t="str">
            <v>0</v>
          </cell>
          <cell r="I320" t="str">
            <v>BC-13-4691-01</v>
          </cell>
          <cell r="N320">
            <v>41536.4149652778</v>
          </cell>
          <cell r="Q320">
            <v>41575.562685185199</v>
          </cell>
          <cell r="T320">
            <v>1.75</v>
          </cell>
          <cell r="U320">
            <v>1.75</v>
          </cell>
          <cell r="V320" t="str">
            <v>CED</v>
          </cell>
          <cell r="W320" t="str">
            <v/>
          </cell>
        </row>
        <row r="321">
          <cell r="A321" t="str">
            <v>F</v>
          </cell>
          <cell r="B321" t="str">
            <v>AD-488</v>
          </cell>
          <cell r="F321" t="str">
            <v>P</v>
          </cell>
          <cell r="G321" t="str">
            <v>0</v>
          </cell>
          <cell r="H321" t="str">
            <v>0</v>
          </cell>
          <cell r="I321" t="str">
            <v>BC-13-4699-01</v>
          </cell>
          <cell r="N321">
            <v>41536.503981481503</v>
          </cell>
          <cell r="Q321">
            <v>41575.562685185199</v>
          </cell>
          <cell r="T321">
            <v>1.75</v>
          </cell>
          <cell r="U321">
            <v>1.75</v>
          </cell>
          <cell r="V321" t="str">
            <v>CED</v>
          </cell>
          <cell r="W321" t="str">
            <v/>
          </cell>
        </row>
        <row r="322">
          <cell r="A322" t="str">
            <v>F</v>
          </cell>
          <cell r="B322" t="str">
            <v>AL-088</v>
          </cell>
          <cell r="F322" t="str">
            <v>P</v>
          </cell>
          <cell r="G322" t="str">
            <v>0</v>
          </cell>
          <cell r="H322" t="str">
            <v>0</v>
          </cell>
          <cell r="I322" t="str">
            <v>BC-13-5334-03</v>
          </cell>
          <cell r="N322">
            <v>41570.4221412037</v>
          </cell>
          <cell r="Q322">
            <v>41575.561215277798</v>
          </cell>
          <cell r="T322">
            <v>1.5</v>
          </cell>
          <cell r="U322">
            <v>1.25</v>
          </cell>
          <cell r="V322" t="str">
            <v>FPL</v>
          </cell>
          <cell r="W322" t="str">
            <v/>
          </cell>
        </row>
        <row r="323">
          <cell r="A323" t="str">
            <v>F</v>
          </cell>
          <cell r="B323" t="str">
            <v>AD-684</v>
          </cell>
          <cell r="F323" t="str">
            <v>P</v>
          </cell>
          <cell r="G323" t="str">
            <v>1</v>
          </cell>
          <cell r="H323" t="str">
            <v>0</v>
          </cell>
          <cell r="I323" t="str">
            <v>BC-13-5409-01</v>
          </cell>
          <cell r="N323">
            <v>41575.3500347222</v>
          </cell>
          <cell r="Q323">
            <v>41575.549398148098</v>
          </cell>
          <cell r="T323">
            <v>1.75</v>
          </cell>
          <cell r="U323">
            <v>1.5</v>
          </cell>
          <cell r="V323" t="str">
            <v>EBL</v>
          </cell>
          <cell r="W323" t="str">
            <v/>
          </cell>
        </row>
        <row r="324">
          <cell r="A324" t="str">
            <v>F</v>
          </cell>
          <cell r="B324" t="str">
            <v>EJ-094</v>
          </cell>
          <cell r="F324" t="str">
            <v>P</v>
          </cell>
          <cell r="G324" t="str">
            <v>0</v>
          </cell>
          <cell r="H324" t="str">
            <v>0</v>
          </cell>
          <cell r="I324" t="str">
            <v>BC-13-5382-01</v>
          </cell>
          <cell r="N324">
            <v>41572.522974537002</v>
          </cell>
          <cell r="Q324">
            <v>41575.522048611099</v>
          </cell>
          <cell r="T324">
            <v>2</v>
          </cell>
          <cell r="U324">
            <v>1</v>
          </cell>
          <cell r="V324" t="str">
            <v>APU</v>
          </cell>
          <cell r="W324" t="str">
            <v/>
          </cell>
        </row>
        <row r="325">
          <cell r="A325" t="str">
            <v>F</v>
          </cell>
          <cell r="B325" t="str">
            <v>EJ-086</v>
          </cell>
          <cell r="F325" t="str">
            <v>P</v>
          </cell>
          <cell r="G325" t="str">
            <v>1</v>
          </cell>
          <cell r="H325" t="str">
            <v>0</v>
          </cell>
          <cell r="I325" t="str">
            <v>BC-13-5385-01</v>
          </cell>
          <cell r="N325">
            <v>41572.524131944403</v>
          </cell>
          <cell r="Q325">
            <v>41575.5096990741</v>
          </cell>
          <cell r="T325">
            <v>2</v>
          </cell>
          <cell r="U325">
            <v>1.25</v>
          </cell>
          <cell r="V325" t="str">
            <v>APU</v>
          </cell>
          <cell r="W325" t="str">
            <v/>
          </cell>
        </row>
        <row r="326">
          <cell r="A326" t="str">
            <v>F</v>
          </cell>
          <cell r="B326" t="str">
            <v>BF-213</v>
          </cell>
          <cell r="F326" t="str">
            <v>P</v>
          </cell>
          <cell r="G326" t="str">
            <v>0</v>
          </cell>
          <cell r="H326" t="str">
            <v>0</v>
          </cell>
          <cell r="I326" t="str">
            <v>BC-13-4856-01</v>
          </cell>
          <cell r="N326">
            <v>41543.500381944403</v>
          </cell>
          <cell r="Q326">
            <v>41575.459988425901</v>
          </cell>
          <cell r="T326">
            <v>1.75</v>
          </cell>
          <cell r="U326">
            <v>1.75</v>
          </cell>
          <cell r="V326" t="str">
            <v>CED</v>
          </cell>
          <cell r="W326" t="str">
            <v/>
          </cell>
        </row>
        <row r="327">
          <cell r="A327" t="str">
            <v>F</v>
          </cell>
          <cell r="B327" t="str">
            <v>AD-316</v>
          </cell>
          <cell r="F327" t="str">
            <v>P</v>
          </cell>
          <cell r="G327" t="str">
            <v>0</v>
          </cell>
          <cell r="H327" t="str">
            <v>0</v>
          </cell>
          <cell r="I327" t="str">
            <v>BC-13-4800-01</v>
          </cell>
          <cell r="N327">
            <v>41541.497731481497</v>
          </cell>
          <cell r="Q327">
            <v>41575.4243055556</v>
          </cell>
          <cell r="T327">
            <v>1.75</v>
          </cell>
          <cell r="U327">
            <v>2</v>
          </cell>
          <cell r="V327" t="str">
            <v>EBL</v>
          </cell>
          <cell r="W327" t="str">
            <v/>
          </cell>
        </row>
        <row r="328">
          <cell r="A328" t="str">
            <v>F</v>
          </cell>
          <cell r="B328" t="str">
            <v>AD-316</v>
          </cell>
          <cell r="F328" t="str">
            <v>P</v>
          </cell>
          <cell r="G328" t="str">
            <v>0</v>
          </cell>
          <cell r="H328" t="str">
            <v>0</v>
          </cell>
          <cell r="I328" t="str">
            <v>BC-13-4635-01</v>
          </cell>
          <cell r="N328">
            <v>41534.527106481502</v>
          </cell>
          <cell r="Q328">
            <v>41575.422905092601</v>
          </cell>
          <cell r="T328">
            <v>1.75</v>
          </cell>
          <cell r="U328">
            <v>2</v>
          </cell>
          <cell r="V328" t="str">
            <v>EBL</v>
          </cell>
          <cell r="W328" t="str">
            <v/>
          </cell>
        </row>
        <row r="329">
          <cell r="A329" t="str">
            <v>F</v>
          </cell>
          <cell r="B329" t="str">
            <v>AD-590</v>
          </cell>
          <cell r="F329" t="str">
            <v>P</v>
          </cell>
          <cell r="G329" t="str">
            <v>0</v>
          </cell>
          <cell r="H329" t="str">
            <v>1</v>
          </cell>
          <cell r="I329" t="str">
            <v>BC-13-5279-01</v>
          </cell>
          <cell r="N329">
            <v>41568.3671875</v>
          </cell>
          <cell r="Q329">
            <v>41575.417569444398</v>
          </cell>
          <cell r="T329">
            <v>1.75</v>
          </cell>
          <cell r="U329">
            <v>1.5</v>
          </cell>
          <cell r="V329" t="str">
            <v>FPL</v>
          </cell>
          <cell r="W329" t="str">
            <v/>
          </cell>
        </row>
        <row r="330">
          <cell r="A330" t="str">
            <v>F</v>
          </cell>
          <cell r="B330" t="str">
            <v>AD-590</v>
          </cell>
          <cell r="F330" t="str">
            <v>P</v>
          </cell>
          <cell r="G330" t="str">
            <v>0</v>
          </cell>
          <cell r="H330" t="str">
            <v>1</v>
          </cell>
          <cell r="I330" t="str">
            <v>BC-13-5279-02</v>
          </cell>
          <cell r="N330">
            <v>41568.3671875</v>
          </cell>
          <cell r="Q330">
            <v>41575.417569444398</v>
          </cell>
          <cell r="T330">
            <v>1.75</v>
          </cell>
          <cell r="U330">
            <v>0.5</v>
          </cell>
          <cell r="V330" t="str">
            <v>FPL</v>
          </cell>
          <cell r="W330" t="str">
            <v/>
          </cell>
        </row>
        <row r="331">
          <cell r="A331" t="str">
            <v>F</v>
          </cell>
          <cell r="B331" t="str">
            <v>EL-375</v>
          </cell>
          <cell r="F331" t="str">
            <v>P</v>
          </cell>
          <cell r="G331" t="str">
            <v>1</v>
          </cell>
          <cell r="H331" t="str">
            <v>0</v>
          </cell>
          <cell r="I331" t="str">
            <v>BC-13-5234-02</v>
          </cell>
          <cell r="N331">
            <v>41564.349479166704</v>
          </cell>
          <cell r="Q331">
            <v>41575.3360300926</v>
          </cell>
          <cell r="T331">
            <v>2.5</v>
          </cell>
          <cell r="U331">
            <v>2.5</v>
          </cell>
          <cell r="V331" t="str">
            <v>CED</v>
          </cell>
          <cell r="W331" t="str">
            <v/>
          </cell>
        </row>
        <row r="332">
          <cell r="A332" t="str">
            <v>F</v>
          </cell>
          <cell r="B332" t="str">
            <v>DP-344/1</v>
          </cell>
          <cell r="F332" t="str">
            <v>P</v>
          </cell>
          <cell r="G332" t="str">
            <v>0</v>
          </cell>
          <cell r="H332" t="str">
            <v>0</v>
          </cell>
          <cell r="I332" t="str">
            <v>BC-13-5392-01</v>
          </cell>
          <cell r="N332">
            <v>41575.289629629602</v>
          </cell>
          <cell r="Q332">
            <v>41575.322222222203</v>
          </cell>
          <cell r="T332">
            <v>0.35</v>
          </cell>
          <cell r="U332">
            <v>0.15</v>
          </cell>
          <cell r="V332" t="str">
            <v>LVA</v>
          </cell>
          <cell r="W332" t="str">
            <v/>
          </cell>
        </row>
        <row r="333">
          <cell r="A333" t="str">
            <v>O</v>
          </cell>
          <cell r="B333" t="str">
            <v>EL-479A</v>
          </cell>
          <cell r="F333" t="str">
            <v>P</v>
          </cell>
          <cell r="G333" t="str">
            <v>0</v>
          </cell>
          <cell r="H333" t="str">
            <v>0</v>
          </cell>
          <cell r="I333" t="str">
            <v>BC-13-4669-01</v>
          </cell>
          <cell r="N333">
            <v>41535.490185185197</v>
          </cell>
          <cell r="Q333">
            <v>41575</v>
          </cell>
          <cell r="T333">
            <v>1</v>
          </cell>
          <cell r="U333">
            <v>6</v>
          </cell>
          <cell r="V333" t="str">
            <v>CBU</v>
          </cell>
          <cell r="W333" t="str">
            <v/>
          </cell>
        </row>
        <row r="334">
          <cell r="A334" t="str">
            <v>F</v>
          </cell>
          <cell r="B334" t="str">
            <v>DQ-490</v>
          </cell>
          <cell r="F334" t="str">
            <v>P</v>
          </cell>
          <cell r="G334" t="str">
            <v>0</v>
          </cell>
          <cell r="H334" t="str">
            <v>0</v>
          </cell>
          <cell r="I334" t="str">
            <v>BC-13-5249-01</v>
          </cell>
          <cell r="N334">
            <v>41564.691689814797</v>
          </cell>
          <cell r="Q334">
            <v>41575</v>
          </cell>
          <cell r="T334">
            <v>1</v>
          </cell>
          <cell r="U334">
            <v>1</v>
          </cell>
          <cell r="V334" t="str">
            <v>DCR</v>
          </cell>
          <cell r="W334" t="str">
            <v/>
          </cell>
        </row>
        <row r="335">
          <cell r="A335" t="str">
            <v>F</v>
          </cell>
          <cell r="B335" t="str">
            <v>AA-133</v>
          </cell>
          <cell r="F335" t="str">
            <v>P</v>
          </cell>
          <cell r="G335" t="str">
            <v>0</v>
          </cell>
          <cell r="H335" t="str">
            <v>0</v>
          </cell>
          <cell r="I335" t="str">
            <v>BC-13-5380-04</v>
          </cell>
          <cell r="N335">
            <v>41572.482615740701</v>
          </cell>
          <cell r="Q335">
            <v>41575</v>
          </cell>
          <cell r="T335">
            <v>1.25</v>
          </cell>
          <cell r="U335">
            <v>1.25</v>
          </cell>
          <cell r="V335" t="str">
            <v>DCR</v>
          </cell>
          <cell r="W335" t="str">
            <v/>
          </cell>
        </row>
        <row r="336">
          <cell r="A336" t="str">
            <v>F</v>
          </cell>
          <cell r="B336" t="str">
            <v>AA-133</v>
          </cell>
          <cell r="F336" t="str">
            <v>P</v>
          </cell>
          <cell r="G336" t="str">
            <v>1</v>
          </cell>
          <cell r="H336" t="str">
            <v>0</v>
          </cell>
          <cell r="I336" t="str">
            <v>BC-13-5380-03</v>
          </cell>
          <cell r="N336">
            <v>41572.482615740701</v>
          </cell>
          <cell r="Q336">
            <v>41575</v>
          </cell>
          <cell r="T336">
            <v>1.25</v>
          </cell>
          <cell r="U336">
            <v>1.25</v>
          </cell>
          <cell r="V336" t="str">
            <v>DCR</v>
          </cell>
          <cell r="W336" t="str">
            <v/>
          </cell>
        </row>
        <row r="337">
          <cell r="A337" t="str">
            <v>F</v>
          </cell>
          <cell r="B337" t="str">
            <v>DS-011</v>
          </cell>
          <cell r="F337" t="str">
            <v>P</v>
          </cell>
          <cell r="G337" t="str">
            <v>0</v>
          </cell>
          <cell r="H337" t="str">
            <v>0</v>
          </cell>
          <cell r="I337" t="str">
            <v>BC-13-5326-01</v>
          </cell>
          <cell r="N337">
            <v>41569.646701388898</v>
          </cell>
          <cell r="Q337">
            <v>41575</v>
          </cell>
          <cell r="T337">
            <v>3.5</v>
          </cell>
          <cell r="U337">
            <v>3.5</v>
          </cell>
          <cell r="V337" t="str">
            <v>DCI</v>
          </cell>
          <cell r="W337" t="str">
            <v>AQP</v>
          </cell>
        </row>
        <row r="338">
          <cell r="A338" t="str">
            <v>F</v>
          </cell>
          <cell r="B338" t="str">
            <v>BG-050</v>
          </cell>
          <cell r="F338" t="str">
            <v>P</v>
          </cell>
          <cell r="G338" t="str">
            <v>1</v>
          </cell>
          <cell r="H338" t="str">
            <v>0</v>
          </cell>
          <cell r="I338" t="str">
            <v>BC-13-5391-01</v>
          </cell>
          <cell r="N338">
            <v>41572.652002314797</v>
          </cell>
          <cell r="Q338">
            <v>41575</v>
          </cell>
          <cell r="T338">
            <v>1</v>
          </cell>
          <cell r="U338">
            <v>1</v>
          </cell>
          <cell r="V338" t="str">
            <v>DCR</v>
          </cell>
          <cell r="W338" t="str">
            <v/>
          </cell>
        </row>
        <row r="339">
          <cell r="A339" t="str">
            <v>F</v>
          </cell>
          <cell r="B339" t="str">
            <v>DS-069</v>
          </cell>
          <cell r="F339" t="str">
            <v>P</v>
          </cell>
          <cell r="G339" t="str">
            <v>0</v>
          </cell>
          <cell r="H339" t="str">
            <v>0</v>
          </cell>
          <cell r="I339" t="str">
            <v>BC-13-5327-02</v>
          </cell>
          <cell r="N339">
            <v>41569.6487962963</v>
          </cell>
          <cell r="Q339">
            <v>41575</v>
          </cell>
          <cell r="T339">
            <v>3.5</v>
          </cell>
          <cell r="U339">
            <v>0.5</v>
          </cell>
          <cell r="V339" t="str">
            <v>CBU</v>
          </cell>
          <cell r="W339" t="str">
            <v/>
          </cell>
        </row>
        <row r="340">
          <cell r="A340" t="str">
            <v>F</v>
          </cell>
          <cell r="B340" t="str">
            <v>DS-069</v>
          </cell>
          <cell r="F340" t="str">
            <v>P</v>
          </cell>
          <cell r="G340" t="str">
            <v>0</v>
          </cell>
          <cell r="H340" t="str">
            <v>0</v>
          </cell>
          <cell r="I340" t="str">
            <v>BC-13-5327-01</v>
          </cell>
          <cell r="N340">
            <v>41569.6487962963</v>
          </cell>
          <cell r="Q340">
            <v>41575</v>
          </cell>
          <cell r="T340">
            <v>3.5</v>
          </cell>
          <cell r="U340">
            <v>0.5</v>
          </cell>
          <cell r="V340" t="str">
            <v>CBU</v>
          </cell>
          <cell r="W340" t="str">
            <v/>
          </cell>
        </row>
        <row r="341">
          <cell r="A341" t="str">
            <v>F</v>
          </cell>
          <cell r="B341" t="str">
            <v>EK-363</v>
          </cell>
          <cell r="F341" t="str">
            <v>P</v>
          </cell>
          <cell r="G341" t="str">
            <v>1</v>
          </cell>
          <cell r="H341" t="str">
            <v>0</v>
          </cell>
          <cell r="I341" t="str">
            <v>BC-13-5379-01</v>
          </cell>
          <cell r="N341">
            <v>41572.478298611102</v>
          </cell>
          <cell r="Q341">
            <v>41575</v>
          </cell>
          <cell r="T341">
            <v>1</v>
          </cell>
          <cell r="U341">
            <v>1</v>
          </cell>
          <cell r="V341" t="str">
            <v>CED</v>
          </cell>
          <cell r="W341" t="str">
            <v/>
          </cell>
        </row>
        <row r="342">
          <cell r="A342" t="str">
            <v>F</v>
          </cell>
          <cell r="B342" t="str">
            <v>DS-003</v>
          </cell>
          <cell r="F342" t="str">
            <v>P</v>
          </cell>
          <cell r="G342" t="str">
            <v>0</v>
          </cell>
          <cell r="H342" t="str">
            <v>0</v>
          </cell>
          <cell r="I342" t="str">
            <v>BC-13-5276-03</v>
          </cell>
          <cell r="N342">
            <v>41568.364641203698</v>
          </cell>
          <cell r="Q342">
            <v>41575</v>
          </cell>
          <cell r="T342">
            <v>3.5</v>
          </cell>
          <cell r="U342">
            <v>3.5</v>
          </cell>
          <cell r="V342" t="str">
            <v>DCI</v>
          </cell>
          <cell r="W342" t="str">
            <v/>
          </cell>
        </row>
        <row r="343">
          <cell r="A343" t="str">
            <v>F</v>
          </cell>
          <cell r="B343" t="str">
            <v>DS-003</v>
          </cell>
          <cell r="F343" t="str">
            <v>P</v>
          </cell>
          <cell r="G343" t="str">
            <v>0</v>
          </cell>
          <cell r="H343" t="str">
            <v>0</v>
          </cell>
          <cell r="I343" t="str">
            <v>BC-13-5276-02</v>
          </cell>
          <cell r="N343">
            <v>41568.364641203698</v>
          </cell>
          <cell r="Q343">
            <v>41575</v>
          </cell>
          <cell r="T343">
            <v>3.5</v>
          </cell>
          <cell r="U343">
            <v>3.5</v>
          </cell>
          <cell r="V343" t="str">
            <v>DCI</v>
          </cell>
          <cell r="W343" t="str">
            <v/>
          </cell>
        </row>
        <row r="344">
          <cell r="A344" t="str">
            <v>F</v>
          </cell>
          <cell r="B344" t="str">
            <v>DS-003</v>
          </cell>
          <cell r="F344" t="str">
            <v>P</v>
          </cell>
          <cell r="G344" t="str">
            <v>0</v>
          </cell>
          <cell r="H344" t="str">
            <v>0</v>
          </cell>
          <cell r="I344" t="str">
            <v>BC-13-5276-01</v>
          </cell>
          <cell r="N344">
            <v>41568.364641203698</v>
          </cell>
          <cell r="Q344">
            <v>41575</v>
          </cell>
          <cell r="T344">
            <v>3.5</v>
          </cell>
          <cell r="U344">
            <v>3.5</v>
          </cell>
          <cell r="V344" t="str">
            <v>DCI</v>
          </cell>
          <cell r="W344" t="str">
            <v>AQP</v>
          </cell>
        </row>
        <row r="345">
          <cell r="A345" t="str">
            <v>F</v>
          </cell>
          <cell r="B345" t="str">
            <v>BG-017</v>
          </cell>
          <cell r="F345" t="str">
            <v>P</v>
          </cell>
          <cell r="G345" t="str">
            <v>0</v>
          </cell>
          <cell r="H345" t="str">
            <v>0</v>
          </cell>
          <cell r="I345" t="str">
            <v>BC-13-5240-01</v>
          </cell>
          <cell r="N345">
            <v>41564.4145138889</v>
          </cell>
          <cell r="Q345">
            <v>41575</v>
          </cell>
          <cell r="T345">
            <v>1</v>
          </cell>
          <cell r="U345">
            <v>1</v>
          </cell>
          <cell r="V345" t="str">
            <v>DCR</v>
          </cell>
          <cell r="W345" t="str">
            <v/>
          </cell>
        </row>
        <row r="346">
          <cell r="A346" t="str">
            <v>F</v>
          </cell>
          <cell r="B346" t="str">
            <v>DP-369</v>
          </cell>
          <cell r="F346" t="str">
            <v>P</v>
          </cell>
          <cell r="G346" t="str">
            <v>0</v>
          </cell>
          <cell r="H346" t="str">
            <v>0</v>
          </cell>
          <cell r="I346" t="str">
            <v>BC-13-4960-01</v>
          </cell>
          <cell r="N346">
            <v>41549.380138888897</v>
          </cell>
          <cell r="Q346">
            <v>41575</v>
          </cell>
          <cell r="T346">
            <v>0.35</v>
          </cell>
          <cell r="U346">
            <v>0.5</v>
          </cell>
          <cell r="V346" t="str">
            <v>CED</v>
          </cell>
          <cell r="W346" t="str">
            <v/>
          </cell>
        </row>
        <row r="347">
          <cell r="A347" t="str">
            <v>O</v>
          </cell>
          <cell r="B347" t="str">
            <v>DP-401</v>
          </cell>
          <cell r="F347" t="str">
            <v>P</v>
          </cell>
          <cell r="G347" t="str">
            <v>0</v>
          </cell>
          <cell r="H347" t="str">
            <v>1</v>
          </cell>
          <cell r="I347" t="str">
            <v>BC-13-5148-01</v>
          </cell>
          <cell r="N347">
            <v>41558.6000347222</v>
          </cell>
          <cell r="Q347">
            <v>41575</v>
          </cell>
          <cell r="T347">
            <v>0.35</v>
          </cell>
          <cell r="U347">
            <v>1.3</v>
          </cell>
          <cell r="V347" t="str">
            <v>CBU</v>
          </cell>
          <cell r="W347" t="str">
            <v/>
          </cell>
        </row>
        <row r="348">
          <cell r="A348" t="str">
            <v>F</v>
          </cell>
          <cell r="B348" t="str">
            <v>EK-378</v>
          </cell>
          <cell r="F348" t="str">
            <v>P</v>
          </cell>
          <cell r="G348" t="str">
            <v>0</v>
          </cell>
          <cell r="H348" t="str">
            <v>0</v>
          </cell>
          <cell r="I348" t="str">
            <v>BC-13-5351-01</v>
          </cell>
          <cell r="N348">
            <v>41571.372372685197</v>
          </cell>
          <cell r="Q348">
            <v>41572.587650463</v>
          </cell>
          <cell r="T348">
            <v>1</v>
          </cell>
          <cell r="U348">
            <v>1</v>
          </cell>
          <cell r="V348" t="str">
            <v>APU</v>
          </cell>
          <cell r="W348" t="str">
            <v/>
          </cell>
        </row>
        <row r="349">
          <cell r="A349" t="str">
            <v>F</v>
          </cell>
          <cell r="B349" t="str">
            <v>AL-083</v>
          </cell>
          <cell r="F349" t="str">
            <v>P</v>
          </cell>
          <cell r="G349" t="str">
            <v>0</v>
          </cell>
          <cell r="H349" t="str">
            <v>0</v>
          </cell>
          <cell r="I349" t="str">
            <v>BC-13-5334-01</v>
          </cell>
          <cell r="N349">
            <v>41570.4221412037</v>
          </cell>
          <cell r="Q349">
            <v>41572.558981481503</v>
          </cell>
          <cell r="T349">
            <v>1.5</v>
          </cell>
          <cell r="U349">
            <v>1</v>
          </cell>
          <cell r="V349" t="str">
            <v>FPL</v>
          </cell>
          <cell r="W349" t="str">
            <v/>
          </cell>
        </row>
        <row r="350">
          <cell r="A350" t="str">
            <v>F</v>
          </cell>
          <cell r="B350" t="str">
            <v>AL-066</v>
          </cell>
          <cell r="F350" t="str">
            <v>P</v>
          </cell>
          <cell r="G350" t="str">
            <v>0</v>
          </cell>
          <cell r="H350" t="str">
            <v>0</v>
          </cell>
          <cell r="I350" t="str">
            <v>BC-13-5334-02</v>
          </cell>
          <cell r="N350">
            <v>41570.4221412037</v>
          </cell>
          <cell r="Q350">
            <v>41572.558981481503</v>
          </cell>
          <cell r="T350">
            <v>1.5</v>
          </cell>
          <cell r="U350">
            <v>2</v>
          </cell>
          <cell r="V350" t="str">
            <v>FPL</v>
          </cell>
          <cell r="W350" t="str">
            <v/>
          </cell>
        </row>
        <row r="351">
          <cell r="A351" t="str">
            <v>F</v>
          </cell>
          <cell r="B351" t="str">
            <v>EK-287</v>
          </cell>
          <cell r="F351" t="str">
            <v>P</v>
          </cell>
          <cell r="G351" t="str">
            <v>0</v>
          </cell>
          <cell r="H351" t="str">
            <v>0</v>
          </cell>
          <cell r="I351" t="str">
            <v>BC-13-5299-01</v>
          </cell>
          <cell r="N351">
            <v>41568.489722222199</v>
          </cell>
          <cell r="Q351">
            <v>41572.458090277803</v>
          </cell>
          <cell r="T351">
            <v>1</v>
          </cell>
          <cell r="U351">
            <v>0.75</v>
          </cell>
          <cell r="V351" t="str">
            <v>APU</v>
          </cell>
          <cell r="W351" t="str">
            <v/>
          </cell>
        </row>
        <row r="352">
          <cell r="A352" t="str">
            <v>F</v>
          </cell>
          <cell r="B352" t="str">
            <v>EL-461</v>
          </cell>
          <cell r="F352" t="str">
            <v>P</v>
          </cell>
          <cell r="G352" t="str">
            <v>0</v>
          </cell>
          <cell r="H352" t="str">
            <v>0</v>
          </cell>
          <cell r="I352" t="str">
            <v>BC-13-5348-01</v>
          </cell>
          <cell r="N352">
            <v>41571.350173611099</v>
          </cell>
          <cell r="Q352">
            <v>41572.4401967593</v>
          </cell>
          <cell r="T352">
            <v>1</v>
          </cell>
          <cell r="U352">
            <v>1</v>
          </cell>
          <cell r="V352" t="str">
            <v>APU</v>
          </cell>
          <cell r="W352" t="str">
            <v/>
          </cell>
        </row>
        <row r="353">
          <cell r="A353" t="str">
            <v>F</v>
          </cell>
          <cell r="B353" t="str">
            <v>EJ-107/A</v>
          </cell>
          <cell r="F353" t="str">
            <v>P</v>
          </cell>
          <cell r="G353" t="str">
            <v>0</v>
          </cell>
          <cell r="H353" t="str">
            <v>0</v>
          </cell>
          <cell r="I353" t="str">
            <v>BC-13-5347-01</v>
          </cell>
          <cell r="N353">
            <v>41571.349710648101</v>
          </cell>
          <cell r="Q353">
            <v>41572.418379629598</v>
          </cell>
          <cell r="T353">
            <v>2</v>
          </cell>
          <cell r="U353">
            <v>1</v>
          </cell>
          <cell r="V353" t="str">
            <v>APU</v>
          </cell>
          <cell r="W353" t="str">
            <v/>
          </cell>
        </row>
        <row r="354">
          <cell r="A354" t="str">
            <v>F</v>
          </cell>
          <cell r="B354" t="str">
            <v>AB-350/A</v>
          </cell>
          <cell r="F354" t="str">
            <v>P</v>
          </cell>
          <cell r="G354" t="str">
            <v>0</v>
          </cell>
          <cell r="H354" t="str">
            <v>0</v>
          </cell>
          <cell r="I354" t="str">
            <v>BC-13-5354-01</v>
          </cell>
          <cell r="N354">
            <v>41571.374571759297</v>
          </cell>
          <cell r="Q354">
            <v>41572.375173611101</v>
          </cell>
          <cell r="T354">
            <v>1.5</v>
          </cell>
          <cell r="U354">
            <v>0.35</v>
          </cell>
          <cell r="V354" t="str">
            <v>APU</v>
          </cell>
          <cell r="W354" t="str">
            <v>AQP</v>
          </cell>
        </row>
        <row r="355">
          <cell r="A355" t="str">
            <v>F</v>
          </cell>
          <cell r="B355" t="str">
            <v>AD-522</v>
          </cell>
          <cell r="F355" t="str">
            <v>P</v>
          </cell>
          <cell r="G355" t="str">
            <v>0</v>
          </cell>
          <cell r="H355" t="str">
            <v>0</v>
          </cell>
          <cell r="I355" t="str">
            <v>BC-13-5313-01</v>
          </cell>
          <cell r="N355">
            <v>41569.408483796302</v>
          </cell>
          <cell r="Q355">
            <v>41572.351076388899</v>
          </cell>
          <cell r="T355">
            <v>1.75</v>
          </cell>
          <cell r="U355">
            <v>0.5</v>
          </cell>
          <cell r="V355" t="str">
            <v>FPL</v>
          </cell>
          <cell r="W355" t="str">
            <v/>
          </cell>
        </row>
        <row r="356">
          <cell r="A356" t="str">
            <v>F</v>
          </cell>
          <cell r="B356" t="str">
            <v>GD-027</v>
          </cell>
          <cell r="F356" t="str">
            <v>P</v>
          </cell>
          <cell r="G356" t="str">
            <v>0</v>
          </cell>
          <cell r="H356" t="str">
            <v>0</v>
          </cell>
          <cell r="I356" t="str">
            <v>BC-13-5369-01</v>
          </cell>
          <cell r="N356">
            <v>41572.348287036999</v>
          </cell>
          <cell r="Q356">
            <v>41572.349409722199</v>
          </cell>
          <cell r="T356">
            <v>0.35</v>
          </cell>
          <cell r="U356">
            <v>0.15</v>
          </cell>
          <cell r="V356" t="str">
            <v>LVA</v>
          </cell>
          <cell r="W356" t="str">
            <v/>
          </cell>
        </row>
        <row r="357">
          <cell r="A357" t="str">
            <v>F</v>
          </cell>
          <cell r="B357" t="str">
            <v>DB-040</v>
          </cell>
          <cell r="F357" t="str">
            <v>P</v>
          </cell>
          <cell r="G357" t="str">
            <v>0</v>
          </cell>
          <cell r="H357" t="str">
            <v>0</v>
          </cell>
          <cell r="I357" t="str">
            <v>BC-13-5288-01</v>
          </cell>
          <cell r="N357">
            <v>41568.443923611099</v>
          </cell>
          <cell r="Q357">
            <v>41572.335092592599</v>
          </cell>
          <cell r="T357">
            <v>1.25</v>
          </cell>
          <cell r="U357">
            <v>0.5</v>
          </cell>
          <cell r="V357" t="str">
            <v>FPL</v>
          </cell>
          <cell r="W357" t="str">
            <v/>
          </cell>
        </row>
        <row r="358">
          <cell r="A358" t="str">
            <v>F</v>
          </cell>
          <cell r="B358" t="str">
            <v>BF-256</v>
          </cell>
          <cell r="F358" t="str">
            <v>P</v>
          </cell>
          <cell r="G358" t="str">
            <v>0</v>
          </cell>
          <cell r="H358" t="str">
            <v>0</v>
          </cell>
          <cell r="I358" t="str">
            <v>BC-13-4902-01</v>
          </cell>
          <cell r="N358">
            <v>41547.487523148098</v>
          </cell>
          <cell r="Q358">
            <v>41572</v>
          </cell>
          <cell r="T358">
            <v>1.75</v>
          </cell>
          <cell r="U358">
            <v>1.75</v>
          </cell>
          <cell r="V358" t="str">
            <v>PAB</v>
          </cell>
          <cell r="W358" t="str">
            <v/>
          </cell>
        </row>
        <row r="359">
          <cell r="A359" t="str">
            <v>F</v>
          </cell>
          <cell r="B359" t="str">
            <v>CD-103</v>
          </cell>
          <cell r="F359" t="str">
            <v>P</v>
          </cell>
          <cell r="G359" t="str">
            <v>1</v>
          </cell>
          <cell r="H359" t="str">
            <v>0</v>
          </cell>
          <cell r="I359" t="str">
            <v>BC-13-5378-01</v>
          </cell>
          <cell r="N359">
            <v>41572.4778240741</v>
          </cell>
          <cell r="Q359">
            <v>41572</v>
          </cell>
          <cell r="T359">
            <v>0.5</v>
          </cell>
          <cell r="U359">
            <v>0.5</v>
          </cell>
          <cell r="V359" t="str">
            <v>DCR</v>
          </cell>
          <cell r="W359" t="str">
            <v/>
          </cell>
        </row>
        <row r="360">
          <cell r="A360" t="str">
            <v>F</v>
          </cell>
          <cell r="B360" t="str">
            <v>EK-311</v>
          </cell>
          <cell r="F360" t="str">
            <v>P</v>
          </cell>
          <cell r="G360" t="str">
            <v>0</v>
          </cell>
          <cell r="H360" t="str">
            <v>0</v>
          </cell>
          <cell r="I360" t="str">
            <v>BC-13-5352-03</v>
          </cell>
          <cell r="N360">
            <v>41571.373541666697</v>
          </cell>
          <cell r="Q360">
            <v>41572</v>
          </cell>
          <cell r="T360">
            <v>1</v>
          </cell>
          <cell r="U360">
            <v>1</v>
          </cell>
          <cell r="V360" t="str">
            <v>DCR</v>
          </cell>
          <cell r="W360" t="str">
            <v/>
          </cell>
        </row>
        <row r="361">
          <cell r="A361" t="str">
            <v>F</v>
          </cell>
          <cell r="B361" t="str">
            <v>EK-295</v>
          </cell>
          <cell r="F361" t="str">
            <v>P</v>
          </cell>
          <cell r="G361" t="str">
            <v>0</v>
          </cell>
          <cell r="H361" t="str">
            <v>0</v>
          </cell>
          <cell r="I361" t="str">
            <v>BC-13-5352-02</v>
          </cell>
          <cell r="N361">
            <v>41571.373541666697</v>
          </cell>
          <cell r="Q361">
            <v>41572</v>
          </cell>
          <cell r="T361">
            <v>1</v>
          </cell>
          <cell r="U361">
            <v>1</v>
          </cell>
          <cell r="V361" t="str">
            <v>DCR</v>
          </cell>
          <cell r="W361" t="str">
            <v/>
          </cell>
        </row>
        <row r="362">
          <cell r="A362" t="str">
            <v>F</v>
          </cell>
          <cell r="B362" t="str">
            <v>EK-259</v>
          </cell>
          <cell r="F362" t="str">
            <v>P</v>
          </cell>
          <cell r="G362" t="str">
            <v>0</v>
          </cell>
          <cell r="H362" t="str">
            <v>0</v>
          </cell>
          <cell r="I362" t="str">
            <v>BC-13-5352-01</v>
          </cell>
          <cell r="N362">
            <v>41571.373541666697</v>
          </cell>
          <cell r="Q362">
            <v>41572</v>
          </cell>
          <cell r="T362">
            <v>1</v>
          </cell>
          <cell r="U362">
            <v>1</v>
          </cell>
          <cell r="V362" t="str">
            <v>DCR</v>
          </cell>
          <cell r="W362" t="str">
            <v/>
          </cell>
        </row>
        <row r="363">
          <cell r="A363" t="str">
            <v>F</v>
          </cell>
          <cell r="B363" t="str">
            <v>EL-353</v>
          </cell>
          <cell r="F363" t="str">
            <v>P</v>
          </cell>
          <cell r="G363" t="str">
            <v>0</v>
          </cell>
          <cell r="H363" t="str">
            <v>0</v>
          </cell>
          <cell r="I363" t="str">
            <v>BC-13-5242-04</v>
          </cell>
          <cell r="N363">
            <v>41564.415416666699</v>
          </cell>
          <cell r="Q363">
            <v>41572</v>
          </cell>
          <cell r="T363">
            <v>2.5</v>
          </cell>
          <cell r="U363">
            <v>2.5</v>
          </cell>
          <cell r="V363" t="str">
            <v>DCI</v>
          </cell>
          <cell r="W363" t="str">
            <v/>
          </cell>
        </row>
        <row r="364">
          <cell r="A364" t="str">
            <v>F</v>
          </cell>
          <cell r="B364" t="str">
            <v>EL-305</v>
          </cell>
          <cell r="F364" t="str">
            <v>P</v>
          </cell>
          <cell r="G364" t="str">
            <v>0</v>
          </cell>
          <cell r="H364" t="str">
            <v>0</v>
          </cell>
          <cell r="I364" t="str">
            <v>BC-13-5242-01</v>
          </cell>
          <cell r="N364">
            <v>41564.415416666699</v>
          </cell>
          <cell r="Q364">
            <v>41572</v>
          </cell>
          <cell r="T364">
            <v>2.5</v>
          </cell>
          <cell r="U364">
            <v>2.5</v>
          </cell>
          <cell r="V364" t="str">
            <v>DCI</v>
          </cell>
          <cell r="W364" t="str">
            <v/>
          </cell>
        </row>
        <row r="365">
          <cell r="A365" t="str">
            <v>F</v>
          </cell>
          <cell r="B365" t="str">
            <v>BG-007</v>
          </cell>
          <cell r="F365" t="str">
            <v>P</v>
          </cell>
          <cell r="G365" t="str">
            <v>0</v>
          </cell>
          <cell r="H365" t="str">
            <v>0</v>
          </cell>
          <cell r="I365" t="str">
            <v>BC-13-5316-04</v>
          </cell>
          <cell r="N365">
            <v>41569.428749999999</v>
          </cell>
          <cell r="Q365">
            <v>41572</v>
          </cell>
          <cell r="T365">
            <v>1</v>
          </cell>
          <cell r="U365">
            <v>1</v>
          </cell>
          <cell r="V365" t="str">
            <v>DCR</v>
          </cell>
          <cell r="W365" t="str">
            <v/>
          </cell>
        </row>
        <row r="366">
          <cell r="A366" t="str">
            <v>F</v>
          </cell>
          <cell r="B366" t="str">
            <v>BG-006</v>
          </cell>
          <cell r="F366" t="str">
            <v>P</v>
          </cell>
          <cell r="G366" t="str">
            <v>0</v>
          </cell>
          <cell r="H366" t="str">
            <v>0</v>
          </cell>
          <cell r="I366" t="str">
            <v>BC-13-5316-03</v>
          </cell>
          <cell r="N366">
            <v>41569.428749999999</v>
          </cell>
          <cell r="Q366">
            <v>41572</v>
          </cell>
          <cell r="T366">
            <v>1</v>
          </cell>
          <cell r="U366">
            <v>1</v>
          </cell>
          <cell r="V366" t="str">
            <v>DCR</v>
          </cell>
          <cell r="W366" t="str">
            <v/>
          </cell>
        </row>
        <row r="367">
          <cell r="A367" t="str">
            <v>F</v>
          </cell>
          <cell r="B367" t="str">
            <v>BG-005</v>
          </cell>
          <cell r="F367" t="str">
            <v>P</v>
          </cell>
          <cell r="G367" t="str">
            <v>0</v>
          </cell>
          <cell r="H367" t="str">
            <v>0</v>
          </cell>
          <cell r="I367" t="str">
            <v>BC-13-5316-02</v>
          </cell>
          <cell r="N367">
            <v>41569.428749999999</v>
          </cell>
          <cell r="Q367">
            <v>41572</v>
          </cell>
          <cell r="T367">
            <v>1</v>
          </cell>
          <cell r="U367">
            <v>1</v>
          </cell>
          <cell r="V367" t="str">
            <v>DCR</v>
          </cell>
          <cell r="W367" t="str">
            <v/>
          </cell>
        </row>
        <row r="368">
          <cell r="A368" t="str">
            <v>F</v>
          </cell>
          <cell r="B368" t="str">
            <v>BG-004</v>
          </cell>
          <cell r="F368" t="str">
            <v>P</v>
          </cell>
          <cell r="G368" t="str">
            <v>0</v>
          </cell>
          <cell r="H368" t="str">
            <v>0</v>
          </cell>
          <cell r="I368" t="str">
            <v>BC-13-5316-01</v>
          </cell>
          <cell r="N368">
            <v>41569.428749999999</v>
          </cell>
          <cell r="Q368">
            <v>41572</v>
          </cell>
          <cell r="T368">
            <v>1</v>
          </cell>
          <cell r="U368">
            <v>1</v>
          </cell>
          <cell r="V368" t="str">
            <v>DCR</v>
          </cell>
          <cell r="W368" t="str">
            <v/>
          </cell>
        </row>
        <row r="369">
          <cell r="A369" t="str">
            <v>F</v>
          </cell>
          <cell r="B369" t="str">
            <v>DQ-264</v>
          </cell>
          <cell r="F369" t="str">
            <v>P</v>
          </cell>
          <cell r="G369" t="str">
            <v>0</v>
          </cell>
          <cell r="H369" t="str">
            <v>0</v>
          </cell>
          <cell r="I369" t="str">
            <v>BC-13-5285-01</v>
          </cell>
          <cell r="N369">
            <v>41568.441851851901</v>
          </cell>
          <cell r="Q369">
            <v>41572</v>
          </cell>
          <cell r="T369">
            <v>1</v>
          </cell>
          <cell r="U369">
            <v>0.75</v>
          </cell>
          <cell r="V369" t="str">
            <v>APU</v>
          </cell>
          <cell r="W369" t="str">
            <v/>
          </cell>
        </row>
        <row r="370">
          <cell r="A370" t="str">
            <v>F</v>
          </cell>
          <cell r="B370" t="str">
            <v>BF-256</v>
          </cell>
          <cell r="F370" t="str">
            <v>P</v>
          </cell>
          <cell r="G370" t="str">
            <v>0</v>
          </cell>
          <cell r="H370" t="str">
            <v>0</v>
          </cell>
          <cell r="I370" t="str">
            <v>BC-13-5095-01</v>
          </cell>
          <cell r="N370">
            <v>41556.405972222201</v>
          </cell>
          <cell r="Q370">
            <v>41572</v>
          </cell>
          <cell r="T370">
            <v>1.75</v>
          </cell>
          <cell r="U370">
            <v>0.25</v>
          </cell>
          <cell r="V370" t="str">
            <v>PAB</v>
          </cell>
          <cell r="W370" t="str">
            <v>Lot / OF déjà contrôlé</v>
          </cell>
        </row>
        <row r="371">
          <cell r="A371" t="str">
            <v>F</v>
          </cell>
          <cell r="B371" t="str">
            <v>EH-099</v>
          </cell>
          <cell r="F371" t="str">
            <v>P</v>
          </cell>
          <cell r="G371" t="str">
            <v>0</v>
          </cell>
          <cell r="H371" t="str">
            <v>0</v>
          </cell>
          <cell r="I371" t="str">
            <v>BC-13-5202-01</v>
          </cell>
          <cell r="N371">
            <v>41562.566805555602</v>
          </cell>
          <cell r="Q371">
            <v>41572</v>
          </cell>
          <cell r="T371">
            <v>1.5</v>
          </cell>
          <cell r="U371">
            <v>1.5</v>
          </cell>
          <cell r="V371" t="str">
            <v>DCR</v>
          </cell>
          <cell r="W371" t="str">
            <v/>
          </cell>
        </row>
        <row r="372">
          <cell r="A372" t="str">
            <v>F</v>
          </cell>
          <cell r="B372" t="str">
            <v>AL-061E/A</v>
          </cell>
          <cell r="F372" t="str">
            <v>P</v>
          </cell>
          <cell r="G372" t="str">
            <v>0</v>
          </cell>
          <cell r="H372" t="str">
            <v>0</v>
          </cell>
          <cell r="I372" t="str">
            <v>BC-13-5335-01</v>
          </cell>
          <cell r="N372">
            <v>41570.422708333303</v>
          </cell>
          <cell r="Q372">
            <v>41572</v>
          </cell>
          <cell r="T372">
            <v>1.5</v>
          </cell>
          <cell r="U372">
            <v>1</v>
          </cell>
          <cell r="V372" t="str">
            <v>FPL</v>
          </cell>
          <cell r="W372" t="str">
            <v/>
          </cell>
        </row>
        <row r="373">
          <cell r="A373" t="str">
            <v>F</v>
          </cell>
          <cell r="B373" t="str">
            <v>EL-537</v>
          </cell>
          <cell r="F373" t="str">
            <v>P</v>
          </cell>
          <cell r="G373" t="str">
            <v>0</v>
          </cell>
          <cell r="H373" t="str">
            <v>0</v>
          </cell>
          <cell r="I373" t="str">
            <v>BC-13-5242-03</v>
          </cell>
          <cell r="N373">
            <v>41564.415416666699</v>
          </cell>
          <cell r="Q373">
            <v>41572</v>
          </cell>
          <cell r="T373">
            <v>2.5</v>
          </cell>
          <cell r="U373">
            <v>2.5</v>
          </cell>
          <cell r="V373" t="str">
            <v>DCI</v>
          </cell>
          <cell r="W373" t="str">
            <v/>
          </cell>
        </row>
        <row r="374">
          <cell r="A374" t="str">
            <v>F</v>
          </cell>
          <cell r="B374" t="str">
            <v>EL-305</v>
          </cell>
          <cell r="F374" t="str">
            <v>P</v>
          </cell>
          <cell r="G374" t="str">
            <v>0</v>
          </cell>
          <cell r="H374" t="str">
            <v>0</v>
          </cell>
          <cell r="I374" t="str">
            <v>BC-13-5242-02</v>
          </cell>
          <cell r="N374">
            <v>41564.415416666699</v>
          </cell>
          <cell r="Q374">
            <v>41572</v>
          </cell>
          <cell r="T374">
            <v>2.5</v>
          </cell>
          <cell r="U374">
            <v>2.5</v>
          </cell>
          <cell r="V374" t="str">
            <v>DCI</v>
          </cell>
          <cell r="W374" t="str">
            <v/>
          </cell>
        </row>
        <row r="375">
          <cell r="A375" t="str">
            <v>F</v>
          </cell>
          <cell r="B375" t="str">
            <v>BC-184</v>
          </cell>
          <cell r="F375" t="str">
            <v>P</v>
          </cell>
          <cell r="G375" t="str">
            <v>0</v>
          </cell>
          <cell r="H375" t="str">
            <v>0</v>
          </cell>
          <cell r="I375" t="str">
            <v>BC-13-5203-01</v>
          </cell>
          <cell r="N375">
            <v>41562.567268518498</v>
          </cell>
          <cell r="Q375">
            <v>41572</v>
          </cell>
          <cell r="T375">
            <v>0.75</v>
          </cell>
          <cell r="U375">
            <v>0.75</v>
          </cell>
          <cell r="V375" t="str">
            <v>DCR</v>
          </cell>
          <cell r="W375" t="str">
            <v/>
          </cell>
        </row>
        <row r="376">
          <cell r="A376" t="str">
            <v>F</v>
          </cell>
          <cell r="B376" t="str">
            <v>CD-094</v>
          </cell>
          <cell r="F376" t="str">
            <v>P</v>
          </cell>
          <cell r="G376" t="str">
            <v>0</v>
          </cell>
          <cell r="H376" t="str">
            <v>0</v>
          </cell>
          <cell r="I376" t="str">
            <v>BC-13-5199-01</v>
          </cell>
          <cell r="N376">
            <v>41562.508495370399</v>
          </cell>
          <cell r="Q376">
            <v>41572</v>
          </cell>
          <cell r="T376">
            <v>0.5</v>
          </cell>
          <cell r="U376">
            <v>0.5</v>
          </cell>
          <cell r="V376" t="str">
            <v>DCR</v>
          </cell>
          <cell r="W376" t="str">
            <v/>
          </cell>
        </row>
        <row r="377">
          <cell r="A377" t="str">
            <v>F</v>
          </cell>
          <cell r="B377" t="str">
            <v>EK-243</v>
          </cell>
          <cell r="F377" t="str">
            <v>P</v>
          </cell>
          <cell r="G377" t="str">
            <v>0</v>
          </cell>
          <cell r="H377" t="str">
            <v>0</v>
          </cell>
          <cell r="I377" t="str">
            <v>BC-13-5308-01</v>
          </cell>
          <cell r="N377">
            <v>41568.600497685198</v>
          </cell>
          <cell r="Q377">
            <v>41571.689641203702</v>
          </cell>
          <cell r="T377">
            <v>1</v>
          </cell>
          <cell r="U377">
            <v>1.5</v>
          </cell>
          <cell r="V377" t="str">
            <v>APU</v>
          </cell>
          <cell r="W377" t="str">
            <v/>
          </cell>
        </row>
        <row r="378">
          <cell r="A378" t="str">
            <v>F</v>
          </cell>
          <cell r="B378" t="str">
            <v>EL-375</v>
          </cell>
          <cell r="F378" t="str">
            <v>P</v>
          </cell>
          <cell r="G378" t="str">
            <v>1</v>
          </cell>
          <cell r="H378" t="str">
            <v>0</v>
          </cell>
          <cell r="I378" t="str">
            <v>BC-13-5234-01</v>
          </cell>
          <cell r="N378">
            <v>41564.349479166704</v>
          </cell>
          <cell r="Q378">
            <v>41571.679490740702</v>
          </cell>
          <cell r="T378">
            <v>2.5</v>
          </cell>
          <cell r="U378">
            <v>2.5</v>
          </cell>
          <cell r="V378" t="str">
            <v>CED</v>
          </cell>
          <cell r="W378" t="str">
            <v/>
          </cell>
        </row>
        <row r="379">
          <cell r="A379" t="str">
            <v>F</v>
          </cell>
          <cell r="B379" t="str">
            <v>EL-375</v>
          </cell>
          <cell r="F379" t="str">
            <v>P</v>
          </cell>
          <cell r="G379" t="str">
            <v>1</v>
          </cell>
          <cell r="H379" t="str">
            <v>0</v>
          </cell>
          <cell r="I379" t="str">
            <v>BC-13-5233-01</v>
          </cell>
          <cell r="N379">
            <v>41564.348668981504</v>
          </cell>
          <cell r="Q379">
            <v>41571.679490740702</v>
          </cell>
          <cell r="T379">
            <v>2.5</v>
          </cell>
          <cell r="U379">
            <v>2.5</v>
          </cell>
          <cell r="V379" t="str">
            <v>CED</v>
          </cell>
          <cell r="W379" t="str">
            <v/>
          </cell>
        </row>
        <row r="380">
          <cell r="A380" t="str">
            <v>F</v>
          </cell>
          <cell r="B380" t="str">
            <v>AD-035</v>
          </cell>
          <cell r="F380" t="str">
            <v>P</v>
          </cell>
          <cell r="G380" t="str">
            <v>0</v>
          </cell>
          <cell r="H380" t="str">
            <v>0</v>
          </cell>
          <cell r="I380" t="str">
            <v>BC-13-5274-01</v>
          </cell>
          <cell r="N380">
            <v>41568.360810185201</v>
          </cell>
          <cell r="Q380">
            <v>41571.679062499999</v>
          </cell>
          <cell r="T380">
            <v>1.75</v>
          </cell>
          <cell r="U380">
            <v>0.5</v>
          </cell>
          <cell r="V380" t="str">
            <v>FPL</v>
          </cell>
          <cell r="W380" t="str">
            <v/>
          </cell>
        </row>
        <row r="381">
          <cell r="A381" t="str">
            <v>F</v>
          </cell>
          <cell r="B381" t="str">
            <v>EK-153</v>
          </cell>
          <cell r="F381" t="str">
            <v>P</v>
          </cell>
          <cell r="G381" t="str">
            <v>0</v>
          </cell>
          <cell r="H381" t="str">
            <v>0</v>
          </cell>
          <cell r="I381" t="str">
            <v>BC-13-5340-01</v>
          </cell>
          <cell r="N381">
            <v>41570.471562500003</v>
          </cell>
          <cell r="Q381">
            <v>41571.636562500003</v>
          </cell>
          <cell r="T381">
            <v>1</v>
          </cell>
          <cell r="U381">
            <v>0.35</v>
          </cell>
          <cell r="V381" t="str">
            <v>APU</v>
          </cell>
          <cell r="W381" t="str">
            <v>Lot / OF déjà contrôlé</v>
          </cell>
        </row>
        <row r="382">
          <cell r="A382" t="str">
            <v>F</v>
          </cell>
          <cell r="B382" t="str">
            <v>EK-166B</v>
          </cell>
          <cell r="F382" t="str">
            <v>P</v>
          </cell>
          <cell r="G382" t="str">
            <v>0</v>
          </cell>
          <cell r="H382" t="str">
            <v>0</v>
          </cell>
          <cell r="I382" t="str">
            <v>BC-13-5308-02</v>
          </cell>
          <cell r="N382">
            <v>41568.600497685198</v>
          </cell>
          <cell r="Q382">
            <v>41571.611875000002</v>
          </cell>
          <cell r="T382">
            <v>1</v>
          </cell>
          <cell r="U382">
            <v>0.5</v>
          </cell>
          <cell r="V382" t="str">
            <v>APU</v>
          </cell>
          <cell r="W382" t="str">
            <v/>
          </cell>
        </row>
        <row r="383">
          <cell r="A383" t="str">
            <v>F</v>
          </cell>
          <cell r="B383" t="str">
            <v>AD-644</v>
          </cell>
          <cell r="F383" t="str">
            <v>P</v>
          </cell>
          <cell r="G383" t="str">
            <v>1</v>
          </cell>
          <cell r="H383" t="str">
            <v>0</v>
          </cell>
          <cell r="I383" t="str">
            <v>BC-13-5361-01</v>
          </cell>
          <cell r="N383">
            <v>41571.568564814799</v>
          </cell>
          <cell r="Q383">
            <v>41571.596574074101</v>
          </cell>
          <cell r="T383">
            <v>1.75</v>
          </cell>
          <cell r="U383">
            <v>0.5</v>
          </cell>
          <cell r="V383" t="str">
            <v>FPL</v>
          </cell>
          <cell r="W383" t="str">
            <v/>
          </cell>
        </row>
        <row r="384">
          <cell r="A384" t="str">
            <v>F</v>
          </cell>
          <cell r="B384" t="str">
            <v>FR-178W</v>
          </cell>
          <cell r="F384" t="str">
            <v>P</v>
          </cell>
          <cell r="G384" t="str">
            <v>0</v>
          </cell>
          <cell r="H384" t="str">
            <v>0</v>
          </cell>
          <cell r="I384" t="str">
            <v>BC-13-5265-01</v>
          </cell>
          <cell r="N384">
            <v>41565.5836921296</v>
          </cell>
          <cell r="Q384">
            <v>41571.507777777799</v>
          </cell>
          <cell r="T384">
            <v>1.25</v>
          </cell>
          <cell r="U384">
            <v>2</v>
          </cell>
          <cell r="V384" t="str">
            <v>CED</v>
          </cell>
          <cell r="W384" t="str">
            <v/>
          </cell>
        </row>
        <row r="385">
          <cell r="A385" t="str">
            <v>F</v>
          </cell>
          <cell r="B385" t="str">
            <v>DT-470</v>
          </cell>
          <cell r="F385" t="str">
            <v>P</v>
          </cell>
          <cell r="G385" t="str">
            <v>0</v>
          </cell>
          <cell r="H385" t="str">
            <v>0</v>
          </cell>
          <cell r="I385" t="str">
            <v>BC-13-5265-02</v>
          </cell>
          <cell r="N385">
            <v>41565.5836921296</v>
          </cell>
          <cell r="Q385">
            <v>41571.507777777799</v>
          </cell>
          <cell r="T385">
            <v>0.75</v>
          </cell>
          <cell r="U385">
            <v>0.75</v>
          </cell>
          <cell r="V385" t="str">
            <v>CED</v>
          </cell>
          <cell r="W385" t="str">
            <v/>
          </cell>
        </row>
        <row r="386">
          <cell r="A386" t="str">
            <v>F</v>
          </cell>
          <cell r="B386" t="str">
            <v>AD-519</v>
          </cell>
          <cell r="F386" t="str">
            <v>P</v>
          </cell>
          <cell r="G386" t="str">
            <v>0</v>
          </cell>
          <cell r="H386" t="str">
            <v>0</v>
          </cell>
          <cell r="I386" t="str">
            <v>BC-13-5160-01</v>
          </cell>
          <cell r="N386">
            <v>41561.351087962998</v>
          </cell>
          <cell r="Q386">
            <v>41571.496296296304</v>
          </cell>
          <cell r="T386">
            <v>1.75</v>
          </cell>
          <cell r="U386">
            <v>0.5</v>
          </cell>
          <cell r="V386" t="str">
            <v>FPL</v>
          </cell>
          <cell r="W386" t="str">
            <v/>
          </cell>
        </row>
        <row r="387">
          <cell r="A387" t="str">
            <v>F</v>
          </cell>
          <cell r="B387" t="str">
            <v>AD-519</v>
          </cell>
          <cell r="F387" t="str">
            <v>P</v>
          </cell>
          <cell r="G387" t="str">
            <v>0</v>
          </cell>
          <cell r="H387" t="str">
            <v>0</v>
          </cell>
          <cell r="I387" t="str">
            <v>BC-13-5324-01</v>
          </cell>
          <cell r="N387">
            <v>41569.645659722199</v>
          </cell>
          <cell r="Q387">
            <v>41571.486458333296</v>
          </cell>
          <cell r="T387">
            <v>1.75</v>
          </cell>
          <cell r="U387">
            <v>0.5</v>
          </cell>
          <cell r="V387" t="str">
            <v>FPL</v>
          </cell>
          <cell r="W387" t="str">
            <v/>
          </cell>
        </row>
        <row r="388">
          <cell r="A388" t="str">
            <v>F</v>
          </cell>
          <cell r="B388" t="str">
            <v>BF-043</v>
          </cell>
          <cell r="F388" t="str">
            <v>P</v>
          </cell>
          <cell r="G388" t="str">
            <v>0</v>
          </cell>
          <cell r="H388" t="str">
            <v>0</v>
          </cell>
          <cell r="I388" t="str">
            <v>BC-13-5139-01</v>
          </cell>
          <cell r="N388">
            <v>41558.490439814799</v>
          </cell>
          <cell r="Q388">
            <v>41571.444722222201</v>
          </cell>
          <cell r="T388">
            <v>1.75</v>
          </cell>
          <cell r="U388">
            <v>1.75</v>
          </cell>
          <cell r="V388" t="str">
            <v>FPL</v>
          </cell>
          <cell r="W388" t="str">
            <v/>
          </cell>
        </row>
        <row r="389">
          <cell r="A389" t="str">
            <v>F</v>
          </cell>
          <cell r="B389" t="str">
            <v>EL-373</v>
          </cell>
          <cell r="F389" t="str">
            <v>P</v>
          </cell>
          <cell r="G389" t="str">
            <v>0</v>
          </cell>
          <cell r="H389" t="str">
            <v>0</v>
          </cell>
          <cell r="I389" t="str">
            <v>BC-13-5250-01</v>
          </cell>
          <cell r="N389">
            <v>41564.695381944402</v>
          </cell>
          <cell r="Q389">
            <v>41571.405370370398</v>
          </cell>
          <cell r="T389">
            <v>2.5</v>
          </cell>
          <cell r="U389">
            <v>2.5</v>
          </cell>
          <cell r="V389" t="str">
            <v>CED</v>
          </cell>
          <cell r="W389" t="str">
            <v/>
          </cell>
        </row>
        <row r="390">
          <cell r="A390" t="str">
            <v>F</v>
          </cell>
          <cell r="B390" t="str">
            <v>EL-373</v>
          </cell>
          <cell r="F390" t="str">
            <v>P</v>
          </cell>
          <cell r="G390" t="str">
            <v>0</v>
          </cell>
          <cell r="H390" t="str">
            <v>0</v>
          </cell>
          <cell r="I390" t="str">
            <v>BC-13-5250-02</v>
          </cell>
          <cell r="N390">
            <v>41564.695381944402</v>
          </cell>
          <cell r="Q390">
            <v>41571.405370370398</v>
          </cell>
          <cell r="T390">
            <v>2.5</v>
          </cell>
          <cell r="U390">
            <v>2.5</v>
          </cell>
          <cell r="V390" t="str">
            <v>CED</v>
          </cell>
          <cell r="W390" t="str">
            <v/>
          </cell>
        </row>
        <row r="391">
          <cell r="A391" t="str">
            <v>F</v>
          </cell>
          <cell r="B391" t="str">
            <v>AD-748</v>
          </cell>
          <cell r="F391" t="str">
            <v>P</v>
          </cell>
          <cell r="G391" t="str">
            <v>0</v>
          </cell>
          <cell r="H391" t="str">
            <v>0</v>
          </cell>
          <cell r="I391" t="str">
            <v>BC-13-5141-01</v>
          </cell>
          <cell r="N391">
            <v>41558.494375000002</v>
          </cell>
          <cell r="Q391">
            <v>41571.365856481498</v>
          </cell>
          <cell r="T391">
            <v>1.75</v>
          </cell>
          <cell r="U391">
            <v>3.5</v>
          </cell>
          <cell r="V391" t="str">
            <v>FPL</v>
          </cell>
          <cell r="W391" t="str">
            <v/>
          </cell>
        </row>
        <row r="392">
          <cell r="A392" t="str">
            <v>F</v>
          </cell>
          <cell r="B392" t="str">
            <v>DW-028</v>
          </cell>
          <cell r="F392" t="str">
            <v>P</v>
          </cell>
          <cell r="G392" t="str">
            <v>0</v>
          </cell>
          <cell r="H392" t="str">
            <v>0</v>
          </cell>
          <cell r="I392" t="str">
            <v>BC-13-4937-01</v>
          </cell>
          <cell r="N392">
            <v>41548.510578703703</v>
          </cell>
          <cell r="Q392">
            <v>41571</v>
          </cell>
          <cell r="T392">
            <v>2.5</v>
          </cell>
          <cell r="U392">
            <v>2.5</v>
          </cell>
          <cell r="V392" t="str">
            <v>DCR</v>
          </cell>
          <cell r="W392" t="str">
            <v/>
          </cell>
        </row>
        <row r="393">
          <cell r="A393" t="str">
            <v>F</v>
          </cell>
          <cell r="B393" t="str">
            <v>EL-296B</v>
          </cell>
          <cell r="F393" t="str">
            <v>P</v>
          </cell>
          <cell r="G393" t="str">
            <v>0</v>
          </cell>
          <cell r="H393" t="str">
            <v>0</v>
          </cell>
          <cell r="I393" t="str">
            <v>BC-13-4937-03</v>
          </cell>
          <cell r="N393">
            <v>41548.510578703703</v>
          </cell>
          <cell r="Q393">
            <v>41571</v>
          </cell>
          <cell r="T393">
            <v>1</v>
          </cell>
          <cell r="U393">
            <v>1</v>
          </cell>
          <cell r="V393" t="str">
            <v>DCR</v>
          </cell>
          <cell r="W393" t="str">
            <v/>
          </cell>
        </row>
        <row r="394">
          <cell r="A394" t="str">
            <v>F</v>
          </cell>
          <cell r="B394" t="str">
            <v>DT-471</v>
          </cell>
          <cell r="F394" t="str">
            <v>P</v>
          </cell>
          <cell r="G394" t="str">
            <v>0</v>
          </cell>
          <cell r="H394" t="str">
            <v>0</v>
          </cell>
          <cell r="I394" t="str">
            <v>BC-13-5265-03</v>
          </cell>
          <cell r="N394">
            <v>41565.5836921296</v>
          </cell>
          <cell r="Q394">
            <v>41571</v>
          </cell>
          <cell r="T394">
            <v>0.75</v>
          </cell>
          <cell r="U394">
            <v>2</v>
          </cell>
          <cell r="V394" t="str">
            <v>CED</v>
          </cell>
          <cell r="W394" t="str">
            <v/>
          </cell>
        </row>
        <row r="395">
          <cell r="A395" t="str">
            <v>F</v>
          </cell>
          <cell r="B395" t="str">
            <v>BG-009</v>
          </cell>
          <cell r="F395" t="str">
            <v>P</v>
          </cell>
          <cell r="G395" t="str">
            <v>0</v>
          </cell>
          <cell r="H395" t="str">
            <v>0</v>
          </cell>
          <cell r="I395" t="str">
            <v>BC-13-5316-06</v>
          </cell>
          <cell r="N395">
            <v>41569.428749999999</v>
          </cell>
          <cell r="Q395">
            <v>41571</v>
          </cell>
          <cell r="T395">
            <v>1</v>
          </cell>
          <cell r="U395">
            <v>1</v>
          </cell>
          <cell r="V395" t="str">
            <v>DCR</v>
          </cell>
          <cell r="W395" t="str">
            <v/>
          </cell>
        </row>
        <row r="396">
          <cell r="A396" t="str">
            <v>F</v>
          </cell>
          <cell r="B396" t="str">
            <v>AL-105</v>
          </cell>
          <cell r="F396" t="str">
            <v>P</v>
          </cell>
          <cell r="G396" t="str">
            <v>0</v>
          </cell>
          <cell r="H396" t="str">
            <v>0</v>
          </cell>
          <cell r="I396" t="str">
            <v>BC-13-4937-02</v>
          </cell>
          <cell r="N396">
            <v>41548.510578703703</v>
          </cell>
          <cell r="Q396">
            <v>41571</v>
          </cell>
          <cell r="T396">
            <v>1.5</v>
          </cell>
          <cell r="U396">
            <v>1.5</v>
          </cell>
          <cell r="V396" t="str">
            <v>DCR</v>
          </cell>
          <cell r="W396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alpha val="40000"/>
          </a:schemeClr>
        </a:solidFill>
        <a:ln>
          <a:solidFill>
            <a:schemeClr val="accent1"/>
          </a:solidFill>
        </a:ln>
        <a:scene3d>
          <a:camera prst="orthographicFront"/>
          <a:lightRig rig="threePt" dir="t"/>
        </a:scene3d>
        <a:sp3d extrusionH="38100">
          <a:extrusionClr>
            <a:schemeClr val="tx1">
              <a:lumMod val="50000"/>
              <a:lumOff val="50000"/>
            </a:schemeClr>
          </a:extrusionClr>
        </a:sp3d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13.bin"/><Relationship Id="rId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printerSettings" Target="../printerSettings/printerSettings16.bin"/><Relationship Id="rId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20.bin"/><Relationship Id="rId4" Type="http://schemas.openxmlformats.org/officeDocument/2006/relationships/printerSettings" Target="../printerSettings/printerSettings14.bin"/><Relationship Id="rId9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500"/>
  <sheetViews>
    <sheetView tabSelected="1" workbookViewId="0">
      <selection activeCell="M5" sqref="M5"/>
    </sheetView>
  </sheetViews>
  <sheetFormatPr baseColWidth="10" defaultColWidth="11.42578125" defaultRowHeight="15"/>
  <cols>
    <col min="1" max="1" width="3.28515625" customWidth="1"/>
    <col min="2" max="2" width="14.5703125" customWidth="1"/>
    <col min="3" max="3" width="3.7109375" customWidth="1"/>
    <col min="4" max="6" width="3.28515625" customWidth="1"/>
    <col min="7" max="7" width="14.28515625" customWidth="1"/>
    <col min="8" max="8" width="32.7109375" customWidth="1"/>
    <col min="9" max="9" width="3.7109375" customWidth="1"/>
    <col min="10" max="10" width="10.7109375" customWidth="1"/>
    <col min="11" max="11" width="9.7109375" customWidth="1"/>
    <col min="12" max="13" width="10.7109375" customWidth="1"/>
    <col min="14" max="14" width="9.7109375" customWidth="1"/>
    <col min="15" max="15" width="8.7109375" customWidth="1"/>
    <col min="16" max="17" width="7.7109375" customWidth="1"/>
    <col min="18" max="18" width="8.7109375" customWidth="1"/>
    <col min="19" max="19" width="25.7109375" customWidth="1"/>
  </cols>
  <sheetData>
    <row r="1" spans="1:19">
      <c r="A1" s="84"/>
      <c r="B1" s="85"/>
      <c r="C1" s="86"/>
      <c r="D1" s="87"/>
      <c r="E1" s="88"/>
      <c r="F1" s="89"/>
      <c r="G1" s="90"/>
      <c r="H1" s="89"/>
      <c r="I1" s="89"/>
      <c r="J1" s="91"/>
      <c r="K1" s="88"/>
      <c r="L1" s="87"/>
      <c r="M1" s="92"/>
      <c r="N1" s="93"/>
      <c r="O1" s="94"/>
      <c r="P1" s="95"/>
      <c r="Q1" s="87"/>
      <c r="R1" s="96"/>
      <c r="S1" s="97" t="s">
        <v>57</v>
      </c>
    </row>
    <row r="2" spans="1:19">
      <c r="A2" s="98" t="s">
        <v>0</v>
      </c>
      <c r="B2" s="74"/>
      <c r="C2" s="74"/>
      <c r="D2" s="69" t="s">
        <v>1</v>
      </c>
      <c r="E2" s="70"/>
      <c r="F2" s="71"/>
      <c r="G2" s="74"/>
      <c r="H2" s="72"/>
      <c r="I2" s="72"/>
      <c r="J2" s="73"/>
      <c r="K2" s="70"/>
      <c r="L2" s="69"/>
      <c r="M2" s="77"/>
      <c r="N2" s="74"/>
      <c r="O2" s="75"/>
      <c r="P2" s="76"/>
      <c r="Q2" s="69"/>
      <c r="R2" s="77"/>
      <c r="S2" s="78" t="s">
        <v>6</v>
      </c>
    </row>
    <row r="3" spans="1:19">
      <c r="A3" s="98" t="s">
        <v>3</v>
      </c>
      <c r="B3" s="74"/>
      <c r="C3" s="74"/>
      <c r="D3" s="69" t="s">
        <v>4</v>
      </c>
      <c r="E3" s="74"/>
      <c r="F3" s="74"/>
      <c r="G3" s="74"/>
      <c r="H3" s="74"/>
      <c r="I3" s="74"/>
      <c r="J3" s="79">
        <v>40910</v>
      </c>
      <c r="K3" s="79">
        <v>41005</v>
      </c>
      <c r="L3" s="79">
        <v>41008</v>
      </c>
      <c r="M3" s="79">
        <v>41046</v>
      </c>
      <c r="N3" s="79">
        <v>41047</v>
      </c>
      <c r="O3" s="79">
        <v>41057</v>
      </c>
      <c r="P3" s="79">
        <v>41122</v>
      </c>
      <c r="Q3" s="69"/>
      <c r="R3" s="77"/>
      <c r="S3" s="69" t="s">
        <v>10</v>
      </c>
    </row>
    <row r="4" spans="1:19" ht="15.75">
      <c r="A4" s="99" t="s">
        <v>7</v>
      </c>
      <c r="B4" s="100"/>
      <c r="C4" s="100"/>
      <c r="D4" s="101" t="s">
        <v>8</v>
      </c>
      <c r="E4" s="102" t="s">
        <v>11</v>
      </c>
      <c r="F4" s="103"/>
      <c r="G4" s="100"/>
      <c r="H4" s="100"/>
      <c r="I4" s="104" t="s">
        <v>55</v>
      </c>
      <c r="J4" s="105">
        <v>41169</v>
      </c>
      <c r="K4" s="105">
        <v>41267</v>
      </c>
      <c r="L4" s="105">
        <v>41268</v>
      </c>
      <c r="M4" s="105">
        <v>41269</v>
      </c>
      <c r="N4" s="105">
        <v>41270</v>
      </c>
      <c r="O4" s="105">
        <v>41271</v>
      </c>
      <c r="P4" s="105">
        <v>41274</v>
      </c>
      <c r="Q4" s="100"/>
      <c r="R4" s="100"/>
      <c r="S4" s="106" t="s">
        <v>13</v>
      </c>
    </row>
    <row r="5" spans="1:19" ht="78" customHeight="1">
      <c r="A5" s="81" t="s">
        <v>15</v>
      </c>
      <c r="B5" s="82" t="s">
        <v>16</v>
      </c>
      <c r="C5" s="81" t="s">
        <v>17</v>
      </c>
      <c r="D5" s="81" t="s">
        <v>18</v>
      </c>
      <c r="E5" s="83" t="s">
        <v>47</v>
      </c>
      <c r="F5" s="83" t="s">
        <v>48</v>
      </c>
      <c r="G5" s="82" t="s">
        <v>19</v>
      </c>
      <c r="H5" s="82" t="s">
        <v>20</v>
      </c>
      <c r="I5" s="81" t="s">
        <v>54</v>
      </c>
      <c r="J5" s="31" t="s">
        <v>21</v>
      </c>
      <c r="K5" s="31" t="s">
        <v>22</v>
      </c>
      <c r="L5" s="32" t="s">
        <v>23</v>
      </c>
      <c r="M5" s="33" t="s">
        <v>24</v>
      </c>
      <c r="N5" s="33" t="s">
        <v>25</v>
      </c>
      <c r="O5" s="34" t="s">
        <v>26</v>
      </c>
      <c r="P5" s="80" t="s">
        <v>27</v>
      </c>
      <c r="Q5" s="80" t="s">
        <v>28</v>
      </c>
      <c r="R5" s="81" t="s">
        <v>56</v>
      </c>
      <c r="S5" s="82" t="s">
        <v>29</v>
      </c>
    </row>
    <row r="6" spans="1:19">
      <c r="A6" s="1" t="str">
        <f>IF([2]data!$A2="","",[2]data!$A2)</f>
        <v>O</v>
      </c>
      <c r="B6" s="1" t="str">
        <f>[2]data!$B2</f>
        <v>AD-731/A</v>
      </c>
      <c r="C6" s="1" t="str">
        <f t="shared" ref="C6" si="0">LEFT(B6,2)</f>
        <v>AD</v>
      </c>
      <c r="D6" s="1" t="str">
        <f>[2]data!$F2</f>
        <v>P</v>
      </c>
      <c r="E6" s="2" t="str">
        <f>IF([2]data!$G2="1","M","")</f>
        <v/>
      </c>
      <c r="F6" s="37" t="str">
        <f>IF([2]data!$H2="1","M","")</f>
        <v/>
      </c>
      <c r="G6" s="1" t="str">
        <f>[2]data!$I2</f>
        <v>BC-13-3433-01</v>
      </c>
      <c r="H6" s="3"/>
      <c r="I6" s="30"/>
      <c r="J6" s="4">
        <f>IF([2]data!$N2="","VIDE",[2]data!$N2)</f>
        <v>41464.432534722197</v>
      </c>
      <c r="K6" s="127">
        <f t="shared" ref="K6:K66" si="1">IF(J6="","",INT((J6-(DATE(YEAR(J6-WEEKDAY(J6-1)+4),1,3)-WEEKDAY(DATE(YEAR(J6-WEEKDAY(J6-1)+4),1,3)))+5)/7))</f>
        <v>28</v>
      </c>
      <c r="L6" s="4">
        <f t="shared" ref="L6:L66" si="2">IF($J6="","",IF($D6="P",IF($E6="",WORKDAY($J6,5,$J$3:$P$4),WORKDAY($J6,3,$J$3:$P$4)),IF($E6="",WORKDAY($J6,10,$J$3:$P$4),WORKDAY($J6,5,$J$3:$P$4))))</f>
        <v>41471</v>
      </c>
      <c r="M6" s="4" t="str">
        <f>IF([2]data!$Q2="","VIDE",[2]data!$Q2)</f>
        <v>VIDE</v>
      </c>
      <c r="N6" s="1" t="e">
        <f t="shared" ref="N6:N66" si="3">IF(M6="","",INT((M6-(DATE(YEAR(M6-WEEKDAY(M6-1)+4),1,3)-WEEKDAY(DATE(YEAR(M6-WEEKDAY(M6-1)+4),1,3)))+5)/7))</f>
        <v>#VALUE!</v>
      </c>
      <c r="O6" s="1" t="e">
        <f t="shared" ref="O6:O66" si="4">IF($M6="","",NETWORKDAYS(J6,M6,$J$3:$P$4)-1)</f>
        <v>#VALUE!</v>
      </c>
      <c r="P6" s="3">
        <f>IF([2]data!$T2="","VIDE",[2]data!$T2)</f>
        <v>1.75</v>
      </c>
      <c r="Q6" s="1" t="str">
        <f>IF([2]data!$U2="","VIDE",[2]data!$U2)</f>
        <v>VIDE</v>
      </c>
      <c r="R6" s="1" t="str">
        <f>IF([2]data!$V2="","",[2]data!$V2)</f>
        <v/>
      </c>
      <c r="S6" s="129" t="str">
        <f>IF([2]data!$W2="","",[2]data!$W2)</f>
        <v/>
      </c>
    </row>
    <row r="7" spans="1:19">
      <c r="A7" s="1" t="str">
        <f>IF([2]data!$A3="","",[2]data!$A3)</f>
        <v>O</v>
      </c>
      <c r="B7" s="1" t="str">
        <f>[2]data!$B3</f>
        <v>AD-176</v>
      </c>
      <c r="C7" s="1" t="str">
        <f t="shared" ref="C7:C38" si="5">LEFT(B7,2)</f>
        <v>AD</v>
      </c>
      <c r="D7" s="1" t="str">
        <f>[2]data!$F3</f>
        <v>P</v>
      </c>
      <c r="E7" s="2" t="str">
        <f>IF([2]data!$G3="1","M","")</f>
        <v/>
      </c>
      <c r="F7" s="37" t="str">
        <f>IF([2]data!$H3="1","M","")</f>
        <v/>
      </c>
      <c r="G7" s="1" t="str">
        <f>[2]data!$I3</f>
        <v>BC-13-5437-02</v>
      </c>
      <c r="H7" s="3"/>
      <c r="I7" s="30"/>
      <c r="J7" s="4">
        <f>IF([2]data!$N3="","VIDE",[2]data!$N3)</f>
        <v>41576.306284722203</v>
      </c>
      <c r="K7" s="127">
        <f t="shared" si="1"/>
        <v>44</v>
      </c>
      <c r="L7" s="4">
        <f t="shared" si="2"/>
        <v>41583</v>
      </c>
      <c r="M7" s="4" t="str">
        <f>IF([2]data!$Q3="","VIDE",[2]data!$Q3)</f>
        <v>VIDE</v>
      </c>
      <c r="N7" s="1" t="e">
        <f t="shared" si="3"/>
        <v>#VALUE!</v>
      </c>
      <c r="O7" s="1" t="e">
        <f t="shared" si="4"/>
        <v>#VALUE!</v>
      </c>
      <c r="P7" s="3">
        <f>IF([2]data!$T3="","VIDE",[2]data!$T3)</f>
        <v>1.75</v>
      </c>
      <c r="Q7" s="1" t="str">
        <f>IF([2]data!$U3="","VIDE",[2]data!$U3)</f>
        <v>VIDE</v>
      </c>
      <c r="R7" s="1" t="str">
        <f>IF([2]data!$V3="","",[2]data!$V3)</f>
        <v/>
      </c>
      <c r="S7" s="129" t="str">
        <f>IF([2]data!$W3="","",[2]data!$W3)</f>
        <v/>
      </c>
    </row>
    <row r="8" spans="1:19">
      <c r="A8" s="1" t="str">
        <f>IF([2]data!$A4="","",[2]data!$A4)</f>
        <v>O</v>
      </c>
      <c r="B8" s="1" t="str">
        <f>[2]data!$B4</f>
        <v>AD-176</v>
      </c>
      <c r="C8" s="1" t="str">
        <f t="shared" si="5"/>
        <v>AD</v>
      </c>
      <c r="D8" s="1" t="str">
        <f>[2]data!$F4</f>
        <v>P</v>
      </c>
      <c r="E8" s="2" t="str">
        <f>IF([2]data!$G4="1","M","")</f>
        <v/>
      </c>
      <c r="F8" s="37" t="str">
        <f>IF([2]data!$H4="1","M","")</f>
        <v/>
      </c>
      <c r="G8" s="1" t="str">
        <f>[2]data!$I4</f>
        <v>BC-13-5437-01</v>
      </c>
      <c r="H8" s="3"/>
      <c r="I8" s="30"/>
      <c r="J8" s="4">
        <f>IF([2]data!$N4="","VIDE",[2]data!$N4)</f>
        <v>41576.306284722203</v>
      </c>
      <c r="K8" s="127">
        <f t="shared" si="1"/>
        <v>44</v>
      </c>
      <c r="L8" s="4">
        <f t="shared" si="2"/>
        <v>41583</v>
      </c>
      <c r="M8" s="4" t="str">
        <f>IF([2]data!$Q4="","VIDE",[2]data!$Q4)</f>
        <v>VIDE</v>
      </c>
      <c r="N8" s="1" t="e">
        <f t="shared" si="3"/>
        <v>#VALUE!</v>
      </c>
      <c r="O8" s="1" t="e">
        <f t="shared" si="4"/>
        <v>#VALUE!</v>
      </c>
      <c r="P8" s="3">
        <f>IF([2]data!$T4="","VIDE",[2]data!$T4)</f>
        <v>1.75</v>
      </c>
      <c r="Q8" s="1" t="str">
        <f>IF([2]data!$U4="","VIDE",[2]data!$U4)</f>
        <v>VIDE</v>
      </c>
      <c r="R8" s="1" t="str">
        <f>IF([2]data!$V4="","",[2]data!$V4)</f>
        <v/>
      </c>
      <c r="S8" s="129" t="str">
        <f>IF([2]data!$W4="","",[2]data!$W4)</f>
        <v/>
      </c>
    </row>
    <row r="9" spans="1:19">
      <c r="A9" s="1" t="str">
        <f>IF([2]data!$A5="","",[2]data!$A5)</f>
        <v>O</v>
      </c>
      <c r="B9" s="1" t="str">
        <f>[2]data!$B5</f>
        <v>AD-744</v>
      </c>
      <c r="C9" s="1" t="str">
        <f t="shared" si="5"/>
        <v>AD</v>
      </c>
      <c r="D9" s="1" t="str">
        <f>[2]data!$F5</f>
        <v>P</v>
      </c>
      <c r="E9" s="2" t="str">
        <f>IF([2]data!$G5="1","M","")</f>
        <v/>
      </c>
      <c r="F9" s="37" t="str">
        <f>IF([2]data!$H5="1","M","")</f>
        <v/>
      </c>
      <c r="G9" s="1" t="str">
        <f>[2]data!$I5</f>
        <v>BC-13-5438-01</v>
      </c>
      <c r="H9" s="3"/>
      <c r="I9" s="30"/>
      <c r="J9" s="4">
        <f>IF([2]data!$N5="","VIDE",[2]data!$N5)</f>
        <v>41576.3067592593</v>
      </c>
      <c r="K9" s="127">
        <f t="shared" si="1"/>
        <v>44</v>
      </c>
      <c r="L9" s="4">
        <f t="shared" si="2"/>
        <v>41583</v>
      </c>
      <c r="M9" s="4" t="str">
        <f>IF([2]data!$Q5="","VIDE",[2]data!$Q5)</f>
        <v>VIDE</v>
      </c>
      <c r="N9" s="1" t="e">
        <f t="shared" si="3"/>
        <v>#VALUE!</v>
      </c>
      <c r="O9" s="1" t="e">
        <f t="shared" si="4"/>
        <v>#VALUE!</v>
      </c>
      <c r="P9" s="3">
        <f>IF([2]data!$T5="","VIDE",[2]data!$T5)</f>
        <v>1.75</v>
      </c>
      <c r="Q9" s="1" t="str">
        <f>IF([2]data!$U5="","VIDE",[2]data!$U5)</f>
        <v>VIDE</v>
      </c>
      <c r="R9" s="1" t="str">
        <f>IF([2]data!$V5="","",[2]data!$V5)</f>
        <v/>
      </c>
      <c r="S9" s="129" t="str">
        <f>IF([2]data!$W5="","",[2]data!$W5)</f>
        <v/>
      </c>
    </row>
    <row r="10" spans="1:19">
      <c r="A10" s="1" t="str">
        <f>IF([2]data!$A6="","",[2]data!$A6)</f>
        <v>O</v>
      </c>
      <c r="B10" s="1" t="str">
        <f>[2]data!$B6</f>
        <v>AD-407A</v>
      </c>
      <c r="C10" s="1" t="str">
        <f t="shared" si="5"/>
        <v>AD</v>
      </c>
      <c r="D10" s="1" t="str">
        <f>[2]data!$F6</f>
        <v>P</v>
      </c>
      <c r="E10" s="2" t="str">
        <f>IF([2]data!$G6="1","M","")</f>
        <v/>
      </c>
      <c r="F10" s="37" t="str">
        <f>IF([2]data!$H6="1","M","")</f>
        <v/>
      </c>
      <c r="G10" s="1" t="str">
        <f>[2]data!$I6</f>
        <v>BC-13-5425-01</v>
      </c>
      <c r="H10" s="3"/>
      <c r="I10" s="30"/>
      <c r="J10" s="4">
        <f>IF([2]data!$N6="","VIDE",[2]data!$N6)</f>
        <v>41575.618692129603</v>
      </c>
      <c r="K10" s="127">
        <f t="shared" si="1"/>
        <v>44</v>
      </c>
      <c r="L10" s="4">
        <f t="shared" si="2"/>
        <v>41582</v>
      </c>
      <c r="M10" s="4" t="str">
        <f>IF([2]data!$Q6="","VIDE",[2]data!$Q6)</f>
        <v>VIDE</v>
      </c>
      <c r="N10" s="1" t="e">
        <f>IF(M10="","",INT((M10-(DATE(YEAR(M10-WEEKDAY(M10-1)+4),1,3)-WEEKDAY(DATE(YEAR(M10-WEEKDAY(M10-1)+4),1,3)))+5)/7))</f>
        <v>#VALUE!</v>
      </c>
      <c r="O10" s="1" t="e">
        <f t="shared" si="4"/>
        <v>#VALUE!</v>
      </c>
      <c r="P10" s="3">
        <f>IF([2]data!$T6="","VIDE",[2]data!$T6)</f>
        <v>1.75</v>
      </c>
      <c r="Q10" s="1" t="str">
        <f>IF([2]data!$U6="","VIDE",[2]data!$U6)</f>
        <v>VIDE</v>
      </c>
      <c r="R10" s="1" t="str">
        <f>IF([2]data!$V6="","",[2]data!$V6)</f>
        <v/>
      </c>
      <c r="S10" s="129" t="str">
        <f>IF([2]data!$W6="","",[2]data!$W6)</f>
        <v/>
      </c>
    </row>
    <row r="11" spans="1:19">
      <c r="A11" s="1" t="str">
        <f>IF([2]data!$A7="","",[2]data!$A7)</f>
        <v>O</v>
      </c>
      <c r="B11" s="1" t="str">
        <f>[2]data!$B7</f>
        <v>AA-132A</v>
      </c>
      <c r="C11" s="1" t="str">
        <f t="shared" si="5"/>
        <v>AA</v>
      </c>
      <c r="D11" s="1" t="str">
        <f>[2]data!$F7</f>
        <v>P</v>
      </c>
      <c r="E11" s="2" t="str">
        <f>IF([2]data!$G7="1","M","")</f>
        <v/>
      </c>
      <c r="F11" s="37" t="str">
        <f>IF([2]data!$H7="1","M","")</f>
        <v/>
      </c>
      <c r="G11" s="1" t="str">
        <f>[2]data!$I7</f>
        <v>BC-13-5427-01</v>
      </c>
      <c r="H11" s="3"/>
      <c r="I11" s="30"/>
      <c r="J11" s="4">
        <f>IF([2]data!$N7="","VIDE",[2]data!$N7)</f>
        <v>41575.619849536997</v>
      </c>
      <c r="K11" s="127">
        <f t="shared" si="1"/>
        <v>44</v>
      </c>
      <c r="L11" s="4">
        <f t="shared" si="2"/>
        <v>41582</v>
      </c>
      <c r="M11" s="4" t="str">
        <f>IF([2]data!$Q7="","VIDE",[2]data!$Q7)</f>
        <v>VIDE</v>
      </c>
      <c r="N11" s="1" t="e">
        <f t="shared" si="3"/>
        <v>#VALUE!</v>
      </c>
      <c r="O11" s="1" t="e">
        <f t="shared" si="4"/>
        <v>#VALUE!</v>
      </c>
      <c r="P11" s="3">
        <f>IF([2]data!$T7="","VIDE",[2]data!$T7)</f>
        <v>1.25</v>
      </c>
      <c r="Q11" s="1" t="str">
        <f>IF([2]data!$U7="","VIDE",[2]data!$U7)</f>
        <v>VIDE</v>
      </c>
      <c r="R11" s="1" t="str">
        <f>IF([2]data!$V7="","",[2]data!$V7)</f>
        <v/>
      </c>
      <c r="S11" s="129" t="str">
        <f>IF([2]data!$W7="","",[2]data!$W7)</f>
        <v/>
      </c>
    </row>
    <row r="12" spans="1:19">
      <c r="A12" s="1" t="str">
        <f>IF([2]data!$A8="","",[2]data!$A8)</f>
        <v>O</v>
      </c>
      <c r="B12" s="1" t="str">
        <f>[2]data!$B8</f>
        <v>DS-411</v>
      </c>
      <c r="C12" s="1" t="str">
        <f t="shared" si="5"/>
        <v>DS</v>
      </c>
      <c r="D12" s="1" t="str">
        <f>[2]data!$F8</f>
        <v>P</v>
      </c>
      <c r="E12" s="2" t="str">
        <f>IF([2]data!$G8="1","M","")</f>
        <v/>
      </c>
      <c r="F12" s="37" t="str">
        <f>IF([2]data!$H8="1","M","")</f>
        <v/>
      </c>
      <c r="G12" s="1" t="str">
        <f>[2]data!$I8</f>
        <v>BC-13-5408-01</v>
      </c>
      <c r="H12" s="3"/>
      <c r="I12" s="30"/>
      <c r="J12" s="4">
        <f>IF([2]data!$N8="","VIDE",[2]data!$N8)</f>
        <v>41575.340520833299</v>
      </c>
      <c r="K12" s="127">
        <f t="shared" si="1"/>
        <v>44</v>
      </c>
      <c r="L12" s="4">
        <f t="shared" si="2"/>
        <v>41582</v>
      </c>
      <c r="M12" s="4" t="str">
        <f>IF([2]data!$Q8="","VIDE",[2]data!$Q8)</f>
        <v>VIDE</v>
      </c>
      <c r="N12" s="1" t="e">
        <f t="shared" si="3"/>
        <v>#VALUE!</v>
      </c>
      <c r="O12" s="1" t="e">
        <f t="shared" si="4"/>
        <v>#VALUE!</v>
      </c>
      <c r="P12" s="3">
        <f>IF([2]data!$T8="","VIDE",[2]data!$T8)</f>
        <v>3.5</v>
      </c>
      <c r="Q12" s="1" t="str">
        <f>IF([2]data!$U8="","VIDE",[2]data!$U8)</f>
        <v>VIDE</v>
      </c>
      <c r="R12" s="1" t="str">
        <f>IF([2]data!$V8="","",[2]data!$V8)</f>
        <v/>
      </c>
      <c r="S12" s="129" t="str">
        <f>IF([2]data!$W8="","",[2]data!$W8)</f>
        <v/>
      </c>
    </row>
    <row r="13" spans="1:19">
      <c r="A13" s="1" t="str">
        <f>IF([2]data!$A9="","",[2]data!$A9)</f>
        <v>O</v>
      </c>
      <c r="B13" s="1" t="str">
        <f>[2]data!$B9</f>
        <v>AD-580</v>
      </c>
      <c r="C13" s="1" t="str">
        <f t="shared" si="5"/>
        <v>AD</v>
      </c>
      <c r="D13" s="1" t="str">
        <f>[2]data!$F9</f>
        <v>P</v>
      </c>
      <c r="E13" s="2" t="str">
        <f>IF([2]data!$G9="1","M","")</f>
        <v/>
      </c>
      <c r="F13" s="37" t="str">
        <f>IF([2]data!$H9="1","M","")</f>
        <v/>
      </c>
      <c r="G13" s="1" t="str">
        <f>[2]data!$I9</f>
        <v>BC-13-5406-01</v>
      </c>
      <c r="H13" s="3"/>
      <c r="I13" s="30"/>
      <c r="J13" s="4">
        <f>IF([2]data!$N9="","VIDE",[2]data!$N9)</f>
        <v>41575.339189814797</v>
      </c>
      <c r="K13" s="127">
        <f t="shared" si="1"/>
        <v>44</v>
      </c>
      <c r="L13" s="4">
        <f t="shared" si="2"/>
        <v>41582</v>
      </c>
      <c r="M13" s="4" t="str">
        <f>IF([2]data!$Q9="","VIDE",[2]data!$Q9)</f>
        <v>VIDE</v>
      </c>
      <c r="N13" s="1" t="e">
        <f t="shared" si="3"/>
        <v>#VALUE!</v>
      </c>
      <c r="O13" s="1" t="e">
        <f t="shared" si="4"/>
        <v>#VALUE!</v>
      </c>
      <c r="P13" s="3">
        <f>IF([2]data!$T9="","VIDE",[2]data!$T9)</f>
        <v>1.75</v>
      </c>
      <c r="Q13" s="1" t="str">
        <f>IF([2]data!$U9="","VIDE",[2]data!$U9)</f>
        <v>VIDE</v>
      </c>
      <c r="R13" s="1" t="str">
        <f>IF([2]data!$V9="","",[2]data!$V9)</f>
        <v/>
      </c>
      <c r="S13" s="129" t="str">
        <f>IF([2]data!$W9="","",[2]data!$W9)</f>
        <v/>
      </c>
    </row>
    <row r="14" spans="1:19">
      <c r="A14" s="1" t="str">
        <f>IF([2]data!$A10="","",[2]data!$A10)</f>
        <v>O</v>
      </c>
      <c r="B14" s="1" t="str">
        <f>[2]data!$B10</f>
        <v>DS-012</v>
      </c>
      <c r="C14" s="1" t="str">
        <f t="shared" si="5"/>
        <v>DS</v>
      </c>
      <c r="D14" s="1" t="str">
        <f>[2]data!$F10</f>
        <v>P</v>
      </c>
      <c r="E14" s="2" t="str">
        <f>IF([2]data!$G10="1","M","")</f>
        <v/>
      </c>
      <c r="F14" s="37" t="str">
        <f>IF([2]data!$H10="1","M","")</f>
        <v/>
      </c>
      <c r="G14" s="1" t="str">
        <f>[2]data!$I10</f>
        <v>BC-13-5396-01</v>
      </c>
      <c r="H14" s="3"/>
      <c r="I14" s="30" t="s">
        <v>55</v>
      </c>
      <c r="J14" s="4">
        <f>IF([2]data!$N10="","VIDE",[2]data!$N10)</f>
        <v>41575.333275463003</v>
      </c>
      <c r="K14" s="127">
        <f t="shared" si="1"/>
        <v>44</v>
      </c>
      <c r="L14" s="4">
        <f t="shared" si="2"/>
        <v>41582</v>
      </c>
      <c r="M14" s="4" t="str">
        <f>IF([2]data!$Q10="","VIDE",[2]data!$Q10)</f>
        <v>VIDE</v>
      </c>
      <c r="N14" s="1" t="e">
        <f t="shared" si="3"/>
        <v>#VALUE!</v>
      </c>
      <c r="O14" s="1" t="e">
        <f t="shared" si="4"/>
        <v>#VALUE!</v>
      </c>
      <c r="P14" s="3">
        <f>IF([2]data!$T10="","VIDE",[2]data!$T10)</f>
        <v>3.5</v>
      </c>
      <c r="Q14" s="1" t="str">
        <f>IF([2]data!$U10="","VIDE",[2]data!$U10)</f>
        <v>VIDE</v>
      </c>
      <c r="R14" s="1" t="str">
        <f>IF([2]data!$V10="","",[2]data!$V10)</f>
        <v/>
      </c>
      <c r="S14" s="129" t="str">
        <f>IF([2]data!$W10="","",[2]data!$W10)</f>
        <v/>
      </c>
    </row>
    <row r="15" spans="1:19">
      <c r="A15" s="1" t="str">
        <f>IF([2]data!$A11="","",[2]data!$A11)</f>
        <v>O</v>
      </c>
      <c r="B15" s="1" t="str">
        <f>[2]data!$B11</f>
        <v>DF-061</v>
      </c>
      <c r="C15" s="1" t="str">
        <f t="shared" si="5"/>
        <v>DF</v>
      </c>
      <c r="D15" s="1" t="str">
        <f>[2]data!$F11</f>
        <v>P</v>
      </c>
      <c r="E15" s="2" t="str">
        <f>IF([2]data!$G11="1","M","")</f>
        <v/>
      </c>
      <c r="F15" s="37" t="str">
        <f>IF([2]data!$H11="1","M","")</f>
        <v/>
      </c>
      <c r="G15" s="1" t="str">
        <f>[2]data!$I11</f>
        <v>BC-13-5353-01</v>
      </c>
      <c r="H15" s="3"/>
      <c r="I15" s="30"/>
      <c r="J15" s="4">
        <f>IF([2]data!$N11="","VIDE",[2]data!$N11)</f>
        <v>41571.374108796299</v>
      </c>
      <c r="K15" s="127">
        <f t="shared" si="1"/>
        <v>43</v>
      </c>
      <c r="L15" s="4">
        <f t="shared" si="2"/>
        <v>41578</v>
      </c>
      <c r="M15" s="4" t="str">
        <f>IF([2]data!$Q11="","VIDE",[2]data!$Q11)</f>
        <v>VIDE</v>
      </c>
      <c r="N15" s="1" t="e">
        <f t="shared" si="3"/>
        <v>#VALUE!</v>
      </c>
      <c r="O15" s="1" t="e">
        <f t="shared" si="4"/>
        <v>#VALUE!</v>
      </c>
      <c r="P15" s="3">
        <f>IF([2]data!$T11="","VIDE",[2]data!$T11)</f>
        <v>0.35</v>
      </c>
      <c r="Q15" s="1" t="str">
        <f>IF([2]data!$U11="","VIDE",[2]data!$U11)</f>
        <v>VIDE</v>
      </c>
      <c r="R15" s="1" t="str">
        <f>IF([2]data!$V11="","",[2]data!$V11)</f>
        <v/>
      </c>
      <c r="S15" s="129" t="str">
        <f>IF([2]data!$W11="","",[2]data!$W11)</f>
        <v/>
      </c>
    </row>
    <row r="16" spans="1:19" ht="15" customHeight="1">
      <c r="A16" s="1" t="str">
        <f>IF([2]data!$A12="","",[2]data!$A12)</f>
        <v>O</v>
      </c>
      <c r="B16" s="1" t="str">
        <f>[2]data!$B12</f>
        <v>CE-079</v>
      </c>
      <c r="C16" s="1" t="str">
        <f t="shared" si="5"/>
        <v>CE</v>
      </c>
      <c r="D16" s="1" t="str">
        <f>[2]data!$F12</f>
        <v>P</v>
      </c>
      <c r="E16" s="2" t="str">
        <f>IF([2]data!$G12="1","M","")</f>
        <v/>
      </c>
      <c r="F16" s="37" t="str">
        <f>IF([2]data!$H12="1","M","")</f>
        <v/>
      </c>
      <c r="G16" s="1" t="str">
        <f>[2]data!$I12</f>
        <v>BC-13-5349-01</v>
      </c>
      <c r="H16" s="3"/>
      <c r="I16" s="30"/>
      <c r="J16" s="4">
        <f>IF([2]data!$N12="","VIDE",[2]data!$N12)</f>
        <v>41571.351099537002</v>
      </c>
      <c r="K16" s="127">
        <f t="shared" si="1"/>
        <v>43</v>
      </c>
      <c r="L16" s="4">
        <f t="shared" si="2"/>
        <v>41578</v>
      </c>
      <c r="M16" s="4" t="str">
        <f>IF([2]data!$Q12="","VIDE",[2]data!$Q12)</f>
        <v>VIDE</v>
      </c>
      <c r="N16" s="1" t="e">
        <f t="shared" si="3"/>
        <v>#VALUE!</v>
      </c>
      <c r="O16" s="1" t="e">
        <f t="shared" si="4"/>
        <v>#VALUE!</v>
      </c>
      <c r="P16" s="3">
        <f>IF([2]data!$T12="","VIDE",[2]data!$T12)</f>
        <v>0.35</v>
      </c>
      <c r="Q16" s="1" t="str">
        <f>IF([2]data!$U12="","VIDE",[2]data!$U12)</f>
        <v>VIDE</v>
      </c>
      <c r="R16" s="1" t="str">
        <f>IF([2]data!$V12="","",[2]data!$V12)</f>
        <v/>
      </c>
      <c r="S16" s="129" t="str">
        <f>IF([2]data!$W12="","",[2]data!$W12)</f>
        <v/>
      </c>
    </row>
    <row r="17" spans="1:19">
      <c r="A17" s="1" t="str">
        <f>IF([2]data!$A13="","",[2]data!$A13)</f>
        <v>O</v>
      </c>
      <c r="B17" s="1" t="str">
        <f>[2]data!$B13</f>
        <v>AB-269/C</v>
      </c>
      <c r="C17" s="1" t="str">
        <f t="shared" si="5"/>
        <v>AB</v>
      </c>
      <c r="D17" s="1" t="str">
        <f>[2]data!$F13</f>
        <v>P</v>
      </c>
      <c r="E17" s="2" t="str">
        <f>IF([2]data!$G13="1","M","")</f>
        <v/>
      </c>
      <c r="F17" s="37" t="str">
        <f>IF([2]data!$H13="1","M","")</f>
        <v/>
      </c>
      <c r="G17" s="1" t="str">
        <f>[2]data!$I13</f>
        <v>BC-13-5344-04</v>
      </c>
      <c r="H17" s="3"/>
      <c r="I17" s="30"/>
      <c r="J17" s="4">
        <f>IF([2]data!$N13="","VIDE",[2]data!$N13)</f>
        <v>41571.307916666701</v>
      </c>
      <c r="K17" s="127">
        <f t="shared" si="1"/>
        <v>43</v>
      </c>
      <c r="L17" s="4">
        <f t="shared" si="2"/>
        <v>41578</v>
      </c>
      <c r="M17" s="4" t="str">
        <f>IF([2]data!$Q13="","VIDE",[2]data!$Q13)</f>
        <v>VIDE</v>
      </c>
      <c r="N17" s="1" t="e">
        <f t="shared" si="3"/>
        <v>#VALUE!</v>
      </c>
      <c r="O17" s="1" t="e">
        <f t="shared" si="4"/>
        <v>#VALUE!</v>
      </c>
      <c r="P17" s="3">
        <f>IF([2]data!$T13="","VIDE",[2]data!$T13)</f>
        <v>1.5</v>
      </c>
      <c r="Q17" s="1" t="str">
        <f>IF([2]data!$U13="","VIDE",[2]data!$U13)</f>
        <v>VIDE</v>
      </c>
      <c r="R17" s="1" t="str">
        <f>IF([2]data!$V13="","",[2]data!$V13)</f>
        <v/>
      </c>
      <c r="S17" s="129" t="str">
        <f>IF([2]data!$W13="","",[2]data!$W13)</f>
        <v/>
      </c>
    </row>
    <row r="18" spans="1:19">
      <c r="A18" s="1" t="str">
        <f>IF([2]data!$A14="","",[2]data!$A14)</f>
        <v>O</v>
      </c>
      <c r="B18" s="1" t="str">
        <f>[2]data!$B14</f>
        <v>AB-269/C</v>
      </c>
      <c r="C18" s="1" t="str">
        <f t="shared" si="5"/>
        <v>AB</v>
      </c>
      <c r="D18" s="1" t="str">
        <f>[2]data!$F14</f>
        <v>P</v>
      </c>
      <c r="E18" s="2" t="str">
        <f>IF([2]data!$G14="1","M","")</f>
        <v/>
      </c>
      <c r="F18" s="37" t="str">
        <f>IF([2]data!$H14="1","M","")</f>
        <v/>
      </c>
      <c r="G18" s="1" t="str">
        <f>[2]data!$I14</f>
        <v>BC-13-5344-03</v>
      </c>
      <c r="H18" s="3"/>
      <c r="I18" s="30"/>
      <c r="J18" s="4">
        <f>IF([2]data!$N14="","VIDE",[2]data!$N14)</f>
        <v>41571.307916666701</v>
      </c>
      <c r="K18" s="127">
        <f t="shared" si="1"/>
        <v>43</v>
      </c>
      <c r="L18" s="4">
        <f t="shared" si="2"/>
        <v>41578</v>
      </c>
      <c r="M18" s="4" t="str">
        <f>IF([2]data!$Q14="","VIDE",[2]data!$Q14)</f>
        <v>VIDE</v>
      </c>
      <c r="N18" s="1" t="e">
        <f t="shared" si="3"/>
        <v>#VALUE!</v>
      </c>
      <c r="O18" s="1" t="e">
        <f t="shared" si="4"/>
        <v>#VALUE!</v>
      </c>
      <c r="P18" s="3">
        <f>IF([2]data!$T14="","VIDE",[2]data!$T14)</f>
        <v>1.5</v>
      </c>
      <c r="Q18" s="1" t="str">
        <f>IF([2]data!$U14="","VIDE",[2]data!$U14)</f>
        <v>VIDE</v>
      </c>
      <c r="R18" s="1" t="str">
        <f>IF([2]data!$V14="","",[2]data!$V14)</f>
        <v/>
      </c>
      <c r="S18" s="129" t="str">
        <f>IF([2]data!$W14="","",[2]data!$W14)</f>
        <v/>
      </c>
    </row>
    <row r="19" spans="1:19">
      <c r="A19" s="1" t="str">
        <f>IF([2]data!$A15="","",[2]data!$A15)</f>
        <v>O</v>
      </c>
      <c r="B19" s="1" t="str">
        <f>[2]data!$B15</f>
        <v>AB-269/C</v>
      </c>
      <c r="C19" s="1" t="str">
        <f t="shared" si="5"/>
        <v>AB</v>
      </c>
      <c r="D19" s="1" t="str">
        <f>[2]data!$F15</f>
        <v>P</v>
      </c>
      <c r="E19" s="2" t="str">
        <f>IF([2]data!$G15="1","M","")</f>
        <v/>
      </c>
      <c r="F19" s="37" t="str">
        <f>IF([2]data!$H15="1","M","")</f>
        <v/>
      </c>
      <c r="G19" s="1" t="str">
        <f>[2]data!$I15</f>
        <v>BC-13-5344-02</v>
      </c>
      <c r="H19" s="3"/>
      <c r="I19" s="30"/>
      <c r="J19" s="4">
        <f>IF([2]data!$N15="","VIDE",[2]data!$N15)</f>
        <v>41571.307916666701</v>
      </c>
      <c r="K19" s="127">
        <f t="shared" si="1"/>
        <v>43</v>
      </c>
      <c r="L19" s="4">
        <f t="shared" si="2"/>
        <v>41578</v>
      </c>
      <c r="M19" s="4" t="str">
        <f>IF([2]data!$Q15="","VIDE",[2]data!$Q15)</f>
        <v>VIDE</v>
      </c>
      <c r="N19" s="1" t="e">
        <f t="shared" si="3"/>
        <v>#VALUE!</v>
      </c>
      <c r="O19" s="1" t="e">
        <f t="shared" si="4"/>
        <v>#VALUE!</v>
      </c>
      <c r="P19" s="3">
        <f>IF([2]data!$T15="","VIDE",[2]data!$T15)</f>
        <v>1.5</v>
      </c>
      <c r="Q19" s="1" t="str">
        <f>IF([2]data!$U15="","VIDE",[2]data!$U15)</f>
        <v>VIDE</v>
      </c>
      <c r="R19" s="1" t="str">
        <f>IF([2]data!$V15="","",[2]data!$V15)</f>
        <v/>
      </c>
      <c r="S19" s="129" t="str">
        <f>IF([2]data!$W15="","",[2]data!$W15)</f>
        <v/>
      </c>
    </row>
    <row r="20" spans="1:19">
      <c r="A20" s="1" t="str">
        <f>IF([2]data!$A16="","",[2]data!$A16)</f>
        <v>O</v>
      </c>
      <c r="B20" s="1" t="str">
        <f>[2]data!$B16</f>
        <v>AB-269/C</v>
      </c>
      <c r="C20" s="1" t="str">
        <f t="shared" si="5"/>
        <v>AB</v>
      </c>
      <c r="D20" s="1" t="str">
        <f>[2]data!$F16</f>
        <v>P</v>
      </c>
      <c r="E20" s="2" t="str">
        <f>IF([2]data!$G16="1","M","")</f>
        <v/>
      </c>
      <c r="F20" s="37" t="str">
        <f>IF([2]data!$H16="1","M","")</f>
        <v/>
      </c>
      <c r="G20" s="1" t="str">
        <f>[2]data!$I16</f>
        <v>BC-13-5344-01</v>
      </c>
      <c r="H20" s="3"/>
      <c r="I20" s="30"/>
      <c r="J20" s="4">
        <f>IF([2]data!$N16="","VIDE",[2]data!$N16)</f>
        <v>41571.307916666701</v>
      </c>
      <c r="K20" s="127">
        <f t="shared" si="1"/>
        <v>43</v>
      </c>
      <c r="L20" s="4">
        <f t="shared" si="2"/>
        <v>41578</v>
      </c>
      <c r="M20" s="4" t="str">
        <f>IF([2]data!$Q16="","VIDE",[2]data!$Q16)</f>
        <v>VIDE</v>
      </c>
      <c r="N20" s="1" t="e">
        <f t="shared" si="3"/>
        <v>#VALUE!</v>
      </c>
      <c r="O20" s="1" t="e">
        <f t="shared" si="4"/>
        <v>#VALUE!</v>
      </c>
      <c r="P20" s="3">
        <f>IF([2]data!$T16="","VIDE",[2]data!$T16)</f>
        <v>1.5</v>
      </c>
      <c r="Q20" s="1" t="str">
        <f>IF([2]data!$U16="","VIDE",[2]data!$U16)</f>
        <v>VIDE</v>
      </c>
      <c r="R20" s="1" t="str">
        <f>IF([2]data!$V16="","",[2]data!$V16)</f>
        <v/>
      </c>
      <c r="S20" s="129" t="str">
        <f>IF([2]data!$W16="","",[2]data!$W16)</f>
        <v/>
      </c>
    </row>
    <row r="21" spans="1:19">
      <c r="A21" s="1" t="str">
        <f>IF([2]data!$A17="","",[2]data!$A17)</f>
        <v>O</v>
      </c>
      <c r="B21" s="1" t="str">
        <f>[2]data!$B17</f>
        <v>AB-113A</v>
      </c>
      <c r="C21" s="1" t="str">
        <f t="shared" si="5"/>
        <v>AB</v>
      </c>
      <c r="D21" s="1" t="str">
        <f>[2]data!$F17</f>
        <v>P</v>
      </c>
      <c r="E21" s="2" t="str">
        <f>IF([2]data!$G17="1","M","")</f>
        <v/>
      </c>
      <c r="F21" s="37" t="str">
        <f>IF([2]data!$H17="1","M","")</f>
        <v/>
      </c>
      <c r="G21" s="1" t="str">
        <f>[2]data!$I17</f>
        <v>BC-13-5345-01</v>
      </c>
      <c r="H21" s="3"/>
      <c r="I21" s="30" t="s">
        <v>55</v>
      </c>
      <c r="J21" s="4">
        <f>IF([2]data!$N17="","VIDE",[2]data!$N17)</f>
        <v>41571.308379629598</v>
      </c>
      <c r="K21" s="127">
        <f t="shared" si="1"/>
        <v>43</v>
      </c>
      <c r="L21" s="4">
        <f t="shared" si="2"/>
        <v>41578</v>
      </c>
      <c r="M21" s="4" t="str">
        <f>IF([2]data!$Q17="","VIDE",[2]data!$Q17)</f>
        <v>VIDE</v>
      </c>
      <c r="N21" s="1" t="e">
        <f t="shared" si="3"/>
        <v>#VALUE!</v>
      </c>
      <c r="O21" s="1" t="e">
        <f t="shared" si="4"/>
        <v>#VALUE!</v>
      </c>
      <c r="P21" s="3">
        <f>IF([2]data!$T17="","VIDE",[2]data!$T17)</f>
        <v>1.5</v>
      </c>
      <c r="Q21" s="1" t="str">
        <f>IF([2]data!$U17="","VIDE",[2]data!$U17)</f>
        <v>VIDE</v>
      </c>
      <c r="R21" s="1" t="str">
        <f>IF([2]data!$V17="","",[2]data!$V17)</f>
        <v/>
      </c>
      <c r="S21" s="129" t="str">
        <f>IF([2]data!$W17="","",[2]data!$W17)</f>
        <v/>
      </c>
    </row>
    <row r="22" spans="1:19">
      <c r="A22" s="1" t="str">
        <f>IF([2]data!$A18="","",[2]data!$A18)</f>
        <v>O</v>
      </c>
      <c r="B22" s="1" t="str">
        <f>[2]data!$B18</f>
        <v>AD-771</v>
      </c>
      <c r="C22" s="1" t="str">
        <f t="shared" si="5"/>
        <v>AD</v>
      </c>
      <c r="D22" s="1" t="str">
        <f>[2]data!$F18</f>
        <v>P</v>
      </c>
      <c r="E22" s="2" t="str">
        <f>IF([2]data!$G18="1","M","")</f>
        <v/>
      </c>
      <c r="F22" s="37" t="str">
        <f>IF([2]data!$H18="1","M","")</f>
        <v/>
      </c>
      <c r="G22" s="1" t="str">
        <f>[2]data!$I18</f>
        <v>BC-13-5325-01</v>
      </c>
      <c r="H22" s="3"/>
      <c r="I22" s="30"/>
      <c r="J22" s="4">
        <f>IF([2]data!$N18="","VIDE",[2]data!$N18)</f>
        <v>41569.6463657407</v>
      </c>
      <c r="K22" s="127">
        <f t="shared" si="1"/>
        <v>43</v>
      </c>
      <c r="L22" s="4">
        <f t="shared" si="2"/>
        <v>41576</v>
      </c>
      <c r="M22" s="4" t="str">
        <f>IF([2]data!$Q18="","VIDE",[2]data!$Q18)</f>
        <v>VIDE</v>
      </c>
      <c r="N22" s="1" t="e">
        <f t="shared" si="3"/>
        <v>#VALUE!</v>
      </c>
      <c r="O22" s="1" t="e">
        <f t="shared" si="4"/>
        <v>#VALUE!</v>
      </c>
      <c r="P22" s="3">
        <f>IF([2]data!$T18="","VIDE",[2]data!$T18)</f>
        <v>1.75</v>
      </c>
      <c r="Q22" s="1" t="str">
        <f>IF([2]data!$U18="","VIDE",[2]data!$U18)</f>
        <v>VIDE</v>
      </c>
      <c r="R22" s="1" t="str">
        <f>IF([2]data!$V18="","",[2]data!$V18)</f>
        <v/>
      </c>
      <c r="S22" s="129" t="str">
        <f>IF([2]data!$W18="","",[2]data!$W18)</f>
        <v/>
      </c>
    </row>
    <row r="23" spans="1:19">
      <c r="A23" s="1" t="str">
        <f>IF([2]data!$A19="","",[2]data!$A19)</f>
        <v>O</v>
      </c>
      <c r="B23" s="1" t="str">
        <f>[2]data!$B19</f>
        <v>AD-553</v>
      </c>
      <c r="C23" s="1" t="str">
        <f t="shared" si="5"/>
        <v>AD</v>
      </c>
      <c r="D23" s="1" t="str">
        <f>[2]data!$F19</f>
        <v>P</v>
      </c>
      <c r="E23" s="2" t="str">
        <f>IF([2]data!$G19="1","M","")</f>
        <v/>
      </c>
      <c r="F23" s="37" t="str">
        <f>IF([2]data!$H19="1","M","")</f>
        <v/>
      </c>
      <c r="G23" s="1" t="str">
        <f>[2]data!$I19</f>
        <v>BC-13-5329-02</v>
      </c>
      <c r="H23" s="3"/>
      <c r="I23" s="30"/>
      <c r="J23" s="4">
        <f>IF([2]data!$N19="","VIDE",[2]data!$N19)</f>
        <v>41569.653981481497</v>
      </c>
      <c r="K23" s="127">
        <f t="shared" si="1"/>
        <v>43</v>
      </c>
      <c r="L23" s="4">
        <f t="shared" si="2"/>
        <v>41576</v>
      </c>
      <c r="M23" s="4" t="str">
        <f>IF([2]data!$Q19="","VIDE",[2]data!$Q19)</f>
        <v>VIDE</v>
      </c>
      <c r="N23" s="1" t="e">
        <f t="shared" si="3"/>
        <v>#VALUE!</v>
      </c>
      <c r="O23" s="1" t="e">
        <f t="shared" si="4"/>
        <v>#VALUE!</v>
      </c>
      <c r="P23" s="3">
        <f>IF([2]data!$T19="","VIDE",[2]data!$T19)</f>
        <v>1.75</v>
      </c>
      <c r="Q23" s="1" t="str">
        <f>IF([2]data!$U19="","VIDE",[2]data!$U19)</f>
        <v>VIDE</v>
      </c>
      <c r="R23" s="1" t="str">
        <f>IF([2]data!$V19="","",[2]data!$V19)</f>
        <v/>
      </c>
      <c r="S23" s="129" t="str">
        <f>IF([2]data!$W19="","",[2]data!$W19)</f>
        <v/>
      </c>
    </row>
    <row r="24" spans="1:19">
      <c r="A24" s="1" t="str">
        <f>IF([2]data!$A20="","",[2]data!$A20)</f>
        <v>O</v>
      </c>
      <c r="B24" s="1" t="str">
        <f>[2]data!$B20</f>
        <v>AD-553</v>
      </c>
      <c r="C24" s="1" t="str">
        <f t="shared" si="5"/>
        <v>AD</v>
      </c>
      <c r="D24" s="1" t="str">
        <f>[2]data!$F20</f>
        <v>P</v>
      </c>
      <c r="E24" s="2" t="str">
        <f>IF([2]data!$G20="1","M","")</f>
        <v/>
      </c>
      <c r="F24" s="37" t="str">
        <f>IF([2]data!$H20="1","M","")</f>
        <v/>
      </c>
      <c r="G24" s="1" t="str">
        <f>[2]data!$I20</f>
        <v>BC-13-5329-01</v>
      </c>
      <c r="H24" s="3"/>
      <c r="I24" s="30"/>
      <c r="J24" s="4">
        <f>IF([2]data!$N20="","VIDE",[2]data!$N20)</f>
        <v>41569.653981481497</v>
      </c>
      <c r="K24" s="127">
        <f t="shared" si="1"/>
        <v>43</v>
      </c>
      <c r="L24" s="4">
        <f t="shared" si="2"/>
        <v>41576</v>
      </c>
      <c r="M24" s="4" t="str">
        <f>IF([2]data!$Q20="","VIDE",[2]data!$Q20)</f>
        <v>VIDE</v>
      </c>
      <c r="N24" s="1" t="e">
        <f t="shared" si="3"/>
        <v>#VALUE!</v>
      </c>
      <c r="O24" s="1" t="e">
        <f t="shared" si="4"/>
        <v>#VALUE!</v>
      </c>
      <c r="P24" s="3">
        <f>IF([2]data!$T20="","VIDE",[2]data!$T20)</f>
        <v>1.75</v>
      </c>
      <c r="Q24" s="1" t="str">
        <f>IF([2]data!$U20="","VIDE",[2]data!$U20)</f>
        <v>VIDE</v>
      </c>
      <c r="R24" s="1" t="str">
        <f>IF([2]data!$V20="","",[2]data!$V20)</f>
        <v/>
      </c>
      <c r="S24" s="129" t="str">
        <f>IF([2]data!$W20="","",[2]data!$W20)</f>
        <v/>
      </c>
    </row>
    <row r="25" spans="1:19">
      <c r="A25" s="1" t="str">
        <f>IF([2]data!$A21="","",[2]data!$A21)</f>
        <v>O</v>
      </c>
      <c r="B25" s="1" t="str">
        <f>[2]data!$B21</f>
        <v>AG-128</v>
      </c>
      <c r="C25" s="1" t="str">
        <f t="shared" si="5"/>
        <v>AG</v>
      </c>
      <c r="D25" s="1" t="str">
        <f>[2]data!$F21</f>
        <v>P</v>
      </c>
      <c r="E25" s="2" t="str">
        <f>IF([2]data!$G21="1","M","")</f>
        <v/>
      </c>
      <c r="F25" s="37" t="str">
        <f>IF([2]data!$H21="1","M","")</f>
        <v/>
      </c>
      <c r="G25" s="1" t="str">
        <f>[2]data!$I21</f>
        <v>BC-13-5328-01</v>
      </c>
      <c r="H25" s="3"/>
      <c r="I25" s="30"/>
      <c r="J25" s="4">
        <f>IF([2]data!$N21="","VIDE",[2]data!$N21)</f>
        <v>41569.650289351899</v>
      </c>
      <c r="K25" s="127">
        <f t="shared" si="1"/>
        <v>43</v>
      </c>
      <c r="L25" s="4">
        <f t="shared" si="2"/>
        <v>41576</v>
      </c>
      <c r="M25" s="4" t="str">
        <f>IF([2]data!$Q21="","VIDE",[2]data!$Q21)</f>
        <v>VIDE</v>
      </c>
      <c r="N25" s="1" t="e">
        <f t="shared" si="3"/>
        <v>#VALUE!</v>
      </c>
      <c r="O25" s="1" t="e">
        <f t="shared" si="4"/>
        <v>#VALUE!</v>
      </c>
      <c r="P25" s="3">
        <f>IF([2]data!$T21="","VIDE",[2]data!$T21)</f>
        <v>1.5</v>
      </c>
      <c r="Q25" s="1" t="str">
        <f>IF([2]data!$U21="","VIDE",[2]data!$U21)</f>
        <v>VIDE</v>
      </c>
      <c r="R25" s="1" t="str">
        <f>IF([2]data!$V21="","",[2]data!$V21)</f>
        <v/>
      </c>
      <c r="S25" s="129" t="str">
        <f>IF([2]data!$W21="","",[2]data!$W21)</f>
        <v/>
      </c>
    </row>
    <row r="26" spans="1:19">
      <c r="A26" s="1" t="str">
        <f>IF([2]data!$A22="","",[2]data!$A22)</f>
        <v>O</v>
      </c>
      <c r="B26" s="1" t="str">
        <f>[2]data!$B22</f>
        <v>EL-534/A</v>
      </c>
      <c r="C26" s="1" t="str">
        <f t="shared" si="5"/>
        <v>EL</v>
      </c>
      <c r="D26" s="1" t="str">
        <f>[2]data!$F22</f>
        <v>P</v>
      </c>
      <c r="E26" s="2" t="str">
        <f>IF([2]data!$G22="1","M","")</f>
        <v/>
      </c>
      <c r="F26" s="37" t="str">
        <f>IF([2]data!$H22="1","M","")</f>
        <v/>
      </c>
      <c r="G26" s="1" t="str">
        <f>[2]data!$I22</f>
        <v>BC-13-5513-02</v>
      </c>
      <c r="H26" s="3"/>
      <c r="I26" s="30"/>
      <c r="J26" s="4">
        <f>IF([2]data!$N22="","VIDE",[2]data!$N22)</f>
        <v>41578.705497685201</v>
      </c>
      <c r="K26" s="127">
        <f t="shared" si="1"/>
        <v>44</v>
      </c>
      <c r="L26" s="4">
        <f t="shared" si="2"/>
        <v>41585</v>
      </c>
      <c r="M26" s="4" t="str">
        <f>IF([2]data!$Q22="","VIDE",[2]data!$Q22)</f>
        <v>VIDE</v>
      </c>
      <c r="N26" s="1" t="e">
        <f t="shared" si="3"/>
        <v>#VALUE!</v>
      </c>
      <c r="O26" s="1" t="e">
        <f t="shared" si="4"/>
        <v>#VALUE!</v>
      </c>
      <c r="P26" s="3">
        <f>IF([2]data!$T22="","VIDE",[2]data!$T22)</f>
        <v>1</v>
      </c>
      <c r="Q26" s="1" t="str">
        <f>IF([2]data!$U22="","VIDE",[2]data!$U22)</f>
        <v>VIDE</v>
      </c>
      <c r="R26" s="1" t="str">
        <f>IF([2]data!$V22="","",[2]data!$V22)</f>
        <v/>
      </c>
      <c r="S26" s="129" t="str">
        <f>IF([2]data!$W22="","",[2]data!$W22)</f>
        <v/>
      </c>
    </row>
    <row r="27" spans="1:19">
      <c r="A27" s="1" t="str">
        <f>IF([2]data!$A23="","",[2]data!$A23)</f>
        <v>O</v>
      </c>
      <c r="B27" s="1" t="str">
        <f>[2]data!$B23</f>
        <v>EL-534/A</v>
      </c>
      <c r="C27" s="1" t="str">
        <f t="shared" si="5"/>
        <v>EL</v>
      </c>
      <c r="D27" s="1" t="str">
        <f>[2]data!$F23</f>
        <v>P</v>
      </c>
      <c r="E27" s="2" t="str">
        <f>IF([2]data!$G23="1","M","")</f>
        <v/>
      </c>
      <c r="F27" s="37" t="str">
        <f>IF([2]data!$H23="1","M","")</f>
        <v/>
      </c>
      <c r="G27" s="1" t="str">
        <f>[2]data!$I23</f>
        <v>BC-13-5513-01</v>
      </c>
      <c r="H27" s="3"/>
      <c r="I27" s="30"/>
      <c r="J27" s="4">
        <f>IF([2]data!$N23="","VIDE",[2]data!$N23)</f>
        <v>41578.705497685201</v>
      </c>
      <c r="K27" s="127">
        <f t="shared" si="1"/>
        <v>44</v>
      </c>
      <c r="L27" s="4">
        <f t="shared" si="2"/>
        <v>41585</v>
      </c>
      <c r="M27" s="4" t="str">
        <f>IF([2]data!$Q23="","VIDE",[2]data!$Q23)</f>
        <v>VIDE</v>
      </c>
      <c r="N27" s="1" t="e">
        <f t="shared" si="3"/>
        <v>#VALUE!</v>
      </c>
      <c r="O27" s="1" t="e">
        <f t="shared" si="4"/>
        <v>#VALUE!</v>
      </c>
      <c r="P27" s="3">
        <f>IF([2]data!$T23="","VIDE",[2]data!$T23)</f>
        <v>1</v>
      </c>
      <c r="Q27" s="1" t="str">
        <f>IF([2]data!$U23="","VIDE",[2]data!$U23)</f>
        <v>VIDE</v>
      </c>
      <c r="R27" s="1" t="str">
        <f>IF([2]data!$V23="","",[2]data!$V23)</f>
        <v/>
      </c>
      <c r="S27" s="129" t="str">
        <f>IF([2]data!$W23="","",[2]data!$W23)</f>
        <v/>
      </c>
    </row>
    <row r="28" spans="1:19">
      <c r="A28" s="1" t="str">
        <f>IF([2]data!$A24="","",[2]data!$A24)</f>
        <v>O</v>
      </c>
      <c r="B28" s="1" t="str">
        <f>[2]data!$B24</f>
        <v>EL-533/A</v>
      </c>
      <c r="C28" s="1" t="str">
        <f t="shared" si="5"/>
        <v>EL</v>
      </c>
      <c r="D28" s="1" t="str">
        <f>[2]data!$F24</f>
        <v>P</v>
      </c>
      <c r="E28" s="2" t="str">
        <f>IF([2]data!$G24="1","M","")</f>
        <v/>
      </c>
      <c r="F28" s="37" t="str">
        <f>IF([2]data!$H24="1","M","")</f>
        <v/>
      </c>
      <c r="G28" s="1" t="str">
        <f>[2]data!$I24</f>
        <v>BC-13-5512-02</v>
      </c>
      <c r="H28" s="3"/>
      <c r="I28" s="30"/>
      <c r="J28" s="4">
        <f>IF([2]data!$N24="","VIDE",[2]data!$N24)</f>
        <v>41578.698090277801</v>
      </c>
      <c r="K28" s="127">
        <f t="shared" si="1"/>
        <v>44</v>
      </c>
      <c r="L28" s="4">
        <f t="shared" si="2"/>
        <v>41585</v>
      </c>
      <c r="M28" s="4" t="str">
        <f>IF([2]data!$Q24="","VIDE",[2]data!$Q24)</f>
        <v>VIDE</v>
      </c>
      <c r="N28" s="1" t="e">
        <f t="shared" si="3"/>
        <v>#VALUE!</v>
      </c>
      <c r="O28" s="1" t="e">
        <f t="shared" si="4"/>
        <v>#VALUE!</v>
      </c>
      <c r="P28" s="3">
        <f>IF([2]data!$T24="","VIDE",[2]data!$T24)</f>
        <v>1</v>
      </c>
      <c r="Q28" s="1" t="str">
        <f>IF([2]data!$U24="","VIDE",[2]data!$U24)</f>
        <v>VIDE</v>
      </c>
      <c r="R28" s="1" t="str">
        <f>IF([2]data!$V24="","",[2]data!$V24)</f>
        <v/>
      </c>
      <c r="S28" s="129" t="str">
        <f>IF([2]data!$W24="","",[2]data!$W24)</f>
        <v/>
      </c>
    </row>
    <row r="29" spans="1:19">
      <c r="A29" s="1" t="str">
        <f>IF([2]data!$A25="","",[2]data!$A25)</f>
        <v>O</v>
      </c>
      <c r="B29" s="1" t="str">
        <f>[2]data!$B25</f>
        <v>EL-533/A</v>
      </c>
      <c r="C29" s="1" t="str">
        <f t="shared" si="5"/>
        <v>EL</v>
      </c>
      <c r="D29" s="1" t="str">
        <f>[2]data!$F25</f>
        <v>P</v>
      </c>
      <c r="E29" s="2" t="str">
        <f>IF([2]data!$G25="1","M","")</f>
        <v/>
      </c>
      <c r="F29" s="37" t="str">
        <f>IF([2]data!$H25="1","M","")</f>
        <v/>
      </c>
      <c r="G29" s="1" t="str">
        <f>[2]data!$I25</f>
        <v>BC-13-5512-01</v>
      </c>
      <c r="H29" s="3"/>
      <c r="I29" s="30"/>
      <c r="J29" s="4">
        <f>IF([2]data!$N25="","VIDE",[2]data!$N25)</f>
        <v>41578.698090277801</v>
      </c>
      <c r="K29" s="127">
        <f t="shared" si="1"/>
        <v>44</v>
      </c>
      <c r="L29" s="4">
        <f t="shared" si="2"/>
        <v>41585</v>
      </c>
      <c r="M29" s="4" t="str">
        <f>IF([2]data!$Q25="","VIDE",[2]data!$Q25)</f>
        <v>VIDE</v>
      </c>
      <c r="N29" s="1" t="e">
        <f t="shared" si="3"/>
        <v>#VALUE!</v>
      </c>
      <c r="O29" s="1" t="e">
        <f t="shared" si="4"/>
        <v>#VALUE!</v>
      </c>
      <c r="P29" s="3">
        <f>IF([2]data!$T25="","VIDE",[2]data!$T25)</f>
        <v>1</v>
      </c>
      <c r="Q29" s="1" t="str">
        <f>IF([2]data!$U25="","VIDE",[2]data!$U25)</f>
        <v>VIDE</v>
      </c>
      <c r="R29" s="1" t="str">
        <f>IF([2]data!$V25="","",[2]data!$V25)</f>
        <v/>
      </c>
      <c r="S29" s="129" t="str">
        <f>IF([2]data!$W25="","",[2]data!$W25)</f>
        <v/>
      </c>
    </row>
    <row r="30" spans="1:19">
      <c r="A30" s="1" t="str">
        <f>IF([2]data!$A26="","",[2]data!$A26)</f>
        <v>O</v>
      </c>
      <c r="B30" s="1" t="str">
        <f>[2]data!$B26</f>
        <v>AB-290C/A</v>
      </c>
      <c r="C30" s="1" t="str">
        <f t="shared" si="5"/>
        <v>AB</v>
      </c>
      <c r="D30" s="1" t="str">
        <f>[2]data!$F26</f>
        <v>P</v>
      </c>
      <c r="E30" s="2" t="str">
        <f>IF([2]data!$G26="1","M","")</f>
        <v/>
      </c>
      <c r="F30" s="37" t="str">
        <f>IF([2]data!$H26="1","M","")</f>
        <v/>
      </c>
      <c r="G30" s="1" t="str">
        <f>[2]data!$I26</f>
        <v>BC-13-5511-01</v>
      </c>
      <c r="H30" s="3"/>
      <c r="I30" s="30"/>
      <c r="J30" s="4">
        <f>IF([2]data!$N26="","VIDE",[2]data!$N26)</f>
        <v>41578.694282407399</v>
      </c>
      <c r="K30" s="127">
        <f t="shared" si="1"/>
        <v>44</v>
      </c>
      <c r="L30" s="4">
        <f t="shared" si="2"/>
        <v>41585</v>
      </c>
      <c r="M30" s="4" t="str">
        <f>IF([2]data!$Q26="","VIDE",[2]data!$Q26)</f>
        <v>VIDE</v>
      </c>
      <c r="N30" s="1" t="e">
        <f t="shared" si="3"/>
        <v>#VALUE!</v>
      </c>
      <c r="O30" s="1" t="e">
        <f t="shared" si="4"/>
        <v>#VALUE!</v>
      </c>
      <c r="P30" s="3">
        <f>IF([2]data!$T26="","VIDE",[2]data!$T26)</f>
        <v>1.5</v>
      </c>
      <c r="Q30" s="1" t="str">
        <f>IF([2]data!$U26="","VIDE",[2]data!$U26)</f>
        <v>VIDE</v>
      </c>
      <c r="R30" s="1" t="str">
        <f>IF([2]data!$V26="","",[2]data!$V26)</f>
        <v/>
      </c>
      <c r="S30" s="129" t="str">
        <f>IF([2]data!$W26="","",[2]data!$W26)</f>
        <v/>
      </c>
    </row>
    <row r="31" spans="1:19">
      <c r="A31" s="1" t="str">
        <f>IF([2]data!$A27="","",[2]data!$A27)</f>
        <v>O</v>
      </c>
      <c r="B31" s="1" t="str">
        <f>[2]data!$B27</f>
        <v>AG-081B</v>
      </c>
      <c r="C31" s="1" t="str">
        <f t="shared" si="5"/>
        <v>AG</v>
      </c>
      <c r="D31" s="1" t="str">
        <f>[2]data!$F27</f>
        <v>P</v>
      </c>
      <c r="E31" s="2" t="str">
        <f>IF([2]data!$G27="1","M","")</f>
        <v/>
      </c>
      <c r="F31" s="37" t="str">
        <f>IF([2]data!$H27="1","M","")</f>
        <v/>
      </c>
      <c r="G31" s="1" t="str">
        <f>[2]data!$I27</f>
        <v>BC-13-5509-01</v>
      </c>
      <c r="H31" s="3"/>
      <c r="I31" s="30" t="s">
        <v>55</v>
      </c>
      <c r="J31" s="4">
        <f>IF([2]data!$N27="","VIDE",[2]data!$N27)</f>
        <v>41578.694016203699</v>
      </c>
      <c r="K31" s="127">
        <f t="shared" si="1"/>
        <v>44</v>
      </c>
      <c r="L31" s="4">
        <f t="shared" si="2"/>
        <v>41585</v>
      </c>
      <c r="M31" s="4" t="str">
        <f>IF([2]data!$Q27="","VIDE",[2]data!$Q27)</f>
        <v>VIDE</v>
      </c>
      <c r="N31" s="1" t="e">
        <f t="shared" si="3"/>
        <v>#VALUE!</v>
      </c>
      <c r="O31" s="1" t="e">
        <f t="shared" si="4"/>
        <v>#VALUE!</v>
      </c>
      <c r="P31" s="3">
        <f>IF([2]data!$T27="","VIDE",[2]data!$T27)</f>
        <v>1.5</v>
      </c>
      <c r="Q31" s="1" t="str">
        <f>IF([2]data!$U27="","VIDE",[2]data!$U27)</f>
        <v>VIDE</v>
      </c>
      <c r="R31" s="1" t="str">
        <f>IF([2]data!$V27="","",[2]data!$V27)</f>
        <v/>
      </c>
      <c r="S31" s="129" t="str">
        <f>IF([2]data!$W27="","",[2]data!$W27)</f>
        <v/>
      </c>
    </row>
    <row r="32" spans="1:19">
      <c r="A32" s="1" t="str">
        <f>IF([2]data!$A28="","",[2]data!$A28)</f>
        <v>O</v>
      </c>
      <c r="B32" s="1" t="str">
        <f>[2]data!$B28</f>
        <v>AA-131/A</v>
      </c>
      <c r="C32" s="1" t="str">
        <f t="shared" si="5"/>
        <v>AA</v>
      </c>
      <c r="D32" s="1" t="str">
        <f>[2]data!$F28</f>
        <v>P</v>
      </c>
      <c r="E32" s="2" t="str">
        <f>IF([2]data!$G28="1","M","")</f>
        <v/>
      </c>
      <c r="F32" s="37" t="str">
        <f>IF([2]data!$H28="1","M","")</f>
        <v/>
      </c>
      <c r="G32" s="1" t="str">
        <f>[2]data!$I28</f>
        <v>BC-13-5508-01</v>
      </c>
      <c r="H32" s="3"/>
      <c r="I32" s="30"/>
      <c r="J32" s="4">
        <f>IF([2]data!$N28="","VIDE",[2]data!$N28)</f>
        <v>41578.693437499998</v>
      </c>
      <c r="K32" s="127">
        <f t="shared" si="1"/>
        <v>44</v>
      </c>
      <c r="L32" s="4">
        <f t="shared" si="2"/>
        <v>41585</v>
      </c>
      <c r="M32" s="4" t="str">
        <f>IF([2]data!$Q28="","VIDE",[2]data!$Q28)</f>
        <v>VIDE</v>
      </c>
      <c r="N32" s="1" t="e">
        <f t="shared" si="3"/>
        <v>#VALUE!</v>
      </c>
      <c r="O32" s="1" t="e">
        <f t="shared" si="4"/>
        <v>#VALUE!</v>
      </c>
      <c r="P32" s="3">
        <f>IF([2]data!$T28="","VIDE",[2]data!$T28)</f>
        <v>1.25</v>
      </c>
      <c r="Q32" s="1" t="str">
        <f>IF([2]data!$U28="","VIDE",[2]data!$U28)</f>
        <v>VIDE</v>
      </c>
      <c r="R32" s="1" t="str">
        <f>IF([2]data!$V28="","",[2]data!$V28)</f>
        <v/>
      </c>
      <c r="S32" s="129" t="str">
        <f>IF([2]data!$W28="","",[2]data!$W28)</f>
        <v/>
      </c>
    </row>
    <row r="33" spans="1:19" ht="15" customHeight="1">
      <c r="A33" s="1" t="str">
        <f>IF([2]data!$A29="","",[2]data!$A29)</f>
        <v>O</v>
      </c>
      <c r="B33" s="1" t="str">
        <f>[2]data!$B29</f>
        <v>AG-064</v>
      </c>
      <c r="C33" s="1" t="str">
        <f t="shared" si="5"/>
        <v>AG</v>
      </c>
      <c r="D33" s="1" t="str">
        <f>[2]data!$F29</f>
        <v>P</v>
      </c>
      <c r="E33" s="2" t="str">
        <f>IF([2]data!$G29="1","M","")</f>
        <v/>
      </c>
      <c r="F33" s="37" t="str">
        <f>IF([2]data!$H29="1","M","")</f>
        <v/>
      </c>
      <c r="G33" s="1" t="str">
        <f>[2]data!$I29</f>
        <v>BC-13-5505-01</v>
      </c>
      <c r="H33" s="3"/>
      <c r="I33" s="30"/>
      <c r="J33" s="4">
        <f>IF([2]data!$N29="","VIDE",[2]data!$N29)</f>
        <v>41578.691354166702</v>
      </c>
      <c r="K33" s="127">
        <f t="shared" si="1"/>
        <v>44</v>
      </c>
      <c r="L33" s="4">
        <f t="shared" si="2"/>
        <v>41585</v>
      </c>
      <c r="M33" s="4" t="str">
        <f>IF([2]data!$Q29="","VIDE",[2]data!$Q29)</f>
        <v>VIDE</v>
      </c>
      <c r="N33" s="1" t="e">
        <f t="shared" si="3"/>
        <v>#VALUE!</v>
      </c>
      <c r="O33" s="1" t="e">
        <f t="shared" si="4"/>
        <v>#VALUE!</v>
      </c>
      <c r="P33" s="3">
        <f>IF([2]data!$T29="","VIDE",[2]data!$T29)</f>
        <v>1.5</v>
      </c>
      <c r="Q33" s="1" t="str">
        <f>IF([2]data!$U29="","VIDE",[2]data!$U29)</f>
        <v>VIDE</v>
      </c>
      <c r="R33" s="1" t="str">
        <f>IF([2]data!$V29="","",[2]data!$V29)</f>
        <v/>
      </c>
      <c r="S33" s="129" t="str">
        <f>IF([2]data!$W29="","",[2]data!$W29)</f>
        <v/>
      </c>
    </row>
    <row r="34" spans="1:19">
      <c r="A34" s="1" t="str">
        <f>IF([2]data!$A30="","",[2]data!$A30)</f>
        <v>O</v>
      </c>
      <c r="B34" s="1" t="str">
        <f>[2]data!$B30</f>
        <v>DP-417</v>
      </c>
      <c r="C34" s="1" t="str">
        <f t="shared" si="5"/>
        <v>DP</v>
      </c>
      <c r="D34" s="1" t="str">
        <f>[2]data!$F30</f>
        <v>P</v>
      </c>
      <c r="E34" s="2" t="str">
        <f>IF([2]data!$G30="1","M","")</f>
        <v/>
      </c>
      <c r="F34" s="37" t="str">
        <f>IF([2]data!$H30="1","M","")</f>
        <v/>
      </c>
      <c r="G34" s="1" t="str">
        <f>[2]data!$I30</f>
        <v>BC-13-5504-02</v>
      </c>
      <c r="H34" s="3"/>
      <c r="I34" s="30"/>
      <c r="J34" s="4">
        <f>IF([2]data!$N30="","VIDE",[2]data!$N30)</f>
        <v>41578.632962962998</v>
      </c>
      <c r="K34" s="127">
        <f t="shared" si="1"/>
        <v>44</v>
      </c>
      <c r="L34" s="4">
        <f t="shared" si="2"/>
        <v>41585</v>
      </c>
      <c r="M34" s="4" t="str">
        <f>IF([2]data!$Q30="","VIDE",[2]data!$Q30)</f>
        <v>VIDE</v>
      </c>
      <c r="N34" s="1" t="e">
        <f t="shared" si="3"/>
        <v>#VALUE!</v>
      </c>
      <c r="O34" s="1" t="e">
        <f t="shared" si="4"/>
        <v>#VALUE!</v>
      </c>
      <c r="P34" s="3">
        <f>IF([2]data!$T30="","VIDE",[2]data!$T30)</f>
        <v>0.35</v>
      </c>
      <c r="Q34" s="1" t="str">
        <f>IF([2]data!$U30="","VIDE",[2]data!$U30)</f>
        <v>VIDE</v>
      </c>
      <c r="R34" s="1" t="str">
        <f>IF([2]data!$V30="","",[2]data!$V30)</f>
        <v/>
      </c>
      <c r="S34" s="129" t="str">
        <f>IF([2]data!$W30="","",[2]data!$W30)</f>
        <v/>
      </c>
    </row>
    <row r="35" spans="1:19">
      <c r="A35" s="1" t="str">
        <f>IF([2]data!$A31="","",[2]data!$A31)</f>
        <v>O</v>
      </c>
      <c r="B35" s="1" t="str">
        <f>[2]data!$B31</f>
        <v>DP-417</v>
      </c>
      <c r="C35" s="1" t="str">
        <f t="shared" si="5"/>
        <v>DP</v>
      </c>
      <c r="D35" s="1" t="str">
        <f>[2]data!$F31</f>
        <v>P</v>
      </c>
      <c r="E35" s="2" t="str">
        <f>IF([2]data!$G31="1","M","")</f>
        <v/>
      </c>
      <c r="F35" s="37" t="str">
        <f>IF([2]data!$H31="1","M","")</f>
        <v/>
      </c>
      <c r="G35" s="1" t="str">
        <f>[2]data!$I31</f>
        <v>BC-13-5504-01</v>
      </c>
      <c r="H35" s="3"/>
      <c r="I35" s="30"/>
      <c r="J35" s="4">
        <f>IF([2]data!$N31="","VIDE",[2]data!$N31)</f>
        <v>41578.632962962998</v>
      </c>
      <c r="K35" s="127">
        <f t="shared" si="1"/>
        <v>44</v>
      </c>
      <c r="L35" s="4">
        <f t="shared" si="2"/>
        <v>41585</v>
      </c>
      <c r="M35" s="4" t="str">
        <f>IF([2]data!$Q31="","VIDE",[2]data!$Q31)</f>
        <v>VIDE</v>
      </c>
      <c r="N35" s="1" t="e">
        <f t="shared" si="3"/>
        <v>#VALUE!</v>
      </c>
      <c r="O35" s="1" t="e">
        <f t="shared" si="4"/>
        <v>#VALUE!</v>
      </c>
      <c r="P35" s="3">
        <f>IF([2]data!$T31="","VIDE",[2]data!$T31)</f>
        <v>0.35</v>
      </c>
      <c r="Q35" s="1" t="str">
        <f>IF([2]data!$U31="","VIDE",[2]data!$U31)</f>
        <v>VIDE</v>
      </c>
      <c r="R35" s="1" t="str">
        <f>IF([2]data!$V31="","",[2]data!$V31)</f>
        <v/>
      </c>
      <c r="S35" s="129" t="str">
        <f>IF([2]data!$W31="","",[2]data!$W31)</f>
        <v/>
      </c>
    </row>
    <row r="36" spans="1:19">
      <c r="A36" s="1" t="str">
        <f>IF([2]data!$A32="","",[2]data!$A32)</f>
        <v>O</v>
      </c>
      <c r="B36" s="1" t="str">
        <f>[2]data!$B32</f>
        <v>EL-392A/A</v>
      </c>
      <c r="C36" s="1" t="str">
        <f t="shared" si="5"/>
        <v>EL</v>
      </c>
      <c r="D36" s="1" t="str">
        <f>[2]data!$F32</f>
        <v>P</v>
      </c>
      <c r="E36" s="2" t="str">
        <f>IF([2]data!$G32="1","M","")</f>
        <v/>
      </c>
      <c r="F36" s="37" t="str">
        <f>IF([2]data!$H32="1","M","")</f>
        <v/>
      </c>
      <c r="G36" s="1" t="str">
        <f>[2]data!$I32</f>
        <v>BC-13-5503-01</v>
      </c>
      <c r="H36" s="3"/>
      <c r="I36" s="30"/>
      <c r="J36" s="4">
        <f>IF([2]data!$N32="","VIDE",[2]data!$N32)</f>
        <v>41578.595775463</v>
      </c>
      <c r="K36" s="127">
        <f t="shared" si="1"/>
        <v>44</v>
      </c>
      <c r="L36" s="4">
        <f t="shared" si="2"/>
        <v>41585</v>
      </c>
      <c r="M36" s="4" t="str">
        <f>IF([2]data!$Q32="","VIDE",[2]data!$Q32)</f>
        <v>VIDE</v>
      </c>
      <c r="N36" s="1" t="e">
        <f t="shared" si="3"/>
        <v>#VALUE!</v>
      </c>
      <c r="O36" s="1" t="e">
        <f t="shared" si="4"/>
        <v>#VALUE!</v>
      </c>
      <c r="P36" s="3">
        <f>IF([2]data!$T32="","VIDE",[2]data!$T32)</f>
        <v>1</v>
      </c>
      <c r="Q36" s="1" t="str">
        <f>IF([2]data!$U32="","VIDE",[2]data!$U32)</f>
        <v>VIDE</v>
      </c>
      <c r="R36" s="1" t="str">
        <f>IF([2]data!$V32="","",[2]data!$V32)</f>
        <v/>
      </c>
      <c r="S36" s="129" t="str">
        <f>IF([2]data!$W32="","",[2]data!$W32)</f>
        <v/>
      </c>
    </row>
    <row r="37" spans="1:19">
      <c r="A37" s="1" t="str">
        <f>IF([2]data!$A33="","",[2]data!$A33)</f>
        <v>O</v>
      </c>
      <c r="B37" s="1" t="str">
        <f>[2]data!$B33</f>
        <v>FB-541</v>
      </c>
      <c r="C37" s="1" t="str">
        <f t="shared" si="5"/>
        <v>FB</v>
      </c>
      <c r="D37" s="1" t="str">
        <f>[2]data!$F33</f>
        <v>P</v>
      </c>
      <c r="E37" s="2" t="str">
        <f>IF([2]data!$G33="1","M","")</f>
        <v>M</v>
      </c>
      <c r="F37" s="37" t="str">
        <f>IF([2]data!$H33="1","M","")</f>
        <v/>
      </c>
      <c r="G37" s="1" t="str">
        <f>[2]data!$I33</f>
        <v>BC-13-5502-01</v>
      </c>
      <c r="H37" s="3"/>
      <c r="I37" s="30"/>
      <c r="J37" s="4">
        <f>IF([2]data!$N33="","VIDE",[2]data!$N33)</f>
        <v>41578.589282407404</v>
      </c>
      <c r="K37" s="127">
        <f t="shared" si="1"/>
        <v>44</v>
      </c>
      <c r="L37" s="4">
        <f t="shared" si="2"/>
        <v>41583</v>
      </c>
      <c r="M37" s="4" t="str">
        <f>IF([2]data!$Q33="","VIDE",[2]data!$Q33)</f>
        <v>VIDE</v>
      </c>
      <c r="N37" s="1" t="e">
        <f t="shared" si="3"/>
        <v>#VALUE!</v>
      </c>
      <c r="O37" s="1" t="e">
        <f t="shared" si="4"/>
        <v>#VALUE!</v>
      </c>
      <c r="P37" s="3">
        <f>IF([2]data!$T33="","VIDE",[2]data!$T33)</f>
        <v>0.5</v>
      </c>
      <c r="Q37" s="1" t="str">
        <f>IF([2]data!$U33="","VIDE",[2]data!$U33)</f>
        <v>VIDE</v>
      </c>
      <c r="R37" s="1" t="str">
        <f>IF([2]data!$V33="","",[2]data!$V33)</f>
        <v/>
      </c>
      <c r="S37" s="129" t="str">
        <f>IF([2]data!$W33="","",[2]data!$W33)</f>
        <v/>
      </c>
    </row>
    <row r="38" spans="1:19">
      <c r="A38" s="1" t="str">
        <f>IF([2]data!$A34="","",[2]data!$A34)</f>
        <v>O</v>
      </c>
      <c r="B38" s="1" t="str">
        <f>[2]data!$B34</f>
        <v>FB-412/3</v>
      </c>
      <c r="C38" s="1" t="str">
        <f t="shared" si="5"/>
        <v>FB</v>
      </c>
      <c r="D38" s="1" t="str">
        <f>[2]data!$F34</f>
        <v>P</v>
      </c>
      <c r="E38" s="2" t="str">
        <f>IF([2]data!$G34="1","M","")</f>
        <v/>
      </c>
      <c r="F38" s="37" t="str">
        <f>IF([2]data!$H34="1","M","")</f>
        <v/>
      </c>
      <c r="G38" s="1" t="str">
        <f>[2]data!$I34</f>
        <v>BC-13-5501-02</v>
      </c>
      <c r="H38" s="3"/>
      <c r="I38" s="30"/>
      <c r="J38" s="4">
        <f>IF([2]data!$N34="","VIDE",[2]data!$N34)</f>
        <v>41578.586562500001</v>
      </c>
      <c r="K38" s="127">
        <f t="shared" si="1"/>
        <v>44</v>
      </c>
      <c r="L38" s="4">
        <f t="shared" si="2"/>
        <v>41585</v>
      </c>
      <c r="M38" s="4" t="str">
        <f>IF([2]data!$Q34="","VIDE",[2]data!$Q34)</f>
        <v>VIDE</v>
      </c>
      <c r="N38" s="1" t="e">
        <f t="shared" si="3"/>
        <v>#VALUE!</v>
      </c>
      <c r="O38" s="1" t="e">
        <f t="shared" si="4"/>
        <v>#VALUE!</v>
      </c>
      <c r="P38" s="3">
        <f>IF([2]data!$T34="","VIDE",[2]data!$T34)</f>
        <v>0.5</v>
      </c>
      <c r="Q38" s="1" t="str">
        <f>IF([2]data!$U34="","VIDE",[2]data!$U34)</f>
        <v>VIDE</v>
      </c>
      <c r="R38" s="1" t="str">
        <f>IF([2]data!$V34="","",[2]data!$V34)</f>
        <v/>
      </c>
      <c r="S38" s="129" t="str">
        <f>IF([2]data!$W34="","",[2]data!$W34)</f>
        <v/>
      </c>
    </row>
    <row r="39" spans="1:19">
      <c r="A39" s="1" t="str">
        <f>IF([2]data!$A35="","",[2]data!$A35)</f>
        <v>O</v>
      </c>
      <c r="B39" s="1" t="str">
        <f>[2]data!$B35</f>
        <v>FB-410/3</v>
      </c>
      <c r="C39" s="1" t="str">
        <f t="shared" ref="C39:C67" si="6">LEFT(B39,2)</f>
        <v>FB</v>
      </c>
      <c r="D39" s="1" t="str">
        <f>[2]data!$F35</f>
        <v>P</v>
      </c>
      <c r="E39" s="2" t="str">
        <f>IF([2]data!$G35="1","M","")</f>
        <v/>
      </c>
      <c r="F39" s="37" t="str">
        <f>IF([2]data!$H35="1","M","")</f>
        <v/>
      </c>
      <c r="G39" s="1" t="str">
        <f>[2]data!$I35</f>
        <v>BC-13-5501-01</v>
      </c>
      <c r="H39" s="3"/>
      <c r="I39" s="30"/>
      <c r="J39" s="4">
        <f>IF([2]data!$N35="","VIDE",[2]data!$N35)</f>
        <v>41578.586562500001</v>
      </c>
      <c r="K39" s="127">
        <f t="shared" si="1"/>
        <v>44</v>
      </c>
      <c r="L39" s="4">
        <f t="shared" si="2"/>
        <v>41585</v>
      </c>
      <c r="M39" s="4" t="str">
        <f>IF([2]data!$Q35="","VIDE",[2]data!$Q35)</f>
        <v>VIDE</v>
      </c>
      <c r="N39" s="1" t="e">
        <f t="shared" si="3"/>
        <v>#VALUE!</v>
      </c>
      <c r="O39" s="1" t="e">
        <f t="shared" si="4"/>
        <v>#VALUE!</v>
      </c>
      <c r="P39" s="3">
        <f>IF([2]data!$T35="","VIDE",[2]data!$T35)</f>
        <v>0.5</v>
      </c>
      <c r="Q39" s="1" t="str">
        <f>IF([2]data!$U35="","VIDE",[2]data!$U35)</f>
        <v>VIDE</v>
      </c>
      <c r="R39" s="1" t="str">
        <f>IF([2]data!$V35="","",[2]data!$V35)</f>
        <v/>
      </c>
      <c r="S39" s="129" t="str">
        <f>IF([2]data!$W35="","",[2]data!$W35)</f>
        <v/>
      </c>
    </row>
    <row r="40" spans="1:19">
      <c r="A40" s="1" t="str">
        <f>IF([2]data!$A36="","",[2]data!$A36)</f>
        <v>O</v>
      </c>
      <c r="B40" s="1" t="str">
        <f>[2]data!$B36</f>
        <v>AD-489</v>
      </c>
      <c r="C40" s="1" t="str">
        <f t="shared" si="6"/>
        <v>AD</v>
      </c>
      <c r="D40" s="1" t="str">
        <f>[2]data!$F36</f>
        <v>P</v>
      </c>
      <c r="E40" s="2" t="str">
        <f>IF([2]data!$G36="1","M","")</f>
        <v/>
      </c>
      <c r="F40" s="37" t="str">
        <f>IF([2]data!$H36="1","M","")</f>
        <v/>
      </c>
      <c r="G40" s="1" t="str">
        <f>[2]data!$I36</f>
        <v>BC-13-5500-01</v>
      </c>
      <c r="H40" s="3"/>
      <c r="I40" s="30"/>
      <c r="J40" s="4">
        <f>IF([2]data!$N36="","VIDE",[2]data!$N36)</f>
        <v>41578.4995486111</v>
      </c>
      <c r="K40" s="127">
        <f t="shared" si="1"/>
        <v>44</v>
      </c>
      <c r="L40" s="4">
        <f t="shared" si="2"/>
        <v>41585</v>
      </c>
      <c r="M40" s="4" t="str">
        <f>IF([2]data!$Q36="","VIDE",[2]data!$Q36)</f>
        <v>VIDE</v>
      </c>
      <c r="N40" s="1" t="e">
        <f t="shared" si="3"/>
        <v>#VALUE!</v>
      </c>
      <c r="O40" s="1" t="e">
        <f t="shared" si="4"/>
        <v>#VALUE!</v>
      </c>
      <c r="P40" s="3">
        <f>IF([2]data!$T36="","VIDE",[2]data!$T36)</f>
        <v>1.75</v>
      </c>
      <c r="Q40" s="1" t="str">
        <f>IF([2]data!$U36="","VIDE",[2]data!$U36)</f>
        <v>VIDE</v>
      </c>
      <c r="R40" s="1" t="str">
        <f>IF([2]data!$V36="","",[2]data!$V36)</f>
        <v/>
      </c>
      <c r="S40" s="129" t="str">
        <f>IF([2]data!$W36="","",[2]data!$W36)</f>
        <v/>
      </c>
    </row>
    <row r="41" spans="1:19">
      <c r="A41" s="1" t="str">
        <f>IF([2]data!$A37="","",[2]data!$A37)</f>
        <v>O</v>
      </c>
      <c r="B41" s="1" t="str">
        <f>[2]data!$B37</f>
        <v>AD-191</v>
      </c>
      <c r="C41" s="1" t="str">
        <f t="shared" si="6"/>
        <v>AD</v>
      </c>
      <c r="D41" s="1" t="str">
        <f>[2]data!$F37</f>
        <v>P</v>
      </c>
      <c r="E41" s="2" t="str">
        <f>IF([2]data!$G37="1","M","")</f>
        <v/>
      </c>
      <c r="F41" s="37" t="str">
        <f>IF([2]data!$H37="1","M","")</f>
        <v/>
      </c>
      <c r="G41" s="1" t="str">
        <f>[2]data!$I37</f>
        <v>BC-13-5499-02</v>
      </c>
      <c r="H41" s="3"/>
      <c r="I41" s="30"/>
      <c r="J41" s="4">
        <f>IF([2]data!$N37="","VIDE",[2]data!$N37)</f>
        <v>41578.4990972222</v>
      </c>
      <c r="K41" s="127">
        <f t="shared" si="1"/>
        <v>44</v>
      </c>
      <c r="L41" s="4">
        <f t="shared" si="2"/>
        <v>41585</v>
      </c>
      <c r="M41" s="4" t="str">
        <f>IF([2]data!$Q37="","VIDE",[2]data!$Q37)</f>
        <v>VIDE</v>
      </c>
      <c r="N41" s="1" t="e">
        <f t="shared" si="3"/>
        <v>#VALUE!</v>
      </c>
      <c r="O41" s="1" t="e">
        <f t="shared" si="4"/>
        <v>#VALUE!</v>
      </c>
      <c r="P41" s="3">
        <f>IF([2]data!$T37="","VIDE",[2]data!$T37)</f>
        <v>1.75</v>
      </c>
      <c r="Q41" s="1" t="str">
        <f>IF([2]data!$U37="","VIDE",[2]data!$U37)</f>
        <v>VIDE</v>
      </c>
      <c r="R41" s="1" t="str">
        <f>IF([2]data!$V37="","",[2]data!$V37)</f>
        <v/>
      </c>
      <c r="S41" s="129" t="str">
        <f>IF([2]data!$W37="","",[2]data!$W37)</f>
        <v/>
      </c>
    </row>
    <row r="42" spans="1:19">
      <c r="A42" s="1" t="str">
        <f>IF([2]data!$A38="","",[2]data!$A38)</f>
        <v>O</v>
      </c>
      <c r="B42" s="1" t="str">
        <f>[2]data!$B38</f>
        <v>AD-191</v>
      </c>
      <c r="C42" s="1" t="str">
        <f t="shared" si="6"/>
        <v>AD</v>
      </c>
      <c r="D42" s="1" t="str">
        <f>[2]data!$F38</f>
        <v>P</v>
      </c>
      <c r="E42" s="2" t="str">
        <f>IF([2]data!$G38="1","M","")</f>
        <v/>
      </c>
      <c r="F42" s="37" t="str">
        <f>IF([2]data!$H38="1","M","")</f>
        <v/>
      </c>
      <c r="G42" s="1" t="str">
        <f>[2]data!$I38</f>
        <v>BC-13-5499-01</v>
      </c>
      <c r="H42" s="3"/>
      <c r="I42" s="30"/>
      <c r="J42" s="4">
        <f>IF([2]data!$N38="","VIDE",[2]data!$N38)</f>
        <v>41578.4990972222</v>
      </c>
      <c r="K42" s="127">
        <f t="shared" si="1"/>
        <v>44</v>
      </c>
      <c r="L42" s="4">
        <f t="shared" si="2"/>
        <v>41585</v>
      </c>
      <c r="M42" s="4" t="str">
        <f>IF([2]data!$Q38="","VIDE",[2]data!$Q38)</f>
        <v>VIDE</v>
      </c>
      <c r="N42" s="1" t="e">
        <f t="shared" si="3"/>
        <v>#VALUE!</v>
      </c>
      <c r="O42" s="1" t="e">
        <f t="shared" si="4"/>
        <v>#VALUE!</v>
      </c>
      <c r="P42" s="3">
        <f>IF([2]data!$T38="","VIDE",[2]data!$T38)</f>
        <v>1.75</v>
      </c>
      <c r="Q42" s="1" t="str">
        <f>IF([2]data!$U38="","VIDE",[2]data!$U38)</f>
        <v>VIDE</v>
      </c>
      <c r="R42" s="1" t="str">
        <f>IF([2]data!$V38="","",[2]data!$V38)</f>
        <v/>
      </c>
      <c r="S42" s="129" t="str">
        <f>IF([2]data!$W38="","",[2]data!$W38)</f>
        <v/>
      </c>
    </row>
    <row r="43" spans="1:19">
      <c r="A43" s="1" t="str">
        <f>IF([2]data!$A39="","",[2]data!$A39)</f>
        <v>O</v>
      </c>
      <c r="B43" s="1" t="str">
        <f>[2]data!$B39</f>
        <v>BC-210</v>
      </c>
      <c r="C43" s="1" t="str">
        <f t="shared" si="6"/>
        <v>BC</v>
      </c>
      <c r="D43" s="1" t="str">
        <f>[2]data!$F39</f>
        <v>P</v>
      </c>
      <c r="E43" s="2" t="str">
        <f>IF([2]data!$G39="1","M","")</f>
        <v/>
      </c>
      <c r="F43" s="37" t="str">
        <f>IF([2]data!$H39="1","M","")</f>
        <v/>
      </c>
      <c r="G43" s="1" t="str">
        <f>[2]data!$I39</f>
        <v>BC-13-5497-02</v>
      </c>
      <c r="H43" s="3"/>
      <c r="I43" s="30"/>
      <c r="J43" s="4">
        <f>IF([2]data!$N39="","VIDE",[2]data!$N39)</f>
        <v>41578.495787036998</v>
      </c>
      <c r="K43" s="127">
        <f t="shared" si="1"/>
        <v>44</v>
      </c>
      <c r="L43" s="4">
        <f t="shared" si="2"/>
        <v>41585</v>
      </c>
      <c r="M43" s="4" t="str">
        <f>IF([2]data!$Q39="","VIDE",[2]data!$Q39)</f>
        <v>VIDE</v>
      </c>
      <c r="N43" s="1" t="e">
        <f t="shared" si="3"/>
        <v>#VALUE!</v>
      </c>
      <c r="O43" s="1" t="e">
        <f t="shared" si="4"/>
        <v>#VALUE!</v>
      </c>
      <c r="P43" s="3">
        <f>IF([2]data!$T39="","VIDE",[2]data!$T39)</f>
        <v>0.75</v>
      </c>
      <c r="Q43" s="1" t="str">
        <f>IF([2]data!$U39="","VIDE",[2]data!$U39)</f>
        <v>VIDE</v>
      </c>
      <c r="R43" s="1" t="str">
        <f>IF([2]data!$V39="","",[2]data!$V39)</f>
        <v/>
      </c>
      <c r="S43" s="129" t="str">
        <f>IF([2]data!$W39="","",[2]data!$W39)</f>
        <v/>
      </c>
    </row>
    <row r="44" spans="1:19" ht="15" customHeight="1">
      <c r="A44" s="1" t="str">
        <f>IF([2]data!$A40="","",[2]data!$A40)</f>
        <v>O</v>
      </c>
      <c r="B44" s="1" t="str">
        <f>[2]data!$B40</f>
        <v>BC-209</v>
      </c>
      <c r="C44" s="1" t="str">
        <f t="shared" si="6"/>
        <v>BC</v>
      </c>
      <c r="D44" s="1" t="str">
        <f>[2]data!$F40</f>
        <v>P</v>
      </c>
      <c r="E44" s="2" t="str">
        <f>IF([2]data!$G40="1","M","")</f>
        <v/>
      </c>
      <c r="F44" s="37" t="str">
        <f>IF([2]data!$H40="1","M","")</f>
        <v/>
      </c>
      <c r="G44" s="1" t="str">
        <f>[2]data!$I40</f>
        <v>BC-13-5497-01</v>
      </c>
      <c r="H44" s="3"/>
      <c r="I44" s="30"/>
      <c r="J44" s="4">
        <f>IF([2]data!$N40="","VIDE",[2]data!$N40)</f>
        <v>41578.495787036998</v>
      </c>
      <c r="K44" s="127">
        <f t="shared" si="1"/>
        <v>44</v>
      </c>
      <c r="L44" s="4">
        <f t="shared" si="2"/>
        <v>41585</v>
      </c>
      <c r="M44" s="4" t="str">
        <f>IF([2]data!$Q40="","VIDE",[2]data!$Q40)</f>
        <v>VIDE</v>
      </c>
      <c r="N44" s="1" t="e">
        <f t="shared" si="3"/>
        <v>#VALUE!</v>
      </c>
      <c r="O44" s="1" t="e">
        <f t="shared" si="4"/>
        <v>#VALUE!</v>
      </c>
      <c r="P44" s="3">
        <f>IF([2]data!$T40="","VIDE",[2]data!$T40)</f>
        <v>0.75</v>
      </c>
      <c r="Q44" s="1" t="str">
        <f>IF([2]data!$U40="","VIDE",[2]data!$U40)</f>
        <v>VIDE</v>
      </c>
      <c r="R44" s="1" t="str">
        <f>IF([2]data!$V40="","",[2]data!$V40)</f>
        <v/>
      </c>
      <c r="S44" s="129" t="str">
        <f>IF([2]data!$W40="","",[2]data!$W40)</f>
        <v/>
      </c>
    </row>
    <row r="45" spans="1:19">
      <c r="A45" s="1" t="str">
        <f>IF([2]data!$A41="","",[2]data!$A41)</f>
        <v>O</v>
      </c>
      <c r="B45" s="1" t="str">
        <f>[2]data!$B41</f>
        <v>EK-276</v>
      </c>
      <c r="C45" s="1" t="str">
        <f t="shared" si="6"/>
        <v>EK</v>
      </c>
      <c r="D45" s="1" t="str">
        <f>[2]data!$F41</f>
        <v>P</v>
      </c>
      <c r="E45" s="2" t="str">
        <f>IF([2]data!$G41="1","M","")</f>
        <v/>
      </c>
      <c r="F45" s="37" t="str">
        <f>IF([2]data!$H41="1","M","")</f>
        <v/>
      </c>
      <c r="G45" s="1" t="str">
        <f>[2]data!$I41</f>
        <v>BC-13-5496-03</v>
      </c>
      <c r="H45" s="3"/>
      <c r="I45" s="30"/>
      <c r="J45" s="4">
        <f>IF([2]data!$N41="","VIDE",[2]data!$N41)</f>
        <v>41578.493645833303</v>
      </c>
      <c r="K45" s="127">
        <f t="shared" si="1"/>
        <v>44</v>
      </c>
      <c r="L45" s="4">
        <f t="shared" si="2"/>
        <v>41585</v>
      </c>
      <c r="M45" s="4" t="str">
        <f>IF([2]data!$Q41="","VIDE",[2]data!$Q41)</f>
        <v>VIDE</v>
      </c>
      <c r="N45" s="1" t="e">
        <f t="shared" si="3"/>
        <v>#VALUE!</v>
      </c>
      <c r="O45" s="1" t="e">
        <f t="shared" si="4"/>
        <v>#VALUE!</v>
      </c>
      <c r="P45" s="3">
        <f>IF([2]data!$T41="","VIDE",[2]data!$T41)</f>
        <v>1</v>
      </c>
      <c r="Q45" s="1" t="str">
        <f>IF([2]data!$U41="","VIDE",[2]data!$U41)</f>
        <v>VIDE</v>
      </c>
      <c r="R45" s="1" t="str">
        <f>IF([2]data!$V41="","",[2]data!$V41)</f>
        <v/>
      </c>
      <c r="S45" s="129" t="str">
        <f>IF([2]data!$W41="","",[2]data!$W41)</f>
        <v/>
      </c>
    </row>
    <row r="46" spans="1:19">
      <c r="A46" s="1" t="str">
        <f>IF([2]data!$A42="","",[2]data!$A42)</f>
        <v>O</v>
      </c>
      <c r="B46" s="1" t="str">
        <f>[2]data!$B42</f>
        <v>EK-276</v>
      </c>
      <c r="C46" s="1" t="str">
        <f t="shared" si="6"/>
        <v>EK</v>
      </c>
      <c r="D46" s="1" t="str">
        <f>[2]data!$F42</f>
        <v>P</v>
      </c>
      <c r="E46" s="2" t="str">
        <f>IF([2]data!$G42="1","M","")</f>
        <v/>
      </c>
      <c r="F46" s="37" t="str">
        <f>IF([2]data!$H42="1","M","")</f>
        <v/>
      </c>
      <c r="G46" s="1" t="str">
        <f>[2]data!$I42</f>
        <v>BC-13-5496-02</v>
      </c>
      <c r="H46" s="3"/>
      <c r="I46" s="30"/>
      <c r="J46" s="4">
        <f>IF([2]data!$N42="","VIDE",[2]data!$N42)</f>
        <v>41578.493645833303</v>
      </c>
      <c r="K46" s="127">
        <f t="shared" si="1"/>
        <v>44</v>
      </c>
      <c r="L46" s="4">
        <f t="shared" si="2"/>
        <v>41585</v>
      </c>
      <c r="M46" s="4" t="str">
        <f>IF([2]data!$Q42="","VIDE",[2]data!$Q42)</f>
        <v>VIDE</v>
      </c>
      <c r="N46" s="1" t="e">
        <f t="shared" si="3"/>
        <v>#VALUE!</v>
      </c>
      <c r="O46" s="1" t="e">
        <f t="shared" si="4"/>
        <v>#VALUE!</v>
      </c>
      <c r="P46" s="3">
        <f>IF([2]data!$T42="","VIDE",[2]data!$T42)</f>
        <v>1</v>
      </c>
      <c r="Q46" s="1" t="str">
        <f>IF([2]data!$U42="","VIDE",[2]data!$U42)</f>
        <v>VIDE</v>
      </c>
      <c r="R46" s="1" t="str">
        <f>IF([2]data!$V42="","",[2]data!$V42)</f>
        <v/>
      </c>
      <c r="S46" s="129" t="str">
        <f>IF([2]data!$W42="","",[2]data!$W42)</f>
        <v/>
      </c>
    </row>
    <row r="47" spans="1:19">
      <c r="A47" s="1" t="str">
        <f>IF([2]data!$A43="","",[2]data!$A43)</f>
        <v>O</v>
      </c>
      <c r="B47" s="1" t="str">
        <f>[2]data!$B43</f>
        <v>BF-040</v>
      </c>
      <c r="C47" s="1" t="str">
        <f t="shared" si="6"/>
        <v>BF</v>
      </c>
      <c r="D47" s="1" t="str">
        <f>[2]data!$F43</f>
        <v>P</v>
      </c>
      <c r="E47" s="2" t="str">
        <f>IF([2]data!$G43="1","M","")</f>
        <v/>
      </c>
      <c r="F47" s="37" t="str">
        <f>IF([2]data!$H43="1","M","")</f>
        <v/>
      </c>
      <c r="G47" s="1" t="str">
        <f>[2]data!$I43</f>
        <v>BC-13-5495-01</v>
      </c>
      <c r="H47" s="3"/>
      <c r="I47" s="30"/>
      <c r="J47" s="4">
        <f>IF([2]data!$N43="","VIDE",[2]data!$N43)</f>
        <v>41578.4929976852</v>
      </c>
      <c r="K47" s="127">
        <f t="shared" si="1"/>
        <v>44</v>
      </c>
      <c r="L47" s="4">
        <f t="shared" si="2"/>
        <v>41585</v>
      </c>
      <c r="M47" s="4" t="str">
        <f>IF([2]data!$Q43="","VIDE",[2]data!$Q43)</f>
        <v>VIDE</v>
      </c>
      <c r="N47" s="1" t="e">
        <f t="shared" si="3"/>
        <v>#VALUE!</v>
      </c>
      <c r="O47" s="1" t="e">
        <f t="shared" si="4"/>
        <v>#VALUE!</v>
      </c>
      <c r="P47" s="3">
        <f>IF([2]data!$T43="","VIDE",[2]data!$T43)</f>
        <v>0.35</v>
      </c>
      <c r="Q47" s="1" t="str">
        <f>IF([2]data!$U43="","VIDE",[2]data!$U43)</f>
        <v>VIDE</v>
      </c>
      <c r="R47" s="1" t="str">
        <f>IF([2]data!$V43="","",[2]data!$V43)</f>
        <v/>
      </c>
      <c r="S47" s="129" t="str">
        <f>IF([2]data!$W43="","",[2]data!$W43)</f>
        <v/>
      </c>
    </row>
    <row r="48" spans="1:19">
      <c r="A48" s="1" t="str">
        <f>IF([2]data!$A44="","",[2]data!$A44)</f>
        <v>O</v>
      </c>
      <c r="B48" s="1" t="str">
        <f>[2]data!$B44</f>
        <v>BA-032</v>
      </c>
      <c r="C48" s="1" t="str">
        <f t="shared" si="6"/>
        <v>BA</v>
      </c>
      <c r="D48" s="1" t="str">
        <f>[2]data!$F44</f>
        <v>P</v>
      </c>
      <c r="E48" s="2" t="str">
        <f>IF([2]data!$G44="1","M","")</f>
        <v/>
      </c>
      <c r="F48" s="37" t="str">
        <f>IF([2]data!$H44="1","M","")</f>
        <v/>
      </c>
      <c r="G48" s="1" t="str">
        <f>[2]data!$I44</f>
        <v>BC-13-5494-02</v>
      </c>
      <c r="H48" s="3"/>
      <c r="I48" s="30"/>
      <c r="J48" s="4">
        <f>IF([2]data!$N44="","VIDE",[2]data!$N44)</f>
        <v>41578.491967592599</v>
      </c>
      <c r="K48" s="127">
        <f t="shared" si="1"/>
        <v>44</v>
      </c>
      <c r="L48" s="4">
        <f t="shared" si="2"/>
        <v>41585</v>
      </c>
      <c r="M48" s="4" t="str">
        <f>IF([2]data!$Q44="","VIDE",[2]data!$Q44)</f>
        <v>VIDE</v>
      </c>
      <c r="N48" s="1" t="e">
        <f t="shared" si="3"/>
        <v>#VALUE!</v>
      </c>
      <c r="O48" s="1" t="e">
        <f t="shared" si="4"/>
        <v>#VALUE!</v>
      </c>
      <c r="P48" s="3">
        <f>IF([2]data!$T44="","VIDE",[2]data!$T44)</f>
        <v>1</v>
      </c>
      <c r="Q48" s="1" t="str">
        <f>IF([2]data!$U44="","VIDE",[2]data!$U44)</f>
        <v>VIDE</v>
      </c>
      <c r="R48" s="1" t="str">
        <f>IF([2]data!$V44="","",[2]data!$V44)</f>
        <v/>
      </c>
      <c r="S48" s="129" t="str">
        <f>IF([2]data!$W44="","",[2]data!$W44)</f>
        <v/>
      </c>
    </row>
    <row r="49" spans="1:19">
      <c r="A49" s="1" t="str">
        <f>IF([2]data!$A45="","",[2]data!$A45)</f>
        <v>O</v>
      </c>
      <c r="B49" s="1" t="str">
        <f>[2]data!$B45</f>
        <v>BA-055</v>
      </c>
      <c r="C49" s="1" t="str">
        <f t="shared" si="6"/>
        <v>BA</v>
      </c>
      <c r="D49" s="1" t="str">
        <f>[2]data!$F45</f>
        <v>P</v>
      </c>
      <c r="E49" s="2" t="str">
        <f>IF([2]data!$G45="1","M","")</f>
        <v/>
      </c>
      <c r="F49" s="37" t="str">
        <f>IF([2]data!$H45="1","M","")</f>
        <v/>
      </c>
      <c r="G49" s="1" t="str">
        <f>[2]data!$I45</f>
        <v>BC-13-5494-01</v>
      </c>
      <c r="H49" s="3"/>
      <c r="I49" s="30"/>
      <c r="J49" s="4">
        <f>IF([2]data!$N45="","VIDE",[2]data!$N45)</f>
        <v>41578.491967592599</v>
      </c>
      <c r="K49" s="127">
        <f t="shared" si="1"/>
        <v>44</v>
      </c>
      <c r="L49" s="4">
        <f t="shared" si="2"/>
        <v>41585</v>
      </c>
      <c r="M49" s="4" t="str">
        <f>IF([2]data!$Q45="","VIDE",[2]data!$Q45)</f>
        <v>VIDE</v>
      </c>
      <c r="N49" s="1" t="e">
        <f t="shared" si="3"/>
        <v>#VALUE!</v>
      </c>
      <c r="O49" s="1" t="e">
        <f t="shared" si="4"/>
        <v>#VALUE!</v>
      </c>
      <c r="P49" s="3">
        <f>IF([2]data!$T45="","VIDE",[2]data!$T45)</f>
        <v>1</v>
      </c>
      <c r="Q49" s="1" t="str">
        <f>IF([2]data!$U45="","VIDE",[2]data!$U45)</f>
        <v>VIDE</v>
      </c>
      <c r="R49" s="1" t="str">
        <f>IF([2]data!$V45="","",[2]data!$V45)</f>
        <v/>
      </c>
      <c r="S49" s="129" t="str">
        <f>IF([2]data!$W45="","",[2]data!$W45)</f>
        <v/>
      </c>
    </row>
    <row r="50" spans="1:19">
      <c r="A50" s="1" t="str">
        <f>IF([2]data!$A46="","",[2]data!$A46)</f>
        <v>O</v>
      </c>
      <c r="B50" s="1" t="str">
        <f>[2]data!$B46</f>
        <v>EN-033</v>
      </c>
      <c r="C50" s="1" t="str">
        <f t="shared" si="6"/>
        <v>EN</v>
      </c>
      <c r="D50" s="1" t="str">
        <f>[2]data!$F46</f>
        <v>P</v>
      </c>
      <c r="E50" s="2" t="str">
        <f>IF([2]data!$G46="1","M","")</f>
        <v/>
      </c>
      <c r="F50" s="37" t="str">
        <f>IF([2]data!$H46="1","M","")</f>
        <v/>
      </c>
      <c r="G50" s="1" t="str">
        <f>[2]data!$I46</f>
        <v>BC-13-5493-01</v>
      </c>
      <c r="H50" s="3"/>
      <c r="I50" s="30"/>
      <c r="J50" s="4">
        <f>IF([2]data!$N46="","VIDE",[2]data!$N46)</f>
        <v>41578.491145833301</v>
      </c>
      <c r="K50" s="127">
        <f t="shared" si="1"/>
        <v>44</v>
      </c>
      <c r="L50" s="4">
        <f t="shared" si="2"/>
        <v>41585</v>
      </c>
      <c r="M50" s="4" t="str">
        <f>IF([2]data!$Q46="","VIDE",[2]data!$Q46)</f>
        <v>VIDE</v>
      </c>
      <c r="N50" s="1" t="e">
        <f t="shared" si="3"/>
        <v>#VALUE!</v>
      </c>
      <c r="O50" s="1" t="e">
        <f t="shared" si="4"/>
        <v>#VALUE!</v>
      </c>
      <c r="P50" s="3">
        <f>IF([2]data!$T46="","VIDE",[2]data!$T46)</f>
        <v>1.75</v>
      </c>
      <c r="Q50" s="1" t="str">
        <f>IF([2]data!$U46="","VIDE",[2]data!$U46)</f>
        <v>VIDE</v>
      </c>
      <c r="R50" s="1" t="str">
        <f>IF([2]data!$V46="","",[2]data!$V46)</f>
        <v/>
      </c>
      <c r="S50" s="129" t="str">
        <f>IF([2]data!$W46="","",[2]data!$W46)</f>
        <v/>
      </c>
    </row>
    <row r="51" spans="1:19">
      <c r="A51" s="1" t="str">
        <f>IF([2]data!$A47="","",[2]data!$A47)</f>
        <v>O</v>
      </c>
      <c r="B51" s="1" t="str">
        <f>[2]data!$B47</f>
        <v>EL-548/B</v>
      </c>
      <c r="C51" s="1" t="str">
        <f t="shared" si="6"/>
        <v>EL</v>
      </c>
      <c r="D51" s="1" t="str">
        <f>[2]data!$F47</f>
        <v>P</v>
      </c>
      <c r="E51" s="2" t="str">
        <f>IF([2]data!$G47="1","M","")</f>
        <v>M</v>
      </c>
      <c r="F51" s="37" t="str">
        <f>IF([2]data!$H47="1","M","")</f>
        <v/>
      </c>
      <c r="G51" s="1" t="str">
        <f>[2]data!$I47</f>
        <v>BC-13-5488-01</v>
      </c>
      <c r="H51" s="3"/>
      <c r="I51" s="30"/>
      <c r="J51" s="4">
        <f>IF([2]data!$N47="","VIDE",[2]data!$N47)</f>
        <v>41578.428541666697</v>
      </c>
      <c r="K51" s="127">
        <f t="shared" si="1"/>
        <v>44</v>
      </c>
      <c r="L51" s="4">
        <f t="shared" si="2"/>
        <v>41583</v>
      </c>
      <c r="M51" s="4" t="str">
        <f>IF([2]data!$Q47="","VIDE",[2]data!$Q47)</f>
        <v>VIDE</v>
      </c>
      <c r="N51" s="1" t="e">
        <f t="shared" si="3"/>
        <v>#VALUE!</v>
      </c>
      <c r="O51" s="1" t="e">
        <f t="shared" si="4"/>
        <v>#VALUE!</v>
      </c>
      <c r="P51" s="3">
        <f>IF([2]data!$T47="","VIDE",[2]data!$T47)</f>
        <v>1</v>
      </c>
      <c r="Q51" s="1" t="str">
        <f>IF([2]data!$U47="","VIDE",[2]data!$U47)</f>
        <v>VIDE</v>
      </c>
      <c r="R51" s="1" t="str">
        <f>IF([2]data!$V47="","",[2]data!$V47)</f>
        <v/>
      </c>
      <c r="S51" s="129" t="str">
        <f>IF([2]data!$W47="","",[2]data!$W47)</f>
        <v/>
      </c>
    </row>
    <row r="52" spans="1:19">
      <c r="A52" s="1" t="str">
        <f>IF([2]data!$A48="","",[2]data!$A48)</f>
        <v>O</v>
      </c>
      <c r="B52" s="1" t="str">
        <f>[2]data!$B48</f>
        <v>FA-519/EN</v>
      </c>
      <c r="C52" s="1" t="str">
        <f t="shared" si="6"/>
        <v>FA</v>
      </c>
      <c r="D52" s="1" t="str">
        <f>[2]data!$F48</f>
        <v>P</v>
      </c>
      <c r="E52" s="2" t="str">
        <f>IF([2]data!$G48="1","M","")</f>
        <v/>
      </c>
      <c r="F52" s="37" t="str">
        <f>IF([2]data!$H48="1","M","")</f>
        <v/>
      </c>
      <c r="G52" s="1" t="str">
        <f>[2]data!$I48</f>
        <v>BC-13-5450-01</v>
      </c>
      <c r="H52" s="3"/>
      <c r="I52" s="30"/>
      <c r="J52" s="4">
        <f>IF([2]data!$N48="","VIDE",[2]data!$N48)</f>
        <v>41576.430682870399</v>
      </c>
      <c r="K52" s="127">
        <f t="shared" si="1"/>
        <v>44</v>
      </c>
      <c r="L52" s="4">
        <f t="shared" si="2"/>
        <v>41583</v>
      </c>
      <c r="M52" s="4" t="str">
        <f>IF([2]data!$Q48="","VIDE",[2]data!$Q48)</f>
        <v>VIDE</v>
      </c>
      <c r="N52" s="1" t="e">
        <f t="shared" si="3"/>
        <v>#VALUE!</v>
      </c>
      <c r="O52" s="1" t="e">
        <f t="shared" si="4"/>
        <v>#VALUE!</v>
      </c>
      <c r="P52" s="3">
        <f>IF([2]data!$T48="","VIDE",[2]data!$T48)</f>
        <v>0.5</v>
      </c>
      <c r="Q52" s="1" t="str">
        <f>IF([2]data!$U48="","VIDE",[2]data!$U48)</f>
        <v>VIDE</v>
      </c>
      <c r="R52" s="1" t="str">
        <f>IF([2]data!$V48="","",[2]data!$V48)</f>
        <v/>
      </c>
      <c r="S52" s="129" t="str">
        <f>IF([2]data!$W48="","",[2]data!$W48)</f>
        <v/>
      </c>
    </row>
    <row r="53" spans="1:19">
      <c r="A53" s="1" t="str">
        <f>IF([2]data!$A49="","",[2]data!$A49)</f>
        <v>O</v>
      </c>
      <c r="B53" s="1" t="str">
        <f>[2]data!$B49</f>
        <v>GD-023</v>
      </c>
      <c r="C53" s="1" t="str">
        <f t="shared" si="6"/>
        <v>GD</v>
      </c>
      <c r="D53" s="1" t="str">
        <f>[2]data!$F49</f>
        <v>P</v>
      </c>
      <c r="E53" s="2" t="str">
        <f>IF([2]data!$G49="1","M","")</f>
        <v/>
      </c>
      <c r="F53" s="37" t="str">
        <f>IF([2]data!$H49="1","M","")</f>
        <v/>
      </c>
      <c r="G53" s="1" t="str">
        <f>[2]data!$I49</f>
        <v>BC-13-5377-01</v>
      </c>
      <c r="H53" s="3"/>
      <c r="I53" s="30"/>
      <c r="J53" s="4">
        <f>IF([2]data!$N49="","VIDE",[2]data!$N49)</f>
        <v>41572.468553240702</v>
      </c>
      <c r="K53" s="127">
        <f t="shared" si="1"/>
        <v>43</v>
      </c>
      <c r="L53" s="4">
        <f t="shared" si="2"/>
        <v>41579</v>
      </c>
      <c r="M53" s="4" t="str">
        <f>IF([2]data!$Q49="","VIDE",[2]data!$Q49)</f>
        <v>VIDE</v>
      </c>
      <c r="N53" s="1" t="e">
        <f t="shared" si="3"/>
        <v>#VALUE!</v>
      </c>
      <c r="O53" s="1" t="e">
        <f t="shared" si="4"/>
        <v>#VALUE!</v>
      </c>
      <c r="P53" s="3">
        <f>IF([2]data!$T49="","VIDE",[2]data!$T49)</f>
        <v>0.35</v>
      </c>
      <c r="Q53" s="1" t="str">
        <f>IF([2]data!$U49="","VIDE",[2]data!$U49)</f>
        <v>VIDE</v>
      </c>
      <c r="R53" s="1" t="str">
        <f>IF([2]data!$V49="","",[2]data!$V49)</f>
        <v/>
      </c>
      <c r="S53" s="129" t="str">
        <f>IF([2]data!$W49="","",[2]data!$W49)</f>
        <v/>
      </c>
    </row>
    <row r="54" spans="1:19">
      <c r="A54" s="1" t="str">
        <f>IF([2]data!$A50="","",[2]data!$A50)</f>
        <v>O</v>
      </c>
      <c r="B54" s="1" t="str">
        <f>[2]data!$B50</f>
        <v>EJ-048</v>
      </c>
      <c r="C54" s="1" t="str">
        <f t="shared" si="6"/>
        <v>EJ</v>
      </c>
      <c r="D54" s="1" t="str">
        <f>[2]data!$F50</f>
        <v>P</v>
      </c>
      <c r="E54" s="2" t="str">
        <f>IF([2]data!$G50="1","M","")</f>
        <v/>
      </c>
      <c r="F54" s="37" t="str">
        <f>IF([2]data!$H50="1","M","")</f>
        <v/>
      </c>
      <c r="G54" s="1" t="str">
        <f>[2]data!$I50</f>
        <v>BC-13-5486-01</v>
      </c>
      <c r="H54" s="3"/>
      <c r="I54" s="30"/>
      <c r="J54" s="4">
        <f>IF([2]data!$N50="","VIDE",[2]data!$N50)</f>
        <v>41578.385127314803</v>
      </c>
      <c r="K54" s="127">
        <f t="shared" si="1"/>
        <v>44</v>
      </c>
      <c r="L54" s="4">
        <f t="shared" si="2"/>
        <v>41585</v>
      </c>
      <c r="M54" s="4" t="str">
        <f>IF([2]data!$Q50="","VIDE",[2]data!$Q50)</f>
        <v>VIDE</v>
      </c>
      <c r="N54" s="1" t="e">
        <f t="shared" si="3"/>
        <v>#VALUE!</v>
      </c>
      <c r="O54" s="1" t="e">
        <f t="shared" si="4"/>
        <v>#VALUE!</v>
      </c>
      <c r="P54" s="3">
        <f>IF([2]data!$T50="","VIDE",[2]data!$T50)</f>
        <v>2</v>
      </c>
      <c r="Q54" s="1" t="str">
        <f>IF([2]data!$U50="","VIDE",[2]data!$U50)</f>
        <v>VIDE</v>
      </c>
      <c r="R54" s="1" t="str">
        <f>IF([2]data!$V50="","",[2]data!$V50)</f>
        <v/>
      </c>
      <c r="S54" s="129" t="str">
        <f>IF([2]data!$W50="","",[2]data!$W50)</f>
        <v/>
      </c>
    </row>
    <row r="55" spans="1:19">
      <c r="A55" s="1" t="str">
        <f>IF([2]data!$A51="","",[2]data!$A51)</f>
        <v>O</v>
      </c>
      <c r="B55" s="1" t="str">
        <f>[2]data!$B51</f>
        <v>FB-408/3</v>
      </c>
      <c r="C55" s="1" t="str">
        <f t="shared" si="6"/>
        <v>FB</v>
      </c>
      <c r="D55" s="1" t="str">
        <f>[2]data!$F51</f>
        <v>P</v>
      </c>
      <c r="E55" s="2" t="str">
        <f>IF([2]data!$G51="1","M","")</f>
        <v/>
      </c>
      <c r="F55" s="37" t="str">
        <f>IF([2]data!$H51="1","M","")</f>
        <v/>
      </c>
      <c r="G55" s="1" t="str">
        <f>[2]data!$I51</f>
        <v>BC-13-5485-02</v>
      </c>
      <c r="H55" s="3"/>
      <c r="I55" s="30"/>
      <c r="J55" s="4">
        <f>IF([2]data!$N51="","VIDE",[2]data!$N51)</f>
        <v>41578.384317129603</v>
      </c>
      <c r="K55" s="127">
        <f t="shared" si="1"/>
        <v>44</v>
      </c>
      <c r="L55" s="4">
        <f t="shared" si="2"/>
        <v>41585</v>
      </c>
      <c r="M55" s="4" t="str">
        <f>IF([2]data!$Q51="","VIDE",[2]data!$Q51)</f>
        <v>VIDE</v>
      </c>
      <c r="N55" s="1" t="e">
        <f t="shared" si="3"/>
        <v>#VALUE!</v>
      </c>
      <c r="O55" s="1" t="e">
        <f t="shared" si="4"/>
        <v>#VALUE!</v>
      </c>
      <c r="P55" s="3">
        <f>IF([2]data!$T51="","VIDE",[2]data!$T51)</f>
        <v>0.5</v>
      </c>
      <c r="Q55" s="1" t="str">
        <f>IF([2]data!$U51="","VIDE",[2]data!$U51)</f>
        <v>VIDE</v>
      </c>
      <c r="R55" s="1" t="str">
        <f>IF([2]data!$V51="","",[2]data!$V51)</f>
        <v/>
      </c>
      <c r="S55" s="129" t="str">
        <f>IF([2]data!$W51="","",[2]data!$W51)</f>
        <v/>
      </c>
    </row>
    <row r="56" spans="1:19">
      <c r="A56" s="1" t="str">
        <f>IF([2]data!$A52="","",[2]data!$A52)</f>
        <v>O</v>
      </c>
      <c r="B56" s="1" t="str">
        <f>[2]data!$B52</f>
        <v>AD-800</v>
      </c>
      <c r="C56" s="1" t="str">
        <f t="shared" si="6"/>
        <v>AD</v>
      </c>
      <c r="D56" s="1" t="str">
        <f>[2]data!$F52</f>
        <v>P</v>
      </c>
      <c r="E56" s="2" t="str">
        <f>IF([2]data!$G52="1","M","")</f>
        <v/>
      </c>
      <c r="F56" s="37" t="str">
        <f>IF([2]data!$H52="1","M","")</f>
        <v/>
      </c>
      <c r="G56" s="1" t="str">
        <f>[2]data!$I52</f>
        <v>BC-13-5484-01</v>
      </c>
      <c r="H56" s="3"/>
      <c r="I56" s="30"/>
      <c r="J56" s="4">
        <f>IF([2]data!$N52="","VIDE",[2]data!$N52)</f>
        <v>41578.295520833301</v>
      </c>
      <c r="K56" s="127">
        <f t="shared" si="1"/>
        <v>44</v>
      </c>
      <c r="L56" s="4">
        <f t="shared" si="2"/>
        <v>41585</v>
      </c>
      <c r="M56" s="4" t="str">
        <f>IF([2]data!$Q52="","VIDE",[2]data!$Q52)</f>
        <v>VIDE</v>
      </c>
      <c r="N56" s="1" t="e">
        <f t="shared" si="3"/>
        <v>#VALUE!</v>
      </c>
      <c r="O56" s="1" t="e">
        <f t="shared" si="4"/>
        <v>#VALUE!</v>
      </c>
      <c r="P56" s="3">
        <f>IF([2]data!$T52="","VIDE",[2]data!$T52)</f>
        <v>1.75</v>
      </c>
      <c r="Q56" s="1" t="str">
        <f>IF([2]data!$U52="","VIDE",[2]data!$U52)</f>
        <v>VIDE</v>
      </c>
      <c r="R56" s="1" t="str">
        <f>IF([2]data!$V52="","",[2]data!$V52)</f>
        <v/>
      </c>
      <c r="S56" s="129" t="str">
        <f>IF([2]data!$W52="","",[2]data!$W52)</f>
        <v/>
      </c>
    </row>
    <row r="57" spans="1:19">
      <c r="A57" s="1" t="str">
        <f>IF([2]data!$A53="","",[2]data!$A53)</f>
        <v>O</v>
      </c>
      <c r="B57" s="1" t="str">
        <f>[2]data!$B53</f>
        <v>EK-357/A</v>
      </c>
      <c r="C57" s="1" t="str">
        <f t="shared" si="6"/>
        <v>EK</v>
      </c>
      <c r="D57" s="1" t="str">
        <f>[2]data!$F53</f>
        <v>P</v>
      </c>
      <c r="E57" s="2" t="str">
        <f>IF([2]data!$G53="1","M","")</f>
        <v/>
      </c>
      <c r="F57" s="37" t="str">
        <f>IF([2]data!$H53="1","M","")</f>
        <v/>
      </c>
      <c r="G57" s="1" t="str">
        <f>[2]data!$I53</f>
        <v>BC-13-5461-10</v>
      </c>
      <c r="H57" s="3"/>
      <c r="I57" s="30"/>
      <c r="J57" s="4">
        <f>IF([2]data!$N53="","VIDE",[2]data!$N53)</f>
        <v>41576.730358796303</v>
      </c>
      <c r="K57" s="127">
        <f t="shared" si="1"/>
        <v>44</v>
      </c>
      <c r="L57" s="4">
        <f t="shared" si="2"/>
        <v>41583</v>
      </c>
      <c r="M57" s="4" t="str">
        <f>IF([2]data!$Q53="","VIDE",[2]data!$Q53)</f>
        <v>VIDE</v>
      </c>
      <c r="N57" s="1" t="e">
        <f t="shared" si="3"/>
        <v>#VALUE!</v>
      </c>
      <c r="O57" s="1" t="e">
        <f t="shared" si="4"/>
        <v>#VALUE!</v>
      </c>
      <c r="P57" s="3">
        <f>IF([2]data!$T53="","VIDE",[2]data!$T53)</f>
        <v>1</v>
      </c>
      <c r="Q57" s="1" t="str">
        <f>IF([2]data!$U53="","VIDE",[2]data!$U53)</f>
        <v>VIDE</v>
      </c>
      <c r="R57" s="1" t="str">
        <f>IF([2]data!$V53="","",[2]data!$V53)</f>
        <v/>
      </c>
      <c r="S57" s="129" t="str">
        <f>IF([2]data!$W53="","",[2]data!$W53)</f>
        <v/>
      </c>
    </row>
    <row r="58" spans="1:19">
      <c r="A58" s="1" t="str">
        <f>IF([2]data!$A54="","",[2]data!$A54)</f>
        <v>O</v>
      </c>
      <c r="B58" s="1" t="str">
        <f>[2]data!$B54</f>
        <v>FT-216/A</v>
      </c>
      <c r="C58" s="1" t="str">
        <f t="shared" si="6"/>
        <v>FT</v>
      </c>
      <c r="D58" s="1" t="str">
        <f>[2]data!$F54</f>
        <v>P</v>
      </c>
      <c r="E58" s="2" t="str">
        <f>IF([2]data!$G54="1","M","")</f>
        <v>M</v>
      </c>
      <c r="F58" s="37" t="str">
        <f>IF([2]data!$H54="1","M","")</f>
        <v/>
      </c>
      <c r="G58" s="1" t="str">
        <f>[2]data!$I54</f>
        <v>BC-13-5461-09</v>
      </c>
      <c r="H58" s="3"/>
      <c r="I58" s="30"/>
      <c r="J58" s="4">
        <f>IF([2]data!$N54="","VIDE",[2]data!$N54)</f>
        <v>41576.730358796303</v>
      </c>
      <c r="K58" s="127">
        <f t="shared" si="1"/>
        <v>44</v>
      </c>
      <c r="L58" s="4">
        <f t="shared" si="2"/>
        <v>41579</v>
      </c>
      <c r="M58" s="4" t="str">
        <f>IF([2]data!$Q54="","VIDE",[2]data!$Q54)</f>
        <v>VIDE</v>
      </c>
      <c r="N58" s="1" t="e">
        <f t="shared" si="3"/>
        <v>#VALUE!</v>
      </c>
      <c r="O58" s="1" t="e">
        <f t="shared" si="4"/>
        <v>#VALUE!</v>
      </c>
      <c r="P58" s="3">
        <f>IF([2]data!$T54="","VIDE",[2]data!$T54)</f>
        <v>1.25</v>
      </c>
      <c r="Q58" s="1" t="str">
        <f>IF([2]data!$U54="","VIDE",[2]data!$U54)</f>
        <v>VIDE</v>
      </c>
      <c r="R58" s="1" t="str">
        <f>IF([2]data!$V54="","",[2]data!$V54)</f>
        <v/>
      </c>
      <c r="S58" s="129" t="str">
        <f>IF([2]data!$W54="","",[2]data!$W54)</f>
        <v/>
      </c>
    </row>
    <row r="59" spans="1:19">
      <c r="A59" s="1" t="str">
        <f>IF([2]data!$A55="","",[2]data!$A55)</f>
        <v>O</v>
      </c>
      <c r="B59" s="1" t="str">
        <f>[2]data!$B55</f>
        <v>FT-216/A</v>
      </c>
      <c r="C59" s="1" t="str">
        <f t="shared" si="6"/>
        <v>FT</v>
      </c>
      <c r="D59" s="1" t="str">
        <f>[2]data!$F55</f>
        <v>P</v>
      </c>
      <c r="E59" s="2" t="str">
        <f>IF([2]data!$G55="1","M","")</f>
        <v>M</v>
      </c>
      <c r="F59" s="37" t="str">
        <f>IF([2]data!$H55="1","M","")</f>
        <v/>
      </c>
      <c r="G59" s="1" t="str">
        <f>[2]data!$I55</f>
        <v>BC-13-5461-08</v>
      </c>
      <c r="H59" s="3"/>
      <c r="I59" s="30"/>
      <c r="J59" s="4">
        <f>IF([2]data!$N55="","VIDE",[2]data!$N55)</f>
        <v>41576.730358796303</v>
      </c>
      <c r="K59" s="127">
        <f t="shared" si="1"/>
        <v>44</v>
      </c>
      <c r="L59" s="4">
        <f t="shared" si="2"/>
        <v>41579</v>
      </c>
      <c r="M59" s="4" t="str">
        <f>IF([2]data!$Q55="","VIDE",[2]data!$Q55)</f>
        <v>VIDE</v>
      </c>
      <c r="N59" s="1" t="e">
        <f t="shared" si="3"/>
        <v>#VALUE!</v>
      </c>
      <c r="O59" s="1" t="e">
        <f t="shared" si="4"/>
        <v>#VALUE!</v>
      </c>
      <c r="P59" s="3">
        <f>IF([2]data!$T55="","VIDE",[2]data!$T55)</f>
        <v>1.25</v>
      </c>
      <c r="Q59" s="1" t="str">
        <f>IF([2]data!$U55="","VIDE",[2]data!$U55)</f>
        <v>VIDE</v>
      </c>
      <c r="R59" s="1" t="str">
        <f>IF([2]data!$V55="","",[2]data!$V55)</f>
        <v/>
      </c>
      <c r="S59" s="129" t="str">
        <f>IF([2]data!$W55="","",[2]data!$W55)</f>
        <v/>
      </c>
    </row>
    <row r="60" spans="1:19">
      <c r="A60" s="1" t="str">
        <f>IF([2]data!$A56="","",[2]data!$A56)</f>
        <v>O</v>
      </c>
      <c r="B60" s="1" t="str">
        <f>[2]data!$B56</f>
        <v>FT-216/A</v>
      </c>
      <c r="C60" s="1" t="str">
        <f t="shared" si="6"/>
        <v>FT</v>
      </c>
      <c r="D60" s="1" t="str">
        <f>[2]data!$F56</f>
        <v>P</v>
      </c>
      <c r="E60" s="2" t="str">
        <f>IF([2]data!$G56="1","M","")</f>
        <v>M</v>
      </c>
      <c r="F60" s="37" t="str">
        <f>IF([2]data!$H56="1","M","")</f>
        <v/>
      </c>
      <c r="G60" s="1" t="str">
        <f>[2]data!$I56</f>
        <v>BC-13-5461-07</v>
      </c>
      <c r="H60" s="3"/>
      <c r="I60" s="30"/>
      <c r="J60" s="4">
        <f>IF([2]data!$N56="","VIDE",[2]data!$N56)</f>
        <v>41576.730358796303</v>
      </c>
      <c r="K60" s="127">
        <f t="shared" si="1"/>
        <v>44</v>
      </c>
      <c r="L60" s="4">
        <f t="shared" si="2"/>
        <v>41579</v>
      </c>
      <c r="M60" s="4" t="str">
        <f>IF([2]data!$Q56="","VIDE",[2]data!$Q56)</f>
        <v>VIDE</v>
      </c>
      <c r="N60" s="1" t="e">
        <f t="shared" si="3"/>
        <v>#VALUE!</v>
      </c>
      <c r="O60" s="1" t="e">
        <f t="shared" si="4"/>
        <v>#VALUE!</v>
      </c>
      <c r="P60" s="3">
        <f>IF([2]data!$T56="","VIDE",[2]data!$T56)</f>
        <v>1.25</v>
      </c>
      <c r="Q60" s="1" t="str">
        <f>IF([2]data!$U56="","VIDE",[2]data!$U56)</f>
        <v>VIDE</v>
      </c>
      <c r="R60" s="1" t="str">
        <f>IF([2]data!$V56="","",[2]data!$V56)</f>
        <v/>
      </c>
      <c r="S60" s="129" t="str">
        <f>IF([2]data!$W56="","",[2]data!$W56)</f>
        <v/>
      </c>
    </row>
    <row r="61" spans="1:19">
      <c r="A61" s="1" t="str">
        <f>IF([2]data!$A57="","",[2]data!$A57)</f>
        <v>O</v>
      </c>
      <c r="B61" s="1" t="str">
        <f>[2]data!$B57</f>
        <v>FT-216/A</v>
      </c>
      <c r="C61" s="1" t="str">
        <f t="shared" si="6"/>
        <v>FT</v>
      </c>
      <c r="D61" s="1" t="str">
        <f>[2]data!$F57</f>
        <v>P</v>
      </c>
      <c r="E61" s="2" t="str">
        <f>IF([2]data!$G57="1","M","")</f>
        <v>M</v>
      </c>
      <c r="F61" s="37" t="str">
        <f>IF([2]data!$H57="1","M","")</f>
        <v/>
      </c>
      <c r="G61" s="1" t="str">
        <f>[2]data!$I57</f>
        <v>BC-13-5461-06</v>
      </c>
      <c r="H61" s="3"/>
      <c r="I61" s="30"/>
      <c r="J61" s="4">
        <f>IF([2]data!$N57="","VIDE",[2]data!$N57)</f>
        <v>41576.730358796303</v>
      </c>
      <c r="K61" s="127">
        <f t="shared" si="1"/>
        <v>44</v>
      </c>
      <c r="L61" s="4">
        <f t="shared" si="2"/>
        <v>41579</v>
      </c>
      <c r="M61" s="4" t="str">
        <f>IF([2]data!$Q57="","VIDE",[2]data!$Q57)</f>
        <v>VIDE</v>
      </c>
      <c r="N61" s="1" t="e">
        <f t="shared" si="3"/>
        <v>#VALUE!</v>
      </c>
      <c r="O61" s="1" t="e">
        <f t="shared" si="4"/>
        <v>#VALUE!</v>
      </c>
      <c r="P61" s="3">
        <f>IF([2]data!$T57="","VIDE",[2]data!$T57)</f>
        <v>1.25</v>
      </c>
      <c r="Q61" s="1" t="str">
        <f>IF([2]data!$U57="","VIDE",[2]data!$U57)</f>
        <v>VIDE</v>
      </c>
      <c r="R61" s="1" t="str">
        <f>IF([2]data!$V57="","",[2]data!$V57)</f>
        <v/>
      </c>
      <c r="S61" s="129" t="str">
        <f>IF([2]data!$W57="","",[2]data!$W57)</f>
        <v/>
      </c>
    </row>
    <row r="62" spans="1:19">
      <c r="A62" s="1" t="str">
        <f>IF([2]data!$A58="","",[2]data!$A58)</f>
        <v>O</v>
      </c>
      <c r="B62" s="1" t="str">
        <f>[2]data!$B58</f>
        <v>FT-216/A</v>
      </c>
      <c r="C62" s="1" t="str">
        <f t="shared" si="6"/>
        <v>FT</v>
      </c>
      <c r="D62" s="1" t="str">
        <f>[2]data!$F58</f>
        <v>P</v>
      </c>
      <c r="E62" s="2" t="str">
        <f>IF([2]data!$G58="1","M","")</f>
        <v>M</v>
      </c>
      <c r="F62" s="37" t="str">
        <f>IF([2]data!$H58="1","M","")</f>
        <v/>
      </c>
      <c r="G62" s="1" t="str">
        <f>[2]data!$I58</f>
        <v>BC-13-5461-05</v>
      </c>
      <c r="H62" s="3"/>
      <c r="I62" s="30" t="s">
        <v>55</v>
      </c>
      <c r="J62" s="4">
        <f>IF([2]data!$N58="","VIDE",[2]data!$N58)</f>
        <v>41576.730358796303</v>
      </c>
      <c r="K62" s="127">
        <f t="shared" si="1"/>
        <v>44</v>
      </c>
      <c r="L62" s="4">
        <f t="shared" si="2"/>
        <v>41579</v>
      </c>
      <c r="M62" s="4" t="str">
        <f>IF([2]data!$Q58="","VIDE",[2]data!$Q58)</f>
        <v>VIDE</v>
      </c>
      <c r="N62" s="1" t="e">
        <f t="shared" si="3"/>
        <v>#VALUE!</v>
      </c>
      <c r="O62" s="1" t="e">
        <f t="shared" si="4"/>
        <v>#VALUE!</v>
      </c>
      <c r="P62" s="3">
        <f>IF([2]data!$T58="","VIDE",[2]data!$T58)</f>
        <v>1.25</v>
      </c>
      <c r="Q62" s="1" t="str">
        <f>IF([2]data!$U58="","VIDE",[2]data!$U58)</f>
        <v>VIDE</v>
      </c>
      <c r="R62" s="1" t="str">
        <f>IF([2]data!$V58="","",[2]data!$V58)</f>
        <v/>
      </c>
      <c r="S62" s="129" t="str">
        <f>IF([2]data!$W58="","",[2]data!$W58)</f>
        <v/>
      </c>
    </row>
    <row r="63" spans="1:19">
      <c r="A63" s="1" t="str">
        <f>IF([2]data!$A59="","",[2]data!$A59)</f>
        <v>O</v>
      </c>
      <c r="B63" s="1" t="str">
        <f>[2]data!$B59</f>
        <v>FT-216/A</v>
      </c>
      <c r="C63" s="1" t="str">
        <f t="shared" si="6"/>
        <v>FT</v>
      </c>
      <c r="D63" s="1" t="str">
        <f>[2]data!$F59</f>
        <v>P</v>
      </c>
      <c r="E63" s="2" t="str">
        <f>IF([2]data!$G59="1","M","")</f>
        <v>M</v>
      </c>
      <c r="F63" s="37" t="str">
        <f>IF([2]data!$H59="1","M","")</f>
        <v/>
      </c>
      <c r="G63" s="1" t="str">
        <f>[2]data!$I59</f>
        <v>BC-13-5461-04</v>
      </c>
      <c r="H63" s="3"/>
      <c r="I63" s="30" t="s">
        <v>55</v>
      </c>
      <c r="J63" s="4">
        <f>IF([2]data!$N59="","VIDE",[2]data!$N59)</f>
        <v>41576.730358796303</v>
      </c>
      <c r="K63" s="127">
        <f t="shared" si="1"/>
        <v>44</v>
      </c>
      <c r="L63" s="4">
        <f t="shared" si="2"/>
        <v>41579</v>
      </c>
      <c r="M63" s="4" t="str">
        <f>IF([2]data!$Q59="","VIDE",[2]data!$Q59)</f>
        <v>VIDE</v>
      </c>
      <c r="N63" s="1" t="e">
        <f t="shared" si="3"/>
        <v>#VALUE!</v>
      </c>
      <c r="O63" s="1" t="e">
        <f t="shared" si="4"/>
        <v>#VALUE!</v>
      </c>
      <c r="P63" s="3">
        <f>IF([2]data!$T59="","VIDE",[2]data!$T59)</f>
        <v>1.25</v>
      </c>
      <c r="Q63" s="1" t="str">
        <f>IF([2]data!$U59="","VIDE",[2]data!$U59)</f>
        <v>VIDE</v>
      </c>
      <c r="R63" s="1" t="str">
        <f>IF([2]data!$V59="","",[2]data!$V59)</f>
        <v/>
      </c>
      <c r="S63" s="129" t="str">
        <f>IF([2]data!$W59="","",[2]data!$W59)</f>
        <v/>
      </c>
    </row>
    <row r="64" spans="1:19">
      <c r="A64" s="1" t="str">
        <f>IF([2]data!$A60="","",[2]data!$A60)</f>
        <v>O</v>
      </c>
      <c r="B64" s="1" t="str">
        <f>[2]data!$B60</f>
        <v>FT-216/A</v>
      </c>
      <c r="C64" s="1" t="str">
        <f t="shared" si="6"/>
        <v>FT</v>
      </c>
      <c r="D64" s="1" t="str">
        <f>[2]data!$F60</f>
        <v>P</v>
      </c>
      <c r="E64" s="2" t="str">
        <f>IF([2]data!$G60="1","M","")</f>
        <v>M</v>
      </c>
      <c r="F64" s="37" t="str">
        <f>IF([2]data!$H60="1","M","")</f>
        <v/>
      </c>
      <c r="G64" s="1" t="str">
        <f>[2]data!$I60</f>
        <v>BC-13-5461-03</v>
      </c>
      <c r="H64" s="3"/>
      <c r="I64" s="30" t="s">
        <v>55</v>
      </c>
      <c r="J64" s="4">
        <f>IF([2]data!$N60="","VIDE",[2]data!$N60)</f>
        <v>41576.730358796303</v>
      </c>
      <c r="K64" s="127">
        <f t="shared" si="1"/>
        <v>44</v>
      </c>
      <c r="L64" s="4">
        <f t="shared" si="2"/>
        <v>41579</v>
      </c>
      <c r="M64" s="4" t="str">
        <f>IF([2]data!$Q60="","VIDE",[2]data!$Q60)</f>
        <v>VIDE</v>
      </c>
      <c r="N64" s="1" t="e">
        <f t="shared" si="3"/>
        <v>#VALUE!</v>
      </c>
      <c r="O64" s="1" t="e">
        <f t="shared" si="4"/>
        <v>#VALUE!</v>
      </c>
      <c r="P64" s="3">
        <f>IF([2]data!$T60="","VIDE",[2]data!$T60)</f>
        <v>1.25</v>
      </c>
      <c r="Q64" s="1" t="str">
        <f>IF([2]data!$U60="","VIDE",[2]data!$U60)</f>
        <v>VIDE</v>
      </c>
      <c r="R64" s="1" t="str">
        <f>IF([2]data!$V60="","",[2]data!$V60)</f>
        <v/>
      </c>
      <c r="S64" s="129" t="str">
        <f>IF([2]data!$W60="","",[2]data!$W60)</f>
        <v/>
      </c>
    </row>
    <row r="65" spans="1:19">
      <c r="A65" s="1" t="str">
        <f>IF([2]data!$A61="","",[2]data!$A61)</f>
        <v>O</v>
      </c>
      <c r="B65" s="1" t="str">
        <f>[2]data!$B61</f>
        <v>FT-216/A</v>
      </c>
      <c r="C65" s="1" t="str">
        <f t="shared" si="6"/>
        <v>FT</v>
      </c>
      <c r="D65" s="1" t="str">
        <f>[2]data!$F61</f>
        <v>P</v>
      </c>
      <c r="E65" s="2" t="str">
        <f>IF([2]data!$G61="1","M","")</f>
        <v>M</v>
      </c>
      <c r="F65" s="37" t="str">
        <f>IF([2]data!$H61="1","M","")</f>
        <v/>
      </c>
      <c r="G65" s="1" t="str">
        <f>[2]data!$I61</f>
        <v>BC-13-5461-02</v>
      </c>
      <c r="H65" s="3"/>
      <c r="I65" s="30" t="s">
        <v>55</v>
      </c>
      <c r="J65" s="4">
        <f>IF([2]data!$N61="","VIDE",[2]data!$N61)</f>
        <v>41576.730358796303</v>
      </c>
      <c r="K65" s="127">
        <f t="shared" si="1"/>
        <v>44</v>
      </c>
      <c r="L65" s="4">
        <f t="shared" si="2"/>
        <v>41579</v>
      </c>
      <c r="M65" s="4" t="str">
        <f>IF([2]data!$Q61="","VIDE",[2]data!$Q61)</f>
        <v>VIDE</v>
      </c>
      <c r="N65" s="1" t="e">
        <f t="shared" si="3"/>
        <v>#VALUE!</v>
      </c>
      <c r="O65" s="1" t="e">
        <f t="shared" si="4"/>
        <v>#VALUE!</v>
      </c>
      <c r="P65" s="3">
        <f>IF([2]data!$T61="","VIDE",[2]data!$T61)</f>
        <v>1.25</v>
      </c>
      <c r="Q65" s="1" t="str">
        <f>IF([2]data!$U61="","VIDE",[2]data!$U61)</f>
        <v>VIDE</v>
      </c>
      <c r="R65" s="1" t="str">
        <f>IF([2]data!$V61="","",[2]data!$V61)</f>
        <v/>
      </c>
      <c r="S65" s="129" t="str">
        <f>IF([2]data!$W61="","",[2]data!$W61)</f>
        <v/>
      </c>
    </row>
    <row r="66" spans="1:19">
      <c r="A66" s="1" t="str">
        <f>IF([2]data!$A62="","",[2]data!$A62)</f>
        <v>O</v>
      </c>
      <c r="B66" s="1" t="str">
        <f>[2]data!$B62</f>
        <v>FT-216/A</v>
      </c>
      <c r="C66" s="1" t="str">
        <f t="shared" si="6"/>
        <v>FT</v>
      </c>
      <c r="D66" s="1" t="str">
        <f>[2]data!$F62</f>
        <v>P</v>
      </c>
      <c r="E66" s="2" t="str">
        <f>IF([2]data!$G62="1","M","")</f>
        <v>M</v>
      </c>
      <c r="F66" s="37" t="str">
        <f>IF([2]data!$H62="1","M","")</f>
        <v/>
      </c>
      <c r="G66" s="1" t="str">
        <f>[2]data!$I62</f>
        <v>BC-13-5461-01</v>
      </c>
      <c r="H66" s="3"/>
      <c r="I66" s="30" t="s">
        <v>55</v>
      </c>
      <c r="J66" s="4">
        <f>IF([2]data!$N62="","VIDE",[2]data!$N62)</f>
        <v>41576.730358796303</v>
      </c>
      <c r="K66" s="127">
        <f t="shared" si="1"/>
        <v>44</v>
      </c>
      <c r="L66" s="4">
        <f t="shared" si="2"/>
        <v>41579</v>
      </c>
      <c r="M66" s="4" t="str">
        <f>IF([2]data!$Q62="","VIDE",[2]data!$Q62)</f>
        <v>VIDE</v>
      </c>
      <c r="N66" s="1" t="e">
        <f t="shared" si="3"/>
        <v>#VALUE!</v>
      </c>
      <c r="O66" s="1" t="e">
        <f t="shared" si="4"/>
        <v>#VALUE!</v>
      </c>
      <c r="P66" s="3">
        <f>IF([2]data!$T62="","VIDE",[2]data!$T62)</f>
        <v>1.25</v>
      </c>
      <c r="Q66" s="1" t="str">
        <f>IF([2]data!$U62="","VIDE",[2]data!$U62)</f>
        <v>VIDE</v>
      </c>
      <c r="R66" s="1" t="str">
        <f>IF([2]data!$V62="","",[2]data!$V62)</f>
        <v/>
      </c>
      <c r="S66" s="129" t="str">
        <f>IF([2]data!$W62="","",[2]data!$W62)</f>
        <v/>
      </c>
    </row>
    <row r="67" spans="1:19">
      <c r="A67" s="1" t="str">
        <f>IF([2]data!$A63="","",[2]data!$A63)</f>
        <v>O</v>
      </c>
      <c r="B67" s="1" t="str">
        <f>[2]data!$B63</f>
        <v>DT-051</v>
      </c>
      <c r="C67" s="1" t="str">
        <f t="shared" si="6"/>
        <v>DT</v>
      </c>
      <c r="D67" s="1" t="str">
        <f>[2]data!$F63</f>
        <v>P</v>
      </c>
      <c r="E67" s="2" t="str">
        <f>IF([2]data!$G63="1","M","")</f>
        <v/>
      </c>
      <c r="F67" s="37" t="str">
        <f>IF([2]data!$H63="1","M","")</f>
        <v/>
      </c>
      <c r="G67" s="1" t="str">
        <f>[2]data!$I63</f>
        <v>BC-13-5458-01</v>
      </c>
      <c r="H67" s="3"/>
      <c r="I67" s="30"/>
      <c r="J67" s="4">
        <f>IF([2]data!$N63="","VIDE",[2]data!$N63)</f>
        <v>41576.585208333301</v>
      </c>
      <c r="K67" s="127">
        <f t="shared" ref="K67:K130" si="7">IF(J67="","",INT((J67-(DATE(YEAR(J67-WEEKDAY(J67-1)+4),1,3)-WEEKDAY(DATE(YEAR(J67-WEEKDAY(J67-1)+4),1,3)))+5)/7))</f>
        <v>44</v>
      </c>
      <c r="L67" s="4">
        <f t="shared" ref="L67:L130" si="8">IF($J67="","",IF($D67="P",IF($E67="",WORKDAY($J67,5,$J$3:$P$4),WORKDAY($J67,3,$J$3:$P$4)),IF($E67="",WORKDAY($J67,10,$J$3:$P$4),WORKDAY($J67,5,$J$3:$P$4))))</f>
        <v>41583</v>
      </c>
      <c r="M67" s="4" t="str">
        <f>IF([2]data!$Q63="","VIDE",[2]data!$Q63)</f>
        <v>VIDE</v>
      </c>
      <c r="N67" s="1" t="e">
        <f t="shared" ref="N67:N130" si="9">IF(M67="","",INT((M67-(DATE(YEAR(M67-WEEKDAY(M67-1)+4),1,3)-WEEKDAY(DATE(YEAR(M67-WEEKDAY(M67-1)+4),1,3)))+5)/7))</f>
        <v>#VALUE!</v>
      </c>
      <c r="O67" s="1" t="e">
        <f t="shared" ref="O67:O130" si="10">IF($M67="","",NETWORKDAYS(J67,M67,$J$3:$P$4)-1)</f>
        <v>#VALUE!</v>
      </c>
      <c r="P67" s="3">
        <f>IF([2]data!$T63="","VIDE",[2]data!$T63)</f>
        <v>0.75</v>
      </c>
      <c r="Q67" s="1" t="str">
        <f>IF([2]data!$U63="","VIDE",[2]data!$U63)</f>
        <v>VIDE</v>
      </c>
      <c r="R67" s="1" t="str">
        <f>IF([2]data!$V63="","",[2]data!$V63)</f>
        <v/>
      </c>
      <c r="S67" s="129" t="str">
        <f>IF([2]data!$W63="","",[2]data!$W63)</f>
        <v/>
      </c>
    </row>
    <row r="68" spans="1:19">
      <c r="A68" s="1" t="str">
        <f>IF([2]data!$A64="","",[2]data!$A64)</f>
        <v>O</v>
      </c>
      <c r="B68" s="1" t="str">
        <f>[2]data!$B64</f>
        <v>EL-538</v>
      </c>
      <c r="C68" s="1" t="str">
        <f t="shared" ref="C68:C131" si="11">LEFT(B68,2)</f>
        <v>EL</v>
      </c>
      <c r="D68" s="1" t="str">
        <f>[2]data!$F64</f>
        <v>P</v>
      </c>
      <c r="E68" s="2" t="str">
        <f>IF([2]data!$G64="1","M","")</f>
        <v>M</v>
      </c>
      <c r="F68" s="37" t="str">
        <f>IF([2]data!$H64="1","M","")</f>
        <v/>
      </c>
      <c r="G68" s="1" t="str">
        <f>[2]data!$I64</f>
        <v>BC-13-5449-04</v>
      </c>
      <c r="H68" s="3"/>
      <c r="I68" s="30"/>
      <c r="J68" s="4">
        <f>IF([2]data!$N64="","VIDE",[2]data!$N64)</f>
        <v>41576.414247685199</v>
      </c>
      <c r="K68" s="127">
        <f t="shared" si="7"/>
        <v>44</v>
      </c>
      <c r="L68" s="4">
        <f t="shared" si="8"/>
        <v>41579</v>
      </c>
      <c r="M68" s="4" t="str">
        <f>IF([2]data!$Q64="","VIDE",[2]data!$Q64)</f>
        <v>VIDE</v>
      </c>
      <c r="N68" s="1" t="e">
        <f t="shared" si="9"/>
        <v>#VALUE!</v>
      </c>
      <c r="O68" s="1" t="e">
        <f t="shared" si="10"/>
        <v>#VALUE!</v>
      </c>
      <c r="P68" s="3">
        <f>IF([2]data!$T64="","VIDE",[2]data!$T64)</f>
        <v>2.5</v>
      </c>
      <c r="Q68" s="1" t="str">
        <f>IF([2]data!$U64="","VIDE",[2]data!$U64)</f>
        <v>VIDE</v>
      </c>
      <c r="R68" s="1" t="str">
        <f>IF([2]data!$V64="","",[2]data!$V64)</f>
        <v/>
      </c>
      <c r="S68" s="129" t="str">
        <f>IF([2]data!$W64="","",[2]data!$W64)</f>
        <v/>
      </c>
    </row>
    <row r="69" spans="1:19">
      <c r="A69" s="1" t="str">
        <f>IF([2]data!$A65="","",[2]data!$A65)</f>
        <v>O</v>
      </c>
      <c r="B69" s="1" t="str">
        <f>[2]data!$B65</f>
        <v>EL-537</v>
      </c>
      <c r="C69" s="1" t="str">
        <f t="shared" si="11"/>
        <v>EL</v>
      </c>
      <c r="D69" s="1" t="str">
        <f>[2]data!$F65</f>
        <v>P</v>
      </c>
      <c r="E69" s="2" t="str">
        <f>IF([2]data!$G65="1","M","")</f>
        <v/>
      </c>
      <c r="F69" s="37" t="str">
        <f>IF([2]data!$H65="1","M","")</f>
        <v/>
      </c>
      <c r="G69" s="1" t="str">
        <f>[2]data!$I65</f>
        <v>BC-13-5449-03</v>
      </c>
      <c r="H69" s="3"/>
      <c r="I69" s="30"/>
      <c r="J69" s="4">
        <f>IF([2]data!$N65="","VIDE",[2]data!$N65)</f>
        <v>41576.414247685199</v>
      </c>
      <c r="K69" s="127">
        <f t="shared" si="7"/>
        <v>44</v>
      </c>
      <c r="L69" s="4">
        <f t="shared" si="8"/>
        <v>41583</v>
      </c>
      <c r="M69" s="4" t="str">
        <f>IF([2]data!$Q65="","VIDE",[2]data!$Q65)</f>
        <v>VIDE</v>
      </c>
      <c r="N69" s="1" t="e">
        <f t="shared" si="9"/>
        <v>#VALUE!</v>
      </c>
      <c r="O69" s="1" t="e">
        <f t="shared" si="10"/>
        <v>#VALUE!</v>
      </c>
      <c r="P69" s="3">
        <f>IF([2]data!$T65="","VIDE",[2]data!$T65)</f>
        <v>2.5</v>
      </c>
      <c r="Q69" s="1" t="str">
        <f>IF([2]data!$U65="","VIDE",[2]data!$U65)</f>
        <v>VIDE</v>
      </c>
      <c r="R69" s="1" t="str">
        <f>IF([2]data!$V65="","",[2]data!$V65)</f>
        <v/>
      </c>
      <c r="S69" s="129" t="str">
        <f>IF([2]data!$W65="","",[2]data!$W65)</f>
        <v/>
      </c>
    </row>
    <row r="70" spans="1:19">
      <c r="A70" s="1" t="str">
        <f>IF([2]data!$A66="","",[2]data!$A66)</f>
        <v>O</v>
      </c>
      <c r="B70" s="1" t="str">
        <f>[2]data!$B66</f>
        <v>EL-353</v>
      </c>
      <c r="C70" s="1" t="str">
        <f t="shared" si="11"/>
        <v>EL</v>
      </c>
      <c r="D70" s="1" t="str">
        <f>[2]data!$F66</f>
        <v>P</v>
      </c>
      <c r="E70" s="2" t="str">
        <f>IF([2]data!$G66="1","M","")</f>
        <v/>
      </c>
      <c r="F70" s="37" t="str">
        <f>IF([2]data!$H66="1","M","")</f>
        <v/>
      </c>
      <c r="G70" s="1" t="str">
        <f>[2]data!$I66</f>
        <v>BC-13-5449-02</v>
      </c>
      <c r="H70" s="3"/>
      <c r="I70" s="30"/>
      <c r="J70" s="4">
        <f>IF([2]data!$N66="","VIDE",[2]data!$N66)</f>
        <v>41576.414247685199</v>
      </c>
      <c r="K70" s="127">
        <f t="shared" si="7"/>
        <v>44</v>
      </c>
      <c r="L70" s="4">
        <f t="shared" si="8"/>
        <v>41583</v>
      </c>
      <c r="M70" s="4" t="str">
        <f>IF([2]data!$Q66="","VIDE",[2]data!$Q66)</f>
        <v>VIDE</v>
      </c>
      <c r="N70" s="1" t="e">
        <f t="shared" si="9"/>
        <v>#VALUE!</v>
      </c>
      <c r="O70" s="1" t="e">
        <f t="shared" si="10"/>
        <v>#VALUE!</v>
      </c>
      <c r="P70" s="3">
        <f>IF([2]data!$T66="","VIDE",[2]data!$T66)</f>
        <v>2.5</v>
      </c>
      <c r="Q70" s="1" t="str">
        <f>IF([2]data!$U66="","VIDE",[2]data!$U66)</f>
        <v>VIDE</v>
      </c>
      <c r="R70" s="1" t="str">
        <f>IF([2]data!$V66="","",[2]data!$V66)</f>
        <v/>
      </c>
      <c r="S70" s="129" t="str">
        <f>IF([2]data!$W66="","",[2]data!$W66)</f>
        <v/>
      </c>
    </row>
    <row r="71" spans="1:19">
      <c r="A71" s="1" t="str">
        <f>IF([2]data!$A67="","",[2]data!$A67)</f>
        <v>O</v>
      </c>
      <c r="B71" s="1" t="str">
        <f>[2]data!$B67</f>
        <v>EL-305</v>
      </c>
      <c r="C71" s="1" t="str">
        <f t="shared" si="11"/>
        <v>EL</v>
      </c>
      <c r="D71" s="1" t="str">
        <f>[2]data!$F67</f>
        <v>P</v>
      </c>
      <c r="E71" s="2" t="str">
        <f>IF([2]data!$G67="1","M","")</f>
        <v/>
      </c>
      <c r="F71" s="37" t="str">
        <f>IF([2]data!$H67="1","M","")</f>
        <v/>
      </c>
      <c r="G71" s="1" t="str">
        <f>[2]data!$I67</f>
        <v>BC-13-5449-01</v>
      </c>
      <c r="H71" s="3"/>
      <c r="I71" s="30"/>
      <c r="J71" s="4">
        <f>IF([2]data!$N67="","VIDE",[2]data!$N67)</f>
        <v>41576.414247685199</v>
      </c>
      <c r="K71" s="127">
        <f t="shared" si="7"/>
        <v>44</v>
      </c>
      <c r="L71" s="4">
        <f t="shared" si="8"/>
        <v>41583</v>
      </c>
      <c r="M71" s="4" t="str">
        <f>IF([2]data!$Q67="","VIDE",[2]data!$Q67)</f>
        <v>VIDE</v>
      </c>
      <c r="N71" s="1" t="e">
        <f t="shared" si="9"/>
        <v>#VALUE!</v>
      </c>
      <c r="O71" s="1" t="e">
        <f t="shared" si="10"/>
        <v>#VALUE!</v>
      </c>
      <c r="P71" s="3">
        <f>IF([2]data!$T67="","VIDE",[2]data!$T67)</f>
        <v>2.5</v>
      </c>
      <c r="Q71" s="1" t="str">
        <f>IF([2]data!$U67="","VIDE",[2]data!$U67)</f>
        <v>VIDE</v>
      </c>
      <c r="R71" s="1" t="str">
        <f>IF([2]data!$V67="","",[2]data!$V67)</f>
        <v/>
      </c>
      <c r="S71" s="129" t="str">
        <f>IF([2]data!$W67="","",[2]data!$W67)</f>
        <v/>
      </c>
    </row>
    <row r="72" spans="1:19">
      <c r="A72" s="1" t="str">
        <f>IF([2]data!$A68="","",[2]data!$A68)</f>
        <v>O</v>
      </c>
      <c r="B72" s="1" t="str">
        <f>[2]data!$B68</f>
        <v>AB-142</v>
      </c>
      <c r="C72" s="1" t="str">
        <f t="shared" si="11"/>
        <v>AB</v>
      </c>
      <c r="D72" s="1" t="str">
        <f>[2]data!$F68</f>
        <v>P</v>
      </c>
      <c r="E72" s="2" t="str">
        <f>IF([2]data!$G68="1","M","")</f>
        <v/>
      </c>
      <c r="F72" s="37" t="str">
        <f>IF([2]data!$H68="1","M","")</f>
        <v/>
      </c>
      <c r="G72" s="1" t="str">
        <f>[2]data!$I68</f>
        <v>BC-13-5444-03</v>
      </c>
      <c r="H72" s="3"/>
      <c r="I72" s="30"/>
      <c r="J72" s="4">
        <f>IF([2]data!$N68="","VIDE",[2]data!$N68)</f>
        <v>41576.347627314797</v>
      </c>
      <c r="K72" s="127">
        <f t="shared" si="7"/>
        <v>44</v>
      </c>
      <c r="L72" s="4">
        <f t="shared" si="8"/>
        <v>41583</v>
      </c>
      <c r="M72" s="4" t="str">
        <f>IF([2]data!$Q68="","VIDE",[2]data!$Q68)</f>
        <v>VIDE</v>
      </c>
      <c r="N72" s="1" t="e">
        <f t="shared" si="9"/>
        <v>#VALUE!</v>
      </c>
      <c r="O72" s="1" t="e">
        <f t="shared" si="10"/>
        <v>#VALUE!</v>
      </c>
      <c r="P72" s="3">
        <f>IF([2]data!$T68="","VIDE",[2]data!$T68)</f>
        <v>1.5</v>
      </c>
      <c r="Q72" s="1" t="str">
        <f>IF([2]data!$U68="","VIDE",[2]data!$U68)</f>
        <v>VIDE</v>
      </c>
      <c r="R72" s="1" t="str">
        <f>IF([2]data!$V68="","",[2]data!$V68)</f>
        <v/>
      </c>
      <c r="S72" s="129" t="str">
        <f>IF([2]data!$W68="","",[2]data!$W68)</f>
        <v/>
      </c>
    </row>
    <row r="73" spans="1:19">
      <c r="A73" s="1" t="str">
        <f>IF([2]data!$A69="","",[2]data!$A69)</f>
        <v>O</v>
      </c>
      <c r="B73" s="1" t="str">
        <f>[2]data!$B69</f>
        <v>AB-142</v>
      </c>
      <c r="C73" s="1" t="str">
        <f t="shared" si="11"/>
        <v>AB</v>
      </c>
      <c r="D73" s="1" t="str">
        <f>[2]data!$F69</f>
        <v>P</v>
      </c>
      <c r="E73" s="2" t="str">
        <f>IF([2]data!$G69="1","M","")</f>
        <v/>
      </c>
      <c r="F73" s="37" t="str">
        <f>IF([2]data!$H69="1","M","")</f>
        <v/>
      </c>
      <c r="G73" s="1" t="str">
        <f>[2]data!$I69</f>
        <v>BC-13-5444-02</v>
      </c>
      <c r="H73" s="3"/>
      <c r="I73" s="30"/>
      <c r="J73" s="4">
        <f>IF([2]data!$N69="","VIDE",[2]data!$N69)</f>
        <v>41576.347627314797</v>
      </c>
      <c r="K73" s="127">
        <f t="shared" si="7"/>
        <v>44</v>
      </c>
      <c r="L73" s="4">
        <f t="shared" si="8"/>
        <v>41583</v>
      </c>
      <c r="M73" s="4" t="str">
        <f>IF([2]data!$Q69="","VIDE",[2]data!$Q69)</f>
        <v>VIDE</v>
      </c>
      <c r="N73" s="1" t="e">
        <f t="shared" si="9"/>
        <v>#VALUE!</v>
      </c>
      <c r="O73" s="1" t="e">
        <f t="shared" si="10"/>
        <v>#VALUE!</v>
      </c>
      <c r="P73" s="3">
        <f>IF([2]data!$T69="","VIDE",[2]data!$T69)</f>
        <v>1.5</v>
      </c>
      <c r="Q73" s="1" t="str">
        <f>IF([2]data!$U69="","VIDE",[2]data!$U69)</f>
        <v>VIDE</v>
      </c>
      <c r="R73" s="1" t="str">
        <f>IF([2]data!$V69="","",[2]data!$V69)</f>
        <v/>
      </c>
      <c r="S73" s="129" t="str">
        <f>IF([2]data!$W69="","",[2]data!$W69)</f>
        <v/>
      </c>
    </row>
    <row r="74" spans="1:19">
      <c r="A74" s="1" t="str">
        <f>IF([2]data!$A70="","",[2]data!$A70)</f>
        <v>O</v>
      </c>
      <c r="B74" s="1" t="str">
        <f>[2]data!$B70</f>
        <v>AB-142</v>
      </c>
      <c r="C74" s="1" t="str">
        <f t="shared" si="11"/>
        <v>AB</v>
      </c>
      <c r="D74" s="1" t="str">
        <f>[2]data!$F70</f>
        <v>P</v>
      </c>
      <c r="E74" s="2" t="str">
        <f>IF([2]data!$G70="1","M","")</f>
        <v/>
      </c>
      <c r="F74" s="37" t="str">
        <f>IF([2]data!$H70="1","M","")</f>
        <v/>
      </c>
      <c r="G74" s="1" t="str">
        <f>[2]data!$I70</f>
        <v>BC-13-5444-01</v>
      </c>
      <c r="H74" s="3"/>
      <c r="I74" s="30"/>
      <c r="J74" s="4">
        <f>IF([2]data!$N70="","VIDE",[2]data!$N70)</f>
        <v>41576.347627314797</v>
      </c>
      <c r="K74" s="127">
        <f t="shared" si="7"/>
        <v>44</v>
      </c>
      <c r="L74" s="4">
        <f t="shared" si="8"/>
        <v>41583</v>
      </c>
      <c r="M74" s="4" t="str">
        <f>IF([2]data!$Q70="","VIDE",[2]data!$Q70)</f>
        <v>VIDE</v>
      </c>
      <c r="N74" s="1" t="e">
        <f t="shared" si="9"/>
        <v>#VALUE!</v>
      </c>
      <c r="O74" s="1" t="e">
        <f t="shared" si="10"/>
        <v>#VALUE!</v>
      </c>
      <c r="P74" s="3">
        <f>IF([2]data!$T70="","VIDE",[2]data!$T70)</f>
        <v>1.5</v>
      </c>
      <c r="Q74" s="1" t="str">
        <f>IF([2]data!$U70="","VIDE",[2]data!$U70)</f>
        <v>VIDE</v>
      </c>
      <c r="R74" s="1" t="str">
        <f>IF([2]data!$V70="","",[2]data!$V70)</f>
        <v/>
      </c>
      <c r="S74" s="129" t="str">
        <f>IF([2]data!$W70="","",[2]data!$W70)</f>
        <v/>
      </c>
    </row>
    <row r="75" spans="1:19">
      <c r="A75" s="1" t="str">
        <f>IF([2]data!$A71="","",[2]data!$A71)</f>
        <v>O</v>
      </c>
      <c r="B75" s="1" t="str">
        <f>[2]data!$B71</f>
        <v>AB-137</v>
      </c>
      <c r="C75" s="1" t="str">
        <f t="shared" si="11"/>
        <v>AB</v>
      </c>
      <c r="D75" s="1" t="str">
        <f>[2]data!$F71</f>
        <v>P</v>
      </c>
      <c r="E75" s="2" t="str">
        <f>IF([2]data!$G71="1","M","")</f>
        <v/>
      </c>
      <c r="F75" s="37" t="str">
        <f>IF([2]data!$H71="1","M","")</f>
        <v/>
      </c>
      <c r="G75" s="1" t="str">
        <f>[2]data!$I71</f>
        <v>BC-13-5441-03</v>
      </c>
      <c r="H75" s="3"/>
      <c r="I75" s="30"/>
      <c r="J75" s="4">
        <f>IF([2]data!$N71="","VIDE",[2]data!$N71)</f>
        <v>41576.345312500001</v>
      </c>
      <c r="K75" s="127">
        <f t="shared" si="7"/>
        <v>44</v>
      </c>
      <c r="L75" s="4">
        <f t="shared" si="8"/>
        <v>41583</v>
      </c>
      <c r="M75" s="4" t="str">
        <f>IF([2]data!$Q71="","VIDE",[2]data!$Q71)</f>
        <v>VIDE</v>
      </c>
      <c r="N75" s="1" t="e">
        <f t="shared" si="9"/>
        <v>#VALUE!</v>
      </c>
      <c r="O75" s="1" t="e">
        <f t="shared" si="10"/>
        <v>#VALUE!</v>
      </c>
      <c r="P75" s="3">
        <f>IF([2]data!$T71="","VIDE",[2]data!$T71)</f>
        <v>1.5</v>
      </c>
      <c r="Q75" s="1" t="str">
        <f>IF([2]data!$U71="","VIDE",[2]data!$U71)</f>
        <v>VIDE</v>
      </c>
      <c r="R75" s="1" t="str">
        <f>IF([2]data!$V71="","",[2]data!$V71)</f>
        <v/>
      </c>
      <c r="S75" s="129" t="str">
        <f>IF([2]data!$W71="","",[2]data!$W71)</f>
        <v/>
      </c>
    </row>
    <row r="76" spans="1:19">
      <c r="A76" s="1" t="str">
        <f>IF([2]data!$A72="","",[2]data!$A72)</f>
        <v>O</v>
      </c>
      <c r="B76" s="1" t="str">
        <f>[2]data!$B72</f>
        <v>AB-139</v>
      </c>
      <c r="C76" s="1" t="str">
        <f t="shared" si="11"/>
        <v>AB</v>
      </c>
      <c r="D76" s="1" t="str">
        <f>[2]data!$F72</f>
        <v>P</v>
      </c>
      <c r="E76" s="2" t="str">
        <f>IF([2]data!$G72="1","M","")</f>
        <v/>
      </c>
      <c r="F76" s="37" t="str">
        <f>IF([2]data!$H72="1","M","")</f>
        <v/>
      </c>
      <c r="G76" s="1" t="str">
        <f>[2]data!$I72</f>
        <v>BC-13-5441-02</v>
      </c>
      <c r="H76" s="3"/>
      <c r="I76" s="30"/>
      <c r="J76" s="4">
        <f>IF([2]data!$N72="","VIDE",[2]data!$N72)</f>
        <v>41576.345312500001</v>
      </c>
      <c r="K76" s="127">
        <f t="shared" si="7"/>
        <v>44</v>
      </c>
      <c r="L76" s="4">
        <f t="shared" si="8"/>
        <v>41583</v>
      </c>
      <c r="M76" s="4" t="str">
        <f>IF([2]data!$Q72="","VIDE",[2]data!$Q72)</f>
        <v>VIDE</v>
      </c>
      <c r="N76" s="1" t="e">
        <f t="shared" si="9"/>
        <v>#VALUE!</v>
      </c>
      <c r="O76" s="1" t="e">
        <f t="shared" si="10"/>
        <v>#VALUE!</v>
      </c>
      <c r="P76" s="3">
        <f>IF([2]data!$T72="","VIDE",[2]data!$T72)</f>
        <v>1.5</v>
      </c>
      <c r="Q76" s="1" t="str">
        <f>IF([2]data!$U72="","VIDE",[2]data!$U72)</f>
        <v>VIDE</v>
      </c>
      <c r="R76" s="1" t="str">
        <f>IF([2]data!$V72="","",[2]data!$V72)</f>
        <v/>
      </c>
      <c r="S76" s="129" t="str">
        <f>IF([2]data!$W72="","",[2]data!$W72)</f>
        <v/>
      </c>
    </row>
    <row r="77" spans="1:19">
      <c r="A77" s="1" t="str">
        <f>IF([2]data!$A73="","",[2]data!$A73)</f>
        <v>O</v>
      </c>
      <c r="B77" s="1" t="str">
        <f>[2]data!$B73</f>
        <v>AB-135</v>
      </c>
      <c r="C77" s="1" t="str">
        <f t="shared" si="11"/>
        <v>AB</v>
      </c>
      <c r="D77" s="1" t="str">
        <f>[2]data!$F73</f>
        <v>P</v>
      </c>
      <c r="E77" s="2" t="str">
        <f>IF([2]data!$G73="1","M","")</f>
        <v/>
      </c>
      <c r="F77" s="37" t="str">
        <f>IF([2]data!$H73="1","M","")</f>
        <v/>
      </c>
      <c r="G77" s="1" t="str">
        <f>[2]data!$I73</f>
        <v>BC-13-5441-01</v>
      </c>
      <c r="H77" s="3"/>
      <c r="I77" s="30"/>
      <c r="J77" s="4">
        <f>IF([2]data!$N73="","VIDE",[2]data!$N73)</f>
        <v>41576.345312500001</v>
      </c>
      <c r="K77" s="127">
        <f t="shared" si="7"/>
        <v>44</v>
      </c>
      <c r="L77" s="4">
        <f t="shared" si="8"/>
        <v>41583</v>
      </c>
      <c r="M77" s="4" t="str">
        <f>IF([2]data!$Q73="","VIDE",[2]data!$Q73)</f>
        <v>VIDE</v>
      </c>
      <c r="N77" s="1" t="e">
        <f t="shared" si="9"/>
        <v>#VALUE!</v>
      </c>
      <c r="O77" s="1" t="e">
        <f t="shared" si="10"/>
        <v>#VALUE!</v>
      </c>
      <c r="P77" s="3">
        <f>IF([2]data!$T73="","VIDE",[2]data!$T73)</f>
        <v>1.5</v>
      </c>
      <c r="Q77" s="1" t="str">
        <f>IF([2]data!$U73="","VIDE",[2]data!$U73)</f>
        <v>VIDE</v>
      </c>
      <c r="R77" s="1" t="str">
        <f>IF([2]data!$V73="","",[2]data!$V73)</f>
        <v/>
      </c>
      <c r="S77" s="129" t="str">
        <f>IF([2]data!$W73="","",[2]data!$W73)</f>
        <v/>
      </c>
    </row>
    <row r="78" spans="1:19">
      <c r="A78" s="1" t="str">
        <f>IF([2]data!$A74="","",[2]data!$A74)</f>
        <v>O</v>
      </c>
      <c r="B78" s="1" t="str">
        <f>[2]data!$B74</f>
        <v>EL-392A/A</v>
      </c>
      <c r="C78" s="1" t="str">
        <f t="shared" si="11"/>
        <v>EL</v>
      </c>
      <c r="D78" s="1" t="str">
        <f>[2]data!$F74</f>
        <v>P</v>
      </c>
      <c r="E78" s="2" t="str">
        <f>IF([2]data!$G74="1","M","")</f>
        <v/>
      </c>
      <c r="F78" s="37" t="str">
        <f>IF([2]data!$H74="1","M","")</f>
        <v/>
      </c>
      <c r="G78" s="1" t="str">
        <f>[2]data!$I74</f>
        <v>BC-13-5432-01</v>
      </c>
      <c r="H78" s="3"/>
      <c r="I78" s="30" t="s">
        <v>55</v>
      </c>
      <c r="J78" s="4">
        <f>IF([2]data!$N74="","VIDE",[2]data!$N74)</f>
        <v>41575.7018634259</v>
      </c>
      <c r="K78" s="127">
        <f t="shared" si="7"/>
        <v>44</v>
      </c>
      <c r="L78" s="4">
        <f t="shared" si="8"/>
        <v>41582</v>
      </c>
      <c r="M78" s="4" t="str">
        <f>IF([2]data!$Q74="","VIDE",[2]data!$Q74)</f>
        <v>VIDE</v>
      </c>
      <c r="N78" s="1" t="e">
        <f t="shared" si="9"/>
        <v>#VALUE!</v>
      </c>
      <c r="O78" s="1" t="e">
        <f t="shared" si="10"/>
        <v>#VALUE!</v>
      </c>
      <c r="P78" s="3">
        <f>IF([2]data!$T74="","VIDE",[2]data!$T74)</f>
        <v>1</v>
      </c>
      <c r="Q78" s="1" t="str">
        <f>IF([2]data!$U74="","VIDE",[2]data!$U74)</f>
        <v>VIDE</v>
      </c>
      <c r="R78" s="1" t="str">
        <f>IF([2]data!$V74="","",[2]data!$V74)</f>
        <v/>
      </c>
      <c r="S78" s="129" t="str">
        <f>IF([2]data!$W74="","",[2]data!$W74)</f>
        <v/>
      </c>
    </row>
    <row r="79" spans="1:19">
      <c r="A79" s="1" t="str">
        <f>IF([2]data!$A75="","",[2]data!$A75)</f>
        <v>O</v>
      </c>
      <c r="B79" s="1" t="str">
        <f>[2]data!$B75</f>
        <v>DS-051</v>
      </c>
      <c r="C79" s="1" t="str">
        <f t="shared" si="11"/>
        <v>DS</v>
      </c>
      <c r="D79" s="1" t="str">
        <f>[2]data!$F75</f>
        <v>P</v>
      </c>
      <c r="E79" s="2" t="str">
        <f>IF([2]data!$G75="1","M","")</f>
        <v/>
      </c>
      <c r="F79" s="37" t="str">
        <f>IF([2]data!$H75="1","M","")</f>
        <v/>
      </c>
      <c r="G79" s="1" t="str">
        <f>[2]data!$I75</f>
        <v>BC-13-5399-02</v>
      </c>
      <c r="H79" s="3"/>
      <c r="I79" s="30"/>
      <c r="J79" s="4">
        <f>IF([2]data!$N75="","VIDE",[2]data!$N75)</f>
        <v>41575.335833333302</v>
      </c>
      <c r="K79" s="127">
        <f t="shared" si="7"/>
        <v>44</v>
      </c>
      <c r="L79" s="4">
        <f t="shared" si="8"/>
        <v>41582</v>
      </c>
      <c r="M79" s="4" t="str">
        <f>IF([2]data!$Q75="","VIDE",[2]data!$Q75)</f>
        <v>VIDE</v>
      </c>
      <c r="N79" s="1" t="e">
        <f t="shared" si="9"/>
        <v>#VALUE!</v>
      </c>
      <c r="O79" s="1" t="e">
        <f t="shared" si="10"/>
        <v>#VALUE!</v>
      </c>
      <c r="P79" s="3">
        <f>IF([2]data!$T75="","VIDE",[2]data!$T75)</f>
        <v>0</v>
      </c>
      <c r="Q79" s="1" t="str">
        <f>IF([2]data!$U75="","VIDE",[2]data!$U75)</f>
        <v>VIDE</v>
      </c>
      <c r="R79" s="1" t="str">
        <f>IF([2]data!$V75="","",[2]data!$V75)</f>
        <v/>
      </c>
      <c r="S79" s="129" t="str">
        <f>IF([2]data!$W75="","",[2]data!$W75)</f>
        <v/>
      </c>
    </row>
    <row r="80" spans="1:19">
      <c r="A80" s="1" t="str">
        <f>IF([2]data!$A76="","",[2]data!$A76)</f>
        <v>O</v>
      </c>
      <c r="B80" s="1" t="str">
        <f>[2]data!$B76</f>
        <v>DS-051</v>
      </c>
      <c r="C80" s="1" t="str">
        <f t="shared" si="11"/>
        <v>DS</v>
      </c>
      <c r="D80" s="1" t="str">
        <f>[2]data!$F76</f>
        <v>P</v>
      </c>
      <c r="E80" s="2" t="str">
        <f>IF([2]data!$G76="1","M","")</f>
        <v/>
      </c>
      <c r="F80" s="37" t="str">
        <f>IF([2]data!$H76="1","M","")</f>
        <v/>
      </c>
      <c r="G80" s="1" t="str">
        <f>[2]data!$I76</f>
        <v>BC-13-5399-01</v>
      </c>
      <c r="H80" s="3"/>
      <c r="I80" s="30"/>
      <c r="J80" s="4">
        <f>IF([2]data!$N76="","VIDE",[2]data!$N76)</f>
        <v>41575.335833333302</v>
      </c>
      <c r="K80" s="127">
        <f t="shared" si="7"/>
        <v>44</v>
      </c>
      <c r="L80" s="4">
        <f t="shared" si="8"/>
        <v>41582</v>
      </c>
      <c r="M80" s="4" t="str">
        <f>IF([2]data!$Q76="","VIDE",[2]data!$Q76)</f>
        <v>VIDE</v>
      </c>
      <c r="N80" s="1" t="e">
        <f t="shared" si="9"/>
        <v>#VALUE!</v>
      </c>
      <c r="O80" s="1" t="e">
        <f t="shared" si="10"/>
        <v>#VALUE!</v>
      </c>
      <c r="P80" s="3">
        <f>IF([2]data!$T76="","VIDE",[2]data!$T76)</f>
        <v>0</v>
      </c>
      <c r="Q80" s="1" t="str">
        <f>IF([2]data!$U76="","VIDE",[2]data!$U76)</f>
        <v>VIDE</v>
      </c>
      <c r="R80" s="1" t="str">
        <f>IF([2]data!$V76="","",[2]data!$V76)</f>
        <v/>
      </c>
      <c r="S80" s="129" t="str">
        <f>IF([2]data!$W76="","",[2]data!$W76)</f>
        <v/>
      </c>
    </row>
    <row r="81" spans="1:19">
      <c r="A81" s="1" t="str">
        <f>IF([2]data!$A77="","",[2]data!$A77)</f>
        <v>O</v>
      </c>
      <c r="B81" s="1" t="str">
        <f>[2]data!$B77</f>
        <v>AD-407</v>
      </c>
      <c r="C81" s="1" t="str">
        <f t="shared" si="11"/>
        <v>AD</v>
      </c>
      <c r="D81" s="1" t="str">
        <f>[2]data!$F77</f>
        <v>P</v>
      </c>
      <c r="E81" s="2" t="str">
        <f>IF([2]data!$G77="1","M","")</f>
        <v/>
      </c>
      <c r="F81" s="37" t="str">
        <f>IF([2]data!$H77="1","M","")</f>
        <v/>
      </c>
      <c r="G81" s="1" t="str">
        <f>[2]data!$I77</f>
        <v>BC-13-5426-01</v>
      </c>
      <c r="H81" s="3"/>
      <c r="I81" s="30" t="s">
        <v>55</v>
      </c>
      <c r="J81" s="4">
        <f>IF([2]data!$N77="","VIDE",[2]data!$N77)</f>
        <v>41575.619155092601</v>
      </c>
      <c r="K81" s="127">
        <f t="shared" si="7"/>
        <v>44</v>
      </c>
      <c r="L81" s="4">
        <f t="shared" si="8"/>
        <v>41582</v>
      </c>
      <c r="M81" s="4" t="str">
        <f>IF([2]data!$Q77="","VIDE",[2]data!$Q77)</f>
        <v>VIDE</v>
      </c>
      <c r="N81" s="1" t="e">
        <f t="shared" si="9"/>
        <v>#VALUE!</v>
      </c>
      <c r="O81" s="1" t="e">
        <f t="shared" si="10"/>
        <v>#VALUE!</v>
      </c>
      <c r="P81" s="3">
        <f>IF([2]data!$T77="","VIDE",[2]data!$T77)</f>
        <v>1.75</v>
      </c>
      <c r="Q81" s="1" t="str">
        <f>IF([2]data!$U77="","VIDE",[2]data!$U77)</f>
        <v>VIDE</v>
      </c>
      <c r="R81" s="1" t="str">
        <f>IF([2]data!$V77="","",[2]data!$V77)</f>
        <v/>
      </c>
      <c r="S81" s="129" t="str">
        <f>IF([2]data!$W77="","",[2]data!$W77)</f>
        <v/>
      </c>
    </row>
    <row r="82" spans="1:19">
      <c r="A82" s="1" t="str">
        <f>IF([2]data!$A78="","",[2]data!$A78)</f>
        <v>O</v>
      </c>
      <c r="B82" s="1" t="str">
        <f>[2]data!$B78</f>
        <v>AB-299C/A</v>
      </c>
      <c r="C82" s="1" t="str">
        <f t="shared" si="11"/>
        <v>AB</v>
      </c>
      <c r="D82" s="1" t="str">
        <f>[2]data!$F78</f>
        <v>P</v>
      </c>
      <c r="E82" s="2" t="str">
        <f>IF([2]data!$G78="1","M","")</f>
        <v/>
      </c>
      <c r="F82" s="37" t="str">
        <f>IF([2]data!$H78="1","M","")</f>
        <v/>
      </c>
      <c r="G82" s="1" t="str">
        <f>[2]data!$I78</f>
        <v>BC-13-5343-07</v>
      </c>
      <c r="H82" s="3"/>
      <c r="I82" s="30"/>
      <c r="J82" s="4">
        <f>IF([2]data!$N78="","VIDE",[2]data!$N78)</f>
        <v>41571.306423611102</v>
      </c>
      <c r="K82" s="127">
        <f t="shared" si="7"/>
        <v>43</v>
      </c>
      <c r="L82" s="4">
        <f t="shared" si="8"/>
        <v>41578</v>
      </c>
      <c r="M82" s="4" t="str">
        <f>IF([2]data!$Q78="","VIDE",[2]data!$Q78)</f>
        <v>VIDE</v>
      </c>
      <c r="N82" s="1" t="e">
        <f t="shared" si="9"/>
        <v>#VALUE!</v>
      </c>
      <c r="O82" s="1" t="e">
        <f t="shared" si="10"/>
        <v>#VALUE!</v>
      </c>
      <c r="P82" s="3">
        <f>IF([2]data!$T78="","VIDE",[2]data!$T78)</f>
        <v>1.5</v>
      </c>
      <c r="Q82" s="1" t="str">
        <f>IF([2]data!$U78="","VIDE",[2]data!$U78)</f>
        <v>VIDE</v>
      </c>
      <c r="R82" s="1" t="str">
        <f>IF([2]data!$V78="","",[2]data!$V78)</f>
        <v/>
      </c>
      <c r="S82" s="129" t="str">
        <f>IF([2]data!$W78="","",[2]data!$W78)</f>
        <v/>
      </c>
    </row>
    <row r="83" spans="1:19">
      <c r="A83" s="1" t="str">
        <f>IF([2]data!$A79="","",[2]data!$A79)</f>
        <v>O</v>
      </c>
      <c r="B83" s="1" t="str">
        <f>[2]data!$B79</f>
        <v>AB-269/A</v>
      </c>
      <c r="C83" s="1" t="str">
        <f t="shared" si="11"/>
        <v>AB</v>
      </c>
      <c r="D83" s="1" t="str">
        <f>[2]data!$F79</f>
        <v>P</v>
      </c>
      <c r="E83" s="2" t="str">
        <f>IF([2]data!$G79="1","M","")</f>
        <v/>
      </c>
      <c r="F83" s="37" t="str">
        <f>IF([2]data!$H79="1","M","")</f>
        <v/>
      </c>
      <c r="G83" s="1" t="str">
        <f>[2]data!$I79</f>
        <v>BC-13-5343-06</v>
      </c>
      <c r="H83" s="3"/>
      <c r="I83" s="30"/>
      <c r="J83" s="4">
        <f>IF([2]data!$N79="","VIDE",[2]data!$N79)</f>
        <v>41571.306423611102</v>
      </c>
      <c r="K83" s="127">
        <f t="shared" si="7"/>
        <v>43</v>
      </c>
      <c r="L83" s="4">
        <f t="shared" si="8"/>
        <v>41578</v>
      </c>
      <c r="M83" s="4" t="str">
        <f>IF([2]data!$Q79="","VIDE",[2]data!$Q79)</f>
        <v>VIDE</v>
      </c>
      <c r="N83" s="1" t="e">
        <f t="shared" si="9"/>
        <v>#VALUE!</v>
      </c>
      <c r="O83" s="1" t="e">
        <f t="shared" si="10"/>
        <v>#VALUE!</v>
      </c>
      <c r="P83" s="3">
        <f>IF([2]data!$T79="","VIDE",[2]data!$T79)</f>
        <v>1.5</v>
      </c>
      <c r="Q83" s="1" t="str">
        <f>IF([2]data!$U79="","VIDE",[2]data!$U79)</f>
        <v>VIDE</v>
      </c>
      <c r="R83" s="1" t="str">
        <f>IF([2]data!$V79="","",[2]data!$V79)</f>
        <v/>
      </c>
      <c r="S83" s="129" t="str">
        <f>IF([2]data!$W79="","",[2]data!$W79)</f>
        <v/>
      </c>
    </row>
    <row r="84" spans="1:19">
      <c r="A84" s="1" t="str">
        <f>IF([2]data!$A80="","",[2]data!$A80)</f>
        <v>O</v>
      </c>
      <c r="B84" s="1" t="str">
        <f>[2]data!$B80</f>
        <v>AB-302/A</v>
      </c>
      <c r="C84" s="1" t="str">
        <f t="shared" si="11"/>
        <v>AB</v>
      </c>
      <c r="D84" s="1" t="str">
        <f>[2]data!$F80</f>
        <v>P</v>
      </c>
      <c r="E84" s="2" t="str">
        <f>IF([2]data!$G80="1","M","")</f>
        <v/>
      </c>
      <c r="F84" s="37" t="str">
        <f>IF([2]data!$H80="1","M","")</f>
        <v/>
      </c>
      <c r="G84" s="1" t="str">
        <f>[2]data!$I80</f>
        <v>BC-13-5343-05</v>
      </c>
      <c r="H84" s="3"/>
      <c r="I84" s="30"/>
      <c r="J84" s="4">
        <f>IF([2]data!$N80="","VIDE",[2]data!$N80)</f>
        <v>41571.306423611102</v>
      </c>
      <c r="K84" s="127">
        <f t="shared" si="7"/>
        <v>43</v>
      </c>
      <c r="L84" s="4">
        <f t="shared" si="8"/>
        <v>41578</v>
      </c>
      <c r="M84" s="4" t="str">
        <f>IF([2]data!$Q80="","VIDE",[2]data!$Q80)</f>
        <v>VIDE</v>
      </c>
      <c r="N84" s="1" t="e">
        <f t="shared" si="9"/>
        <v>#VALUE!</v>
      </c>
      <c r="O84" s="1" t="e">
        <f t="shared" si="10"/>
        <v>#VALUE!</v>
      </c>
      <c r="P84" s="3">
        <f>IF([2]data!$T80="","VIDE",[2]data!$T80)</f>
        <v>1.5</v>
      </c>
      <c r="Q84" s="1" t="str">
        <f>IF([2]data!$U80="","VIDE",[2]data!$U80)</f>
        <v>VIDE</v>
      </c>
      <c r="R84" s="1" t="str">
        <f>IF([2]data!$V80="","",[2]data!$V80)</f>
        <v/>
      </c>
      <c r="S84" s="129" t="str">
        <f>IF([2]data!$W80="","",[2]data!$W80)</f>
        <v/>
      </c>
    </row>
    <row r="85" spans="1:19">
      <c r="A85" s="1" t="str">
        <f>IF([2]data!$A81="","",[2]data!$A81)</f>
        <v>O</v>
      </c>
      <c r="B85" s="1" t="str">
        <f>[2]data!$B81</f>
        <v>AB-039</v>
      </c>
      <c r="C85" s="1" t="str">
        <f t="shared" si="11"/>
        <v>AB</v>
      </c>
      <c r="D85" s="1" t="str">
        <f>[2]data!$F81</f>
        <v>P</v>
      </c>
      <c r="E85" s="2" t="str">
        <f>IF([2]data!$G81="1","M","")</f>
        <v/>
      </c>
      <c r="F85" s="37" t="str">
        <f>IF([2]data!$H81="1","M","")</f>
        <v/>
      </c>
      <c r="G85" s="1" t="str">
        <f>[2]data!$I81</f>
        <v>BC-13-5343-04</v>
      </c>
      <c r="H85" s="3"/>
      <c r="I85" s="30"/>
      <c r="J85" s="4">
        <f>IF([2]data!$N81="","VIDE",[2]data!$N81)</f>
        <v>41571.306423611102</v>
      </c>
      <c r="K85" s="127">
        <f t="shared" si="7"/>
        <v>43</v>
      </c>
      <c r="L85" s="4">
        <f t="shared" si="8"/>
        <v>41578</v>
      </c>
      <c r="M85" s="4" t="str">
        <f>IF([2]data!$Q81="","VIDE",[2]data!$Q81)</f>
        <v>VIDE</v>
      </c>
      <c r="N85" s="1" t="e">
        <f t="shared" si="9"/>
        <v>#VALUE!</v>
      </c>
      <c r="O85" s="1" t="e">
        <f t="shared" si="10"/>
        <v>#VALUE!</v>
      </c>
      <c r="P85" s="3">
        <f>IF([2]data!$T81="","VIDE",[2]data!$T81)</f>
        <v>1.5</v>
      </c>
      <c r="Q85" s="1" t="str">
        <f>IF([2]data!$U81="","VIDE",[2]data!$U81)</f>
        <v>VIDE</v>
      </c>
      <c r="R85" s="1" t="str">
        <f>IF([2]data!$V81="","",[2]data!$V81)</f>
        <v/>
      </c>
      <c r="S85" s="129" t="str">
        <f>IF([2]data!$W81="","",[2]data!$W81)</f>
        <v/>
      </c>
    </row>
    <row r="86" spans="1:19">
      <c r="A86" s="1" t="str">
        <f>IF([2]data!$A82="","",[2]data!$A82)</f>
        <v>O</v>
      </c>
      <c r="B86" s="1" t="str">
        <f>[2]data!$B82</f>
        <v>AB-038</v>
      </c>
      <c r="C86" s="1" t="str">
        <f t="shared" si="11"/>
        <v>AB</v>
      </c>
      <c r="D86" s="1" t="str">
        <f>[2]data!$F82</f>
        <v>P</v>
      </c>
      <c r="E86" s="2" t="str">
        <f>IF([2]data!$G82="1","M","")</f>
        <v/>
      </c>
      <c r="F86" s="37" t="str">
        <f>IF([2]data!$H82="1","M","")</f>
        <v/>
      </c>
      <c r="G86" s="1" t="str">
        <f>[2]data!$I82</f>
        <v>BC-13-5343-03</v>
      </c>
      <c r="H86" s="3"/>
      <c r="I86" s="30"/>
      <c r="J86" s="4">
        <f>IF([2]data!$N82="","VIDE",[2]data!$N82)</f>
        <v>41571.306423611102</v>
      </c>
      <c r="K86" s="127">
        <f t="shared" si="7"/>
        <v>43</v>
      </c>
      <c r="L86" s="4">
        <f t="shared" si="8"/>
        <v>41578</v>
      </c>
      <c r="M86" s="4" t="str">
        <f>IF([2]data!$Q82="","VIDE",[2]data!$Q82)</f>
        <v>VIDE</v>
      </c>
      <c r="N86" s="1" t="e">
        <f t="shared" si="9"/>
        <v>#VALUE!</v>
      </c>
      <c r="O86" s="1" t="e">
        <f t="shared" si="10"/>
        <v>#VALUE!</v>
      </c>
      <c r="P86" s="3">
        <f>IF([2]data!$T82="","VIDE",[2]data!$T82)</f>
        <v>1.5</v>
      </c>
      <c r="Q86" s="1" t="str">
        <f>IF([2]data!$U82="","VIDE",[2]data!$U82)</f>
        <v>VIDE</v>
      </c>
      <c r="R86" s="1" t="str">
        <f>IF([2]data!$V82="","",[2]data!$V82)</f>
        <v/>
      </c>
      <c r="S86" s="129" t="str">
        <f>IF([2]data!$W82="","",[2]data!$W82)</f>
        <v/>
      </c>
    </row>
    <row r="87" spans="1:19">
      <c r="A87" s="1" t="str">
        <f>IF([2]data!$A83="","",[2]data!$A83)</f>
        <v>O</v>
      </c>
      <c r="B87" s="1" t="str">
        <f>[2]data!$B83</f>
        <v>AB-036</v>
      </c>
      <c r="C87" s="1" t="str">
        <f t="shared" si="11"/>
        <v>AB</v>
      </c>
      <c r="D87" s="1" t="str">
        <f>[2]data!$F83</f>
        <v>P</v>
      </c>
      <c r="E87" s="2" t="str">
        <f>IF([2]data!$G83="1","M","")</f>
        <v/>
      </c>
      <c r="F87" s="37" t="str">
        <f>IF([2]data!$H83="1","M","")</f>
        <v/>
      </c>
      <c r="G87" s="1" t="str">
        <f>[2]data!$I83</f>
        <v>BC-13-5343-02</v>
      </c>
      <c r="H87" s="3"/>
      <c r="I87" s="30"/>
      <c r="J87" s="4">
        <f>IF([2]data!$N83="","VIDE",[2]data!$N83)</f>
        <v>41571.306423611102</v>
      </c>
      <c r="K87" s="127">
        <f t="shared" si="7"/>
        <v>43</v>
      </c>
      <c r="L87" s="4">
        <f t="shared" si="8"/>
        <v>41578</v>
      </c>
      <c r="M87" s="4" t="str">
        <f>IF([2]data!$Q83="","VIDE",[2]data!$Q83)</f>
        <v>VIDE</v>
      </c>
      <c r="N87" s="1" t="e">
        <f t="shared" si="9"/>
        <v>#VALUE!</v>
      </c>
      <c r="O87" s="1" t="e">
        <f t="shared" si="10"/>
        <v>#VALUE!</v>
      </c>
      <c r="P87" s="3">
        <f>IF([2]data!$T83="","VIDE",[2]data!$T83)</f>
        <v>1.5</v>
      </c>
      <c r="Q87" s="1" t="str">
        <f>IF([2]data!$U83="","VIDE",[2]data!$U83)</f>
        <v>VIDE</v>
      </c>
      <c r="R87" s="1" t="str">
        <f>IF([2]data!$V83="","",[2]data!$V83)</f>
        <v/>
      </c>
      <c r="S87" s="129" t="str">
        <f>IF([2]data!$W83="","",[2]data!$W83)</f>
        <v/>
      </c>
    </row>
    <row r="88" spans="1:19">
      <c r="A88" s="1" t="str">
        <f>IF([2]data!$A84="","",[2]data!$A84)</f>
        <v>O</v>
      </c>
      <c r="B88" s="1" t="str">
        <f>[2]data!$B84</f>
        <v>AB-034</v>
      </c>
      <c r="C88" s="1" t="str">
        <f t="shared" si="11"/>
        <v>AB</v>
      </c>
      <c r="D88" s="1" t="str">
        <f>[2]data!$F84</f>
        <v>P</v>
      </c>
      <c r="E88" s="2" t="str">
        <f>IF([2]data!$G84="1","M","")</f>
        <v/>
      </c>
      <c r="F88" s="37" t="str">
        <f>IF([2]data!$H84="1","M","")</f>
        <v/>
      </c>
      <c r="G88" s="1" t="str">
        <f>[2]data!$I84</f>
        <v>BC-13-5343-01</v>
      </c>
      <c r="H88" s="3"/>
      <c r="I88" s="30"/>
      <c r="J88" s="4">
        <f>IF([2]data!$N84="","VIDE",[2]data!$N84)</f>
        <v>41571.306423611102</v>
      </c>
      <c r="K88" s="127">
        <f t="shared" si="7"/>
        <v>43</v>
      </c>
      <c r="L88" s="4">
        <f t="shared" si="8"/>
        <v>41578</v>
      </c>
      <c r="M88" s="4" t="str">
        <f>IF([2]data!$Q84="","VIDE",[2]data!$Q84)</f>
        <v>VIDE</v>
      </c>
      <c r="N88" s="1" t="e">
        <f t="shared" si="9"/>
        <v>#VALUE!</v>
      </c>
      <c r="O88" s="1" t="e">
        <f t="shared" si="10"/>
        <v>#VALUE!</v>
      </c>
      <c r="P88" s="3">
        <f>IF([2]data!$T84="","VIDE",[2]data!$T84)</f>
        <v>1.5</v>
      </c>
      <c r="Q88" s="1" t="str">
        <f>IF([2]data!$U84="","VIDE",[2]data!$U84)</f>
        <v>VIDE</v>
      </c>
      <c r="R88" s="1" t="str">
        <f>IF([2]data!$V84="","",[2]data!$V84)</f>
        <v/>
      </c>
      <c r="S88" s="129" t="str">
        <f>IF([2]data!$W84="","",[2]data!$W84)</f>
        <v/>
      </c>
    </row>
    <row r="89" spans="1:19">
      <c r="A89" s="1" t="str">
        <f>IF([2]data!$A85="","",[2]data!$A85)</f>
        <v>O</v>
      </c>
      <c r="B89" s="1" t="str">
        <f>[2]data!$B85</f>
        <v>BA-060</v>
      </c>
      <c r="C89" s="1" t="str">
        <f t="shared" si="11"/>
        <v>BA</v>
      </c>
      <c r="D89" s="1" t="str">
        <f>[2]data!$F85</f>
        <v>P</v>
      </c>
      <c r="E89" s="2" t="str">
        <f>IF([2]data!$G85="1","M","")</f>
        <v/>
      </c>
      <c r="F89" s="37" t="str">
        <f>IF([2]data!$H85="1","M","")</f>
        <v/>
      </c>
      <c r="G89" s="1" t="str">
        <f>[2]data!$I85</f>
        <v>BC-13-5331-01</v>
      </c>
      <c r="H89" s="3"/>
      <c r="I89" s="30"/>
      <c r="J89" s="4">
        <f>IF([2]data!$N85="","VIDE",[2]data!$N85)</f>
        <v>41570.363819444399</v>
      </c>
      <c r="K89" s="127">
        <f t="shared" si="7"/>
        <v>43</v>
      </c>
      <c r="L89" s="4">
        <f t="shared" si="8"/>
        <v>41577</v>
      </c>
      <c r="M89" s="4" t="str">
        <f>IF([2]data!$Q85="","VIDE",[2]data!$Q85)</f>
        <v>VIDE</v>
      </c>
      <c r="N89" s="1" t="e">
        <f t="shared" si="9"/>
        <v>#VALUE!</v>
      </c>
      <c r="O89" s="1" t="e">
        <f t="shared" si="10"/>
        <v>#VALUE!</v>
      </c>
      <c r="P89" s="3">
        <f>IF([2]data!$T85="","VIDE",[2]data!$T85)</f>
        <v>1</v>
      </c>
      <c r="Q89" s="1" t="str">
        <f>IF([2]data!$U85="","VIDE",[2]data!$U85)</f>
        <v>VIDE</v>
      </c>
      <c r="R89" s="1" t="str">
        <f>IF([2]data!$V85="","",[2]data!$V85)</f>
        <v/>
      </c>
      <c r="S89" s="129" t="str">
        <f>IF([2]data!$W85="","",[2]data!$W85)</f>
        <v/>
      </c>
    </row>
    <row r="90" spans="1:19">
      <c r="A90" s="1" t="str">
        <f>IF([2]data!$A86="","",[2]data!$A86)</f>
        <v>O</v>
      </c>
      <c r="B90" s="1" t="str">
        <f>[2]data!$B86</f>
        <v>AD-762A</v>
      </c>
      <c r="C90" s="1" t="str">
        <f t="shared" si="11"/>
        <v>AD</v>
      </c>
      <c r="D90" s="1" t="str">
        <f>[2]data!$F86</f>
        <v>P</v>
      </c>
      <c r="E90" s="2" t="str">
        <f>IF([2]data!$G86="1","M","")</f>
        <v/>
      </c>
      <c r="F90" s="37" t="str">
        <f>IF([2]data!$H86="1","M","")</f>
        <v/>
      </c>
      <c r="G90" s="1" t="str">
        <f>[2]data!$I86</f>
        <v>BC-13-5275-01</v>
      </c>
      <c r="H90" s="3"/>
      <c r="I90" s="30" t="s">
        <v>55</v>
      </c>
      <c r="J90" s="4">
        <f>IF([2]data!$N86="","VIDE",[2]data!$N86)</f>
        <v>41568.361388888901</v>
      </c>
      <c r="K90" s="127">
        <f t="shared" si="7"/>
        <v>43</v>
      </c>
      <c r="L90" s="4">
        <f t="shared" si="8"/>
        <v>41575</v>
      </c>
      <c r="M90" s="4" t="str">
        <f>IF([2]data!$Q86="","VIDE",[2]data!$Q86)</f>
        <v>VIDE</v>
      </c>
      <c r="N90" s="1" t="e">
        <f t="shared" si="9"/>
        <v>#VALUE!</v>
      </c>
      <c r="O90" s="1" t="e">
        <f t="shared" si="10"/>
        <v>#VALUE!</v>
      </c>
      <c r="P90" s="3">
        <f>IF([2]data!$T86="","VIDE",[2]data!$T86)</f>
        <v>1.75</v>
      </c>
      <c r="Q90" s="1" t="str">
        <f>IF([2]data!$U86="","VIDE",[2]data!$U86)</f>
        <v>VIDE</v>
      </c>
      <c r="R90" s="1" t="str">
        <f>IF([2]data!$V86="","",[2]data!$V86)</f>
        <v/>
      </c>
      <c r="S90" s="129" t="str">
        <f>IF([2]data!$W86="","",[2]data!$W86)</f>
        <v/>
      </c>
    </row>
    <row r="91" spans="1:19">
      <c r="A91" s="1" t="str">
        <f>IF([2]data!$A87="","",[2]data!$A87)</f>
        <v>O</v>
      </c>
      <c r="B91" s="1" t="str">
        <f>[2]data!$B87</f>
        <v>AD-523</v>
      </c>
      <c r="C91" s="1" t="str">
        <f t="shared" si="11"/>
        <v>AD</v>
      </c>
      <c r="D91" s="1" t="str">
        <f>[2]data!$F87</f>
        <v>P</v>
      </c>
      <c r="E91" s="2" t="str">
        <f>IF([2]data!$G87="1","M","")</f>
        <v>M</v>
      </c>
      <c r="F91" s="37" t="str">
        <f>IF([2]data!$H87="1","M","")</f>
        <v/>
      </c>
      <c r="G91" s="1" t="str">
        <f>[2]data!$I87</f>
        <v>BC-13-5333-01</v>
      </c>
      <c r="H91" s="3"/>
      <c r="I91" s="30" t="s">
        <v>55</v>
      </c>
      <c r="J91" s="4">
        <f>IF([2]data!$N87="","VIDE",[2]data!$N87)</f>
        <v>41570.370659722197</v>
      </c>
      <c r="K91" s="127">
        <f t="shared" si="7"/>
        <v>43</v>
      </c>
      <c r="L91" s="4">
        <f t="shared" si="8"/>
        <v>41575</v>
      </c>
      <c r="M91" s="4" t="str">
        <f>IF([2]data!$Q87="","VIDE",[2]data!$Q87)</f>
        <v>VIDE</v>
      </c>
      <c r="N91" s="1" t="e">
        <f t="shared" si="9"/>
        <v>#VALUE!</v>
      </c>
      <c r="O91" s="1" t="e">
        <f t="shared" si="10"/>
        <v>#VALUE!</v>
      </c>
      <c r="P91" s="3">
        <f>IF([2]data!$T87="","VIDE",[2]data!$T87)</f>
        <v>1.75</v>
      </c>
      <c r="Q91" s="1" t="str">
        <f>IF([2]data!$U87="","VIDE",[2]data!$U87)</f>
        <v>VIDE</v>
      </c>
      <c r="R91" s="1" t="str">
        <f>IF([2]data!$V87="","",[2]data!$V87)</f>
        <v>EBL</v>
      </c>
      <c r="S91" s="129" t="str">
        <f>IF([2]data!$W87="","",[2]data!$W87)</f>
        <v/>
      </c>
    </row>
    <row r="92" spans="1:19">
      <c r="A92" s="1" t="str">
        <f>IF([2]data!$A88="","",[2]data!$A88)</f>
        <v>O</v>
      </c>
      <c r="B92" s="1" t="str">
        <f>[2]data!$B88</f>
        <v>DP-455</v>
      </c>
      <c r="C92" s="1" t="str">
        <f t="shared" si="11"/>
        <v>DP</v>
      </c>
      <c r="D92" s="1" t="str">
        <f>[2]data!$F88</f>
        <v>P</v>
      </c>
      <c r="E92" s="2" t="str">
        <f>IF([2]data!$G88="1","M","")</f>
        <v/>
      </c>
      <c r="F92" s="37" t="str">
        <f>IF([2]data!$H88="1","M","")</f>
        <v/>
      </c>
      <c r="G92" s="1" t="str">
        <f>[2]data!$I88</f>
        <v>BC-13-5269-03</v>
      </c>
      <c r="H92" s="3"/>
      <c r="I92" s="30"/>
      <c r="J92" s="4">
        <f>IF([2]data!$N88="","VIDE",[2]data!$N88)</f>
        <v>41565.607939814799</v>
      </c>
      <c r="K92" s="127">
        <f t="shared" si="7"/>
        <v>42</v>
      </c>
      <c r="L92" s="4">
        <f t="shared" si="8"/>
        <v>41572</v>
      </c>
      <c r="M92" s="4" t="str">
        <f>IF([2]data!$Q88="","VIDE",[2]data!$Q88)</f>
        <v>VIDE</v>
      </c>
      <c r="N92" s="1" t="e">
        <f t="shared" si="9"/>
        <v>#VALUE!</v>
      </c>
      <c r="O92" s="1" t="e">
        <f t="shared" si="10"/>
        <v>#VALUE!</v>
      </c>
      <c r="P92" s="3">
        <f>IF([2]data!$T88="","VIDE",[2]data!$T88)</f>
        <v>0.35</v>
      </c>
      <c r="Q92" s="1" t="str">
        <f>IF([2]data!$U88="","VIDE",[2]data!$U88)</f>
        <v>VIDE</v>
      </c>
      <c r="R92" s="1" t="str">
        <f>IF([2]data!$V88="","",[2]data!$V88)</f>
        <v/>
      </c>
      <c r="S92" s="129" t="str">
        <f>IF([2]data!$W88="","",[2]data!$W88)</f>
        <v/>
      </c>
    </row>
    <row r="93" spans="1:19">
      <c r="A93" s="1" t="str">
        <f>IF([2]data!$A89="","",[2]data!$A89)</f>
        <v>O</v>
      </c>
      <c r="B93" s="1" t="str">
        <f>[2]data!$B89</f>
        <v>DP-456</v>
      </c>
      <c r="C93" s="1" t="str">
        <f t="shared" si="11"/>
        <v>DP</v>
      </c>
      <c r="D93" s="1" t="str">
        <f>[2]data!$F89</f>
        <v>P</v>
      </c>
      <c r="E93" s="2" t="str">
        <f>IF([2]data!$G89="1","M","")</f>
        <v/>
      </c>
      <c r="F93" s="37" t="str">
        <f>IF([2]data!$H89="1","M","")</f>
        <v/>
      </c>
      <c r="G93" s="1" t="str">
        <f>[2]data!$I89</f>
        <v>BC-13-5269-02</v>
      </c>
      <c r="H93" s="3"/>
      <c r="I93" s="30"/>
      <c r="J93" s="4">
        <f>IF([2]data!$N89="","VIDE",[2]data!$N89)</f>
        <v>41565.607939814799</v>
      </c>
      <c r="K93" s="127">
        <f t="shared" si="7"/>
        <v>42</v>
      </c>
      <c r="L93" s="4">
        <f t="shared" si="8"/>
        <v>41572</v>
      </c>
      <c r="M93" s="4" t="str">
        <f>IF([2]data!$Q89="","VIDE",[2]data!$Q89)</f>
        <v>VIDE</v>
      </c>
      <c r="N93" s="1" t="e">
        <f t="shared" si="9"/>
        <v>#VALUE!</v>
      </c>
      <c r="O93" s="1" t="e">
        <f t="shared" si="10"/>
        <v>#VALUE!</v>
      </c>
      <c r="P93" s="3">
        <f>IF([2]data!$T89="","VIDE",[2]data!$T89)</f>
        <v>0.35</v>
      </c>
      <c r="Q93" s="1" t="str">
        <f>IF([2]data!$U89="","VIDE",[2]data!$U89)</f>
        <v>VIDE</v>
      </c>
      <c r="R93" s="1" t="str">
        <f>IF([2]data!$V89="","",[2]data!$V89)</f>
        <v/>
      </c>
      <c r="S93" s="129" t="str">
        <f>IF([2]data!$W89="","",[2]data!$W89)</f>
        <v/>
      </c>
    </row>
    <row r="94" spans="1:19">
      <c r="A94" s="1" t="str">
        <f>IF([2]data!$A90="","",[2]data!$A90)</f>
        <v>O</v>
      </c>
      <c r="B94" s="1" t="str">
        <f>[2]data!$B90</f>
        <v>DP-203</v>
      </c>
      <c r="C94" s="1" t="str">
        <f t="shared" si="11"/>
        <v>DP</v>
      </c>
      <c r="D94" s="1" t="str">
        <f>[2]data!$F90</f>
        <v>P</v>
      </c>
      <c r="E94" s="2" t="str">
        <f>IF([2]data!$G90="1","M","")</f>
        <v/>
      </c>
      <c r="F94" s="37" t="str">
        <f>IF([2]data!$H90="1","M","")</f>
        <v/>
      </c>
      <c r="G94" s="1" t="str">
        <f>[2]data!$I90</f>
        <v>BC-13-5269-01</v>
      </c>
      <c r="H94" s="3"/>
      <c r="I94" s="30"/>
      <c r="J94" s="4">
        <f>IF([2]data!$N90="","VIDE",[2]data!$N90)</f>
        <v>41565.607939814799</v>
      </c>
      <c r="K94" s="127">
        <f t="shared" si="7"/>
        <v>42</v>
      </c>
      <c r="L94" s="4">
        <f t="shared" si="8"/>
        <v>41572</v>
      </c>
      <c r="M94" s="4" t="str">
        <f>IF([2]data!$Q90="","VIDE",[2]data!$Q90)</f>
        <v>VIDE</v>
      </c>
      <c r="N94" s="1" t="e">
        <f t="shared" si="9"/>
        <v>#VALUE!</v>
      </c>
      <c r="O94" s="1" t="e">
        <f t="shared" si="10"/>
        <v>#VALUE!</v>
      </c>
      <c r="P94" s="3">
        <f>IF([2]data!$T90="","VIDE",[2]data!$T90)</f>
        <v>0.35</v>
      </c>
      <c r="Q94" s="1" t="str">
        <f>IF([2]data!$U90="","VIDE",[2]data!$U90)</f>
        <v>VIDE</v>
      </c>
      <c r="R94" s="1" t="str">
        <f>IF([2]data!$V90="","",[2]data!$V90)</f>
        <v/>
      </c>
      <c r="S94" s="129" t="str">
        <f>IF([2]data!$W90="","",[2]data!$W90)</f>
        <v/>
      </c>
    </row>
    <row r="95" spans="1:19">
      <c r="A95" s="1" t="str">
        <f>IF([2]data!$A91="","",[2]data!$A91)</f>
        <v>O</v>
      </c>
      <c r="B95" s="1" t="str">
        <f>[2]data!$B91</f>
        <v>GD-004</v>
      </c>
      <c r="C95" s="1" t="str">
        <f t="shared" si="11"/>
        <v>GD</v>
      </c>
      <c r="D95" s="1" t="str">
        <f>[2]data!$F91</f>
        <v>P</v>
      </c>
      <c r="E95" s="2" t="str">
        <f>IF([2]data!$G91="1","M","")</f>
        <v/>
      </c>
      <c r="F95" s="37" t="str">
        <f>IF([2]data!$H91="1","M","")</f>
        <v/>
      </c>
      <c r="G95" s="1" t="str">
        <f>[2]data!$I91</f>
        <v>BC-13-5252-01</v>
      </c>
      <c r="H95" s="3"/>
      <c r="I95" s="30"/>
      <c r="J95" s="4">
        <f>IF([2]data!$N91="","VIDE",[2]data!$N91)</f>
        <v>41565.3808333333</v>
      </c>
      <c r="K95" s="127">
        <f t="shared" si="7"/>
        <v>42</v>
      </c>
      <c r="L95" s="4">
        <f t="shared" si="8"/>
        <v>41572</v>
      </c>
      <c r="M95" s="4" t="str">
        <f>IF([2]data!$Q91="","VIDE",[2]data!$Q91)</f>
        <v>VIDE</v>
      </c>
      <c r="N95" s="1" t="e">
        <f t="shared" si="9"/>
        <v>#VALUE!</v>
      </c>
      <c r="O95" s="1" t="e">
        <f t="shared" si="10"/>
        <v>#VALUE!</v>
      </c>
      <c r="P95" s="3">
        <f>IF([2]data!$T91="","VIDE",[2]data!$T91)</f>
        <v>0.35</v>
      </c>
      <c r="Q95" s="1" t="str">
        <f>IF([2]data!$U91="","VIDE",[2]data!$U91)</f>
        <v>VIDE</v>
      </c>
      <c r="R95" s="1" t="str">
        <f>IF([2]data!$V91="","",[2]data!$V91)</f>
        <v/>
      </c>
      <c r="S95" s="129" t="str">
        <f>IF([2]data!$W91="","",[2]data!$W91)</f>
        <v/>
      </c>
    </row>
    <row r="96" spans="1:19">
      <c r="A96" s="1" t="str">
        <f>IF([2]data!$A92="","",[2]data!$A92)</f>
        <v>O</v>
      </c>
      <c r="B96" s="1" t="str">
        <f>[2]data!$B92</f>
        <v>EP-021</v>
      </c>
      <c r="C96" s="1" t="str">
        <f t="shared" si="11"/>
        <v>EP</v>
      </c>
      <c r="D96" s="1" t="str">
        <f>[2]data!$F92</f>
        <v>P</v>
      </c>
      <c r="E96" s="2" t="str">
        <f>IF([2]data!$G92="1","M","")</f>
        <v/>
      </c>
      <c r="F96" s="37" t="str">
        <f>IF([2]data!$H92="1","M","")</f>
        <v/>
      </c>
      <c r="G96" s="1" t="str">
        <f>[2]data!$I92</f>
        <v>BC-13-5251-01</v>
      </c>
      <c r="H96" s="3"/>
      <c r="I96" s="30" t="s">
        <v>55</v>
      </c>
      <c r="J96" s="4">
        <f>IF([2]data!$N92="","VIDE",[2]data!$N92)</f>
        <v>41565.335590277798</v>
      </c>
      <c r="K96" s="127">
        <f t="shared" si="7"/>
        <v>42</v>
      </c>
      <c r="L96" s="4">
        <f t="shared" si="8"/>
        <v>41572</v>
      </c>
      <c r="M96" s="4" t="str">
        <f>IF([2]data!$Q92="","VIDE",[2]data!$Q92)</f>
        <v>VIDE</v>
      </c>
      <c r="N96" s="1" t="e">
        <f t="shared" si="9"/>
        <v>#VALUE!</v>
      </c>
      <c r="O96" s="1" t="e">
        <f t="shared" si="10"/>
        <v>#VALUE!</v>
      </c>
      <c r="P96" s="3">
        <f>IF([2]data!$T92="","VIDE",[2]data!$T92)</f>
        <v>0.35</v>
      </c>
      <c r="Q96" s="1" t="str">
        <f>IF([2]data!$U92="","VIDE",[2]data!$U92)</f>
        <v>VIDE</v>
      </c>
      <c r="R96" s="1" t="str">
        <f>IF([2]data!$V92="","",[2]data!$V92)</f>
        <v/>
      </c>
      <c r="S96" s="129" t="str">
        <f>IF([2]data!$W92="","",[2]data!$W92)</f>
        <v/>
      </c>
    </row>
    <row r="97" spans="1:19">
      <c r="A97" s="1" t="str">
        <f>IF([2]data!$A93="","",[2]data!$A93)</f>
        <v>O</v>
      </c>
      <c r="B97" s="1" t="str">
        <f>[2]data!$B93</f>
        <v>AB-233</v>
      </c>
      <c r="C97" s="1" t="str">
        <f t="shared" si="11"/>
        <v>AB</v>
      </c>
      <c r="D97" s="1" t="str">
        <f>[2]data!$F93</f>
        <v>P</v>
      </c>
      <c r="E97" s="2" t="str">
        <f>IF([2]data!$G93="1","M","")</f>
        <v/>
      </c>
      <c r="F97" s="37" t="str">
        <f>IF([2]data!$H93="1","M","")</f>
        <v/>
      </c>
      <c r="G97" s="1" t="str">
        <f>[2]data!$I93</f>
        <v>BC-13-5243-08</v>
      </c>
      <c r="H97" s="3"/>
      <c r="I97" s="30"/>
      <c r="J97" s="4">
        <f>IF([2]data!$N93="","VIDE",[2]data!$N93)</f>
        <v>41564.449594907397</v>
      </c>
      <c r="K97" s="127">
        <f t="shared" si="7"/>
        <v>42</v>
      </c>
      <c r="L97" s="4">
        <f t="shared" si="8"/>
        <v>41571</v>
      </c>
      <c r="M97" s="4" t="str">
        <f>IF([2]data!$Q93="","VIDE",[2]data!$Q93)</f>
        <v>VIDE</v>
      </c>
      <c r="N97" s="1" t="e">
        <f t="shared" si="9"/>
        <v>#VALUE!</v>
      </c>
      <c r="O97" s="1" t="e">
        <f t="shared" si="10"/>
        <v>#VALUE!</v>
      </c>
      <c r="P97" s="3">
        <f>IF([2]data!$T93="","VIDE",[2]data!$T93)</f>
        <v>1.5</v>
      </c>
      <c r="Q97" s="1">
        <f>IF([2]data!$U93="","VIDE",[2]data!$U93)</f>
        <v>2</v>
      </c>
      <c r="R97" s="1" t="str">
        <f>IF([2]data!$V93="","",[2]data!$V93)</f>
        <v>EBL</v>
      </c>
      <c r="S97" s="129" t="str">
        <f>IF([2]data!$W93="","",[2]data!$W93)</f>
        <v/>
      </c>
    </row>
    <row r="98" spans="1:19">
      <c r="A98" s="1" t="str">
        <f>IF([2]data!$A94="","",[2]data!$A94)</f>
        <v>O</v>
      </c>
      <c r="B98" s="1" t="str">
        <f>[2]data!$B94</f>
        <v>AB-012B</v>
      </c>
      <c r="C98" s="1" t="str">
        <f t="shared" si="11"/>
        <v>AB</v>
      </c>
      <c r="D98" s="1" t="str">
        <f>[2]data!$F94</f>
        <v>P</v>
      </c>
      <c r="E98" s="2" t="str">
        <f>IF([2]data!$G94="1","M","")</f>
        <v>M</v>
      </c>
      <c r="F98" s="37" t="str">
        <f>IF([2]data!$H94="1","M","")</f>
        <v/>
      </c>
      <c r="G98" s="1" t="str">
        <f>[2]data!$I94</f>
        <v>BC-13-5243-01</v>
      </c>
      <c r="H98" s="3"/>
      <c r="I98" s="30"/>
      <c r="J98" s="4">
        <f>IF([2]data!$N94="","VIDE",[2]data!$N94)</f>
        <v>41564.449594907397</v>
      </c>
      <c r="K98" s="127">
        <f t="shared" si="7"/>
        <v>42</v>
      </c>
      <c r="L98" s="4">
        <f t="shared" si="8"/>
        <v>41569</v>
      </c>
      <c r="M98" s="4" t="str">
        <f>IF([2]data!$Q94="","VIDE",[2]data!$Q94)</f>
        <v>VIDE</v>
      </c>
      <c r="N98" s="1" t="e">
        <f t="shared" si="9"/>
        <v>#VALUE!</v>
      </c>
      <c r="O98" s="1" t="e">
        <f t="shared" si="10"/>
        <v>#VALUE!</v>
      </c>
      <c r="P98" s="3">
        <f>IF([2]data!$T94="","VIDE",[2]data!$T94)</f>
        <v>1.5</v>
      </c>
      <c r="Q98" s="1" t="str">
        <f>IF([2]data!$U94="","VIDE",[2]data!$U94)</f>
        <v>VIDE</v>
      </c>
      <c r="R98" s="1" t="str">
        <f>IF([2]data!$V94="","",[2]data!$V94)</f>
        <v/>
      </c>
      <c r="S98" s="129" t="str">
        <f>IF([2]data!$W94="","",[2]data!$W94)</f>
        <v/>
      </c>
    </row>
    <row r="99" spans="1:19">
      <c r="A99" s="1" t="str">
        <f>IF([2]data!$A95="","",[2]data!$A95)</f>
        <v>O</v>
      </c>
      <c r="B99" s="1" t="str">
        <f>[2]data!$B95</f>
        <v>BF-121</v>
      </c>
      <c r="C99" s="1" t="str">
        <f t="shared" si="11"/>
        <v>BF</v>
      </c>
      <c r="D99" s="1" t="str">
        <f>[2]data!$F95</f>
        <v>P</v>
      </c>
      <c r="E99" s="2" t="str">
        <f>IF([2]data!$G95="1","M","")</f>
        <v/>
      </c>
      <c r="F99" s="37" t="str">
        <f>IF([2]data!$H95="1","M","")</f>
        <v/>
      </c>
      <c r="G99" s="1" t="str">
        <f>[2]data!$I95</f>
        <v>BC-13-5205-01</v>
      </c>
      <c r="H99" s="3"/>
      <c r="I99" s="30"/>
      <c r="J99" s="4">
        <f>IF([2]data!$N95="","VIDE",[2]data!$N95)</f>
        <v>41562.5681944444</v>
      </c>
      <c r="K99" s="127">
        <f t="shared" si="7"/>
        <v>42</v>
      </c>
      <c r="L99" s="4">
        <f t="shared" si="8"/>
        <v>41569</v>
      </c>
      <c r="M99" s="4" t="str">
        <f>IF([2]data!$Q95="","VIDE",[2]data!$Q95)</f>
        <v>VIDE</v>
      </c>
      <c r="N99" s="1" t="e">
        <f t="shared" si="9"/>
        <v>#VALUE!</v>
      </c>
      <c r="O99" s="1" t="e">
        <f t="shared" si="10"/>
        <v>#VALUE!</v>
      </c>
      <c r="P99" s="3">
        <f>IF([2]data!$T95="","VIDE",[2]data!$T95)</f>
        <v>0.35</v>
      </c>
      <c r="Q99" s="1" t="str">
        <f>IF([2]data!$U95="","VIDE",[2]data!$U95)</f>
        <v>VIDE</v>
      </c>
      <c r="R99" s="1" t="str">
        <f>IF([2]data!$V95="","",[2]data!$V95)</f>
        <v/>
      </c>
      <c r="S99" s="129" t="str">
        <f>IF([2]data!$W95="","",[2]data!$W95)</f>
        <v/>
      </c>
    </row>
    <row r="100" spans="1:19">
      <c r="A100" s="1" t="str">
        <f>IF([2]data!$A96="","",[2]data!$A96)</f>
        <v>O</v>
      </c>
      <c r="B100" s="1" t="str">
        <f>[2]data!$B96</f>
        <v>CG-019</v>
      </c>
      <c r="C100" s="1" t="str">
        <f t="shared" si="11"/>
        <v>CG</v>
      </c>
      <c r="D100" s="1" t="str">
        <f>[2]data!$F96</f>
        <v>P</v>
      </c>
      <c r="E100" s="2" t="str">
        <f>IF([2]data!$G96="1","M","")</f>
        <v/>
      </c>
      <c r="F100" s="37" t="str">
        <f>IF([2]data!$H96="1","M","")</f>
        <v/>
      </c>
      <c r="G100" s="1" t="str">
        <f>[2]data!$I96</f>
        <v>BC-13-5204-01</v>
      </c>
      <c r="H100" s="3"/>
      <c r="I100" s="30" t="s">
        <v>55</v>
      </c>
      <c r="J100" s="4">
        <f>IF([2]data!$N96="","VIDE",[2]data!$N96)</f>
        <v>41562.567858796298</v>
      </c>
      <c r="K100" s="127">
        <f t="shared" si="7"/>
        <v>42</v>
      </c>
      <c r="L100" s="4">
        <f t="shared" si="8"/>
        <v>41569</v>
      </c>
      <c r="M100" s="4" t="str">
        <f>IF([2]data!$Q96="","VIDE",[2]data!$Q96)</f>
        <v>VIDE</v>
      </c>
      <c r="N100" s="1" t="e">
        <f t="shared" si="9"/>
        <v>#VALUE!</v>
      </c>
      <c r="O100" s="1" t="e">
        <f t="shared" si="10"/>
        <v>#VALUE!</v>
      </c>
      <c r="P100" s="3">
        <f>IF([2]data!$T96="","VIDE",[2]data!$T96)</f>
        <v>0.35</v>
      </c>
      <c r="Q100" s="1" t="str">
        <f>IF([2]data!$U96="","VIDE",[2]data!$U96)</f>
        <v>VIDE</v>
      </c>
      <c r="R100" s="1" t="str">
        <f>IF([2]data!$V96="","",[2]data!$V96)</f>
        <v/>
      </c>
      <c r="S100" s="129" t="str">
        <f>IF([2]data!$W96="","",[2]data!$W96)</f>
        <v/>
      </c>
    </row>
    <row r="101" spans="1:19">
      <c r="A101" s="1" t="str">
        <f>IF([2]data!$A97="","",[2]data!$A97)</f>
        <v>O</v>
      </c>
      <c r="B101" s="1" t="str">
        <f>[2]data!$B97</f>
        <v>AD-314A</v>
      </c>
      <c r="C101" s="1" t="str">
        <f t="shared" si="11"/>
        <v>AD</v>
      </c>
      <c r="D101" s="1" t="str">
        <f>[2]data!$F97</f>
        <v>P</v>
      </c>
      <c r="E101" s="2" t="str">
        <f>IF([2]data!$G97="1","M","")</f>
        <v/>
      </c>
      <c r="F101" s="37" t="str">
        <f>IF([2]data!$H97="1","M","")</f>
        <v/>
      </c>
      <c r="G101" s="1" t="str">
        <f>[2]data!$I97</f>
        <v>BC-13-5483-01</v>
      </c>
      <c r="H101" s="3"/>
      <c r="I101" s="30" t="s">
        <v>55</v>
      </c>
      <c r="J101" s="4">
        <f>IF([2]data!$N97="","VIDE",[2]data!$N97)</f>
        <v>41578.2945833333</v>
      </c>
      <c r="K101" s="127">
        <f t="shared" si="7"/>
        <v>44</v>
      </c>
      <c r="L101" s="4">
        <f t="shared" si="8"/>
        <v>41585</v>
      </c>
      <c r="M101" s="4" t="str">
        <f>IF([2]data!$Q97="","VIDE",[2]data!$Q97)</f>
        <v>VIDE</v>
      </c>
      <c r="N101" s="1" t="e">
        <f t="shared" si="9"/>
        <v>#VALUE!</v>
      </c>
      <c r="O101" s="1" t="e">
        <f t="shared" si="10"/>
        <v>#VALUE!</v>
      </c>
      <c r="P101" s="3">
        <f>IF([2]data!$T97="","VIDE",[2]data!$T97)</f>
        <v>1.75</v>
      </c>
      <c r="Q101" s="1" t="str">
        <f>IF([2]data!$U97="","VIDE",[2]data!$U97)</f>
        <v>VIDE</v>
      </c>
      <c r="R101" s="1" t="str">
        <f>IF([2]data!$V97="","",[2]data!$V97)</f>
        <v/>
      </c>
      <c r="S101" s="129" t="str">
        <f>IF([2]data!$W97="","",[2]data!$W97)</f>
        <v/>
      </c>
    </row>
    <row r="102" spans="1:19">
      <c r="A102" s="1" t="str">
        <f>IF([2]data!$A98="","",[2]data!$A98)</f>
        <v>O</v>
      </c>
      <c r="B102" s="1" t="str">
        <f>[2]data!$B98</f>
        <v>AG-063</v>
      </c>
      <c r="C102" s="1" t="str">
        <f t="shared" si="11"/>
        <v>AG</v>
      </c>
      <c r="D102" s="1" t="str">
        <f>[2]data!$F98</f>
        <v>P</v>
      </c>
      <c r="E102" s="2" t="str">
        <f>IF([2]data!$G98="1","M","")</f>
        <v/>
      </c>
      <c r="F102" s="37" t="str">
        <f>IF([2]data!$H98="1","M","")</f>
        <v/>
      </c>
      <c r="G102" s="1" t="str">
        <f>[2]data!$I98</f>
        <v>BC-13-5368-01</v>
      </c>
      <c r="H102" s="3"/>
      <c r="I102" s="30" t="s">
        <v>55</v>
      </c>
      <c r="J102" s="4">
        <f>IF([2]data!$N98="","VIDE",[2]data!$N98)</f>
        <v>41572.330254629604</v>
      </c>
      <c r="K102" s="127">
        <f t="shared" si="7"/>
        <v>43</v>
      </c>
      <c r="L102" s="4">
        <f t="shared" si="8"/>
        <v>41579</v>
      </c>
      <c r="M102" s="4" t="str">
        <f>IF([2]data!$Q98="","VIDE",[2]data!$Q98)</f>
        <v>VIDE</v>
      </c>
      <c r="N102" s="1" t="e">
        <f t="shared" si="9"/>
        <v>#VALUE!</v>
      </c>
      <c r="O102" s="1" t="e">
        <f t="shared" si="10"/>
        <v>#VALUE!</v>
      </c>
      <c r="P102" s="3">
        <f>IF([2]data!$T98="","VIDE",[2]data!$T98)</f>
        <v>1.5</v>
      </c>
      <c r="Q102" s="1" t="str">
        <f>IF([2]data!$U98="","VIDE",[2]data!$U98)</f>
        <v>VIDE</v>
      </c>
      <c r="R102" s="1" t="str">
        <f>IF([2]data!$V98="","",[2]data!$V98)</f>
        <v/>
      </c>
      <c r="S102" s="129" t="str">
        <f>IF([2]data!$W98="","",[2]data!$W98)</f>
        <v/>
      </c>
    </row>
    <row r="103" spans="1:19">
      <c r="A103" s="1" t="str">
        <f>IF([2]data!$A99="","",[2]data!$A99)</f>
        <v>O</v>
      </c>
      <c r="B103" s="1" t="str">
        <f>[2]data!$B99</f>
        <v>CH-187</v>
      </c>
      <c r="C103" s="1" t="str">
        <f t="shared" si="11"/>
        <v>CH</v>
      </c>
      <c r="D103" s="1" t="str">
        <f>[2]data!$F99</f>
        <v>P</v>
      </c>
      <c r="E103" s="2" t="str">
        <f>IF([2]data!$G99="1","M","")</f>
        <v/>
      </c>
      <c r="F103" s="37" t="str">
        <f>IF([2]data!$H99="1","M","")</f>
        <v/>
      </c>
      <c r="G103" s="1" t="str">
        <f>[2]data!$I99</f>
        <v>BC-13-5367-02</v>
      </c>
      <c r="H103" s="3"/>
      <c r="I103" s="30" t="s">
        <v>55</v>
      </c>
      <c r="J103" s="4">
        <f>IF([2]data!$N99="","VIDE",[2]data!$N99)</f>
        <v>41572.3297916667</v>
      </c>
      <c r="K103" s="127">
        <f t="shared" si="7"/>
        <v>43</v>
      </c>
      <c r="L103" s="4">
        <f t="shared" si="8"/>
        <v>41579</v>
      </c>
      <c r="M103" s="4" t="str">
        <f>IF([2]data!$Q99="","VIDE",[2]data!$Q99)</f>
        <v>VIDE</v>
      </c>
      <c r="N103" s="1" t="e">
        <f t="shared" si="9"/>
        <v>#VALUE!</v>
      </c>
      <c r="O103" s="1" t="e">
        <f t="shared" si="10"/>
        <v>#VALUE!</v>
      </c>
      <c r="P103" s="3">
        <f>IF([2]data!$T99="","VIDE",[2]data!$T99)</f>
        <v>1.25</v>
      </c>
      <c r="Q103" s="1" t="str">
        <f>IF([2]data!$U99="","VIDE",[2]data!$U99)</f>
        <v>VIDE</v>
      </c>
      <c r="R103" s="1" t="str">
        <f>IF([2]data!$V99="","",[2]data!$V99)</f>
        <v/>
      </c>
      <c r="S103" s="129" t="str">
        <f>IF([2]data!$W99="","",[2]data!$W99)</f>
        <v/>
      </c>
    </row>
    <row r="104" spans="1:19">
      <c r="A104" s="1" t="str">
        <f>IF([2]data!$A100="","",[2]data!$A100)</f>
        <v>O</v>
      </c>
      <c r="B104" s="1" t="str">
        <f>[2]data!$B100</f>
        <v>CH-187</v>
      </c>
      <c r="C104" s="1" t="str">
        <f t="shared" si="11"/>
        <v>CH</v>
      </c>
      <c r="D104" s="1" t="str">
        <f>[2]data!$F100</f>
        <v>P</v>
      </c>
      <c r="E104" s="2" t="str">
        <f>IF([2]data!$G100="1","M","")</f>
        <v/>
      </c>
      <c r="F104" s="37" t="str">
        <f>IF([2]data!$H100="1","M","")</f>
        <v/>
      </c>
      <c r="G104" s="1" t="str">
        <f>[2]data!$I100</f>
        <v>BC-13-5367-01</v>
      </c>
      <c r="H104" s="3"/>
      <c r="I104" s="30" t="s">
        <v>55</v>
      </c>
      <c r="J104" s="4">
        <f>IF([2]data!$N100="","VIDE",[2]data!$N100)</f>
        <v>41572.3297916667</v>
      </c>
      <c r="K104" s="127">
        <f t="shared" si="7"/>
        <v>43</v>
      </c>
      <c r="L104" s="4">
        <f t="shared" si="8"/>
        <v>41579</v>
      </c>
      <c r="M104" s="4" t="str">
        <f>IF([2]data!$Q100="","VIDE",[2]data!$Q100)</f>
        <v>VIDE</v>
      </c>
      <c r="N104" s="1" t="e">
        <f t="shared" si="9"/>
        <v>#VALUE!</v>
      </c>
      <c r="O104" s="1" t="e">
        <f t="shared" si="10"/>
        <v>#VALUE!</v>
      </c>
      <c r="P104" s="3">
        <f>IF([2]data!$T100="","VIDE",[2]data!$T100)</f>
        <v>1.25</v>
      </c>
      <c r="Q104" s="1" t="str">
        <f>IF([2]data!$U100="","VIDE",[2]data!$U100)</f>
        <v>VIDE</v>
      </c>
      <c r="R104" s="1" t="str">
        <f>IF([2]data!$V100="","",[2]data!$V100)</f>
        <v/>
      </c>
      <c r="S104" s="129" t="str">
        <f>IF([2]data!$W100="","",[2]data!$W100)</f>
        <v/>
      </c>
    </row>
    <row r="105" spans="1:19">
      <c r="A105" s="1" t="str">
        <f>IF([2]data!$A101="","",[2]data!$A101)</f>
        <v>O</v>
      </c>
      <c r="B105" s="1" t="str">
        <f>[2]data!$B101</f>
        <v>AQ-142</v>
      </c>
      <c r="C105" s="1" t="str">
        <f t="shared" si="11"/>
        <v>AQ</v>
      </c>
      <c r="D105" s="1" t="str">
        <f>[2]data!$F101</f>
        <v>P</v>
      </c>
      <c r="E105" s="2" t="str">
        <f>IF([2]data!$G101="1","M","")</f>
        <v/>
      </c>
      <c r="F105" s="37" t="str">
        <f>IF([2]data!$H101="1","M","")</f>
        <v/>
      </c>
      <c r="G105" s="1" t="str">
        <f>[2]data!$I101</f>
        <v>BC-13-5314-01</v>
      </c>
      <c r="H105" s="3"/>
      <c r="I105" s="30" t="s">
        <v>55</v>
      </c>
      <c r="J105" s="4">
        <f>IF([2]data!$N101="","VIDE",[2]data!$N101)</f>
        <v>41569.409525463001</v>
      </c>
      <c r="K105" s="127">
        <f t="shared" si="7"/>
        <v>43</v>
      </c>
      <c r="L105" s="4">
        <f t="shared" si="8"/>
        <v>41576</v>
      </c>
      <c r="M105" s="4" t="str">
        <f>IF([2]data!$Q101="","VIDE",[2]data!$Q101)</f>
        <v>VIDE</v>
      </c>
      <c r="N105" s="1" t="e">
        <f t="shared" si="9"/>
        <v>#VALUE!</v>
      </c>
      <c r="O105" s="1" t="e">
        <f t="shared" si="10"/>
        <v>#VALUE!</v>
      </c>
      <c r="P105" s="3">
        <f>IF([2]data!$T101="","VIDE",[2]data!$T101)</f>
        <v>0.35</v>
      </c>
      <c r="Q105" s="1" t="str">
        <f>IF([2]data!$U101="","VIDE",[2]data!$U101)</f>
        <v>VIDE</v>
      </c>
      <c r="R105" s="1" t="str">
        <f>IF([2]data!$V101="","",[2]data!$V101)</f>
        <v/>
      </c>
      <c r="S105" s="129" t="str">
        <f>IF([2]data!$W101="","",[2]data!$W101)</f>
        <v/>
      </c>
    </row>
    <row r="106" spans="1:19">
      <c r="A106" s="1" t="str">
        <f>IF([2]data!$A102="","",[2]data!$A102)</f>
        <v>O</v>
      </c>
      <c r="B106" s="1" t="str">
        <f>[2]data!$B102</f>
        <v>BF-119</v>
      </c>
      <c r="C106" s="1" t="str">
        <f t="shared" si="11"/>
        <v>BF</v>
      </c>
      <c r="D106" s="1" t="str">
        <f>[2]data!$F102</f>
        <v>P</v>
      </c>
      <c r="E106" s="2" t="str">
        <f>IF([2]data!$G102="1","M","")</f>
        <v/>
      </c>
      <c r="F106" s="37" t="str">
        <f>IF([2]data!$H102="1","M","")</f>
        <v/>
      </c>
      <c r="G106" s="1" t="str">
        <f>[2]data!$I102</f>
        <v>BC-13-5317-01</v>
      </c>
      <c r="H106" s="3"/>
      <c r="I106" s="30" t="s">
        <v>55</v>
      </c>
      <c r="J106" s="4">
        <f>IF([2]data!$N102="","VIDE",[2]data!$N102)</f>
        <v>41569.459895833301</v>
      </c>
      <c r="K106" s="127">
        <f t="shared" si="7"/>
        <v>43</v>
      </c>
      <c r="L106" s="4">
        <f t="shared" si="8"/>
        <v>41576</v>
      </c>
      <c r="M106" s="4" t="str">
        <f>IF([2]data!$Q102="","VIDE",[2]data!$Q102)</f>
        <v>VIDE</v>
      </c>
      <c r="N106" s="1" t="e">
        <f t="shared" si="9"/>
        <v>#VALUE!</v>
      </c>
      <c r="O106" s="1" t="e">
        <f t="shared" si="10"/>
        <v>#VALUE!</v>
      </c>
      <c r="P106" s="3">
        <f>IF([2]data!$T102="","VIDE",[2]data!$T102)</f>
        <v>0.35</v>
      </c>
      <c r="Q106" s="1" t="str">
        <f>IF([2]data!$U102="","VIDE",[2]data!$U102)</f>
        <v>VIDE</v>
      </c>
      <c r="R106" s="1" t="str">
        <f>IF([2]data!$V102="","",[2]data!$V102)</f>
        <v/>
      </c>
      <c r="S106" s="129" t="str">
        <f>IF([2]data!$W102="","",[2]data!$W102)</f>
        <v/>
      </c>
    </row>
    <row r="107" spans="1:19">
      <c r="A107" s="1" t="str">
        <f>IF([2]data!$A103="","",[2]data!$A103)</f>
        <v>O</v>
      </c>
      <c r="B107" s="1" t="str">
        <f>[2]data!$B103</f>
        <v>DG-098</v>
      </c>
      <c r="C107" s="1" t="str">
        <f t="shared" si="11"/>
        <v>DG</v>
      </c>
      <c r="D107" s="1" t="str">
        <f>[2]data!$F103</f>
        <v>P</v>
      </c>
      <c r="E107" s="2" t="str">
        <f>IF([2]data!$G103="1","M","")</f>
        <v/>
      </c>
      <c r="F107" s="37" t="str">
        <f>IF([2]data!$H103="1","M","")</f>
        <v/>
      </c>
      <c r="G107" s="1" t="str">
        <f>[2]data!$I103</f>
        <v>BC-13-5291-01</v>
      </c>
      <c r="H107" s="3"/>
      <c r="I107" s="30"/>
      <c r="J107" s="4">
        <f>IF([2]data!$N103="","VIDE",[2]data!$N103)</f>
        <v>41568.448738425897</v>
      </c>
      <c r="K107" s="127">
        <f t="shared" si="7"/>
        <v>43</v>
      </c>
      <c r="L107" s="4">
        <f t="shared" si="8"/>
        <v>41575</v>
      </c>
      <c r="M107" s="4" t="str">
        <f>IF([2]data!$Q103="","VIDE",[2]data!$Q103)</f>
        <v>VIDE</v>
      </c>
      <c r="N107" s="1" t="e">
        <f t="shared" si="9"/>
        <v>#VALUE!</v>
      </c>
      <c r="O107" s="1" t="e">
        <f t="shared" si="10"/>
        <v>#VALUE!</v>
      </c>
      <c r="P107" s="3">
        <f>IF([2]data!$T103="","VIDE",[2]data!$T103)</f>
        <v>0.35</v>
      </c>
      <c r="Q107" s="1" t="str">
        <f>IF([2]data!$U103="","VIDE",[2]data!$U103)</f>
        <v>VIDE</v>
      </c>
      <c r="R107" s="1" t="str">
        <f>IF([2]data!$V103="","",[2]data!$V103)</f>
        <v/>
      </c>
      <c r="S107" s="129" t="str">
        <f>IF([2]data!$W103="","",[2]data!$W103)</f>
        <v/>
      </c>
    </row>
    <row r="108" spans="1:19">
      <c r="A108" s="1" t="str">
        <f>IF([2]data!$A104="","",[2]data!$A104)</f>
        <v>O</v>
      </c>
      <c r="B108" s="1" t="str">
        <f>[2]data!$B104</f>
        <v>AD-456W</v>
      </c>
      <c r="C108" s="1" t="str">
        <f t="shared" si="11"/>
        <v>AD</v>
      </c>
      <c r="D108" s="1" t="str">
        <f>[2]data!$F104</f>
        <v>P</v>
      </c>
      <c r="E108" s="2" t="str">
        <f>IF([2]data!$G104="1","M","")</f>
        <v/>
      </c>
      <c r="F108" s="37" t="str">
        <f>IF([2]data!$H104="1","M","")</f>
        <v/>
      </c>
      <c r="G108" s="1" t="str">
        <f>[2]data!$I104</f>
        <v>BC-13-5293-01</v>
      </c>
      <c r="H108" s="3"/>
      <c r="I108" s="30"/>
      <c r="J108" s="4">
        <f>IF([2]data!$N104="","VIDE",[2]data!$N104)</f>
        <v>41568.459189814799</v>
      </c>
      <c r="K108" s="127">
        <f t="shared" si="7"/>
        <v>43</v>
      </c>
      <c r="L108" s="4">
        <f t="shared" si="8"/>
        <v>41575</v>
      </c>
      <c r="M108" s="4" t="str">
        <f>IF([2]data!$Q104="","VIDE",[2]data!$Q104)</f>
        <v>VIDE</v>
      </c>
      <c r="N108" s="1" t="e">
        <f t="shared" si="9"/>
        <v>#VALUE!</v>
      </c>
      <c r="O108" s="1" t="e">
        <f t="shared" si="10"/>
        <v>#VALUE!</v>
      </c>
      <c r="P108" s="3">
        <f>IF([2]data!$T104="","VIDE",[2]data!$T104)</f>
        <v>2.25</v>
      </c>
      <c r="Q108" s="1" t="str">
        <f>IF([2]data!$U104="","VIDE",[2]data!$U104)</f>
        <v>VIDE</v>
      </c>
      <c r="R108" s="1" t="str">
        <f>IF([2]data!$V104="","",[2]data!$V104)</f>
        <v/>
      </c>
      <c r="S108" s="129" t="str">
        <f>IF([2]data!$W104="","",[2]data!$W104)</f>
        <v/>
      </c>
    </row>
    <row r="109" spans="1:19">
      <c r="A109" s="1" t="str">
        <f>IF([2]data!$A105="","",[2]data!$A105)</f>
        <v>O</v>
      </c>
      <c r="B109" s="1" t="str">
        <f>[2]data!$B105</f>
        <v>AD-353</v>
      </c>
      <c r="C109" s="1" t="str">
        <f t="shared" si="11"/>
        <v>AD</v>
      </c>
      <c r="D109" s="1" t="str">
        <f>[2]data!$F105</f>
        <v>P</v>
      </c>
      <c r="E109" s="2" t="str">
        <f>IF([2]data!$G105="1","M","")</f>
        <v/>
      </c>
      <c r="F109" s="37" t="str">
        <f>IF([2]data!$H105="1","M","")</f>
        <v/>
      </c>
      <c r="G109" s="1" t="str">
        <f>[2]data!$I105</f>
        <v>BC-13-5481-02</v>
      </c>
      <c r="H109" s="3"/>
      <c r="I109" s="30"/>
      <c r="J109" s="4">
        <f>IF([2]data!$N105="","VIDE",[2]data!$N105)</f>
        <v>41578.293900463003</v>
      </c>
      <c r="K109" s="127">
        <f t="shared" si="7"/>
        <v>44</v>
      </c>
      <c r="L109" s="4">
        <f t="shared" si="8"/>
        <v>41585</v>
      </c>
      <c r="M109" s="4" t="str">
        <f>IF([2]data!$Q105="","VIDE",[2]data!$Q105)</f>
        <v>VIDE</v>
      </c>
      <c r="N109" s="1" t="e">
        <f t="shared" si="9"/>
        <v>#VALUE!</v>
      </c>
      <c r="O109" s="1" t="e">
        <f t="shared" si="10"/>
        <v>#VALUE!</v>
      </c>
      <c r="P109" s="3">
        <f>IF([2]data!$T105="","VIDE",[2]data!$T105)</f>
        <v>1.75</v>
      </c>
      <c r="Q109" s="1" t="str">
        <f>IF([2]data!$U105="","VIDE",[2]data!$U105)</f>
        <v>VIDE</v>
      </c>
      <c r="R109" s="1" t="str">
        <f>IF([2]data!$V105="","",[2]data!$V105)</f>
        <v/>
      </c>
      <c r="S109" s="129" t="str">
        <f>IF([2]data!$W105="","",[2]data!$W105)</f>
        <v/>
      </c>
    </row>
    <row r="110" spans="1:19">
      <c r="A110" s="1" t="str">
        <f>IF([2]data!$A106="","",[2]data!$A106)</f>
        <v>O</v>
      </c>
      <c r="B110" s="1" t="str">
        <f>[2]data!$B106</f>
        <v>AD-089</v>
      </c>
      <c r="C110" s="1" t="str">
        <f t="shared" si="11"/>
        <v>AD</v>
      </c>
      <c r="D110" s="1" t="str">
        <f>[2]data!$F106</f>
        <v>P</v>
      </c>
      <c r="E110" s="2" t="str">
        <f>IF([2]data!$G106="1","M","")</f>
        <v/>
      </c>
      <c r="F110" s="37" t="str">
        <f>IF([2]data!$H106="1","M","")</f>
        <v/>
      </c>
      <c r="G110" s="1" t="str">
        <f>[2]data!$I106</f>
        <v>BC-13-5481-01</v>
      </c>
      <c r="H110" s="3"/>
      <c r="I110" s="30" t="s">
        <v>55</v>
      </c>
      <c r="J110" s="4">
        <f>IF([2]data!$N106="","VIDE",[2]data!$N106)</f>
        <v>41578.293900463003</v>
      </c>
      <c r="K110" s="127">
        <f t="shared" si="7"/>
        <v>44</v>
      </c>
      <c r="L110" s="4">
        <f t="shared" si="8"/>
        <v>41585</v>
      </c>
      <c r="M110" s="4" t="str">
        <f>IF([2]data!$Q106="","VIDE",[2]data!$Q106)</f>
        <v>VIDE</v>
      </c>
      <c r="N110" s="1" t="e">
        <f t="shared" si="9"/>
        <v>#VALUE!</v>
      </c>
      <c r="O110" s="1" t="e">
        <f t="shared" si="10"/>
        <v>#VALUE!</v>
      </c>
      <c r="P110" s="3">
        <f>IF([2]data!$T106="","VIDE",[2]data!$T106)</f>
        <v>1.75</v>
      </c>
      <c r="Q110" s="1" t="str">
        <f>IF([2]data!$U106="","VIDE",[2]data!$U106)</f>
        <v>VIDE</v>
      </c>
      <c r="R110" s="1" t="str">
        <f>IF([2]data!$V106="","",[2]data!$V106)</f>
        <v/>
      </c>
      <c r="S110" s="129" t="str">
        <f>IF([2]data!$W106="","",[2]data!$W106)</f>
        <v/>
      </c>
    </row>
    <row r="111" spans="1:19">
      <c r="A111" s="1" t="str">
        <f>IF([2]data!$A107="","",[2]data!$A107)</f>
        <v>O</v>
      </c>
      <c r="B111" s="1" t="str">
        <f>[2]data!$B107</f>
        <v>DP-436/4</v>
      </c>
      <c r="C111" s="1" t="str">
        <f t="shared" si="11"/>
        <v>DP</v>
      </c>
      <c r="D111" s="1" t="str">
        <f>[2]data!$F107</f>
        <v>P</v>
      </c>
      <c r="E111" s="2" t="str">
        <f>IF([2]data!$G107="1","M","")</f>
        <v/>
      </c>
      <c r="F111" s="37" t="str">
        <f>IF([2]data!$H107="1","M","")</f>
        <v/>
      </c>
      <c r="G111" s="1" t="str">
        <f>[2]data!$I107</f>
        <v>BC-13-5452-02</v>
      </c>
      <c r="H111" s="3"/>
      <c r="I111" s="30"/>
      <c r="J111" s="4">
        <f>IF([2]data!$N107="","VIDE",[2]data!$N107)</f>
        <v>41576.4522685185</v>
      </c>
      <c r="K111" s="127">
        <f t="shared" si="7"/>
        <v>44</v>
      </c>
      <c r="L111" s="4">
        <f t="shared" si="8"/>
        <v>41583</v>
      </c>
      <c r="M111" s="4" t="str">
        <f>IF([2]data!$Q107="","VIDE",[2]data!$Q107)</f>
        <v>VIDE</v>
      </c>
      <c r="N111" s="1" t="e">
        <f t="shared" si="9"/>
        <v>#VALUE!</v>
      </c>
      <c r="O111" s="1" t="e">
        <f t="shared" si="10"/>
        <v>#VALUE!</v>
      </c>
      <c r="P111" s="3">
        <f>IF([2]data!$T107="","VIDE",[2]data!$T107)</f>
        <v>0.35</v>
      </c>
      <c r="Q111" s="1" t="str">
        <f>IF([2]data!$U107="","VIDE",[2]data!$U107)</f>
        <v>VIDE</v>
      </c>
      <c r="R111" s="1" t="str">
        <f>IF([2]data!$V107="","",[2]data!$V107)</f>
        <v/>
      </c>
      <c r="S111" s="129" t="str">
        <f>IF([2]data!$W107="","",[2]data!$W107)</f>
        <v/>
      </c>
    </row>
    <row r="112" spans="1:19">
      <c r="A112" s="1" t="str">
        <f>IF([2]data!$A108="","",[2]data!$A108)</f>
        <v>O</v>
      </c>
      <c r="B112" s="1" t="str">
        <f>[2]data!$B108</f>
        <v>DP-436/1</v>
      </c>
      <c r="C112" s="1" t="str">
        <f t="shared" si="11"/>
        <v>DP</v>
      </c>
      <c r="D112" s="1" t="str">
        <f>[2]data!$F108</f>
        <v>P</v>
      </c>
      <c r="E112" s="2" t="str">
        <f>IF([2]data!$G108="1","M","")</f>
        <v/>
      </c>
      <c r="F112" s="37" t="str">
        <f>IF([2]data!$H108="1","M","")</f>
        <v/>
      </c>
      <c r="G112" s="1" t="str">
        <f>[2]data!$I108</f>
        <v>BC-13-5452-01</v>
      </c>
      <c r="H112" s="3"/>
      <c r="I112" s="30"/>
      <c r="J112" s="4">
        <f>IF([2]data!$N108="","VIDE",[2]data!$N108)</f>
        <v>41576.4522685185</v>
      </c>
      <c r="K112" s="127">
        <f t="shared" si="7"/>
        <v>44</v>
      </c>
      <c r="L112" s="4">
        <f t="shared" si="8"/>
        <v>41583</v>
      </c>
      <c r="M112" s="4" t="str">
        <f>IF([2]data!$Q108="","VIDE",[2]data!$Q108)</f>
        <v>VIDE</v>
      </c>
      <c r="N112" s="1" t="e">
        <f t="shared" si="9"/>
        <v>#VALUE!</v>
      </c>
      <c r="O112" s="1" t="e">
        <f t="shared" si="10"/>
        <v>#VALUE!</v>
      </c>
      <c r="P112" s="3">
        <f>IF([2]data!$T108="","VIDE",[2]data!$T108)</f>
        <v>0.35</v>
      </c>
      <c r="Q112" s="1" t="str">
        <f>IF([2]data!$U108="","VIDE",[2]data!$U108)</f>
        <v>VIDE</v>
      </c>
      <c r="R112" s="1" t="str">
        <f>IF([2]data!$V108="","",[2]data!$V108)</f>
        <v/>
      </c>
      <c r="S112" s="129" t="str">
        <f>IF([2]data!$W108="","",[2]data!$W108)</f>
        <v/>
      </c>
    </row>
    <row r="113" spans="1:19">
      <c r="A113" s="1" t="str">
        <f>IF([2]data!$A109="","",[2]data!$A109)</f>
        <v>O</v>
      </c>
      <c r="B113" s="1" t="str">
        <f>[2]data!$B109</f>
        <v>AD-771</v>
      </c>
      <c r="C113" s="1" t="str">
        <f t="shared" si="11"/>
        <v>AD</v>
      </c>
      <c r="D113" s="1" t="str">
        <f>[2]data!$F109</f>
        <v>P</v>
      </c>
      <c r="E113" s="2" t="str">
        <f>IF([2]data!$G109="1","M","")</f>
        <v/>
      </c>
      <c r="F113" s="37" t="str">
        <f>IF([2]data!$H109="1","M","")</f>
        <v/>
      </c>
      <c r="G113" s="1" t="str">
        <f>[2]data!$I109</f>
        <v>BC-13-5480-01</v>
      </c>
      <c r="H113" s="3"/>
      <c r="I113" s="30"/>
      <c r="J113" s="4">
        <f>IF([2]data!$N109="","VIDE",[2]data!$N109)</f>
        <v>41577.674895833297</v>
      </c>
      <c r="K113" s="127">
        <f t="shared" si="7"/>
        <v>44</v>
      </c>
      <c r="L113" s="4">
        <f t="shared" si="8"/>
        <v>41584</v>
      </c>
      <c r="M113" s="4" t="str">
        <f>IF([2]data!$Q109="","VIDE",[2]data!$Q109)</f>
        <v>VIDE</v>
      </c>
      <c r="N113" s="1" t="e">
        <f t="shared" si="9"/>
        <v>#VALUE!</v>
      </c>
      <c r="O113" s="1" t="e">
        <f t="shared" si="10"/>
        <v>#VALUE!</v>
      </c>
      <c r="P113" s="3">
        <f>IF([2]data!$T109="","VIDE",[2]data!$T109)</f>
        <v>1.75</v>
      </c>
      <c r="Q113" s="1" t="str">
        <f>IF([2]data!$U109="","VIDE",[2]data!$U109)</f>
        <v>VIDE</v>
      </c>
      <c r="R113" s="1" t="str">
        <f>IF([2]data!$V109="","",[2]data!$V109)</f>
        <v/>
      </c>
      <c r="S113" s="129" t="str">
        <f>IF([2]data!$W109="","",[2]data!$W109)</f>
        <v/>
      </c>
    </row>
    <row r="114" spans="1:19">
      <c r="A114" s="1" t="str">
        <f>IF([2]data!$A110="","",[2]data!$A110)</f>
        <v>O</v>
      </c>
      <c r="B114" s="1" t="str">
        <f>[2]data!$B110</f>
        <v>AB-459/A</v>
      </c>
      <c r="C114" s="1" t="str">
        <f t="shared" si="11"/>
        <v>AB</v>
      </c>
      <c r="D114" s="1" t="str">
        <f>[2]data!$F110</f>
        <v>P</v>
      </c>
      <c r="E114" s="2" t="str">
        <f>IF([2]data!$G110="1","M","")</f>
        <v/>
      </c>
      <c r="F114" s="37" t="str">
        <f>IF([2]data!$H110="1","M","")</f>
        <v/>
      </c>
      <c r="G114" s="1" t="str">
        <f>[2]data!$I110</f>
        <v>BC-13-5479-02</v>
      </c>
      <c r="H114" s="3"/>
      <c r="I114" s="30"/>
      <c r="J114" s="4">
        <f>IF([2]data!$N110="","VIDE",[2]data!$N110)</f>
        <v>41577.608136574097</v>
      </c>
      <c r="K114" s="127">
        <f t="shared" si="7"/>
        <v>44</v>
      </c>
      <c r="L114" s="4">
        <f t="shared" si="8"/>
        <v>41584</v>
      </c>
      <c r="M114" s="4" t="str">
        <f>IF([2]data!$Q110="","VIDE",[2]data!$Q110)</f>
        <v>VIDE</v>
      </c>
      <c r="N114" s="1" t="e">
        <f t="shared" si="9"/>
        <v>#VALUE!</v>
      </c>
      <c r="O114" s="1" t="e">
        <f t="shared" si="10"/>
        <v>#VALUE!</v>
      </c>
      <c r="P114" s="3">
        <f>IF([2]data!$T110="","VIDE",[2]data!$T110)</f>
        <v>1.5</v>
      </c>
      <c r="Q114" s="1" t="str">
        <f>IF([2]data!$U110="","VIDE",[2]data!$U110)</f>
        <v>VIDE</v>
      </c>
      <c r="R114" s="1" t="str">
        <f>IF([2]data!$V110="","",[2]data!$V110)</f>
        <v/>
      </c>
      <c r="S114" s="129" t="str">
        <f>IF([2]data!$W110="","",[2]data!$W110)</f>
        <v/>
      </c>
    </row>
    <row r="115" spans="1:19">
      <c r="A115" s="1" t="str">
        <f>IF([2]data!$A111="","",[2]data!$A111)</f>
        <v>O</v>
      </c>
      <c r="B115" s="1" t="str">
        <f>[2]data!$B111</f>
        <v>AB-114A</v>
      </c>
      <c r="C115" s="1" t="str">
        <f t="shared" si="11"/>
        <v>AB</v>
      </c>
      <c r="D115" s="1" t="str">
        <f>[2]data!$F111</f>
        <v>P</v>
      </c>
      <c r="E115" s="2" t="str">
        <f>IF([2]data!$G111="1","M","")</f>
        <v/>
      </c>
      <c r="F115" s="37" t="str">
        <f>IF([2]data!$H111="1","M","")</f>
        <v/>
      </c>
      <c r="G115" s="1" t="str">
        <f>[2]data!$I111</f>
        <v>BC-13-5479-01</v>
      </c>
      <c r="H115" s="3"/>
      <c r="I115" s="30"/>
      <c r="J115" s="4">
        <f>IF([2]data!$N111="","VIDE",[2]data!$N111)</f>
        <v>41577.608136574097</v>
      </c>
      <c r="K115" s="127">
        <f t="shared" si="7"/>
        <v>44</v>
      </c>
      <c r="L115" s="4">
        <f t="shared" si="8"/>
        <v>41584</v>
      </c>
      <c r="M115" s="4" t="str">
        <f>IF([2]data!$Q111="","VIDE",[2]data!$Q111)</f>
        <v>VIDE</v>
      </c>
      <c r="N115" s="1" t="e">
        <f t="shared" si="9"/>
        <v>#VALUE!</v>
      </c>
      <c r="O115" s="1" t="e">
        <f t="shared" si="10"/>
        <v>#VALUE!</v>
      </c>
      <c r="P115" s="3">
        <f>IF([2]data!$T111="","VIDE",[2]data!$T111)</f>
        <v>1.5</v>
      </c>
      <c r="Q115" s="1" t="str">
        <f>IF([2]data!$U111="","VIDE",[2]data!$U111)</f>
        <v>VIDE</v>
      </c>
      <c r="R115" s="1" t="str">
        <f>IF([2]data!$V111="","",[2]data!$V111)</f>
        <v/>
      </c>
      <c r="S115" s="129" t="str">
        <f>IF([2]data!$W111="","",[2]data!$W111)</f>
        <v/>
      </c>
    </row>
    <row r="116" spans="1:19">
      <c r="A116" s="1" t="str">
        <f>IF([2]data!$A112="","",[2]data!$A112)</f>
        <v>O</v>
      </c>
      <c r="B116" s="1" t="str">
        <f>[2]data!$B112</f>
        <v>AB-367A/B</v>
      </c>
      <c r="C116" s="1" t="str">
        <f t="shared" si="11"/>
        <v>AB</v>
      </c>
      <c r="D116" s="1" t="str">
        <f>[2]data!$F112</f>
        <v>P</v>
      </c>
      <c r="E116" s="2" t="str">
        <f>IF([2]data!$G112="1","M","")</f>
        <v/>
      </c>
      <c r="F116" s="37" t="str">
        <f>IF([2]data!$H112="1","M","")</f>
        <v/>
      </c>
      <c r="G116" s="1" t="str">
        <f>[2]data!$I112</f>
        <v>BC-13-5478-05</v>
      </c>
      <c r="H116" s="3"/>
      <c r="I116" s="30"/>
      <c r="J116" s="4">
        <f>IF([2]data!$N112="","VIDE",[2]data!$N112)</f>
        <v>41577.607453703698</v>
      </c>
      <c r="K116" s="127">
        <f t="shared" si="7"/>
        <v>44</v>
      </c>
      <c r="L116" s="4">
        <f t="shared" si="8"/>
        <v>41584</v>
      </c>
      <c r="M116" s="4" t="str">
        <f>IF([2]data!$Q112="","VIDE",[2]data!$Q112)</f>
        <v>VIDE</v>
      </c>
      <c r="N116" s="1" t="e">
        <f t="shared" si="9"/>
        <v>#VALUE!</v>
      </c>
      <c r="O116" s="1" t="e">
        <f t="shared" si="10"/>
        <v>#VALUE!</v>
      </c>
      <c r="P116" s="3">
        <f>IF([2]data!$T112="","VIDE",[2]data!$T112)</f>
        <v>1.5</v>
      </c>
      <c r="Q116" s="1" t="str">
        <f>IF([2]data!$U112="","VIDE",[2]data!$U112)</f>
        <v>VIDE</v>
      </c>
      <c r="R116" s="1" t="str">
        <f>IF([2]data!$V112="","",[2]data!$V112)</f>
        <v/>
      </c>
      <c r="S116" s="129" t="str">
        <f>IF([2]data!$W112="","",[2]data!$W112)</f>
        <v/>
      </c>
    </row>
    <row r="117" spans="1:19">
      <c r="A117" s="1" t="str">
        <f>IF([2]data!$A113="","",[2]data!$A113)</f>
        <v>O</v>
      </c>
      <c r="B117" s="1" t="str">
        <f>[2]data!$B113</f>
        <v>AB-357A/A</v>
      </c>
      <c r="C117" s="1" t="str">
        <f t="shared" si="11"/>
        <v>AB</v>
      </c>
      <c r="D117" s="1" t="str">
        <f>[2]data!$F113</f>
        <v>P</v>
      </c>
      <c r="E117" s="2" t="str">
        <f>IF([2]data!$G113="1","M","")</f>
        <v/>
      </c>
      <c r="F117" s="37" t="str">
        <f>IF([2]data!$H113="1","M","")</f>
        <v/>
      </c>
      <c r="G117" s="1" t="str">
        <f>[2]data!$I113</f>
        <v>BC-13-5478-04</v>
      </c>
      <c r="H117" s="3"/>
      <c r="I117" s="30"/>
      <c r="J117" s="4">
        <f>IF([2]data!$N113="","VIDE",[2]data!$N113)</f>
        <v>41577.607453703698</v>
      </c>
      <c r="K117" s="127">
        <f t="shared" si="7"/>
        <v>44</v>
      </c>
      <c r="L117" s="4">
        <f t="shared" si="8"/>
        <v>41584</v>
      </c>
      <c r="M117" s="4" t="str">
        <f>IF([2]data!$Q113="","VIDE",[2]data!$Q113)</f>
        <v>VIDE</v>
      </c>
      <c r="N117" s="1" t="e">
        <f t="shared" si="9"/>
        <v>#VALUE!</v>
      </c>
      <c r="O117" s="1" t="e">
        <f t="shared" si="10"/>
        <v>#VALUE!</v>
      </c>
      <c r="P117" s="3">
        <f>IF([2]data!$T113="","VIDE",[2]data!$T113)</f>
        <v>1.5</v>
      </c>
      <c r="Q117" s="1" t="str">
        <f>IF([2]data!$U113="","VIDE",[2]data!$U113)</f>
        <v>VIDE</v>
      </c>
      <c r="R117" s="1" t="str">
        <f>IF([2]data!$V113="","",[2]data!$V113)</f>
        <v/>
      </c>
      <c r="S117" s="129" t="str">
        <f>IF([2]data!$W113="","",[2]data!$W113)</f>
        <v/>
      </c>
    </row>
    <row r="118" spans="1:19">
      <c r="A118" s="1" t="str">
        <f>IF([2]data!$A114="","",[2]data!$A114)</f>
        <v>O</v>
      </c>
      <c r="B118" s="1" t="str">
        <f>[2]data!$B114</f>
        <v>AB-357A/A</v>
      </c>
      <c r="C118" s="1" t="str">
        <f t="shared" si="11"/>
        <v>AB</v>
      </c>
      <c r="D118" s="1" t="str">
        <f>[2]data!$F114</f>
        <v>P</v>
      </c>
      <c r="E118" s="2" t="str">
        <f>IF([2]data!$G114="1","M","")</f>
        <v/>
      </c>
      <c r="F118" s="37" t="str">
        <f>IF([2]data!$H114="1","M","")</f>
        <v/>
      </c>
      <c r="G118" s="1" t="str">
        <f>[2]data!$I114</f>
        <v>BC-13-5478-03</v>
      </c>
      <c r="H118" s="3"/>
      <c r="I118" s="30"/>
      <c r="J118" s="4">
        <f>IF([2]data!$N114="","VIDE",[2]data!$N114)</f>
        <v>41577.607453703698</v>
      </c>
      <c r="K118" s="127">
        <f t="shared" si="7"/>
        <v>44</v>
      </c>
      <c r="L118" s="4">
        <f t="shared" si="8"/>
        <v>41584</v>
      </c>
      <c r="M118" s="4" t="str">
        <f>IF([2]data!$Q114="","VIDE",[2]data!$Q114)</f>
        <v>VIDE</v>
      </c>
      <c r="N118" s="1" t="e">
        <f t="shared" si="9"/>
        <v>#VALUE!</v>
      </c>
      <c r="O118" s="1" t="e">
        <f t="shared" si="10"/>
        <v>#VALUE!</v>
      </c>
      <c r="P118" s="3">
        <f>IF([2]data!$T114="","VIDE",[2]data!$T114)</f>
        <v>1.5</v>
      </c>
      <c r="Q118" s="1" t="str">
        <f>IF([2]data!$U114="","VIDE",[2]data!$U114)</f>
        <v>VIDE</v>
      </c>
      <c r="R118" s="1" t="str">
        <f>IF([2]data!$V114="","",[2]data!$V114)</f>
        <v/>
      </c>
      <c r="S118" s="129" t="str">
        <f>IF([2]data!$W114="","",[2]data!$W114)</f>
        <v/>
      </c>
    </row>
    <row r="119" spans="1:19">
      <c r="A119" s="1" t="str">
        <f>IF([2]data!$A115="","",[2]data!$A115)</f>
        <v>O</v>
      </c>
      <c r="B119" s="1" t="str">
        <f>[2]data!$B115</f>
        <v>AB-279</v>
      </c>
      <c r="C119" s="1" t="str">
        <f t="shared" si="11"/>
        <v>AB</v>
      </c>
      <c r="D119" s="1" t="str">
        <f>[2]data!$F115</f>
        <v>P</v>
      </c>
      <c r="E119" s="2" t="str">
        <f>IF([2]data!$G115="1","M","")</f>
        <v/>
      </c>
      <c r="F119" s="37" t="str">
        <f>IF([2]data!$H115="1","M","")</f>
        <v/>
      </c>
      <c r="G119" s="1" t="str">
        <f>[2]data!$I115</f>
        <v>BC-13-5478-02</v>
      </c>
      <c r="H119" s="3"/>
      <c r="I119" s="30" t="s">
        <v>55</v>
      </c>
      <c r="J119" s="4">
        <f>IF([2]data!$N115="","VIDE",[2]data!$N115)</f>
        <v>41577.607453703698</v>
      </c>
      <c r="K119" s="127">
        <f t="shared" si="7"/>
        <v>44</v>
      </c>
      <c r="L119" s="4">
        <f t="shared" si="8"/>
        <v>41584</v>
      </c>
      <c r="M119" s="4" t="str">
        <f>IF([2]data!$Q115="","VIDE",[2]data!$Q115)</f>
        <v>VIDE</v>
      </c>
      <c r="N119" s="1" t="e">
        <f t="shared" si="9"/>
        <v>#VALUE!</v>
      </c>
      <c r="O119" s="1" t="e">
        <f t="shared" si="10"/>
        <v>#VALUE!</v>
      </c>
      <c r="P119" s="3">
        <f>IF([2]data!$T115="","VIDE",[2]data!$T115)</f>
        <v>1.5</v>
      </c>
      <c r="Q119" s="1" t="str">
        <f>IF([2]data!$U115="","VIDE",[2]data!$U115)</f>
        <v>VIDE</v>
      </c>
      <c r="R119" s="1" t="str">
        <f>IF([2]data!$V115="","",[2]data!$V115)</f>
        <v/>
      </c>
      <c r="S119" s="129" t="str">
        <f>IF([2]data!$W115="","",[2]data!$W115)</f>
        <v/>
      </c>
    </row>
    <row r="120" spans="1:19">
      <c r="A120" s="1" t="str">
        <f>IF([2]data!$A116="","",[2]data!$A116)</f>
        <v>O</v>
      </c>
      <c r="B120" s="1" t="str">
        <f>[2]data!$B116</f>
        <v>AB-279</v>
      </c>
      <c r="C120" s="1" t="str">
        <f t="shared" si="11"/>
        <v>AB</v>
      </c>
      <c r="D120" s="1" t="str">
        <f>[2]data!$F116</f>
        <v>P</v>
      </c>
      <c r="E120" s="2" t="str">
        <f>IF([2]data!$G116="1","M","")</f>
        <v/>
      </c>
      <c r="F120" s="37" t="str">
        <f>IF([2]data!$H116="1","M","")</f>
        <v/>
      </c>
      <c r="G120" s="1" t="str">
        <f>[2]data!$I116</f>
        <v>BC-13-5478-01</v>
      </c>
      <c r="H120" s="3"/>
      <c r="I120" s="30"/>
      <c r="J120" s="4">
        <f>IF([2]data!$N116="","VIDE",[2]data!$N116)</f>
        <v>41577.607453703698</v>
      </c>
      <c r="K120" s="127">
        <f t="shared" si="7"/>
        <v>44</v>
      </c>
      <c r="L120" s="4">
        <f t="shared" si="8"/>
        <v>41584</v>
      </c>
      <c r="M120" s="4" t="str">
        <f>IF([2]data!$Q116="","VIDE",[2]data!$Q116)</f>
        <v>VIDE</v>
      </c>
      <c r="N120" s="1" t="e">
        <f t="shared" si="9"/>
        <v>#VALUE!</v>
      </c>
      <c r="O120" s="1" t="e">
        <f t="shared" si="10"/>
        <v>#VALUE!</v>
      </c>
      <c r="P120" s="3">
        <f>IF([2]data!$T116="","VIDE",[2]data!$T116)</f>
        <v>1.5</v>
      </c>
      <c r="Q120" s="1" t="str">
        <f>IF([2]data!$U116="","VIDE",[2]data!$U116)</f>
        <v>VIDE</v>
      </c>
      <c r="R120" s="1" t="str">
        <f>IF([2]data!$V116="","",[2]data!$V116)</f>
        <v/>
      </c>
      <c r="S120" s="129" t="str">
        <f>IF([2]data!$W116="","",[2]data!$W116)</f>
        <v/>
      </c>
    </row>
    <row r="121" spans="1:19">
      <c r="A121" s="1" t="str">
        <f>IF([2]data!$A117="","",[2]data!$A117)</f>
        <v>O</v>
      </c>
      <c r="B121" s="1" t="str">
        <f>[2]data!$B117</f>
        <v>AA-087E</v>
      </c>
      <c r="C121" s="1" t="str">
        <f t="shared" si="11"/>
        <v>AA</v>
      </c>
      <c r="D121" s="1" t="str">
        <f>[2]data!$F117</f>
        <v>P</v>
      </c>
      <c r="E121" s="2" t="str">
        <f>IF([2]data!$G117="1","M","")</f>
        <v/>
      </c>
      <c r="F121" s="37" t="str">
        <f>IF([2]data!$H117="1","M","")</f>
        <v/>
      </c>
      <c r="G121" s="1" t="str">
        <f>[2]data!$I117</f>
        <v>BC-13-5474-01</v>
      </c>
      <c r="H121" s="3"/>
      <c r="I121" s="30"/>
      <c r="J121" s="4">
        <f>IF([2]data!$N117="","VIDE",[2]data!$N117)</f>
        <v>41577.470659722203</v>
      </c>
      <c r="K121" s="127">
        <f t="shared" si="7"/>
        <v>44</v>
      </c>
      <c r="L121" s="4">
        <f t="shared" si="8"/>
        <v>41584</v>
      </c>
      <c r="M121" s="4" t="str">
        <f>IF([2]data!$Q117="","VIDE",[2]data!$Q117)</f>
        <v>VIDE</v>
      </c>
      <c r="N121" s="1" t="e">
        <f t="shared" si="9"/>
        <v>#VALUE!</v>
      </c>
      <c r="O121" s="1" t="e">
        <f t="shared" si="10"/>
        <v>#VALUE!</v>
      </c>
      <c r="P121" s="3">
        <f>IF([2]data!$T117="","VIDE",[2]data!$T117)</f>
        <v>1.25</v>
      </c>
      <c r="Q121" s="1" t="str">
        <f>IF([2]data!$U117="","VIDE",[2]data!$U117)</f>
        <v>VIDE</v>
      </c>
      <c r="R121" s="1" t="str">
        <f>IF([2]data!$V117="","",[2]data!$V117)</f>
        <v/>
      </c>
      <c r="S121" s="129" t="str">
        <f>IF([2]data!$W117="","",[2]data!$W117)</f>
        <v/>
      </c>
    </row>
    <row r="122" spans="1:19">
      <c r="A122" s="1" t="str">
        <f>IF([2]data!$A118="","",[2]data!$A118)</f>
        <v>O</v>
      </c>
      <c r="B122" s="1" t="str">
        <f>[2]data!$B118</f>
        <v>AD-447</v>
      </c>
      <c r="C122" s="1" t="str">
        <f t="shared" si="11"/>
        <v>AD</v>
      </c>
      <c r="D122" s="1" t="str">
        <f>[2]data!$F118</f>
        <v>P</v>
      </c>
      <c r="E122" s="2" t="str">
        <f>IF([2]data!$G118="1","M","")</f>
        <v/>
      </c>
      <c r="F122" s="37" t="str">
        <f>IF([2]data!$H118="1","M","")</f>
        <v/>
      </c>
      <c r="G122" s="1" t="str">
        <f>[2]data!$I118</f>
        <v>BC-13-5468-01</v>
      </c>
      <c r="H122" s="3"/>
      <c r="I122" s="30"/>
      <c r="J122" s="4">
        <f>IF([2]data!$N118="","VIDE",[2]data!$N118)</f>
        <v>41577.301747685196</v>
      </c>
      <c r="K122" s="127">
        <f t="shared" si="7"/>
        <v>44</v>
      </c>
      <c r="L122" s="4">
        <f t="shared" si="8"/>
        <v>41584</v>
      </c>
      <c r="M122" s="4" t="str">
        <f>IF([2]data!$Q118="","VIDE",[2]data!$Q118)</f>
        <v>VIDE</v>
      </c>
      <c r="N122" s="1" t="e">
        <f t="shared" si="9"/>
        <v>#VALUE!</v>
      </c>
      <c r="O122" s="1" t="e">
        <f t="shared" si="10"/>
        <v>#VALUE!</v>
      </c>
      <c r="P122" s="3">
        <f>IF([2]data!$T118="","VIDE",[2]data!$T118)</f>
        <v>1.75</v>
      </c>
      <c r="Q122" s="1" t="str">
        <f>IF([2]data!$U118="","VIDE",[2]data!$U118)</f>
        <v>VIDE</v>
      </c>
      <c r="R122" s="1" t="str">
        <f>IF([2]data!$V118="","",[2]data!$V118)</f>
        <v/>
      </c>
      <c r="S122" s="129" t="str">
        <f>IF([2]data!$W118="","",[2]data!$W118)</f>
        <v/>
      </c>
    </row>
    <row r="123" spans="1:19">
      <c r="A123" s="1" t="str">
        <f>IF([2]data!$A119="","",[2]data!$A119)</f>
        <v>O</v>
      </c>
      <c r="B123" s="1" t="str">
        <f>[2]data!$B119</f>
        <v>AD-447</v>
      </c>
      <c r="C123" s="1" t="str">
        <f t="shared" si="11"/>
        <v>AD</v>
      </c>
      <c r="D123" s="1" t="str">
        <f>[2]data!$F119</f>
        <v>P</v>
      </c>
      <c r="E123" s="2" t="str">
        <f>IF([2]data!$G119="1","M","")</f>
        <v/>
      </c>
      <c r="F123" s="37" t="str">
        <f>IF([2]data!$H119="1","M","")</f>
        <v/>
      </c>
      <c r="G123" s="1" t="str">
        <f>[2]data!$I119</f>
        <v>BC-13-5462-02</v>
      </c>
      <c r="H123" s="3"/>
      <c r="I123" s="30"/>
      <c r="J123" s="4">
        <f>IF([2]data!$N119="","VIDE",[2]data!$N119)</f>
        <v>41577.294548611098</v>
      </c>
      <c r="K123" s="127">
        <f t="shared" si="7"/>
        <v>44</v>
      </c>
      <c r="L123" s="4">
        <f t="shared" si="8"/>
        <v>41584</v>
      </c>
      <c r="M123" s="4" t="str">
        <f>IF([2]data!$Q119="","VIDE",[2]data!$Q119)</f>
        <v>VIDE</v>
      </c>
      <c r="N123" s="1" t="e">
        <f t="shared" si="9"/>
        <v>#VALUE!</v>
      </c>
      <c r="O123" s="1" t="e">
        <f t="shared" si="10"/>
        <v>#VALUE!</v>
      </c>
      <c r="P123" s="3">
        <f>IF([2]data!$T119="","VIDE",[2]data!$T119)</f>
        <v>1.75</v>
      </c>
      <c r="Q123" s="1" t="str">
        <f>IF([2]data!$U119="","VIDE",[2]data!$U119)</f>
        <v>VIDE</v>
      </c>
      <c r="R123" s="1" t="str">
        <f>IF([2]data!$V119="","",[2]data!$V119)</f>
        <v/>
      </c>
      <c r="S123" s="129" t="str">
        <f>IF([2]data!$W119="","",[2]data!$W119)</f>
        <v/>
      </c>
    </row>
    <row r="124" spans="1:19">
      <c r="A124" s="1" t="str">
        <f>IF([2]data!$A120="","",[2]data!$A120)</f>
        <v>O</v>
      </c>
      <c r="B124" s="1" t="str">
        <f>[2]data!$B120</f>
        <v>AD-447</v>
      </c>
      <c r="C124" s="1" t="str">
        <f t="shared" si="11"/>
        <v>AD</v>
      </c>
      <c r="D124" s="1" t="str">
        <f>[2]data!$F120</f>
        <v>P</v>
      </c>
      <c r="E124" s="2" t="str">
        <f>IF([2]data!$G120="1","M","")</f>
        <v/>
      </c>
      <c r="F124" s="37" t="str">
        <f>IF([2]data!$H120="1","M","")</f>
        <v/>
      </c>
      <c r="G124" s="1" t="str">
        <f>[2]data!$I120</f>
        <v>BC-13-5462-01</v>
      </c>
      <c r="H124" s="3"/>
      <c r="I124" s="30"/>
      <c r="J124" s="4">
        <f>IF([2]data!$N120="","VIDE",[2]data!$N120)</f>
        <v>41577.294548611098</v>
      </c>
      <c r="K124" s="127">
        <f t="shared" si="7"/>
        <v>44</v>
      </c>
      <c r="L124" s="4">
        <f t="shared" si="8"/>
        <v>41584</v>
      </c>
      <c r="M124" s="4" t="str">
        <f>IF([2]data!$Q120="","VIDE",[2]data!$Q120)</f>
        <v>VIDE</v>
      </c>
      <c r="N124" s="1" t="e">
        <f t="shared" si="9"/>
        <v>#VALUE!</v>
      </c>
      <c r="O124" s="1" t="e">
        <f t="shared" si="10"/>
        <v>#VALUE!</v>
      </c>
      <c r="P124" s="3">
        <f>IF([2]data!$T120="","VIDE",[2]data!$T120)</f>
        <v>1.75</v>
      </c>
      <c r="Q124" s="1" t="str">
        <f>IF([2]data!$U120="","VIDE",[2]data!$U120)</f>
        <v>VIDE</v>
      </c>
      <c r="R124" s="1" t="str">
        <f>IF([2]data!$V120="","",[2]data!$V120)</f>
        <v/>
      </c>
      <c r="S124" s="129" t="str">
        <f>IF([2]data!$W120="","",[2]data!$W120)</f>
        <v/>
      </c>
    </row>
    <row r="125" spans="1:19">
      <c r="A125" s="1" t="str">
        <f>IF([2]data!$A121="","",[2]data!$A121)</f>
        <v>O</v>
      </c>
      <c r="B125" s="1" t="str">
        <f>[2]data!$B121</f>
        <v>AG-065</v>
      </c>
      <c r="C125" s="1" t="str">
        <f t="shared" si="11"/>
        <v>AG</v>
      </c>
      <c r="D125" s="1" t="str">
        <f>[2]data!$F121</f>
        <v>P</v>
      </c>
      <c r="E125" s="2" t="str">
        <f>IF([2]data!$G121="1","M","")</f>
        <v/>
      </c>
      <c r="F125" s="37" t="str">
        <f>IF([2]data!$H121="1","M","")</f>
        <v/>
      </c>
      <c r="G125" s="1" t="str">
        <f>[2]data!$I121</f>
        <v>BC-13-5309-01</v>
      </c>
      <c r="H125" s="3"/>
      <c r="I125" s="30" t="s">
        <v>55</v>
      </c>
      <c r="J125" s="4">
        <f>IF([2]data!$N121="","VIDE",[2]data!$N121)</f>
        <v>41568.6261689815</v>
      </c>
      <c r="K125" s="127">
        <f t="shared" si="7"/>
        <v>43</v>
      </c>
      <c r="L125" s="4">
        <f t="shared" si="8"/>
        <v>41575</v>
      </c>
      <c r="M125" s="4" t="str">
        <f>IF([2]data!$Q121="","VIDE",[2]data!$Q121)</f>
        <v>VIDE</v>
      </c>
      <c r="N125" s="1" t="e">
        <f t="shared" si="9"/>
        <v>#VALUE!</v>
      </c>
      <c r="O125" s="1" t="e">
        <f t="shared" si="10"/>
        <v>#VALUE!</v>
      </c>
      <c r="P125" s="3">
        <f>IF([2]data!$T121="","VIDE",[2]data!$T121)</f>
        <v>1.5</v>
      </c>
      <c r="Q125" s="1" t="str">
        <f>IF([2]data!$U121="","VIDE",[2]data!$U121)</f>
        <v>VIDE</v>
      </c>
      <c r="R125" s="1" t="str">
        <f>IF([2]data!$V121="","",[2]data!$V121)</f>
        <v/>
      </c>
      <c r="S125" s="129" t="str">
        <f>IF([2]data!$W121="","",[2]data!$W121)</f>
        <v/>
      </c>
    </row>
    <row r="126" spans="1:19">
      <c r="A126" s="1" t="str">
        <f>IF([2]data!$A122="","",[2]data!$A122)</f>
        <v>O</v>
      </c>
      <c r="B126" s="1" t="str">
        <f>[2]data!$B122</f>
        <v>AG-014A</v>
      </c>
      <c r="C126" s="1" t="str">
        <f t="shared" si="11"/>
        <v>AG</v>
      </c>
      <c r="D126" s="1" t="str">
        <f>[2]data!$F122</f>
        <v>P</v>
      </c>
      <c r="E126" s="2" t="str">
        <f>IF([2]data!$G122="1","M","")</f>
        <v/>
      </c>
      <c r="F126" s="37" t="str">
        <f>IF([2]data!$H122="1","M","")</f>
        <v/>
      </c>
      <c r="G126" s="1" t="str">
        <f>[2]data!$I122</f>
        <v>BC-13-5435-01</v>
      </c>
      <c r="H126" s="3"/>
      <c r="I126" s="30"/>
      <c r="J126" s="4">
        <f>IF([2]data!$N122="","VIDE",[2]data!$N122)</f>
        <v>41576.305127314801</v>
      </c>
      <c r="K126" s="127">
        <f t="shared" si="7"/>
        <v>44</v>
      </c>
      <c r="L126" s="4">
        <f t="shared" si="8"/>
        <v>41583</v>
      </c>
      <c r="M126" s="4" t="str">
        <f>IF([2]data!$Q122="","VIDE",[2]data!$Q122)</f>
        <v>VIDE</v>
      </c>
      <c r="N126" s="1" t="e">
        <f t="shared" si="9"/>
        <v>#VALUE!</v>
      </c>
      <c r="O126" s="1" t="e">
        <f t="shared" si="10"/>
        <v>#VALUE!</v>
      </c>
      <c r="P126" s="3">
        <f>IF([2]data!$T122="","VIDE",[2]data!$T122)</f>
        <v>1.5</v>
      </c>
      <c r="Q126" s="1" t="str">
        <f>IF([2]data!$U122="","VIDE",[2]data!$U122)</f>
        <v>VIDE</v>
      </c>
      <c r="R126" s="1" t="str">
        <f>IF([2]data!$V122="","",[2]data!$V122)</f>
        <v/>
      </c>
      <c r="S126" s="129" t="str">
        <f>IF([2]data!$W122="","",[2]data!$W122)</f>
        <v/>
      </c>
    </row>
    <row r="127" spans="1:19">
      <c r="A127" s="1" t="str">
        <f>IF([2]data!$A123="","",[2]data!$A123)</f>
        <v>O</v>
      </c>
      <c r="B127" s="1" t="str">
        <f>[2]data!$B123</f>
        <v>DS-100</v>
      </c>
      <c r="C127" s="1" t="str">
        <f t="shared" si="11"/>
        <v>DS</v>
      </c>
      <c r="D127" s="1" t="str">
        <f>[2]data!$F123</f>
        <v>P</v>
      </c>
      <c r="E127" s="2" t="str">
        <f>IF([2]data!$G123="1","M","")</f>
        <v/>
      </c>
      <c r="F127" s="37" t="str">
        <f>IF([2]data!$H123="1","M","")</f>
        <v/>
      </c>
      <c r="G127" s="1" t="str">
        <f>[2]data!$I123</f>
        <v>BC-13-5405-01</v>
      </c>
      <c r="H127" s="3"/>
      <c r="I127" s="30"/>
      <c r="J127" s="4">
        <f>IF([2]data!$N123="","VIDE",[2]data!$N123)</f>
        <v>41575.338842592602</v>
      </c>
      <c r="K127" s="127">
        <f t="shared" si="7"/>
        <v>44</v>
      </c>
      <c r="L127" s="4">
        <f t="shared" si="8"/>
        <v>41582</v>
      </c>
      <c r="M127" s="4" t="str">
        <f>IF([2]data!$Q123="","VIDE",[2]data!$Q123)</f>
        <v>VIDE</v>
      </c>
      <c r="N127" s="1" t="e">
        <f t="shared" si="9"/>
        <v>#VALUE!</v>
      </c>
      <c r="O127" s="1" t="e">
        <f t="shared" si="10"/>
        <v>#VALUE!</v>
      </c>
      <c r="P127" s="3">
        <f>IF([2]data!$T123="","VIDE",[2]data!$T123)</f>
        <v>3.5</v>
      </c>
      <c r="Q127" s="1" t="str">
        <f>IF([2]data!$U123="","VIDE",[2]data!$U123)</f>
        <v>VIDE</v>
      </c>
      <c r="R127" s="1" t="str">
        <f>IF([2]data!$V123="","",[2]data!$V123)</f>
        <v/>
      </c>
      <c r="S127" s="129" t="str">
        <f>IF([2]data!$W123="","",[2]data!$W123)</f>
        <v/>
      </c>
    </row>
    <row r="128" spans="1:19">
      <c r="A128" s="1" t="str">
        <f>IF([2]data!$A124="","",[2]data!$A124)</f>
        <v>O</v>
      </c>
      <c r="B128" s="1" t="str">
        <f>[2]data!$B124</f>
        <v>DS-057</v>
      </c>
      <c r="C128" s="1" t="str">
        <f t="shared" si="11"/>
        <v>DS</v>
      </c>
      <c r="D128" s="1" t="str">
        <f>[2]data!$F124</f>
        <v>P</v>
      </c>
      <c r="E128" s="2" t="str">
        <f>IF([2]data!$G124="1","M","")</f>
        <v/>
      </c>
      <c r="F128" s="37" t="str">
        <f>IF([2]data!$H124="1","M","")</f>
        <v/>
      </c>
      <c r="G128" s="1" t="str">
        <f>[2]data!$I124</f>
        <v>BC-13-5404-01</v>
      </c>
      <c r="H128" s="3"/>
      <c r="I128" s="30"/>
      <c r="J128" s="4">
        <f>IF([2]data!$N124="","VIDE",[2]data!$N124)</f>
        <v>41575.338148148097</v>
      </c>
      <c r="K128" s="127">
        <f t="shared" si="7"/>
        <v>44</v>
      </c>
      <c r="L128" s="4">
        <f t="shared" si="8"/>
        <v>41582</v>
      </c>
      <c r="M128" s="4" t="str">
        <f>IF([2]data!$Q124="","VIDE",[2]data!$Q124)</f>
        <v>VIDE</v>
      </c>
      <c r="N128" s="1" t="e">
        <f t="shared" si="9"/>
        <v>#VALUE!</v>
      </c>
      <c r="O128" s="1" t="e">
        <f t="shared" si="10"/>
        <v>#VALUE!</v>
      </c>
      <c r="P128" s="3">
        <f>IF([2]data!$T124="","VIDE",[2]data!$T124)</f>
        <v>3.5</v>
      </c>
      <c r="Q128" s="1" t="str">
        <f>IF([2]data!$U124="","VIDE",[2]data!$U124)</f>
        <v>VIDE</v>
      </c>
      <c r="R128" s="1" t="str">
        <f>IF([2]data!$V124="","",[2]data!$V124)</f>
        <v/>
      </c>
      <c r="S128" s="129" t="str">
        <f>IF([2]data!$W124="","",[2]data!$W124)</f>
        <v/>
      </c>
    </row>
    <row r="129" spans="1:19">
      <c r="A129" s="1" t="str">
        <f>IF([2]data!$A125="","",[2]data!$A125)</f>
        <v>O</v>
      </c>
      <c r="B129" s="1" t="str">
        <f>[2]data!$B125</f>
        <v>CH-196</v>
      </c>
      <c r="C129" s="1" t="str">
        <f t="shared" si="11"/>
        <v>CH</v>
      </c>
      <c r="D129" s="1" t="str">
        <f>[2]data!$F125</f>
        <v>P</v>
      </c>
      <c r="E129" s="2" t="str">
        <f>IF([2]data!$G125="1","M","")</f>
        <v/>
      </c>
      <c r="F129" s="37" t="str">
        <f>IF([2]data!$H125="1","M","")</f>
        <v/>
      </c>
      <c r="G129" s="1" t="str">
        <f>[2]data!$I125</f>
        <v>BC-13-5341-02</v>
      </c>
      <c r="H129" s="3"/>
      <c r="I129" s="30"/>
      <c r="J129" s="4">
        <f>IF([2]data!$N125="","VIDE",[2]data!$N125)</f>
        <v>41570.487627314797</v>
      </c>
      <c r="K129" s="127">
        <f t="shared" si="7"/>
        <v>43</v>
      </c>
      <c r="L129" s="4">
        <f t="shared" si="8"/>
        <v>41577</v>
      </c>
      <c r="M129" s="4" t="str">
        <f>IF([2]data!$Q125="","VIDE",[2]data!$Q125)</f>
        <v>VIDE</v>
      </c>
      <c r="N129" s="1" t="e">
        <f t="shared" si="9"/>
        <v>#VALUE!</v>
      </c>
      <c r="O129" s="1" t="e">
        <f t="shared" si="10"/>
        <v>#VALUE!</v>
      </c>
      <c r="P129" s="3">
        <f>IF([2]data!$T125="","VIDE",[2]data!$T125)</f>
        <v>1.25</v>
      </c>
      <c r="Q129" s="1" t="str">
        <f>IF([2]data!$U125="","VIDE",[2]data!$U125)</f>
        <v>VIDE</v>
      </c>
      <c r="R129" s="1" t="str">
        <f>IF([2]data!$V125="","",[2]data!$V125)</f>
        <v/>
      </c>
      <c r="S129" s="129" t="str">
        <f>IF([2]data!$W125="","",[2]data!$W125)</f>
        <v/>
      </c>
    </row>
    <row r="130" spans="1:19">
      <c r="A130" s="1" t="str">
        <f>IF([2]data!$A126="","",[2]data!$A126)</f>
        <v>O</v>
      </c>
      <c r="B130" s="1" t="str">
        <f>[2]data!$B126</f>
        <v>CH-196</v>
      </c>
      <c r="C130" s="1" t="str">
        <f t="shared" si="11"/>
        <v>CH</v>
      </c>
      <c r="D130" s="1" t="str">
        <f>[2]data!$F126</f>
        <v>P</v>
      </c>
      <c r="E130" s="2" t="str">
        <f>IF([2]data!$G126="1","M","")</f>
        <v/>
      </c>
      <c r="F130" s="37" t="str">
        <f>IF([2]data!$H126="1","M","")</f>
        <v/>
      </c>
      <c r="G130" s="1" t="str">
        <f>[2]data!$I126</f>
        <v>BC-13-5341-01</v>
      </c>
      <c r="H130" s="3"/>
      <c r="I130" s="30"/>
      <c r="J130" s="4">
        <f>IF([2]data!$N126="","VIDE",[2]data!$N126)</f>
        <v>41570.487627314797</v>
      </c>
      <c r="K130" s="127">
        <f t="shared" si="7"/>
        <v>43</v>
      </c>
      <c r="L130" s="4">
        <f t="shared" si="8"/>
        <v>41577</v>
      </c>
      <c r="M130" s="4" t="str">
        <f>IF([2]data!$Q126="","VIDE",[2]data!$Q126)</f>
        <v>VIDE</v>
      </c>
      <c r="N130" s="1" t="e">
        <f t="shared" si="9"/>
        <v>#VALUE!</v>
      </c>
      <c r="O130" s="1" t="e">
        <f t="shared" si="10"/>
        <v>#VALUE!</v>
      </c>
      <c r="P130" s="3">
        <f>IF([2]data!$T126="","VIDE",[2]data!$T126)</f>
        <v>1.25</v>
      </c>
      <c r="Q130" s="1" t="str">
        <f>IF([2]data!$U126="","VIDE",[2]data!$U126)</f>
        <v>VIDE</v>
      </c>
      <c r="R130" s="1" t="str">
        <f>IF([2]data!$V126="","",[2]data!$V126)</f>
        <v/>
      </c>
      <c r="S130" s="129" t="str">
        <f>IF([2]data!$W126="","",[2]data!$W126)</f>
        <v/>
      </c>
    </row>
    <row r="131" spans="1:19">
      <c r="A131" s="1" t="str">
        <f>IF([2]data!$A127="","",[2]data!$A127)</f>
        <v>O</v>
      </c>
      <c r="B131" s="1" t="str">
        <f>[2]data!$B127</f>
        <v>AD-749</v>
      </c>
      <c r="C131" s="1" t="str">
        <f t="shared" si="11"/>
        <v>AD</v>
      </c>
      <c r="D131" s="1" t="str">
        <f>[2]data!$F127</f>
        <v>P</v>
      </c>
      <c r="E131" s="2" t="str">
        <f>IF([2]data!$G127="1","M","")</f>
        <v/>
      </c>
      <c r="F131" s="37" t="str">
        <f>IF([2]data!$H127="1","M","")</f>
        <v/>
      </c>
      <c r="G131" s="1" t="str">
        <f>[2]data!$I127</f>
        <v>BC-13-5302-02</v>
      </c>
      <c r="H131" s="3"/>
      <c r="I131" s="30"/>
      <c r="J131" s="4">
        <f>IF([2]data!$N127="","VIDE",[2]data!$N127)</f>
        <v>41568.496111111097</v>
      </c>
      <c r="K131" s="127">
        <f t="shared" ref="K131:K194" si="12">IF(J131="","",INT((J131-(DATE(YEAR(J131-WEEKDAY(J131-1)+4),1,3)-WEEKDAY(DATE(YEAR(J131-WEEKDAY(J131-1)+4),1,3)))+5)/7))</f>
        <v>43</v>
      </c>
      <c r="L131" s="4">
        <f t="shared" ref="L131:L194" si="13">IF($J131="","",IF($D131="P",IF($E131="",WORKDAY($J131,5,$J$3:$P$4),WORKDAY($J131,3,$J$3:$P$4)),IF($E131="",WORKDAY($J131,10,$J$3:$P$4),WORKDAY($J131,5,$J$3:$P$4))))</f>
        <v>41575</v>
      </c>
      <c r="M131" s="4" t="str">
        <f>IF([2]data!$Q127="","VIDE",[2]data!$Q127)</f>
        <v>VIDE</v>
      </c>
      <c r="N131" s="1" t="e">
        <f t="shared" ref="N131:N194" si="14">IF(M131="","",INT((M131-(DATE(YEAR(M131-WEEKDAY(M131-1)+4),1,3)-WEEKDAY(DATE(YEAR(M131-WEEKDAY(M131-1)+4),1,3)))+5)/7))</f>
        <v>#VALUE!</v>
      </c>
      <c r="O131" s="1" t="e">
        <f t="shared" ref="O131:O194" si="15">IF($M131="","",NETWORKDAYS(J131,M131,$J$3:$P$4)-1)</f>
        <v>#VALUE!</v>
      </c>
      <c r="P131" s="3">
        <f>IF([2]data!$T127="","VIDE",[2]data!$T127)</f>
        <v>1.75</v>
      </c>
      <c r="Q131" s="1" t="str">
        <f>IF([2]data!$U127="","VIDE",[2]data!$U127)</f>
        <v>VIDE</v>
      </c>
      <c r="R131" s="1" t="str">
        <f>IF([2]data!$V127="","",[2]data!$V127)</f>
        <v/>
      </c>
      <c r="S131" s="129" t="str">
        <f>IF([2]data!$W127="","",[2]data!$W127)</f>
        <v/>
      </c>
    </row>
    <row r="132" spans="1:19">
      <c r="A132" s="1" t="str">
        <f>IF([2]data!$A128="","",[2]data!$A128)</f>
        <v>O</v>
      </c>
      <c r="B132" s="1" t="str">
        <f>[2]data!$B128</f>
        <v>AD-749</v>
      </c>
      <c r="C132" s="1" t="str">
        <f t="shared" ref="C132:C195" si="16">LEFT(B132,2)</f>
        <v>AD</v>
      </c>
      <c r="D132" s="1" t="str">
        <f>[2]data!$F128</f>
        <v>P</v>
      </c>
      <c r="E132" s="2" t="str">
        <f>IF([2]data!$G128="1","M","")</f>
        <v/>
      </c>
      <c r="F132" s="37" t="str">
        <f>IF([2]data!$H128="1","M","")</f>
        <v/>
      </c>
      <c r="G132" s="1" t="str">
        <f>[2]data!$I128</f>
        <v>BC-13-5302-01</v>
      </c>
      <c r="H132" s="3"/>
      <c r="I132" s="30"/>
      <c r="J132" s="4">
        <f>IF([2]data!$N128="","VIDE",[2]data!$N128)</f>
        <v>41568.496111111097</v>
      </c>
      <c r="K132" s="127">
        <f t="shared" si="12"/>
        <v>43</v>
      </c>
      <c r="L132" s="4">
        <f t="shared" si="13"/>
        <v>41575</v>
      </c>
      <c r="M132" s="4" t="str">
        <f>IF([2]data!$Q128="","VIDE",[2]data!$Q128)</f>
        <v>VIDE</v>
      </c>
      <c r="N132" s="1" t="e">
        <f t="shared" si="14"/>
        <v>#VALUE!</v>
      </c>
      <c r="O132" s="1" t="e">
        <f t="shared" si="15"/>
        <v>#VALUE!</v>
      </c>
      <c r="P132" s="3">
        <f>IF([2]data!$T128="","VIDE",[2]data!$T128)</f>
        <v>1.75</v>
      </c>
      <c r="Q132" s="1" t="str">
        <f>IF([2]data!$U128="","VIDE",[2]data!$U128)</f>
        <v>VIDE</v>
      </c>
      <c r="R132" s="1" t="str">
        <f>IF([2]data!$V128="","",[2]data!$V128)</f>
        <v/>
      </c>
      <c r="S132" s="129" t="str">
        <f>IF([2]data!$W128="","",[2]data!$W128)</f>
        <v/>
      </c>
    </row>
    <row r="133" spans="1:19">
      <c r="A133" s="1" t="str">
        <f>IF([2]data!$A129="","",[2]data!$A129)</f>
        <v>O</v>
      </c>
      <c r="B133" s="1" t="str">
        <f>[2]data!$B129</f>
        <v>AD-176</v>
      </c>
      <c r="C133" s="1" t="str">
        <f t="shared" si="16"/>
        <v>AD</v>
      </c>
      <c r="D133" s="1" t="str">
        <f>[2]data!$F129</f>
        <v>P</v>
      </c>
      <c r="E133" s="2" t="str">
        <f>IF([2]data!$G129="1","M","")</f>
        <v/>
      </c>
      <c r="F133" s="37" t="str">
        <f>IF([2]data!$H129="1","M","")</f>
        <v/>
      </c>
      <c r="G133" s="1" t="str">
        <f>[2]data!$I129</f>
        <v>BC-13-5307-01</v>
      </c>
      <c r="H133" s="3"/>
      <c r="I133" s="30"/>
      <c r="J133" s="4">
        <f>IF([2]data!$N129="","VIDE",[2]data!$N129)</f>
        <v>41568.4988773148</v>
      </c>
      <c r="K133" s="127">
        <f t="shared" si="12"/>
        <v>43</v>
      </c>
      <c r="L133" s="4">
        <f t="shared" si="13"/>
        <v>41575</v>
      </c>
      <c r="M133" s="4" t="str">
        <f>IF([2]data!$Q129="","VIDE",[2]data!$Q129)</f>
        <v>VIDE</v>
      </c>
      <c r="N133" s="1" t="e">
        <f t="shared" si="14"/>
        <v>#VALUE!</v>
      </c>
      <c r="O133" s="1" t="e">
        <f t="shared" si="15"/>
        <v>#VALUE!</v>
      </c>
      <c r="P133" s="3">
        <f>IF([2]data!$T129="","VIDE",[2]data!$T129)</f>
        <v>1.75</v>
      </c>
      <c r="Q133" s="1" t="str">
        <f>IF([2]data!$U129="","VIDE",[2]data!$U129)</f>
        <v>VIDE</v>
      </c>
      <c r="R133" s="1" t="str">
        <f>IF([2]data!$V129="","",[2]data!$V129)</f>
        <v/>
      </c>
      <c r="S133" s="129" t="str">
        <f>IF([2]data!$W129="","",[2]data!$W129)</f>
        <v/>
      </c>
    </row>
    <row r="134" spans="1:19">
      <c r="A134" s="1" t="str">
        <f>IF([2]data!$A130="","",[2]data!$A130)</f>
        <v>O</v>
      </c>
      <c r="B134" s="1" t="str">
        <f>[2]data!$B130</f>
        <v>DT-051</v>
      </c>
      <c r="C134" s="1" t="str">
        <f t="shared" si="16"/>
        <v>DT</v>
      </c>
      <c r="D134" s="1" t="str">
        <f>[2]data!$F130</f>
        <v>P</v>
      </c>
      <c r="E134" s="2" t="str">
        <f>IF([2]data!$G130="1","M","")</f>
        <v/>
      </c>
      <c r="F134" s="37" t="str">
        <f>IF([2]data!$H130="1","M","")</f>
        <v/>
      </c>
      <c r="G134" s="1" t="str">
        <f>[2]data!$I130</f>
        <v>BC-13-5301-01</v>
      </c>
      <c r="H134" s="3"/>
      <c r="I134" s="30"/>
      <c r="J134" s="4">
        <f>IF([2]data!$N130="","VIDE",[2]data!$N130)</f>
        <v>41568.491342592599</v>
      </c>
      <c r="K134" s="127">
        <f t="shared" si="12"/>
        <v>43</v>
      </c>
      <c r="L134" s="4">
        <f t="shared" si="13"/>
        <v>41575</v>
      </c>
      <c r="M134" s="4" t="str">
        <f>IF([2]data!$Q130="","VIDE",[2]data!$Q130)</f>
        <v>VIDE</v>
      </c>
      <c r="N134" s="1" t="e">
        <f t="shared" si="14"/>
        <v>#VALUE!</v>
      </c>
      <c r="O134" s="1" t="e">
        <f t="shared" si="15"/>
        <v>#VALUE!</v>
      </c>
      <c r="P134" s="3">
        <f>IF([2]data!$T130="","VIDE",[2]data!$T130)</f>
        <v>0.75</v>
      </c>
      <c r="Q134" s="1" t="str">
        <f>IF([2]data!$U130="","VIDE",[2]data!$U130)</f>
        <v>VIDE</v>
      </c>
      <c r="R134" s="1" t="str">
        <f>IF([2]data!$V130="","",[2]data!$V130)</f>
        <v/>
      </c>
      <c r="S134" s="129" t="str">
        <f>IF([2]data!$W130="","",[2]data!$W130)</f>
        <v/>
      </c>
    </row>
    <row r="135" spans="1:19">
      <c r="A135" s="1" t="str">
        <f>IF([2]data!$A131="","",[2]data!$A131)</f>
        <v>O</v>
      </c>
      <c r="B135" s="1" t="str">
        <f>[2]data!$B131</f>
        <v>AD-346</v>
      </c>
      <c r="C135" s="1" t="str">
        <f t="shared" si="16"/>
        <v>AD</v>
      </c>
      <c r="D135" s="1" t="str">
        <f>[2]data!$F131</f>
        <v>P</v>
      </c>
      <c r="E135" s="2" t="str">
        <f>IF([2]data!$G131="1","M","")</f>
        <v/>
      </c>
      <c r="F135" s="37" t="str">
        <f>IF([2]data!$H131="1","M","")</f>
        <v/>
      </c>
      <c r="G135" s="1" t="str">
        <f>[2]data!$I131</f>
        <v>BC-13-5278-01</v>
      </c>
      <c r="H135" s="3"/>
      <c r="I135" s="30"/>
      <c r="J135" s="4">
        <f>IF([2]data!$N131="","VIDE",[2]data!$N131)</f>
        <v>41568.3655671296</v>
      </c>
      <c r="K135" s="127">
        <f t="shared" si="12"/>
        <v>43</v>
      </c>
      <c r="L135" s="4">
        <f t="shared" si="13"/>
        <v>41575</v>
      </c>
      <c r="M135" s="4" t="str">
        <f>IF([2]data!$Q131="","VIDE",[2]data!$Q131)</f>
        <v>VIDE</v>
      </c>
      <c r="N135" s="1" t="e">
        <f t="shared" si="14"/>
        <v>#VALUE!</v>
      </c>
      <c r="O135" s="1" t="e">
        <f t="shared" si="15"/>
        <v>#VALUE!</v>
      </c>
      <c r="P135" s="3">
        <f>IF([2]data!$T131="","VIDE",[2]data!$T131)</f>
        <v>1.75</v>
      </c>
      <c r="Q135" s="1" t="str">
        <f>IF([2]data!$U131="","VIDE",[2]data!$U131)</f>
        <v>VIDE</v>
      </c>
      <c r="R135" s="1" t="str">
        <f>IF([2]data!$V131="","",[2]data!$V131)</f>
        <v/>
      </c>
      <c r="S135" s="129" t="str">
        <f>IF([2]data!$W131="","",[2]data!$W131)</f>
        <v/>
      </c>
    </row>
    <row r="136" spans="1:19">
      <c r="A136" s="1" t="str">
        <f>IF([2]data!$A132="","",[2]data!$A132)</f>
        <v>O</v>
      </c>
      <c r="B136" s="1" t="str">
        <f>[2]data!$B132</f>
        <v>AG-131</v>
      </c>
      <c r="C136" s="1" t="str">
        <f t="shared" si="16"/>
        <v>AG</v>
      </c>
      <c r="D136" s="1" t="str">
        <f>[2]data!$F132</f>
        <v>P</v>
      </c>
      <c r="E136" s="2" t="str">
        <f>IF([2]data!$G132="1","M","")</f>
        <v/>
      </c>
      <c r="F136" s="37" t="str">
        <f>IF([2]data!$H132="1","M","")</f>
        <v/>
      </c>
      <c r="G136" s="1" t="str">
        <f>[2]data!$I132</f>
        <v>BC-13-5473-01</v>
      </c>
      <c r="H136" s="3"/>
      <c r="I136" s="30"/>
      <c r="J136" s="4">
        <f>IF([2]data!$N132="","VIDE",[2]data!$N132)</f>
        <v>41577.3737384259</v>
      </c>
      <c r="K136" s="127">
        <f t="shared" si="12"/>
        <v>44</v>
      </c>
      <c r="L136" s="4">
        <f t="shared" si="13"/>
        <v>41584</v>
      </c>
      <c r="M136" s="4" t="str">
        <f>IF([2]data!$Q132="","VIDE",[2]data!$Q132)</f>
        <v>VIDE</v>
      </c>
      <c r="N136" s="1" t="e">
        <f t="shared" si="14"/>
        <v>#VALUE!</v>
      </c>
      <c r="O136" s="1" t="e">
        <f t="shared" si="15"/>
        <v>#VALUE!</v>
      </c>
      <c r="P136" s="3">
        <f>IF([2]data!$T132="","VIDE",[2]data!$T132)</f>
        <v>1.5</v>
      </c>
      <c r="Q136" s="1" t="str">
        <f>IF([2]data!$U132="","VIDE",[2]data!$U132)</f>
        <v>VIDE</v>
      </c>
      <c r="R136" s="1" t="str">
        <f>IF([2]data!$V132="","",[2]data!$V132)</f>
        <v/>
      </c>
      <c r="S136" s="129" t="str">
        <f>IF([2]data!$W132="","",[2]data!$W132)</f>
        <v/>
      </c>
    </row>
    <row r="137" spans="1:19">
      <c r="A137" s="1" t="str">
        <f>IF([2]data!$A133="","",[2]data!$A133)</f>
        <v>O</v>
      </c>
      <c r="B137" s="1" t="str">
        <f>[2]data!$B133</f>
        <v>AD-013</v>
      </c>
      <c r="C137" s="1" t="str">
        <f t="shared" si="16"/>
        <v>AD</v>
      </c>
      <c r="D137" s="1" t="str">
        <f>[2]data!$F133</f>
        <v>P</v>
      </c>
      <c r="E137" s="2" t="str">
        <f>IF([2]data!$G133="1","M","")</f>
        <v/>
      </c>
      <c r="F137" s="37" t="str">
        <f>IF([2]data!$H133="1","M","")</f>
        <v/>
      </c>
      <c r="G137" s="1" t="str">
        <f>[2]data!$I133</f>
        <v>BC-13-5472-02</v>
      </c>
      <c r="H137" s="3"/>
      <c r="I137" s="30"/>
      <c r="J137" s="4">
        <f>IF([2]data!$N133="","VIDE",[2]data!$N133)</f>
        <v>41577.352407407401</v>
      </c>
      <c r="K137" s="127">
        <f t="shared" si="12"/>
        <v>44</v>
      </c>
      <c r="L137" s="4">
        <f t="shared" si="13"/>
        <v>41584</v>
      </c>
      <c r="M137" s="4" t="str">
        <f>IF([2]data!$Q133="","VIDE",[2]data!$Q133)</f>
        <v>VIDE</v>
      </c>
      <c r="N137" s="1" t="e">
        <f t="shared" si="14"/>
        <v>#VALUE!</v>
      </c>
      <c r="O137" s="1" t="e">
        <f t="shared" si="15"/>
        <v>#VALUE!</v>
      </c>
      <c r="P137" s="3">
        <f>IF([2]data!$T133="","VIDE",[2]data!$T133)</f>
        <v>1.75</v>
      </c>
      <c r="Q137" s="1">
        <f>IF([2]data!$U133="","VIDE",[2]data!$U133)</f>
        <v>1.75</v>
      </c>
      <c r="R137" s="1" t="str">
        <f>IF([2]data!$V133="","",[2]data!$V133)</f>
        <v>EBL</v>
      </c>
      <c r="S137" s="129" t="str">
        <f>IF([2]data!$W133="","",[2]data!$W133)</f>
        <v/>
      </c>
    </row>
    <row r="138" spans="1:19">
      <c r="A138" s="1" t="str">
        <f>IF([2]data!$A134="","",[2]data!$A134)</f>
        <v>O</v>
      </c>
      <c r="B138" s="1" t="str">
        <f>[2]data!$B134</f>
        <v>AD-523</v>
      </c>
      <c r="C138" s="1" t="str">
        <f t="shared" si="16"/>
        <v>AD</v>
      </c>
      <c r="D138" s="1" t="str">
        <f>[2]data!$F134</f>
        <v>P</v>
      </c>
      <c r="E138" s="2" t="str">
        <f>IF([2]data!$G134="1","M","")</f>
        <v>M</v>
      </c>
      <c r="F138" s="37" t="str">
        <f>IF([2]data!$H134="1","M","")</f>
        <v/>
      </c>
      <c r="G138" s="1" t="str">
        <f>[2]data!$I134</f>
        <v>BC-13-5472-01</v>
      </c>
      <c r="H138" s="3"/>
      <c r="I138" s="30"/>
      <c r="J138" s="4">
        <f>IF([2]data!$N134="","VIDE",[2]data!$N134)</f>
        <v>41577.352407407401</v>
      </c>
      <c r="K138" s="127">
        <f t="shared" si="12"/>
        <v>44</v>
      </c>
      <c r="L138" s="4">
        <f t="shared" si="13"/>
        <v>41582</v>
      </c>
      <c r="M138" s="4" t="str">
        <f>IF([2]data!$Q134="","VIDE",[2]data!$Q134)</f>
        <v>VIDE</v>
      </c>
      <c r="N138" s="1" t="e">
        <f t="shared" si="14"/>
        <v>#VALUE!</v>
      </c>
      <c r="O138" s="1" t="e">
        <f t="shared" si="15"/>
        <v>#VALUE!</v>
      </c>
      <c r="P138" s="3">
        <f>IF([2]data!$T134="","VIDE",[2]data!$T134)</f>
        <v>1.75</v>
      </c>
      <c r="Q138" s="1" t="str">
        <f>IF([2]data!$U134="","VIDE",[2]data!$U134)</f>
        <v>VIDE</v>
      </c>
      <c r="R138" s="1" t="str">
        <f>IF([2]data!$V134="","",[2]data!$V134)</f>
        <v>EBL</v>
      </c>
      <c r="S138" s="129" t="str">
        <f>IF([2]data!$W134="","",[2]data!$W134)</f>
        <v/>
      </c>
    </row>
    <row r="139" spans="1:19">
      <c r="A139" s="1" t="str">
        <f>IF([2]data!$A135="","",[2]data!$A135)</f>
        <v>O</v>
      </c>
      <c r="B139" s="1" t="str">
        <f>[2]data!$B135</f>
        <v>AD-807</v>
      </c>
      <c r="C139" s="1" t="str">
        <f t="shared" si="16"/>
        <v>AD</v>
      </c>
      <c r="D139" s="1" t="str">
        <f>[2]data!$F135</f>
        <v>P</v>
      </c>
      <c r="E139" s="2" t="str">
        <f>IF([2]data!$G135="1","M","")</f>
        <v/>
      </c>
      <c r="F139" s="37" t="str">
        <f>IF([2]data!$H135="1","M","")</f>
        <v/>
      </c>
      <c r="G139" s="1" t="str">
        <f>[2]data!$I135</f>
        <v>BC-13-5355-01</v>
      </c>
      <c r="H139" s="3"/>
      <c r="I139" s="30"/>
      <c r="J139" s="4">
        <f>IF([2]data!$N135="","VIDE",[2]data!$N135)</f>
        <v>41571.450289351902</v>
      </c>
      <c r="K139" s="127">
        <f t="shared" si="12"/>
        <v>43</v>
      </c>
      <c r="L139" s="4">
        <f t="shared" si="13"/>
        <v>41578</v>
      </c>
      <c r="M139" s="4" t="str">
        <f>IF([2]data!$Q135="","VIDE",[2]data!$Q135)</f>
        <v>VIDE</v>
      </c>
      <c r="N139" s="1" t="e">
        <f t="shared" si="14"/>
        <v>#VALUE!</v>
      </c>
      <c r="O139" s="1" t="e">
        <f t="shared" si="15"/>
        <v>#VALUE!</v>
      </c>
      <c r="P139" s="3">
        <f>IF([2]data!$T135="","VIDE",[2]data!$T135)</f>
        <v>1.75</v>
      </c>
      <c r="Q139" s="1" t="str">
        <f>IF([2]data!$U135="","VIDE",[2]data!$U135)</f>
        <v>VIDE</v>
      </c>
      <c r="R139" s="1" t="str">
        <f>IF([2]data!$V135="","",[2]data!$V135)</f>
        <v/>
      </c>
      <c r="S139" s="129" t="str">
        <f>IF([2]data!$W135="","",[2]data!$W135)</f>
        <v/>
      </c>
    </row>
    <row r="140" spans="1:19">
      <c r="A140" s="1" t="str">
        <f>IF([2]data!$A136="","",[2]data!$A136)</f>
        <v>O</v>
      </c>
      <c r="B140" s="1" t="str">
        <f>[2]data!$B136</f>
        <v>AL-084</v>
      </c>
      <c r="C140" s="1" t="str">
        <f t="shared" si="16"/>
        <v>AL</v>
      </c>
      <c r="D140" s="1" t="str">
        <f>[2]data!$F136</f>
        <v>P</v>
      </c>
      <c r="E140" s="2" t="str">
        <f>IF([2]data!$G136="1","M","")</f>
        <v/>
      </c>
      <c r="F140" s="37" t="str">
        <f>IF([2]data!$H136="1","M","")</f>
        <v/>
      </c>
      <c r="G140" s="1" t="str">
        <f>[2]data!$I136</f>
        <v>BC-13-5336-01</v>
      </c>
      <c r="H140" s="3"/>
      <c r="I140" s="30"/>
      <c r="J140" s="4">
        <f>IF([2]data!$N136="","VIDE",[2]data!$N136)</f>
        <v>41570.4239930556</v>
      </c>
      <c r="K140" s="127">
        <f t="shared" si="12"/>
        <v>43</v>
      </c>
      <c r="L140" s="4">
        <f t="shared" si="13"/>
        <v>41577</v>
      </c>
      <c r="M140" s="4" t="str">
        <f>IF([2]data!$Q136="","VIDE",[2]data!$Q136)</f>
        <v>VIDE</v>
      </c>
      <c r="N140" s="1" t="e">
        <f t="shared" si="14"/>
        <v>#VALUE!</v>
      </c>
      <c r="O140" s="1" t="e">
        <f t="shared" si="15"/>
        <v>#VALUE!</v>
      </c>
      <c r="P140" s="3">
        <f>IF([2]data!$T136="","VIDE",[2]data!$T136)</f>
        <v>1.5</v>
      </c>
      <c r="Q140" s="1" t="str">
        <f>IF([2]data!$U136="","VIDE",[2]data!$U136)</f>
        <v>VIDE</v>
      </c>
      <c r="R140" s="1" t="str">
        <f>IF([2]data!$V136="","",[2]data!$V136)</f>
        <v/>
      </c>
      <c r="S140" s="129" t="str">
        <f>IF([2]data!$W136="","",[2]data!$W136)</f>
        <v/>
      </c>
    </row>
    <row r="141" spans="1:19">
      <c r="A141" s="1" t="str">
        <f>IF([2]data!$A137="","",[2]data!$A137)</f>
        <v>O</v>
      </c>
      <c r="B141" s="1" t="str">
        <f>[2]data!$B137</f>
        <v>AD-176</v>
      </c>
      <c r="C141" s="1" t="str">
        <f t="shared" si="16"/>
        <v>AD</v>
      </c>
      <c r="D141" s="1" t="str">
        <f>[2]data!$F137</f>
        <v>P</v>
      </c>
      <c r="E141" s="2" t="str">
        <f>IF([2]data!$G137="1","M","")</f>
        <v/>
      </c>
      <c r="F141" s="37" t="str">
        <f>IF([2]data!$H137="1","M","")</f>
        <v/>
      </c>
      <c r="G141" s="1" t="str">
        <f>[2]data!$I137</f>
        <v>BC-13-5306-01</v>
      </c>
      <c r="H141" s="3"/>
      <c r="I141" s="30"/>
      <c r="J141" s="4">
        <f>IF([2]data!$N137="","VIDE",[2]data!$N137)</f>
        <v>41568.498414351903</v>
      </c>
      <c r="K141" s="127">
        <f t="shared" si="12"/>
        <v>43</v>
      </c>
      <c r="L141" s="4">
        <f t="shared" si="13"/>
        <v>41575</v>
      </c>
      <c r="M141" s="4" t="str">
        <f>IF([2]data!$Q137="","VIDE",[2]data!$Q137)</f>
        <v>VIDE</v>
      </c>
      <c r="N141" s="1" t="e">
        <f t="shared" si="14"/>
        <v>#VALUE!</v>
      </c>
      <c r="O141" s="1" t="e">
        <f t="shared" si="15"/>
        <v>#VALUE!</v>
      </c>
      <c r="P141" s="3">
        <f>IF([2]data!$T137="","VIDE",[2]data!$T137)</f>
        <v>1.75</v>
      </c>
      <c r="Q141" s="1" t="str">
        <f>IF([2]data!$U137="","VIDE",[2]data!$U137)</f>
        <v>VIDE</v>
      </c>
      <c r="R141" s="1" t="str">
        <f>IF([2]data!$V137="","",[2]data!$V137)</f>
        <v/>
      </c>
      <c r="S141" s="129" t="str">
        <f>IF([2]data!$W137="","",[2]data!$W137)</f>
        <v/>
      </c>
    </row>
    <row r="142" spans="1:19">
      <c r="A142" s="1" t="str">
        <f>IF([2]data!$A138="","",[2]data!$A138)</f>
        <v>O</v>
      </c>
      <c r="B142" s="1" t="str">
        <f>[2]data!$B138</f>
        <v>EL-457</v>
      </c>
      <c r="C142" s="1" t="str">
        <f t="shared" si="16"/>
        <v>EL</v>
      </c>
      <c r="D142" s="1" t="str">
        <f>[2]data!$F138</f>
        <v>P</v>
      </c>
      <c r="E142" s="2" t="str">
        <f>IF([2]data!$G138="1","M","")</f>
        <v/>
      </c>
      <c r="F142" s="37" t="str">
        <f>IF([2]data!$H138="1","M","")</f>
        <v/>
      </c>
      <c r="G142" s="1" t="str">
        <f>[2]data!$I138</f>
        <v>BC-13-4820-01</v>
      </c>
      <c r="H142" s="3"/>
      <c r="I142" s="30"/>
      <c r="J142" s="4">
        <f>IF([2]data!$N138="","VIDE",[2]data!$N138)</f>
        <v>41542.411122685196</v>
      </c>
      <c r="K142" s="127">
        <f t="shared" si="12"/>
        <v>39</v>
      </c>
      <c r="L142" s="4">
        <f t="shared" si="13"/>
        <v>41549</v>
      </c>
      <c r="M142" s="4" t="str">
        <f>IF([2]data!$Q138="","VIDE",[2]data!$Q138)</f>
        <v>VIDE</v>
      </c>
      <c r="N142" s="1" t="e">
        <f t="shared" si="14"/>
        <v>#VALUE!</v>
      </c>
      <c r="O142" s="1" t="e">
        <f t="shared" si="15"/>
        <v>#VALUE!</v>
      </c>
      <c r="P142" s="3">
        <f>IF([2]data!$T138="","VIDE",[2]data!$T138)</f>
        <v>1</v>
      </c>
      <c r="Q142" s="1" t="str">
        <f>IF([2]data!$U138="","VIDE",[2]data!$U138)</f>
        <v>VIDE</v>
      </c>
      <c r="R142" s="1" t="str">
        <f>IF([2]data!$V138="","",[2]data!$V138)</f>
        <v/>
      </c>
      <c r="S142" s="129" t="str">
        <f>IF([2]data!$W138="","",[2]data!$W138)</f>
        <v/>
      </c>
    </row>
    <row r="143" spans="1:19">
      <c r="A143" s="1" t="str">
        <f>IF([2]data!$A139="","",[2]data!$A139)</f>
        <v>O</v>
      </c>
      <c r="B143" s="1" t="str">
        <f>[2]data!$B139</f>
        <v>FA-532/DE</v>
      </c>
      <c r="C143" s="1" t="str">
        <f t="shared" si="16"/>
        <v>FA</v>
      </c>
      <c r="D143" s="1" t="str">
        <f>[2]data!$F139</f>
        <v>P</v>
      </c>
      <c r="E143" s="2" t="str">
        <f>IF([2]data!$G139="1","M","")</f>
        <v/>
      </c>
      <c r="F143" s="37" t="str">
        <f>IF([2]data!$H139="1","M","")</f>
        <v/>
      </c>
      <c r="G143" s="1" t="str">
        <f>[2]data!$I139</f>
        <v>BC-13-5215-01</v>
      </c>
      <c r="H143" s="3"/>
      <c r="I143" s="30" t="s">
        <v>55</v>
      </c>
      <c r="J143" s="4">
        <f>IF([2]data!$N139="","VIDE",[2]data!$N139)</f>
        <v>41562.699062500003</v>
      </c>
      <c r="K143" s="127">
        <f t="shared" si="12"/>
        <v>42</v>
      </c>
      <c r="L143" s="4">
        <f t="shared" si="13"/>
        <v>41569</v>
      </c>
      <c r="M143" s="4" t="str">
        <f>IF([2]data!$Q139="","VIDE",[2]data!$Q139)</f>
        <v>VIDE</v>
      </c>
      <c r="N143" s="1" t="e">
        <f t="shared" si="14"/>
        <v>#VALUE!</v>
      </c>
      <c r="O143" s="1" t="e">
        <f t="shared" si="15"/>
        <v>#VALUE!</v>
      </c>
      <c r="P143" s="3">
        <f>IF([2]data!$T139="","VIDE",[2]data!$T139)</f>
        <v>0.5</v>
      </c>
      <c r="Q143" s="1" t="str">
        <f>IF([2]data!$U139="","VIDE",[2]data!$U139)</f>
        <v>VIDE</v>
      </c>
      <c r="R143" s="1" t="str">
        <f>IF([2]data!$V139="","",[2]data!$V139)</f>
        <v/>
      </c>
      <c r="S143" s="129" t="str">
        <f>IF([2]data!$W139="","",[2]data!$W139)</f>
        <v/>
      </c>
    </row>
    <row r="144" spans="1:19">
      <c r="A144" s="1" t="str">
        <f>IF([2]data!$A140="","",[2]data!$A140)</f>
        <v>O</v>
      </c>
      <c r="B144" s="1" t="str">
        <f>[2]data!$B140</f>
        <v>AB-307/A</v>
      </c>
      <c r="C144" s="1" t="str">
        <f t="shared" si="16"/>
        <v>AB</v>
      </c>
      <c r="D144" s="1" t="str">
        <f>[2]data!$F140</f>
        <v>P</v>
      </c>
      <c r="E144" s="2" t="str">
        <f>IF([2]data!$G140="1","M","")</f>
        <v/>
      </c>
      <c r="F144" s="37" t="str">
        <f>IF([2]data!$H140="1","M","")</f>
        <v/>
      </c>
      <c r="G144" s="1" t="str">
        <f>[2]data!$I140</f>
        <v>BC-13-5168-01</v>
      </c>
      <c r="H144" s="3"/>
      <c r="I144" s="30"/>
      <c r="J144" s="4">
        <f>IF([2]data!$N140="","VIDE",[2]data!$N140)</f>
        <v>41561.473275463002</v>
      </c>
      <c r="K144" s="127">
        <f t="shared" si="12"/>
        <v>42</v>
      </c>
      <c r="L144" s="4">
        <f t="shared" si="13"/>
        <v>41568</v>
      </c>
      <c r="M144" s="4" t="str">
        <f>IF([2]data!$Q140="","VIDE",[2]data!$Q140)</f>
        <v>VIDE</v>
      </c>
      <c r="N144" s="1" t="e">
        <f t="shared" si="14"/>
        <v>#VALUE!</v>
      </c>
      <c r="O144" s="1" t="e">
        <f t="shared" si="15"/>
        <v>#VALUE!</v>
      </c>
      <c r="P144" s="3">
        <f>IF([2]data!$T140="","VIDE",[2]data!$T140)</f>
        <v>1.5</v>
      </c>
      <c r="Q144" s="1" t="str">
        <f>IF([2]data!$U140="","VIDE",[2]data!$U140)</f>
        <v>VIDE</v>
      </c>
      <c r="R144" s="1" t="str">
        <f>IF([2]data!$V140="","",[2]data!$V140)</f>
        <v/>
      </c>
      <c r="S144" s="129" t="str">
        <f>IF([2]data!$W140="","",[2]data!$W140)</f>
        <v/>
      </c>
    </row>
    <row r="145" spans="1:19">
      <c r="A145" s="1" t="str">
        <f>IF([2]data!$A141="","",[2]data!$A141)</f>
        <v>O</v>
      </c>
      <c r="B145" s="1" t="str">
        <f>[2]data!$B141</f>
        <v>DT-095</v>
      </c>
      <c r="C145" s="1" t="str">
        <f t="shared" si="16"/>
        <v>DT</v>
      </c>
      <c r="D145" s="1" t="str">
        <f>[2]data!$F141</f>
        <v>P</v>
      </c>
      <c r="E145" s="2" t="str">
        <f>IF([2]data!$G141="1","M","")</f>
        <v/>
      </c>
      <c r="F145" s="37" t="str">
        <f>IF([2]data!$H141="1","M","")</f>
        <v/>
      </c>
      <c r="G145" s="1" t="str">
        <f>[2]data!$I141</f>
        <v>BC-13-4975-02</v>
      </c>
      <c r="H145" s="3"/>
      <c r="I145" s="30"/>
      <c r="J145" s="4">
        <f>IF([2]data!$N141="","VIDE",[2]data!$N141)</f>
        <v>41549.601678240702</v>
      </c>
      <c r="K145" s="127">
        <f t="shared" si="12"/>
        <v>40</v>
      </c>
      <c r="L145" s="4">
        <f t="shared" si="13"/>
        <v>41556</v>
      </c>
      <c r="M145" s="4" t="str">
        <f>IF([2]data!$Q141="","VIDE",[2]data!$Q141)</f>
        <v>VIDE</v>
      </c>
      <c r="N145" s="1" t="e">
        <f t="shared" si="14"/>
        <v>#VALUE!</v>
      </c>
      <c r="O145" s="1" t="e">
        <f t="shared" si="15"/>
        <v>#VALUE!</v>
      </c>
      <c r="P145" s="3">
        <f>IF([2]data!$T141="","VIDE",[2]data!$T141)</f>
        <v>1.75</v>
      </c>
      <c r="Q145" s="1" t="str">
        <f>IF([2]data!$U141="","VIDE",[2]data!$U141)</f>
        <v>VIDE</v>
      </c>
      <c r="R145" s="1" t="str">
        <f>IF([2]data!$V141="","",[2]data!$V141)</f>
        <v/>
      </c>
      <c r="S145" s="129" t="str">
        <f>IF([2]data!$W141="","",[2]data!$W141)</f>
        <v/>
      </c>
    </row>
    <row r="146" spans="1:19">
      <c r="A146" s="1" t="str">
        <f>IF([2]data!$A142="","",[2]data!$A142)</f>
        <v>O</v>
      </c>
      <c r="B146" s="1" t="str">
        <f>[2]data!$B142</f>
        <v>AD-746</v>
      </c>
      <c r="C146" s="1" t="str">
        <f t="shared" si="16"/>
        <v>AD</v>
      </c>
      <c r="D146" s="1" t="str">
        <f>[2]data!$F142</f>
        <v>P</v>
      </c>
      <c r="E146" s="2" t="str">
        <f>IF([2]data!$G142="1","M","")</f>
        <v/>
      </c>
      <c r="F146" s="37" t="str">
        <f>IF([2]data!$H142="1","M","")</f>
        <v/>
      </c>
      <c r="G146" s="1" t="str">
        <f>[2]data!$I142</f>
        <v>BC-13-5044-01</v>
      </c>
      <c r="H146" s="3"/>
      <c r="I146" s="30"/>
      <c r="J146" s="4">
        <f>IF([2]data!$N142="","VIDE",[2]data!$N142)</f>
        <v>41551.481597222199</v>
      </c>
      <c r="K146" s="127">
        <f t="shared" si="12"/>
        <v>40</v>
      </c>
      <c r="L146" s="4">
        <f t="shared" si="13"/>
        <v>41558</v>
      </c>
      <c r="M146" s="4" t="str">
        <f>IF([2]data!$Q142="","VIDE",[2]data!$Q142)</f>
        <v>VIDE</v>
      </c>
      <c r="N146" s="1" t="e">
        <f t="shared" si="14"/>
        <v>#VALUE!</v>
      </c>
      <c r="O146" s="1" t="e">
        <f t="shared" si="15"/>
        <v>#VALUE!</v>
      </c>
      <c r="P146" s="3">
        <f>IF([2]data!$T142="","VIDE",[2]data!$T142)</f>
        <v>1.75</v>
      </c>
      <c r="Q146" s="1" t="str">
        <f>IF([2]data!$U142="","VIDE",[2]data!$U142)</f>
        <v>VIDE</v>
      </c>
      <c r="R146" s="1" t="str">
        <f>IF([2]data!$V142="","",[2]data!$V142)</f>
        <v/>
      </c>
      <c r="S146" s="129" t="str">
        <f>IF([2]data!$W142="","",[2]data!$W142)</f>
        <v/>
      </c>
    </row>
    <row r="147" spans="1:19">
      <c r="A147" s="1" t="str">
        <f>IF([2]data!$A143="","",[2]data!$A143)</f>
        <v>O</v>
      </c>
      <c r="B147" s="1" t="str">
        <f>[2]data!$B143</f>
        <v>AB-441/A</v>
      </c>
      <c r="C147" s="1" t="str">
        <f t="shared" si="16"/>
        <v>AB</v>
      </c>
      <c r="D147" s="1" t="str">
        <f>[2]data!$F143</f>
        <v>P</v>
      </c>
      <c r="E147" s="2" t="str">
        <f>IF([2]data!$G143="1","M","")</f>
        <v/>
      </c>
      <c r="F147" s="37" t="str">
        <f>IF([2]data!$H143="1","M","")</f>
        <v/>
      </c>
      <c r="G147" s="1" t="str">
        <f>[2]data!$I143</f>
        <v>BC-13-5001-02</v>
      </c>
      <c r="H147" s="3"/>
      <c r="I147" s="30" t="s">
        <v>55</v>
      </c>
      <c r="J147" s="4">
        <f>IF([2]data!$N143="","VIDE",[2]data!$N143)</f>
        <v>41550.486678240697</v>
      </c>
      <c r="K147" s="127">
        <f t="shared" si="12"/>
        <v>40</v>
      </c>
      <c r="L147" s="4">
        <f t="shared" si="13"/>
        <v>41557</v>
      </c>
      <c r="M147" s="4" t="str">
        <f>IF([2]data!$Q143="","VIDE",[2]data!$Q143)</f>
        <v>VIDE</v>
      </c>
      <c r="N147" s="1" t="e">
        <f t="shared" si="14"/>
        <v>#VALUE!</v>
      </c>
      <c r="O147" s="1" t="e">
        <f t="shared" si="15"/>
        <v>#VALUE!</v>
      </c>
      <c r="P147" s="3">
        <f>IF([2]data!$T143="","VIDE",[2]data!$T143)</f>
        <v>1.5</v>
      </c>
      <c r="Q147" s="1" t="str">
        <f>IF([2]data!$U143="","VIDE",[2]data!$U143)</f>
        <v>VIDE</v>
      </c>
      <c r="R147" s="1" t="str">
        <f>IF([2]data!$V143="","",[2]data!$V143)</f>
        <v/>
      </c>
      <c r="S147" s="129" t="str">
        <f>IF([2]data!$W143="","",[2]data!$W143)</f>
        <v/>
      </c>
    </row>
    <row r="148" spans="1:19">
      <c r="A148" s="1" t="str">
        <f>IF([2]data!$A144="","",[2]data!$A144)</f>
        <v>O</v>
      </c>
      <c r="B148" s="1" t="str">
        <f>[2]data!$B144</f>
        <v>AB-441/A</v>
      </c>
      <c r="C148" s="1" t="str">
        <f t="shared" si="16"/>
        <v>AB</v>
      </c>
      <c r="D148" s="1" t="str">
        <f>[2]data!$F144</f>
        <v>P</v>
      </c>
      <c r="E148" s="2" t="str">
        <f>IF([2]data!$G144="1","M","")</f>
        <v/>
      </c>
      <c r="F148" s="37" t="str">
        <f>IF([2]data!$H144="1","M","")</f>
        <v/>
      </c>
      <c r="G148" s="1" t="str">
        <f>[2]data!$I144</f>
        <v>BC-13-5001-01</v>
      </c>
      <c r="H148" s="3"/>
      <c r="I148" s="30" t="s">
        <v>55</v>
      </c>
      <c r="J148" s="4">
        <f>IF([2]data!$N144="","VIDE",[2]data!$N144)</f>
        <v>41550.486678240697</v>
      </c>
      <c r="K148" s="127">
        <f t="shared" si="12"/>
        <v>40</v>
      </c>
      <c r="L148" s="4">
        <f t="shared" si="13"/>
        <v>41557</v>
      </c>
      <c r="M148" s="4" t="str">
        <f>IF([2]data!$Q144="","VIDE",[2]data!$Q144)</f>
        <v>VIDE</v>
      </c>
      <c r="N148" s="1" t="e">
        <f t="shared" si="14"/>
        <v>#VALUE!</v>
      </c>
      <c r="O148" s="1" t="e">
        <f t="shared" si="15"/>
        <v>#VALUE!</v>
      </c>
      <c r="P148" s="3">
        <f>IF([2]data!$T144="","VIDE",[2]data!$T144)</f>
        <v>1.5</v>
      </c>
      <c r="Q148" s="1" t="str">
        <f>IF([2]data!$U144="","VIDE",[2]data!$U144)</f>
        <v>VIDE</v>
      </c>
      <c r="R148" s="1" t="str">
        <f>IF([2]data!$V144="","",[2]data!$V144)</f>
        <v/>
      </c>
      <c r="S148" s="129" t="str">
        <f>IF([2]data!$W144="","",[2]data!$W144)</f>
        <v/>
      </c>
    </row>
    <row r="149" spans="1:19">
      <c r="A149" s="1" t="str">
        <f>IF([2]data!$A145="","",[2]data!$A145)</f>
        <v>O</v>
      </c>
      <c r="B149" s="1" t="str">
        <f>[2]data!$B145</f>
        <v>GD-038/B</v>
      </c>
      <c r="C149" s="1" t="str">
        <f t="shared" si="16"/>
        <v>GD</v>
      </c>
      <c r="D149" s="1" t="str">
        <f>[2]data!$F145</f>
        <v>P</v>
      </c>
      <c r="E149" s="2" t="str">
        <f>IF([2]data!$G145="1","M","")</f>
        <v/>
      </c>
      <c r="F149" s="37" t="str">
        <f>IF([2]data!$H145="1","M","")</f>
        <v/>
      </c>
      <c r="G149" s="1" t="str">
        <f>[2]data!$I145</f>
        <v>BC-13-5165-03</v>
      </c>
      <c r="H149" s="3"/>
      <c r="I149" s="30"/>
      <c r="J149" s="4">
        <f>IF([2]data!$N145="","VIDE",[2]data!$N145)</f>
        <v>41561.4272569444</v>
      </c>
      <c r="K149" s="127">
        <f t="shared" si="12"/>
        <v>42</v>
      </c>
      <c r="L149" s="4">
        <f t="shared" si="13"/>
        <v>41568</v>
      </c>
      <c r="M149" s="4" t="str">
        <f>IF([2]data!$Q145="","VIDE",[2]data!$Q145)</f>
        <v>VIDE</v>
      </c>
      <c r="N149" s="1" t="e">
        <f t="shared" si="14"/>
        <v>#VALUE!</v>
      </c>
      <c r="O149" s="1" t="e">
        <f t="shared" si="15"/>
        <v>#VALUE!</v>
      </c>
      <c r="P149" s="3">
        <f>IF([2]data!$T145="","VIDE",[2]data!$T145)</f>
        <v>0.35</v>
      </c>
      <c r="Q149" s="1" t="str">
        <f>IF([2]data!$U145="","VIDE",[2]data!$U145)</f>
        <v>VIDE</v>
      </c>
      <c r="R149" s="1" t="str">
        <f>IF([2]data!$V145="","",[2]data!$V145)</f>
        <v/>
      </c>
      <c r="S149" s="129" t="str">
        <f>IF([2]data!$W145="","",[2]data!$W145)</f>
        <v/>
      </c>
    </row>
    <row r="150" spans="1:19">
      <c r="A150" s="1" t="str">
        <f>IF([2]data!$A146="","",[2]data!$A146)</f>
        <v>O</v>
      </c>
      <c r="B150" s="1" t="str">
        <f>[2]data!$B146</f>
        <v>GD-038/B</v>
      </c>
      <c r="C150" s="1" t="str">
        <f t="shared" si="16"/>
        <v>GD</v>
      </c>
      <c r="D150" s="1" t="str">
        <f>[2]data!$F146</f>
        <v>P</v>
      </c>
      <c r="E150" s="2" t="str">
        <f>IF([2]data!$G146="1","M","")</f>
        <v/>
      </c>
      <c r="F150" s="37" t="str">
        <f>IF([2]data!$H146="1","M","")</f>
        <v/>
      </c>
      <c r="G150" s="1" t="str">
        <f>[2]data!$I146</f>
        <v>BC-13-5165-02</v>
      </c>
      <c r="H150" s="3"/>
      <c r="I150" s="30" t="s">
        <v>55</v>
      </c>
      <c r="J150" s="4">
        <f>IF([2]data!$N146="","VIDE",[2]data!$N146)</f>
        <v>41561.4272569444</v>
      </c>
      <c r="K150" s="127">
        <f t="shared" si="12"/>
        <v>42</v>
      </c>
      <c r="L150" s="4">
        <f t="shared" si="13"/>
        <v>41568</v>
      </c>
      <c r="M150" s="4" t="str">
        <f>IF([2]data!$Q146="","VIDE",[2]data!$Q146)</f>
        <v>VIDE</v>
      </c>
      <c r="N150" s="1" t="e">
        <f t="shared" si="14"/>
        <v>#VALUE!</v>
      </c>
      <c r="O150" s="1" t="e">
        <f t="shared" si="15"/>
        <v>#VALUE!</v>
      </c>
      <c r="P150" s="3">
        <f>IF([2]data!$T146="","VIDE",[2]data!$T146)</f>
        <v>0.35</v>
      </c>
      <c r="Q150" s="1" t="str">
        <f>IF([2]data!$U146="","VIDE",[2]data!$U146)</f>
        <v>VIDE</v>
      </c>
      <c r="R150" s="1" t="str">
        <f>IF([2]data!$V146="","",[2]data!$V146)</f>
        <v/>
      </c>
      <c r="S150" s="129" t="str">
        <f>IF([2]data!$W146="","",[2]data!$W146)</f>
        <v/>
      </c>
    </row>
    <row r="151" spans="1:19">
      <c r="A151" s="1" t="str">
        <f>IF([2]data!$A147="","",[2]data!$A147)</f>
        <v>O</v>
      </c>
      <c r="B151" s="1" t="str">
        <f>[2]data!$B147</f>
        <v>GD-038/A</v>
      </c>
      <c r="C151" s="1" t="str">
        <f t="shared" si="16"/>
        <v>GD</v>
      </c>
      <c r="D151" s="1" t="str">
        <f>[2]data!$F147</f>
        <v>P</v>
      </c>
      <c r="E151" s="2" t="str">
        <f>IF([2]data!$G147="1","M","")</f>
        <v/>
      </c>
      <c r="F151" s="37" t="str">
        <f>IF([2]data!$H147="1","M","")</f>
        <v/>
      </c>
      <c r="G151" s="1" t="str">
        <f>[2]data!$I147</f>
        <v>BC-13-5165-01</v>
      </c>
      <c r="H151" s="3"/>
      <c r="I151" s="30"/>
      <c r="J151" s="4">
        <f>IF([2]data!$N147="","VIDE",[2]data!$N147)</f>
        <v>41561.4272569444</v>
      </c>
      <c r="K151" s="127">
        <f t="shared" si="12"/>
        <v>42</v>
      </c>
      <c r="L151" s="4">
        <f t="shared" si="13"/>
        <v>41568</v>
      </c>
      <c r="M151" s="4" t="str">
        <f>IF([2]data!$Q147="","VIDE",[2]data!$Q147)</f>
        <v>VIDE</v>
      </c>
      <c r="N151" s="1" t="e">
        <f t="shared" si="14"/>
        <v>#VALUE!</v>
      </c>
      <c r="O151" s="1" t="e">
        <f t="shared" si="15"/>
        <v>#VALUE!</v>
      </c>
      <c r="P151" s="3">
        <f>IF([2]data!$T147="","VIDE",[2]data!$T147)</f>
        <v>0.35</v>
      </c>
      <c r="Q151" s="1" t="str">
        <f>IF([2]data!$U147="","VIDE",[2]data!$U147)</f>
        <v>VIDE</v>
      </c>
      <c r="R151" s="1" t="str">
        <f>IF([2]data!$V147="","",[2]data!$V147)</f>
        <v/>
      </c>
      <c r="S151" s="129" t="str">
        <f>IF([2]data!$W147="","",[2]data!$W147)</f>
        <v/>
      </c>
    </row>
    <row r="152" spans="1:19">
      <c r="A152" s="1" t="str">
        <f>IF([2]data!$A148="","",[2]data!$A148)</f>
        <v>O</v>
      </c>
      <c r="B152" s="1" t="str">
        <f>[2]data!$B148</f>
        <v>AD-585</v>
      </c>
      <c r="C152" s="1" t="str">
        <f t="shared" si="16"/>
        <v>AD</v>
      </c>
      <c r="D152" s="1" t="str">
        <f>[2]data!$F148</f>
        <v>P</v>
      </c>
      <c r="E152" s="2" t="str">
        <f>IF([2]data!$G148="1","M","")</f>
        <v/>
      </c>
      <c r="F152" s="37" t="str">
        <f>IF([2]data!$H148="1","M","")</f>
        <v/>
      </c>
      <c r="G152" s="1" t="str">
        <f>[2]data!$I148</f>
        <v>BC-13-5163-01</v>
      </c>
      <c r="H152" s="3"/>
      <c r="I152" s="30"/>
      <c r="J152" s="4">
        <f>IF([2]data!$N148="","VIDE",[2]data!$N148)</f>
        <v>41561.423194444404</v>
      </c>
      <c r="K152" s="127">
        <f t="shared" si="12"/>
        <v>42</v>
      </c>
      <c r="L152" s="4">
        <f t="shared" si="13"/>
        <v>41568</v>
      </c>
      <c r="M152" s="4" t="str">
        <f>IF([2]data!$Q148="","VIDE",[2]data!$Q148)</f>
        <v>VIDE</v>
      </c>
      <c r="N152" s="1" t="e">
        <f t="shared" si="14"/>
        <v>#VALUE!</v>
      </c>
      <c r="O152" s="1" t="e">
        <f t="shared" si="15"/>
        <v>#VALUE!</v>
      </c>
      <c r="P152" s="3">
        <f>IF([2]data!$T148="","VIDE",[2]data!$T148)</f>
        <v>1.75</v>
      </c>
      <c r="Q152" s="1" t="str">
        <f>IF([2]data!$U148="","VIDE",[2]data!$U148)</f>
        <v>VIDE</v>
      </c>
      <c r="R152" s="1" t="str">
        <f>IF([2]data!$V148="","",[2]data!$V148)</f>
        <v/>
      </c>
      <c r="S152" s="129" t="str">
        <f>IF([2]data!$W148="","",[2]data!$W148)</f>
        <v/>
      </c>
    </row>
    <row r="153" spans="1:19">
      <c r="A153" s="1" t="str">
        <f>IF([2]data!$A149="","",[2]data!$A149)</f>
        <v>O</v>
      </c>
      <c r="B153" s="1" t="str">
        <f>[2]data!$B149</f>
        <v>AG-128</v>
      </c>
      <c r="C153" s="1" t="str">
        <f t="shared" si="16"/>
        <v>AG</v>
      </c>
      <c r="D153" s="1" t="str">
        <f>[2]data!$F149</f>
        <v>P</v>
      </c>
      <c r="E153" s="2" t="str">
        <f>IF([2]data!$G149="1","M","")</f>
        <v/>
      </c>
      <c r="F153" s="37" t="str">
        <f>IF([2]data!$H149="1","M","")</f>
        <v/>
      </c>
      <c r="G153" s="1" t="str">
        <f>[2]data!$I149</f>
        <v>BC-13-5159-01</v>
      </c>
      <c r="H153" s="3"/>
      <c r="I153" s="30"/>
      <c r="J153" s="4">
        <f>IF([2]data!$N149="","VIDE",[2]data!$N149)</f>
        <v>41561.350624999999</v>
      </c>
      <c r="K153" s="127">
        <f t="shared" si="12"/>
        <v>42</v>
      </c>
      <c r="L153" s="4">
        <f t="shared" si="13"/>
        <v>41568</v>
      </c>
      <c r="M153" s="4" t="str">
        <f>IF([2]data!$Q149="","VIDE",[2]data!$Q149)</f>
        <v>VIDE</v>
      </c>
      <c r="N153" s="1" t="e">
        <f t="shared" si="14"/>
        <v>#VALUE!</v>
      </c>
      <c r="O153" s="1" t="e">
        <f t="shared" si="15"/>
        <v>#VALUE!</v>
      </c>
      <c r="P153" s="3">
        <f>IF([2]data!$T149="","VIDE",[2]data!$T149)</f>
        <v>1.5</v>
      </c>
      <c r="Q153" s="1" t="str">
        <f>IF([2]data!$U149="","VIDE",[2]data!$U149)</f>
        <v>VIDE</v>
      </c>
      <c r="R153" s="1" t="str">
        <f>IF([2]data!$V149="","",[2]data!$V149)</f>
        <v/>
      </c>
      <c r="S153" s="129" t="str">
        <f>IF([2]data!$W149="","",[2]data!$W149)</f>
        <v/>
      </c>
    </row>
    <row r="154" spans="1:19">
      <c r="A154" s="1" t="str">
        <f>IF([2]data!$A150="","",[2]data!$A150)</f>
        <v>O</v>
      </c>
      <c r="B154" s="1" t="str">
        <f>[2]data!$B150</f>
        <v>EL-166A</v>
      </c>
      <c r="C154" s="1" t="str">
        <f t="shared" si="16"/>
        <v>EL</v>
      </c>
      <c r="D154" s="1" t="str">
        <f>[2]data!$F150</f>
        <v>P</v>
      </c>
      <c r="E154" s="2" t="str">
        <f>IF([2]data!$G150="1","M","")</f>
        <v/>
      </c>
      <c r="F154" s="37" t="str">
        <f>IF([2]data!$H150="1","M","")</f>
        <v/>
      </c>
      <c r="G154" s="1" t="str">
        <f>[2]data!$I150</f>
        <v>BC-13-5155-02</v>
      </c>
      <c r="H154" s="3"/>
      <c r="I154" s="30"/>
      <c r="J154" s="4">
        <f>IF([2]data!$N150="","VIDE",[2]data!$N150)</f>
        <v>41561.340659722198</v>
      </c>
      <c r="K154" s="127">
        <f t="shared" si="12"/>
        <v>42</v>
      </c>
      <c r="L154" s="4">
        <f t="shared" si="13"/>
        <v>41568</v>
      </c>
      <c r="M154" s="4" t="str">
        <f>IF([2]data!$Q150="","VIDE",[2]data!$Q150)</f>
        <v>VIDE</v>
      </c>
      <c r="N154" s="1" t="e">
        <f t="shared" si="14"/>
        <v>#VALUE!</v>
      </c>
      <c r="O154" s="1" t="e">
        <f t="shared" si="15"/>
        <v>#VALUE!</v>
      </c>
      <c r="P154" s="3">
        <f>IF([2]data!$T150="","VIDE",[2]data!$T150)</f>
        <v>1</v>
      </c>
      <c r="Q154" s="1" t="str">
        <f>IF([2]data!$U150="","VIDE",[2]data!$U150)</f>
        <v>VIDE</v>
      </c>
      <c r="R154" s="1" t="str">
        <f>IF([2]data!$V150="","",[2]data!$V150)</f>
        <v/>
      </c>
      <c r="S154" s="129" t="str">
        <f>IF([2]data!$W150="","",[2]data!$W150)</f>
        <v/>
      </c>
    </row>
    <row r="155" spans="1:19">
      <c r="A155" s="1" t="str">
        <f>IF([2]data!$A151="","",[2]data!$A151)</f>
        <v>O</v>
      </c>
      <c r="B155" s="1" t="str">
        <f>[2]data!$B151</f>
        <v>EL-166A</v>
      </c>
      <c r="C155" s="1" t="str">
        <f t="shared" si="16"/>
        <v>EL</v>
      </c>
      <c r="D155" s="1" t="str">
        <f>[2]data!$F151</f>
        <v>P</v>
      </c>
      <c r="E155" s="2" t="str">
        <f>IF([2]data!$G151="1","M","")</f>
        <v/>
      </c>
      <c r="F155" s="37" t="str">
        <f>IF([2]data!$H151="1","M","")</f>
        <v/>
      </c>
      <c r="G155" s="1" t="str">
        <f>[2]data!$I151</f>
        <v>BC-13-5155-01</v>
      </c>
      <c r="H155" s="3"/>
      <c r="I155" s="30"/>
      <c r="J155" s="4">
        <f>IF([2]data!$N151="","VIDE",[2]data!$N151)</f>
        <v>41561.340659722198</v>
      </c>
      <c r="K155" s="127">
        <f t="shared" si="12"/>
        <v>42</v>
      </c>
      <c r="L155" s="4">
        <f t="shared" si="13"/>
        <v>41568</v>
      </c>
      <c r="M155" s="4" t="str">
        <f>IF([2]data!$Q151="","VIDE",[2]data!$Q151)</f>
        <v>VIDE</v>
      </c>
      <c r="N155" s="1" t="e">
        <f t="shared" si="14"/>
        <v>#VALUE!</v>
      </c>
      <c r="O155" s="1" t="e">
        <f t="shared" si="15"/>
        <v>#VALUE!</v>
      </c>
      <c r="P155" s="3">
        <f>IF([2]data!$T151="","VIDE",[2]data!$T151)</f>
        <v>1</v>
      </c>
      <c r="Q155" s="1" t="str">
        <f>IF([2]data!$U151="","VIDE",[2]data!$U151)</f>
        <v>VIDE</v>
      </c>
      <c r="R155" s="1" t="str">
        <f>IF([2]data!$V151="","",[2]data!$V151)</f>
        <v/>
      </c>
      <c r="S155" s="129" t="str">
        <f>IF([2]data!$W151="","",[2]data!$W151)</f>
        <v/>
      </c>
    </row>
    <row r="156" spans="1:19">
      <c r="A156" s="1" t="str">
        <f>IF([2]data!$A152="","",[2]data!$A152)</f>
        <v>O</v>
      </c>
      <c r="B156" s="1" t="str">
        <f>[2]data!$B152</f>
        <v>AD-447</v>
      </c>
      <c r="C156" s="1" t="str">
        <f t="shared" si="16"/>
        <v>AD</v>
      </c>
      <c r="D156" s="1" t="str">
        <f>[2]data!$F152</f>
        <v>P</v>
      </c>
      <c r="E156" s="2" t="str">
        <f>IF([2]data!$G152="1","M","")</f>
        <v/>
      </c>
      <c r="F156" s="37" t="str">
        <f>IF([2]data!$H152="1","M","")</f>
        <v/>
      </c>
      <c r="G156" s="1" t="str">
        <f>[2]data!$I152</f>
        <v>BC-13-5157-02</v>
      </c>
      <c r="H156" s="3"/>
      <c r="I156" s="30"/>
      <c r="J156" s="4">
        <f>IF([2]data!$N152="","VIDE",[2]data!$N152)</f>
        <v>41561.345983796302</v>
      </c>
      <c r="K156" s="127">
        <f t="shared" si="12"/>
        <v>42</v>
      </c>
      <c r="L156" s="4">
        <f t="shared" si="13"/>
        <v>41568</v>
      </c>
      <c r="M156" s="4" t="str">
        <f>IF([2]data!$Q152="","VIDE",[2]data!$Q152)</f>
        <v>VIDE</v>
      </c>
      <c r="N156" s="1" t="e">
        <f t="shared" si="14"/>
        <v>#VALUE!</v>
      </c>
      <c r="O156" s="1" t="e">
        <f t="shared" si="15"/>
        <v>#VALUE!</v>
      </c>
      <c r="P156" s="3">
        <f>IF([2]data!$T152="","VIDE",[2]data!$T152)</f>
        <v>1.75</v>
      </c>
      <c r="Q156" s="1" t="str">
        <f>IF([2]data!$U152="","VIDE",[2]data!$U152)</f>
        <v>VIDE</v>
      </c>
      <c r="R156" s="1" t="str">
        <f>IF([2]data!$V152="","",[2]data!$V152)</f>
        <v/>
      </c>
      <c r="S156" s="129" t="str">
        <f>IF([2]data!$W152="","",[2]data!$W152)</f>
        <v/>
      </c>
    </row>
    <row r="157" spans="1:19">
      <c r="A157" s="1" t="str">
        <f>IF([2]data!$A153="","",[2]data!$A153)</f>
        <v>O</v>
      </c>
      <c r="B157" s="1" t="str">
        <f>[2]data!$B153</f>
        <v>AD-447</v>
      </c>
      <c r="C157" s="1" t="str">
        <f t="shared" si="16"/>
        <v>AD</v>
      </c>
      <c r="D157" s="1" t="str">
        <f>[2]data!$F153</f>
        <v>P</v>
      </c>
      <c r="E157" s="2" t="str">
        <f>IF([2]data!$G153="1","M","")</f>
        <v/>
      </c>
      <c r="F157" s="37" t="str">
        <f>IF([2]data!$H153="1","M","")</f>
        <v/>
      </c>
      <c r="G157" s="1" t="str">
        <f>[2]data!$I153</f>
        <v>BC-13-5157-01</v>
      </c>
      <c r="H157" s="3"/>
      <c r="I157" s="30" t="s">
        <v>55</v>
      </c>
      <c r="J157" s="4">
        <f>IF([2]data!$N153="","VIDE",[2]data!$N153)</f>
        <v>41561.345983796302</v>
      </c>
      <c r="K157" s="127">
        <f t="shared" si="12"/>
        <v>42</v>
      </c>
      <c r="L157" s="4">
        <f t="shared" si="13"/>
        <v>41568</v>
      </c>
      <c r="M157" s="4" t="str">
        <f>IF([2]data!$Q153="","VIDE",[2]data!$Q153)</f>
        <v>VIDE</v>
      </c>
      <c r="N157" s="1" t="e">
        <f t="shared" si="14"/>
        <v>#VALUE!</v>
      </c>
      <c r="O157" s="1" t="e">
        <f t="shared" si="15"/>
        <v>#VALUE!</v>
      </c>
      <c r="P157" s="3">
        <f>IF([2]data!$T153="","VIDE",[2]data!$T153)</f>
        <v>1.75</v>
      </c>
      <c r="Q157" s="1" t="str">
        <f>IF([2]data!$U153="","VIDE",[2]data!$U153)</f>
        <v>VIDE</v>
      </c>
      <c r="R157" s="1" t="str">
        <f>IF([2]data!$V153="","",[2]data!$V153)</f>
        <v/>
      </c>
      <c r="S157" s="129" t="str">
        <f>IF([2]data!$W153="","",[2]data!$W153)</f>
        <v/>
      </c>
    </row>
    <row r="158" spans="1:19">
      <c r="A158" s="1" t="str">
        <f>IF([2]data!$A154="","",[2]data!$A154)</f>
        <v>O</v>
      </c>
      <c r="B158" s="1" t="str">
        <f>[2]data!$B154</f>
        <v>EL-167A</v>
      </c>
      <c r="C158" s="1" t="str">
        <f t="shared" si="16"/>
        <v>EL</v>
      </c>
      <c r="D158" s="1" t="str">
        <f>[2]data!$F154</f>
        <v>P</v>
      </c>
      <c r="E158" s="2" t="str">
        <f>IF([2]data!$G154="1","M","")</f>
        <v/>
      </c>
      <c r="F158" s="37" t="str">
        <f>IF([2]data!$H154="1","M","")</f>
        <v/>
      </c>
      <c r="G158" s="1" t="str">
        <f>[2]data!$I154</f>
        <v>BC-13-5156-01</v>
      </c>
      <c r="H158" s="3"/>
      <c r="I158" s="30"/>
      <c r="J158" s="4">
        <f>IF([2]data!$N154="","VIDE",[2]data!$N154)</f>
        <v>41561.341122685197</v>
      </c>
      <c r="K158" s="127">
        <f t="shared" si="12"/>
        <v>42</v>
      </c>
      <c r="L158" s="4">
        <f t="shared" si="13"/>
        <v>41568</v>
      </c>
      <c r="M158" s="4" t="str">
        <f>IF([2]data!$Q154="","VIDE",[2]data!$Q154)</f>
        <v>VIDE</v>
      </c>
      <c r="N158" s="1" t="e">
        <f t="shared" si="14"/>
        <v>#VALUE!</v>
      </c>
      <c r="O158" s="1" t="e">
        <f t="shared" si="15"/>
        <v>#VALUE!</v>
      </c>
      <c r="P158" s="3">
        <f>IF([2]data!$T154="","VIDE",[2]data!$T154)</f>
        <v>1</v>
      </c>
      <c r="Q158" s="1" t="str">
        <f>IF([2]data!$U154="","VIDE",[2]data!$U154)</f>
        <v>VIDE</v>
      </c>
      <c r="R158" s="1" t="str">
        <f>IF([2]data!$V154="","",[2]data!$V154)</f>
        <v/>
      </c>
      <c r="S158" s="129" t="str">
        <f>IF([2]data!$W154="","",[2]data!$W154)</f>
        <v/>
      </c>
    </row>
    <row r="159" spans="1:19">
      <c r="A159" s="1" t="str">
        <f>IF([2]data!$A155="","",[2]data!$A155)</f>
        <v>O</v>
      </c>
      <c r="B159" s="1" t="str">
        <f>[2]data!$B155</f>
        <v>AB-329B/A</v>
      </c>
      <c r="C159" s="1" t="str">
        <f t="shared" si="16"/>
        <v>AB</v>
      </c>
      <c r="D159" s="1" t="str">
        <f>[2]data!$F155</f>
        <v>P</v>
      </c>
      <c r="E159" s="2" t="str">
        <f>IF([2]data!$G155="1","M","")</f>
        <v/>
      </c>
      <c r="F159" s="37" t="str">
        <f>IF([2]data!$H155="1","M","")</f>
        <v/>
      </c>
      <c r="G159" s="1" t="str">
        <f>[2]data!$I155</f>
        <v>BC-13-4966-01</v>
      </c>
      <c r="H159" s="3"/>
      <c r="I159" s="30"/>
      <c r="J159" s="4">
        <f>IF([2]data!$N155="","VIDE",[2]data!$N155)</f>
        <v>41549.397013888898</v>
      </c>
      <c r="K159" s="127">
        <f t="shared" si="12"/>
        <v>40</v>
      </c>
      <c r="L159" s="4">
        <f t="shared" si="13"/>
        <v>41556</v>
      </c>
      <c r="M159" s="4" t="str">
        <f>IF([2]data!$Q155="","VIDE",[2]data!$Q155)</f>
        <v>VIDE</v>
      </c>
      <c r="N159" s="1" t="e">
        <f t="shared" si="14"/>
        <v>#VALUE!</v>
      </c>
      <c r="O159" s="1" t="e">
        <f t="shared" si="15"/>
        <v>#VALUE!</v>
      </c>
      <c r="P159" s="3">
        <f>IF([2]data!$T155="","VIDE",[2]data!$T155)</f>
        <v>1.5</v>
      </c>
      <c r="Q159" s="1" t="str">
        <f>IF([2]data!$U155="","VIDE",[2]data!$U155)</f>
        <v>VIDE</v>
      </c>
      <c r="R159" s="1" t="str">
        <f>IF([2]data!$V155="","",[2]data!$V155)</f>
        <v/>
      </c>
      <c r="S159" s="129" t="str">
        <f>IF([2]data!$W155="","",[2]data!$W155)</f>
        <v/>
      </c>
    </row>
    <row r="160" spans="1:19">
      <c r="A160" s="1" t="str">
        <f>IF([2]data!$A156="","",[2]data!$A156)</f>
        <v>O</v>
      </c>
      <c r="B160" s="1" t="str">
        <f>[2]data!$B156</f>
        <v>AB-442/A</v>
      </c>
      <c r="C160" s="1" t="str">
        <f t="shared" si="16"/>
        <v>AB</v>
      </c>
      <c r="D160" s="1" t="str">
        <f>[2]data!$F156</f>
        <v>P</v>
      </c>
      <c r="E160" s="2" t="str">
        <f>IF([2]data!$G156="1","M","")</f>
        <v/>
      </c>
      <c r="F160" s="37" t="str">
        <f>IF([2]data!$H156="1","M","")</f>
        <v/>
      </c>
      <c r="G160" s="1" t="str">
        <f>[2]data!$I156</f>
        <v>BC-13-5004-01</v>
      </c>
      <c r="H160" s="3"/>
      <c r="I160" s="30"/>
      <c r="J160" s="4">
        <f>IF([2]data!$N156="","VIDE",[2]data!$N156)</f>
        <v>41550.488229166702</v>
      </c>
      <c r="K160" s="127">
        <f t="shared" si="12"/>
        <v>40</v>
      </c>
      <c r="L160" s="4">
        <f t="shared" si="13"/>
        <v>41557</v>
      </c>
      <c r="M160" s="4" t="str">
        <f>IF([2]data!$Q156="","VIDE",[2]data!$Q156)</f>
        <v>VIDE</v>
      </c>
      <c r="N160" s="1" t="e">
        <f t="shared" si="14"/>
        <v>#VALUE!</v>
      </c>
      <c r="O160" s="1" t="e">
        <f t="shared" si="15"/>
        <v>#VALUE!</v>
      </c>
      <c r="P160" s="3">
        <f>IF([2]data!$T156="","VIDE",[2]data!$T156)</f>
        <v>1.5</v>
      </c>
      <c r="Q160" s="1" t="str">
        <f>IF([2]data!$U156="","VIDE",[2]data!$U156)</f>
        <v>VIDE</v>
      </c>
      <c r="R160" s="1" t="str">
        <f>IF([2]data!$V156="","",[2]data!$V156)</f>
        <v/>
      </c>
      <c r="S160" s="129" t="str">
        <f>IF([2]data!$W156="","",[2]data!$W156)</f>
        <v/>
      </c>
    </row>
    <row r="161" spans="1:19">
      <c r="A161" s="1" t="str">
        <f>IF([2]data!$A157="","",[2]data!$A157)</f>
        <v>O</v>
      </c>
      <c r="B161" s="1" t="str">
        <f>[2]data!$B157</f>
        <v>MD-001</v>
      </c>
      <c r="C161" s="1" t="str">
        <f t="shared" si="16"/>
        <v>MD</v>
      </c>
      <c r="D161" s="1" t="str">
        <f>[2]data!$F157</f>
        <v>P</v>
      </c>
      <c r="E161" s="2" t="str">
        <f>IF([2]data!$G157="1","M","")</f>
        <v/>
      </c>
      <c r="F161" s="37" t="str">
        <f>IF([2]data!$H157="1","M","")</f>
        <v/>
      </c>
      <c r="G161" s="1" t="str">
        <f>[2]data!$I157</f>
        <v>BC-13-4874-02</v>
      </c>
      <c r="H161" s="3"/>
      <c r="I161" s="30"/>
      <c r="J161" s="4">
        <f>IF([2]data!$N157="","VIDE",[2]data!$N157)</f>
        <v>41544.386736111097</v>
      </c>
      <c r="K161" s="127">
        <f t="shared" si="12"/>
        <v>39</v>
      </c>
      <c r="L161" s="4">
        <f t="shared" si="13"/>
        <v>41551</v>
      </c>
      <c r="M161" s="4" t="str">
        <f>IF([2]data!$Q157="","VIDE",[2]data!$Q157)</f>
        <v>VIDE</v>
      </c>
      <c r="N161" s="1" t="e">
        <f t="shared" si="14"/>
        <v>#VALUE!</v>
      </c>
      <c r="O161" s="1" t="e">
        <f t="shared" si="15"/>
        <v>#VALUE!</v>
      </c>
      <c r="P161" s="3">
        <f>IF([2]data!$T157="","VIDE",[2]data!$T157)</f>
        <v>0</v>
      </c>
      <c r="Q161" s="1" t="str">
        <f>IF([2]data!$U157="","VIDE",[2]data!$U157)</f>
        <v>VIDE</v>
      </c>
      <c r="R161" s="1" t="str">
        <f>IF([2]data!$V157="","",[2]data!$V157)</f>
        <v/>
      </c>
      <c r="S161" s="129" t="str">
        <f>IF([2]data!$W157="","",[2]data!$W157)</f>
        <v/>
      </c>
    </row>
    <row r="162" spans="1:19">
      <c r="A162" s="1" t="str">
        <f>IF([2]data!$A158="","",[2]data!$A158)</f>
        <v>O</v>
      </c>
      <c r="B162" s="1" t="str">
        <f>[2]data!$B158</f>
        <v>MD-305100/CTRL</v>
      </c>
      <c r="C162" s="1" t="str">
        <f t="shared" si="16"/>
        <v>MD</v>
      </c>
      <c r="D162" s="1" t="str">
        <f>[2]data!$F158</f>
        <v>P</v>
      </c>
      <c r="E162" s="2" t="str">
        <f>IF([2]data!$G158="1","M","")</f>
        <v/>
      </c>
      <c r="F162" s="37" t="str">
        <f>IF([2]data!$H158="1","M","")</f>
        <v/>
      </c>
      <c r="G162" s="1" t="str">
        <f>[2]data!$I158</f>
        <v>BC-13-4722-01</v>
      </c>
      <c r="H162" s="3"/>
      <c r="I162" s="30"/>
      <c r="J162" s="4">
        <f>IF([2]data!$N158="","VIDE",[2]data!$N158)</f>
        <v>41536.641736111102</v>
      </c>
      <c r="K162" s="127">
        <f t="shared" si="12"/>
        <v>38</v>
      </c>
      <c r="L162" s="4">
        <f t="shared" si="13"/>
        <v>41543</v>
      </c>
      <c r="M162" s="4" t="str">
        <f>IF([2]data!$Q158="","VIDE",[2]data!$Q158)</f>
        <v>VIDE</v>
      </c>
      <c r="N162" s="1" t="e">
        <f t="shared" si="14"/>
        <v>#VALUE!</v>
      </c>
      <c r="O162" s="1" t="e">
        <f t="shared" si="15"/>
        <v>#VALUE!</v>
      </c>
      <c r="P162" s="3">
        <f>IF([2]data!$T158="","VIDE",[2]data!$T158)</f>
        <v>0</v>
      </c>
      <c r="Q162" s="1" t="str">
        <f>IF([2]data!$U158="","VIDE",[2]data!$U158)</f>
        <v>VIDE</v>
      </c>
      <c r="R162" s="1" t="str">
        <f>IF([2]data!$V158="","",[2]data!$V158)</f>
        <v/>
      </c>
      <c r="S162" s="129" t="str">
        <f>IF([2]data!$W158="","",[2]data!$W158)</f>
        <v/>
      </c>
    </row>
    <row r="163" spans="1:19">
      <c r="A163" s="1" t="str">
        <f>IF([2]data!$A159="","",[2]data!$A159)</f>
        <v>O</v>
      </c>
      <c r="B163" s="1" t="str">
        <f>[2]data!$B159</f>
        <v>AD-731/A</v>
      </c>
      <c r="C163" s="1" t="str">
        <f t="shared" si="16"/>
        <v>AD</v>
      </c>
      <c r="D163" s="1" t="str">
        <f>[2]data!$F159</f>
        <v>P</v>
      </c>
      <c r="E163" s="2" t="str">
        <f>IF([2]data!$G159="1","M","")</f>
        <v/>
      </c>
      <c r="F163" s="37" t="str">
        <f>IF([2]data!$H159="1","M","")</f>
        <v/>
      </c>
      <c r="G163" s="1" t="str">
        <f>[2]data!$I159</f>
        <v>BC-13-4442-01</v>
      </c>
      <c r="H163" s="3"/>
      <c r="I163" s="30"/>
      <c r="J163" s="4">
        <f>IF([2]data!$N159="","VIDE",[2]data!$N159)</f>
        <v>41521.566562499997</v>
      </c>
      <c r="K163" s="127">
        <f t="shared" si="12"/>
        <v>36</v>
      </c>
      <c r="L163" s="4">
        <f t="shared" si="13"/>
        <v>41528</v>
      </c>
      <c r="M163" s="4" t="str">
        <f>IF([2]data!$Q159="","VIDE",[2]data!$Q159)</f>
        <v>VIDE</v>
      </c>
      <c r="N163" s="1" t="e">
        <f t="shared" si="14"/>
        <v>#VALUE!</v>
      </c>
      <c r="O163" s="1" t="e">
        <f t="shared" si="15"/>
        <v>#VALUE!</v>
      </c>
      <c r="P163" s="3">
        <f>IF([2]data!$T159="","VIDE",[2]data!$T159)</f>
        <v>1.75</v>
      </c>
      <c r="Q163" s="1" t="str">
        <f>IF([2]data!$U159="","VIDE",[2]data!$U159)</f>
        <v>VIDE</v>
      </c>
      <c r="R163" s="1" t="str">
        <f>IF([2]data!$V159="","",[2]data!$V159)</f>
        <v/>
      </c>
      <c r="S163" s="129" t="str">
        <f>IF([2]data!$W159="","",[2]data!$W159)</f>
        <v/>
      </c>
    </row>
    <row r="164" spans="1:19">
      <c r="A164" s="1" t="str">
        <f>IF([2]data!$A160="","",[2]data!$A160)</f>
        <v>O</v>
      </c>
      <c r="B164" s="1" t="str">
        <f>[2]data!$B160</f>
        <v>AD-507D</v>
      </c>
      <c r="C164" s="1" t="str">
        <f t="shared" si="16"/>
        <v>AD</v>
      </c>
      <c r="D164" s="1" t="str">
        <f>[2]data!$F160</f>
        <v>P</v>
      </c>
      <c r="E164" s="2" t="str">
        <f>IF([2]data!$G160="1","M","")</f>
        <v/>
      </c>
      <c r="F164" s="37" t="str">
        <f>IF([2]data!$H160="1","M","")</f>
        <v/>
      </c>
      <c r="G164" s="1" t="str">
        <f>[2]data!$I160</f>
        <v>BC-13-4220-01</v>
      </c>
      <c r="H164" s="3"/>
      <c r="I164" s="30"/>
      <c r="J164" s="4">
        <f>IF([2]data!$N160="","VIDE",[2]data!$N160)</f>
        <v>41509.583773148202</v>
      </c>
      <c r="K164" s="127">
        <f t="shared" si="12"/>
        <v>34</v>
      </c>
      <c r="L164" s="4">
        <f t="shared" si="13"/>
        <v>41516</v>
      </c>
      <c r="M164" s="4" t="str">
        <f>IF([2]data!$Q160="","VIDE",[2]data!$Q160)</f>
        <v>VIDE</v>
      </c>
      <c r="N164" s="1" t="e">
        <f t="shared" si="14"/>
        <v>#VALUE!</v>
      </c>
      <c r="O164" s="1" t="e">
        <f t="shared" si="15"/>
        <v>#VALUE!</v>
      </c>
      <c r="P164" s="3">
        <f>IF([2]data!$T160="","VIDE",[2]data!$T160)</f>
        <v>1.75</v>
      </c>
      <c r="Q164" s="1" t="str">
        <f>IF([2]data!$U160="","VIDE",[2]data!$U160)</f>
        <v>VIDE</v>
      </c>
      <c r="R164" s="1" t="str">
        <f>IF([2]data!$V160="","",[2]data!$V160)</f>
        <v/>
      </c>
      <c r="S164" s="129" t="str">
        <f>IF([2]data!$W160="","",[2]data!$W160)</f>
        <v/>
      </c>
    </row>
    <row r="165" spans="1:19">
      <c r="A165" s="1" t="str">
        <f>IF([2]data!$A161="","",[2]data!$A161)</f>
        <v>O</v>
      </c>
      <c r="B165" s="1" t="str">
        <f>[2]data!$B161</f>
        <v>MD-001</v>
      </c>
      <c r="C165" s="1" t="str">
        <f t="shared" si="16"/>
        <v>MD</v>
      </c>
      <c r="D165" s="1" t="str">
        <f>[2]data!$F161</f>
        <v>P</v>
      </c>
      <c r="E165" s="2" t="str">
        <f>IF([2]data!$G161="1","M","")</f>
        <v/>
      </c>
      <c r="F165" s="37" t="str">
        <f>IF([2]data!$H161="1","M","")</f>
        <v/>
      </c>
      <c r="G165" s="1" t="str">
        <f>[2]data!$I161</f>
        <v>BC-13-4577-02</v>
      </c>
      <c r="H165" s="3"/>
      <c r="I165" s="30"/>
      <c r="J165" s="4">
        <f>IF([2]data!$N161="","VIDE",[2]data!$N161)</f>
        <v>41529.486122685201</v>
      </c>
      <c r="K165" s="127">
        <f t="shared" si="12"/>
        <v>37</v>
      </c>
      <c r="L165" s="4">
        <f t="shared" si="13"/>
        <v>41536</v>
      </c>
      <c r="M165" s="4" t="str">
        <f>IF([2]data!$Q161="","VIDE",[2]data!$Q161)</f>
        <v>VIDE</v>
      </c>
      <c r="N165" s="1" t="e">
        <f t="shared" si="14"/>
        <v>#VALUE!</v>
      </c>
      <c r="O165" s="1" t="e">
        <f t="shared" si="15"/>
        <v>#VALUE!</v>
      </c>
      <c r="P165" s="3">
        <f>IF([2]data!$T161="","VIDE",[2]data!$T161)</f>
        <v>0</v>
      </c>
      <c r="Q165" s="1" t="str">
        <f>IF([2]data!$U161="","VIDE",[2]data!$U161)</f>
        <v>VIDE</v>
      </c>
      <c r="R165" s="1" t="str">
        <f>IF([2]data!$V161="","",[2]data!$V161)</f>
        <v/>
      </c>
      <c r="S165" s="129" t="str">
        <f>IF([2]data!$W161="","",[2]data!$W161)</f>
        <v/>
      </c>
    </row>
    <row r="166" spans="1:19">
      <c r="A166" s="1" t="str">
        <f>IF([2]data!$A162="","",[2]data!$A162)</f>
        <v>O</v>
      </c>
      <c r="B166" s="1" t="str">
        <f>[2]data!$B162</f>
        <v>AD-731/A</v>
      </c>
      <c r="C166" s="1" t="str">
        <f t="shared" si="16"/>
        <v>AD</v>
      </c>
      <c r="D166" s="1" t="str">
        <f>[2]data!$F162</f>
        <v>P</v>
      </c>
      <c r="E166" s="2" t="str">
        <f>IF([2]data!$G162="1","M","")</f>
        <v/>
      </c>
      <c r="F166" s="37" t="str">
        <f>IF([2]data!$H162="1","M","")</f>
        <v/>
      </c>
      <c r="G166" s="1" t="str">
        <f>[2]data!$I162</f>
        <v>BC-13-3540-01</v>
      </c>
      <c r="H166" s="3"/>
      <c r="I166" s="30"/>
      <c r="J166" s="4">
        <f>IF([2]data!$N162="","VIDE",[2]data!$N162)</f>
        <v>41470.432685185202</v>
      </c>
      <c r="K166" s="127">
        <f t="shared" si="12"/>
        <v>29</v>
      </c>
      <c r="L166" s="4">
        <f t="shared" si="13"/>
        <v>41477</v>
      </c>
      <c r="M166" s="4" t="str">
        <f>IF([2]data!$Q162="","VIDE",[2]data!$Q162)</f>
        <v>VIDE</v>
      </c>
      <c r="N166" s="1" t="e">
        <f t="shared" si="14"/>
        <v>#VALUE!</v>
      </c>
      <c r="O166" s="1" t="e">
        <f t="shared" si="15"/>
        <v>#VALUE!</v>
      </c>
      <c r="P166" s="3">
        <f>IF([2]data!$T162="","VIDE",[2]data!$T162)</f>
        <v>1.75</v>
      </c>
      <c r="Q166" s="1" t="str">
        <f>IF([2]data!$U162="","VIDE",[2]data!$U162)</f>
        <v>VIDE</v>
      </c>
      <c r="R166" s="1" t="str">
        <f>IF([2]data!$V162="","",[2]data!$V162)</f>
        <v/>
      </c>
      <c r="S166" s="129" t="str">
        <f>IF([2]data!$W162="","",[2]data!$W162)</f>
        <v/>
      </c>
    </row>
    <row r="167" spans="1:19">
      <c r="A167" s="1" t="str">
        <f>IF([2]data!$A163="","",[2]data!$A163)</f>
        <v>F</v>
      </c>
      <c r="B167" s="1" t="str">
        <f>[2]data!$B163</f>
        <v>EM-140/A</v>
      </c>
      <c r="C167" s="1" t="str">
        <f t="shared" si="16"/>
        <v>EM</v>
      </c>
      <c r="D167" s="1" t="str">
        <f>[2]data!$F163</f>
        <v>P</v>
      </c>
      <c r="E167" s="2" t="str">
        <f>IF([2]data!$G163="1","M","")</f>
        <v/>
      </c>
      <c r="F167" s="37" t="str">
        <f>IF([2]data!$H163="1","M","")</f>
        <v/>
      </c>
      <c r="G167" s="1" t="str">
        <f>[2]data!$I163</f>
        <v>BC-13-5461-11</v>
      </c>
      <c r="H167" s="3"/>
      <c r="I167" s="30"/>
      <c r="J167" s="4">
        <f>IF([2]data!$N163="","VIDE",[2]data!$N163)</f>
        <v>41576.730358796303</v>
      </c>
      <c r="K167" s="127">
        <f t="shared" si="12"/>
        <v>44</v>
      </c>
      <c r="L167" s="4">
        <f t="shared" si="13"/>
        <v>41583</v>
      </c>
      <c r="M167" s="4">
        <f>IF([2]data!$Q163="","VIDE",[2]data!$Q163)</f>
        <v>41578.672847222202</v>
      </c>
      <c r="N167" s="1">
        <f t="shared" si="14"/>
        <v>44</v>
      </c>
      <c r="O167" s="1">
        <f t="shared" si="15"/>
        <v>2</v>
      </c>
      <c r="P167" s="3">
        <f>IF([2]data!$T163="","VIDE",[2]data!$T163)</f>
        <v>1.75</v>
      </c>
      <c r="Q167" s="1">
        <f>IF([2]data!$U163="","VIDE",[2]data!$U163)</f>
        <v>2.5</v>
      </c>
      <c r="R167" s="1" t="str">
        <f>IF([2]data!$V163="","",[2]data!$V163)</f>
        <v>CED</v>
      </c>
      <c r="S167" s="129" t="str">
        <f>IF([2]data!$W163="","",[2]data!$W163)</f>
        <v/>
      </c>
    </row>
    <row r="168" spans="1:19">
      <c r="A168" s="1" t="str">
        <f>IF([2]data!$A164="","",[2]data!$A164)</f>
        <v>F</v>
      </c>
      <c r="B168" s="1" t="str">
        <f>[2]data!$B164</f>
        <v>EG-064/A</v>
      </c>
      <c r="C168" s="1" t="str">
        <f t="shared" si="16"/>
        <v>EG</v>
      </c>
      <c r="D168" s="1" t="str">
        <f>[2]data!$F164</f>
        <v>P</v>
      </c>
      <c r="E168" s="2" t="str">
        <f>IF([2]data!$G164="1","M","")</f>
        <v/>
      </c>
      <c r="F168" s="37" t="str">
        <f>IF([2]data!$H164="1","M","")</f>
        <v/>
      </c>
      <c r="G168" s="1" t="str">
        <f>[2]data!$I164</f>
        <v>BC-13-5461-13</v>
      </c>
      <c r="H168" s="3"/>
      <c r="I168" s="30"/>
      <c r="J168" s="4">
        <f>IF([2]data!$N164="","VIDE",[2]data!$N164)</f>
        <v>41576.730358796303</v>
      </c>
      <c r="K168" s="127">
        <f t="shared" si="12"/>
        <v>44</v>
      </c>
      <c r="L168" s="4">
        <f t="shared" si="13"/>
        <v>41583</v>
      </c>
      <c r="M168" s="4">
        <f>IF([2]data!$Q164="","VIDE",[2]data!$Q164)</f>
        <v>41578.672847222202</v>
      </c>
      <c r="N168" s="1">
        <f t="shared" si="14"/>
        <v>44</v>
      </c>
      <c r="O168" s="1">
        <f t="shared" si="15"/>
        <v>2</v>
      </c>
      <c r="P168" s="3">
        <f>IF([2]data!$T164="","VIDE",[2]data!$T164)</f>
        <v>1.5</v>
      </c>
      <c r="Q168" s="1">
        <f>IF([2]data!$U164="","VIDE",[2]data!$U164)</f>
        <v>1</v>
      </c>
      <c r="R168" s="1" t="str">
        <f>IF([2]data!$V164="","",[2]data!$V164)</f>
        <v>CED</v>
      </c>
      <c r="S168" s="129" t="str">
        <f>IF([2]data!$W164="","",[2]data!$W164)</f>
        <v/>
      </c>
    </row>
    <row r="169" spans="1:19">
      <c r="A169" s="1" t="str">
        <f>IF([2]data!$A165="","",[2]data!$A165)</f>
        <v>F</v>
      </c>
      <c r="B169" s="1" t="str">
        <f>[2]data!$B165</f>
        <v>EG-064/A</v>
      </c>
      <c r="C169" s="1" t="str">
        <f t="shared" si="16"/>
        <v>EG</v>
      </c>
      <c r="D169" s="1" t="str">
        <f>[2]data!$F165</f>
        <v>P</v>
      </c>
      <c r="E169" s="2" t="str">
        <f>IF([2]data!$G165="1","M","")</f>
        <v/>
      </c>
      <c r="F169" s="37" t="str">
        <f>IF([2]data!$H165="1","M","")</f>
        <v/>
      </c>
      <c r="G169" s="1" t="str">
        <f>[2]data!$I165</f>
        <v>BC-13-5461-12</v>
      </c>
      <c r="H169" s="3"/>
      <c r="I169" s="30" t="s">
        <v>55</v>
      </c>
      <c r="J169" s="4">
        <f>IF([2]data!$N165="","VIDE",[2]data!$N165)</f>
        <v>41576.730358796303</v>
      </c>
      <c r="K169" s="127">
        <f t="shared" si="12"/>
        <v>44</v>
      </c>
      <c r="L169" s="4">
        <f t="shared" si="13"/>
        <v>41583</v>
      </c>
      <c r="M169" s="4">
        <f>IF([2]data!$Q165="","VIDE",[2]data!$Q165)</f>
        <v>41578.672847222202</v>
      </c>
      <c r="N169" s="1">
        <f t="shared" si="14"/>
        <v>44</v>
      </c>
      <c r="O169" s="1">
        <f t="shared" si="15"/>
        <v>2</v>
      </c>
      <c r="P169" s="3">
        <f>IF([2]data!$T165="","VIDE",[2]data!$T165)</f>
        <v>1.5</v>
      </c>
      <c r="Q169" s="1">
        <f>IF([2]data!$U165="","VIDE",[2]data!$U165)</f>
        <v>1</v>
      </c>
      <c r="R169" s="1" t="str">
        <f>IF([2]data!$V165="","",[2]data!$V165)</f>
        <v>CED</v>
      </c>
      <c r="S169" s="129" t="str">
        <f>IF([2]data!$W165="","",[2]data!$W165)</f>
        <v/>
      </c>
    </row>
    <row r="170" spans="1:19">
      <c r="A170" s="1" t="str">
        <f>IF([2]data!$A166="","",[2]data!$A166)</f>
        <v>F</v>
      </c>
      <c r="B170" s="1" t="str">
        <f>[2]data!$B166</f>
        <v>AB-007</v>
      </c>
      <c r="C170" s="1" t="str">
        <f t="shared" si="16"/>
        <v>AB</v>
      </c>
      <c r="D170" s="1" t="str">
        <f>[2]data!$F166</f>
        <v>P</v>
      </c>
      <c r="E170" s="2" t="str">
        <f>IF([2]data!$G166="1","M","")</f>
        <v/>
      </c>
      <c r="F170" s="37" t="str">
        <f>IF([2]data!$H166="1","M","")</f>
        <v/>
      </c>
      <c r="G170" s="1" t="str">
        <f>[2]data!$I166</f>
        <v>BC-13-5243-02</v>
      </c>
      <c r="H170" s="3"/>
      <c r="I170" s="30" t="s">
        <v>55</v>
      </c>
      <c r="J170" s="4">
        <f>IF([2]data!$N166="","VIDE",[2]data!$N166)</f>
        <v>41564.449594907397</v>
      </c>
      <c r="K170" s="127">
        <f t="shared" si="12"/>
        <v>42</v>
      </c>
      <c r="L170" s="4">
        <f t="shared" si="13"/>
        <v>41571</v>
      </c>
      <c r="M170" s="4">
        <f>IF([2]data!$Q166="","VIDE",[2]data!$Q166)</f>
        <v>41578.667210648098</v>
      </c>
      <c r="N170" s="1">
        <f t="shared" si="14"/>
        <v>44</v>
      </c>
      <c r="O170" s="1">
        <f t="shared" si="15"/>
        <v>10</v>
      </c>
      <c r="P170" s="3">
        <f>IF([2]data!$T166="","VIDE",[2]data!$T166)</f>
        <v>1.5</v>
      </c>
      <c r="Q170" s="1">
        <f>IF([2]data!$U166="","VIDE",[2]data!$U166)</f>
        <v>2</v>
      </c>
      <c r="R170" s="1" t="str">
        <f>IF([2]data!$V166="","",[2]data!$V166)</f>
        <v>SBE</v>
      </c>
      <c r="S170" s="129" t="str">
        <f>IF([2]data!$W166="","",[2]data!$W166)</f>
        <v/>
      </c>
    </row>
    <row r="171" spans="1:19">
      <c r="A171" s="1" t="str">
        <f>IF([2]data!$A167="","",[2]data!$A167)</f>
        <v>F</v>
      </c>
      <c r="B171" s="1" t="str">
        <f>[2]data!$B167</f>
        <v>AD-705</v>
      </c>
      <c r="C171" s="1" t="str">
        <f t="shared" si="16"/>
        <v>AD</v>
      </c>
      <c r="D171" s="1" t="str">
        <f>[2]data!$F167</f>
        <v>P</v>
      </c>
      <c r="E171" s="2" t="str">
        <f>IF([2]data!$G167="1","M","")</f>
        <v/>
      </c>
      <c r="F171" s="37" t="str">
        <f>IF([2]data!$H167="1","M","")</f>
        <v/>
      </c>
      <c r="G171" s="1" t="str">
        <f>[2]data!$I167</f>
        <v>BC-13-5074-01</v>
      </c>
      <c r="H171" s="3"/>
      <c r="I171" s="30" t="s">
        <v>55</v>
      </c>
      <c r="J171" s="4">
        <f>IF([2]data!$N167="","VIDE",[2]data!$N167)</f>
        <v>41555.366585648102</v>
      </c>
      <c r="K171" s="127">
        <f t="shared" si="12"/>
        <v>41</v>
      </c>
      <c r="L171" s="4">
        <f t="shared" si="13"/>
        <v>41562</v>
      </c>
      <c r="M171" s="4">
        <f>IF([2]data!$Q167="","VIDE",[2]data!$Q167)</f>
        <v>41578.606331018498</v>
      </c>
      <c r="N171" s="1">
        <f t="shared" si="14"/>
        <v>44</v>
      </c>
      <c r="O171" s="1">
        <f t="shared" si="15"/>
        <v>17</v>
      </c>
      <c r="P171" s="3">
        <f>IF([2]data!$T167="","VIDE",[2]data!$T167)</f>
        <v>1.75</v>
      </c>
      <c r="Q171" s="1">
        <f>IF([2]data!$U167="","VIDE",[2]data!$U167)</f>
        <v>2.5</v>
      </c>
      <c r="R171" s="1" t="str">
        <f>IF([2]data!$V167="","",[2]data!$V167)</f>
        <v>CBU</v>
      </c>
      <c r="S171" s="129" t="str">
        <f>IF([2]data!$W167="","",[2]data!$W167)</f>
        <v/>
      </c>
    </row>
    <row r="172" spans="1:19">
      <c r="A172" s="1" t="str">
        <f>IF([2]data!$A168="","",[2]data!$A168)</f>
        <v>F</v>
      </c>
      <c r="B172" s="1" t="str">
        <f>[2]data!$B168</f>
        <v>EH-108</v>
      </c>
      <c r="C172" s="1" t="str">
        <f t="shared" si="16"/>
        <v>EH</v>
      </c>
      <c r="D172" s="1" t="str">
        <f>[2]data!$F168</f>
        <v>P</v>
      </c>
      <c r="E172" s="2" t="str">
        <f>IF([2]data!$G168="1","M","")</f>
        <v/>
      </c>
      <c r="F172" s="37" t="str">
        <f>IF([2]data!$H168="1","M","")</f>
        <v/>
      </c>
      <c r="G172" s="1" t="str">
        <f>[2]data!$I168</f>
        <v>BC-13-5456-01</v>
      </c>
      <c r="H172" s="3"/>
      <c r="I172" s="30" t="s">
        <v>55</v>
      </c>
      <c r="J172" s="4">
        <f>IF([2]data!$N168="","VIDE",[2]data!$N168)</f>
        <v>41576.522731481498</v>
      </c>
      <c r="K172" s="127">
        <f t="shared" si="12"/>
        <v>44</v>
      </c>
      <c r="L172" s="4">
        <f t="shared" si="13"/>
        <v>41583</v>
      </c>
      <c r="M172" s="4">
        <f>IF([2]data!$Q168="","VIDE",[2]data!$Q168)</f>
        <v>41578.493391203701</v>
      </c>
      <c r="N172" s="1">
        <f t="shared" si="14"/>
        <v>44</v>
      </c>
      <c r="O172" s="1">
        <f t="shared" si="15"/>
        <v>2</v>
      </c>
      <c r="P172" s="3">
        <f>IF([2]data!$T168="","VIDE",[2]data!$T168)</f>
        <v>1.5</v>
      </c>
      <c r="Q172" s="1">
        <f>IF([2]data!$U168="","VIDE",[2]data!$U168)</f>
        <v>0.75</v>
      </c>
      <c r="R172" s="1" t="str">
        <f>IF([2]data!$V168="","",[2]data!$V168)</f>
        <v>APU</v>
      </c>
      <c r="S172" s="129" t="str">
        <f>IF([2]data!$W168="","",[2]data!$W168)</f>
        <v/>
      </c>
    </row>
    <row r="173" spans="1:19">
      <c r="A173" s="1" t="str">
        <f>IF([2]data!$A169="","",[2]data!$A169)</f>
        <v>F</v>
      </c>
      <c r="B173" s="1" t="str">
        <f>[2]data!$B169</f>
        <v>EJ-099D/A</v>
      </c>
      <c r="C173" s="1" t="str">
        <f t="shared" si="16"/>
        <v>EJ</v>
      </c>
      <c r="D173" s="1" t="str">
        <f>[2]data!$F169</f>
        <v>P</v>
      </c>
      <c r="E173" s="2" t="str">
        <f>IF([2]data!$G169="1","M","")</f>
        <v/>
      </c>
      <c r="F173" s="37" t="str">
        <f>IF([2]data!$H169="1","M","")</f>
        <v/>
      </c>
      <c r="G173" s="1" t="str">
        <f>[2]data!$I169</f>
        <v>BC-13-5482-01</v>
      </c>
      <c r="H173" s="3"/>
      <c r="I173" s="30" t="s">
        <v>55</v>
      </c>
      <c r="J173" s="4">
        <f>IF([2]data!$N169="","VIDE",[2]data!$N169)</f>
        <v>41578.294247685197</v>
      </c>
      <c r="K173" s="127">
        <f t="shared" si="12"/>
        <v>44</v>
      </c>
      <c r="L173" s="4">
        <f t="shared" si="13"/>
        <v>41585</v>
      </c>
      <c r="M173" s="4">
        <f>IF([2]data!$Q169="","VIDE",[2]data!$Q169)</f>
        <v>41578.473101851901</v>
      </c>
      <c r="N173" s="1">
        <f t="shared" si="14"/>
        <v>44</v>
      </c>
      <c r="O173" s="1">
        <f t="shared" si="15"/>
        <v>0</v>
      </c>
      <c r="P173" s="3">
        <f>IF([2]data!$T169="","VIDE",[2]data!$T169)</f>
        <v>2</v>
      </c>
      <c r="Q173" s="1">
        <f>IF([2]data!$U169="","VIDE",[2]data!$U169)</f>
        <v>0.35</v>
      </c>
      <c r="R173" s="1" t="str">
        <f>IF([2]data!$V169="","",[2]data!$V169)</f>
        <v>APU</v>
      </c>
      <c r="S173" s="129" t="str">
        <f>IF([2]data!$W169="","",[2]data!$W169)</f>
        <v/>
      </c>
    </row>
    <row r="174" spans="1:19">
      <c r="A174" s="1" t="str">
        <f>IF([2]data!$A170="","",[2]data!$A170)</f>
        <v>F</v>
      </c>
      <c r="B174" s="1" t="str">
        <f>[2]data!$B170</f>
        <v>DP-211</v>
      </c>
      <c r="C174" s="1" t="str">
        <f t="shared" si="16"/>
        <v>DP</v>
      </c>
      <c r="D174" s="1" t="str">
        <f>[2]data!$F170</f>
        <v>P</v>
      </c>
      <c r="E174" s="2" t="str">
        <f>IF([2]data!$G170="1","M","")</f>
        <v/>
      </c>
      <c r="F174" s="37" t="str">
        <f>IF([2]data!$H170="1","M","")</f>
        <v/>
      </c>
      <c r="G174" s="1" t="str">
        <f>[2]data!$I170</f>
        <v>BC-13-5492-01</v>
      </c>
      <c r="H174" s="3"/>
      <c r="I174" s="30"/>
      <c r="J174" s="4">
        <f>IF([2]data!$N170="","VIDE",[2]data!$N170)</f>
        <v>41578.441932870403</v>
      </c>
      <c r="K174" s="127">
        <f t="shared" si="12"/>
        <v>44</v>
      </c>
      <c r="L174" s="4">
        <f t="shared" si="13"/>
        <v>41585</v>
      </c>
      <c r="M174" s="4">
        <f>IF([2]data!$Q170="","VIDE",[2]data!$Q170)</f>
        <v>41578.471388888902</v>
      </c>
      <c r="N174" s="1">
        <f t="shared" si="14"/>
        <v>44</v>
      </c>
      <c r="O174" s="1">
        <f t="shared" si="15"/>
        <v>0</v>
      </c>
      <c r="P174" s="3">
        <f>IF([2]data!$T170="","VIDE",[2]data!$T170)</f>
        <v>0.35</v>
      </c>
      <c r="Q174" s="1">
        <f>IF([2]data!$U170="","VIDE",[2]data!$U170)</f>
        <v>0.15</v>
      </c>
      <c r="R174" s="1" t="str">
        <f>IF([2]data!$V170="","",[2]data!$V170)</f>
        <v>LVA</v>
      </c>
      <c r="S174" s="129" t="str">
        <f>IF([2]data!$W170="","",[2]data!$W170)</f>
        <v/>
      </c>
    </row>
    <row r="175" spans="1:19">
      <c r="A175" s="1" t="str">
        <f>IF([2]data!$A171="","",[2]data!$A171)</f>
        <v>F</v>
      </c>
      <c r="B175" s="1" t="str">
        <f>[2]data!$B171</f>
        <v>EK-296</v>
      </c>
      <c r="C175" s="1" t="str">
        <f t="shared" si="16"/>
        <v>EK</v>
      </c>
      <c r="D175" s="1" t="str">
        <f>[2]data!$F171</f>
        <v>P</v>
      </c>
      <c r="E175" s="2" t="str">
        <f>IF([2]data!$G171="1","M","")</f>
        <v/>
      </c>
      <c r="F175" s="37" t="str">
        <f>IF([2]data!$H171="1","M","")</f>
        <v/>
      </c>
      <c r="G175" s="1" t="str">
        <f>[2]data!$I171</f>
        <v>BC-13-5386-01</v>
      </c>
      <c r="H175" s="3"/>
      <c r="I175" s="30"/>
      <c r="J175" s="4">
        <f>IF([2]data!$N171="","VIDE",[2]data!$N171)</f>
        <v>41572.524837962999</v>
      </c>
      <c r="K175" s="127">
        <f t="shared" si="12"/>
        <v>43</v>
      </c>
      <c r="L175" s="4">
        <f t="shared" si="13"/>
        <v>41579</v>
      </c>
      <c r="M175" s="4">
        <f>IF([2]data!$Q171="","VIDE",[2]data!$Q171)</f>
        <v>41578.450486111098</v>
      </c>
      <c r="N175" s="1">
        <f t="shared" si="14"/>
        <v>44</v>
      </c>
      <c r="O175" s="1">
        <f t="shared" si="15"/>
        <v>4</v>
      </c>
      <c r="P175" s="3">
        <f>IF([2]data!$T171="","VIDE",[2]data!$T171)</f>
        <v>1</v>
      </c>
      <c r="Q175" s="1">
        <f>IF([2]data!$U171="","VIDE",[2]data!$U171)</f>
        <v>0.75</v>
      </c>
      <c r="R175" s="1" t="str">
        <f>IF([2]data!$V171="","",[2]data!$V171)</f>
        <v>APU</v>
      </c>
      <c r="S175" s="129" t="str">
        <f>IF([2]data!$W171="","",[2]data!$W171)</f>
        <v/>
      </c>
    </row>
    <row r="176" spans="1:19">
      <c r="A176" s="1" t="str">
        <f>IF([2]data!$A172="","",[2]data!$A172)</f>
        <v>F</v>
      </c>
      <c r="B176" s="1" t="str">
        <f>[2]data!$B172</f>
        <v>DQ-402</v>
      </c>
      <c r="C176" s="1" t="str">
        <f t="shared" si="16"/>
        <v>DQ</v>
      </c>
      <c r="D176" s="1" t="str">
        <f>[2]data!$F172</f>
        <v>P</v>
      </c>
      <c r="E176" s="2" t="str">
        <f>IF([2]data!$G172="1","M","")</f>
        <v/>
      </c>
      <c r="F176" s="37" t="str">
        <f>IF([2]data!$H172="1","M","")</f>
        <v/>
      </c>
      <c r="G176" s="1" t="str">
        <f>[2]data!$I172</f>
        <v>BC-13-5439-01</v>
      </c>
      <c r="H176" s="3"/>
      <c r="I176" s="30"/>
      <c r="J176" s="4">
        <f>IF([2]data!$N172="","VIDE",[2]data!$N172)</f>
        <v>41576.309976851902</v>
      </c>
      <c r="K176" s="127">
        <f t="shared" si="12"/>
        <v>44</v>
      </c>
      <c r="L176" s="4">
        <f t="shared" si="13"/>
        <v>41583</v>
      </c>
      <c r="M176" s="4">
        <f>IF([2]data!$Q172="","VIDE",[2]data!$Q172)</f>
        <v>41578.430694444403</v>
      </c>
      <c r="N176" s="1">
        <f t="shared" si="14"/>
        <v>44</v>
      </c>
      <c r="O176" s="1">
        <f t="shared" si="15"/>
        <v>2</v>
      </c>
      <c r="P176" s="3">
        <f>IF([2]data!$T172="","VIDE",[2]data!$T172)</f>
        <v>1</v>
      </c>
      <c r="Q176" s="1">
        <f>IF([2]data!$U172="","VIDE",[2]data!$U172)</f>
        <v>0.75</v>
      </c>
      <c r="R176" s="1" t="str">
        <f>IF([2]data!$V172="","",[2]data!$V172)</f>
        <v>APU</v>
      </c>
      <c r="S176" s="129" t="str">
        <f>IF([2]data!$W172="","",[2]data!$W172)</f>
        <v/>
      </c>
    </row>
    <row r="177" spans="1:19">
      <c r="A177" s="1" t="str">
        <f>IF([2]data!$A173="","",[2]data!$A173)</f>
        <v>F</v>
      </c>
      <c r="B177" s="1" t="str">
        <f>[2]data!$B173</f>
        <v>DQ-376</v>
      </c>
      <c r="C177" s="1" t="str">
        <f t="shared" si="16"/>
        <v>DQ</v>
      </c>
      <c r="D177" s="1" t="str">
        <f>[2]data!$F173</f>
        <v>P</v>
      </c>
      <c r="E177" s="2" t="str">
        <f>IF([2]data!$G173="1","M","")</f>
        <v/>
      </c>
      <c r="F177" s="37" t="str">
        <f>IF([2]data!$H173="1","M","")</f>
        <v/>
      </c>
      <c r="G177" s="1" t="str">
        <f>[2]data!$I173</f>
        <v>BC-13-5440-01</v>
      </c>
      <c r="H177" s="3"/>
      <c r="I177" s="30"/>
      <c r="J177" s="4">
        <f>IF([2]data!$N173="","VIDE",[2]data!$N173)</f>
        <v>41576.310358796298</v>
      </c>
      <c r="K177" s="127">
        <f t="shared" si="12"/>
        <v>44</v>
      </c>
      <c r="L177" s="4">
        <f t="shared" si="13"/>
        <v>41583</v>
      </c>
      <c r="M177" s="4">
        <f>IF([2]data!$Q173="","VIDE",[2]data!$Q173)</f>
        <v>41578.410729166702</v>
      </c>
      <c r="N177" s="1">
        <f t="shared" si="14"/>
        <v>44</v>
      </c>
      <c r="O177" s="1">
        <f t="shared" si="15"/>
        <v>2</v>
      </c>
      <c r="P177" s="3">
        <f>IF([2]data!$T173="","VIDE",[2]data!$T173)</f>
        <v>1</v>
      </c>
      <c r="Q177" s="1">
        <f>IF([2]data!$U173="","VIDE",[2]data!$U173)</f>
        <v>0.75</v>
      </c>
      <c r="R177" s="1" t="str">
        <f>IF([2]data!$V173="","",[2]data!$V173)</f>
        <v>APU</v>
      </c>
      <c r="S177" s="129" t="str">
        <f>IF([2]data!$W173="","",[2]data!$W173)</f>
        <v/>
      </c>
    </row>
    <row r="178" spans="1:19">
      <c r="A178" s="1" t="str">
        <f>IF([2]data!$A174="","",[2]data!$A174)</f>
        <v>F</v>
      </c>
      <c r="B178" s="1" t="str">
        <f>[2]data!$B174</f>
        <v>AD-581</v>
      </c>
      <c r="C178" s="1" t="str">
        <f t="shared" si="16"/>
        <v>AD</v>
      </c>
      <c r="D178" s="1" t="str">
        <f>[2]data!$F174</f>
        <v>P</v>
      </c>
      <c r="E178" s="2" t="str">
        <f>IF([2]data!$G174="1","M","")</f>
        <v>M</v>
      </c>
      <c r="F178" s="37" t="str">
        <f>IF([2]data!$H174="1","M","")</f>
        <v/>
      </c>
      <c r="G178" s="1" t="str">
        <f>[2]data!$I174</f>
        <v>BC-13-5413-01</v>
      </c>
      <c r="H178" s="3"/>
      <c r="I178" s="30"/>
      <c r="J178" s="4">
        <f>IF([2]data!$N174="","VIDE",[2]data!$N174)</f>
        <v>41575.355023148099</v>
      </c>
      <c r="K178" s="127">
        <f t="shared" si="12"/>
        <v>44</v>
      </c>
      <c r="L178" s="4">
        <f t="shared" si="13"/>
        <v>41578</v>
      </c>
      <c r="M178" s="4">
        <f>IF([2]data!$Q174="","VIDE",[2]data!$Q174)</f>
        <v>41578.356331018498</v>
      </c>
      <c r="N178" s="1">
        <f t="shared" si="14"/>
        <v>44</v>
      </c>
      <c r="O178" s="1">
        <f t="shared" si="15"/>
        <v>3</v>
      </c>
      <c r="P178" s="3">
        <f>IF([2]data!$T174="","VIDE",[2]data!$T174)</f>
        <v>1.75</v>
      </c>
      <c r="Q178" s="1">
        <f>IF([2]data!$U174="","VIDE",[2]data!$U174)</f>
        <v>2</v>
      </c>
      <c r="R178" s="1" t="str">
        <f>IF([2]data!$V174="","",[2]data!$V174)</f>
        <v>EBL</v>
      </c>
      <c r="S178" s="129" t="str">
        <f>IF([2]data!$W174="","",[2]data!$W174)</f>
        <v/>
      </c>
    </row>
    <row r="179" spans="1:19">
      <c r="A179" s="1" t="str">
        <f>IF([2]data!$A175="","",[2]data!$A175)</f>
        <v>F</v>
      </c>
      <c r="B179" s="1" t="str">
        <f>[2]data!$B175</f>
        <v>AD-581</v>
      </c>
      <c r="C179" s="1" t="str">
        <f t="shared" si="16"/>
        <v>AD</v>
      </c>
      <c r="D179" s="1" t="str">
        <f>[2]data!$F175</f>
        <v>P</v>
      </c>
      <c r="E179" s="2" t="str">
        <f>IF([2]data!$G175="1","M","")</f>
        <v>M</v>
      </c>
      <c r="F179" s="37" t="str">
        <f>IF([2]data!$H175="1","M","")</f>
        <v/>
      </c>
      <c r="G179" s="1" t="str">
        <f>[2]data!$I175</f>
        <v>BC-13-5412-01</v>
      </c>
      <c r="H179" s="3"/>
      <c r="I179" s="30" t="s">
        <v>55</v>
      </c>
      <c r="J179" s="4">
        <f>IF([2]data!$N175="","VIDE",[2]data!$N175)</f>
        <v>41575.353969907403</v>
      </c>
      <c r="K179" s="127">
        <f t="shared" si="12"/>
        <v>44</v>
      </c>
      <c r="L179" s="4">
        <f t="shared" si="13"/>
        <v>41578</v>
      </c>
      <c r="M179" s="4">
        <f>IF([2]data!$Q175="","VIDE",[2]data!$Q175)</f>
        <v>41578.351400462998</v>
      </c>
      <c r="N179" s="1">
        <f t="shared" si="14"/>
        <v>44</v>
      </c>
      <c r="O179" s="1">
        <f t="shared" si="15"/>
        <v>3</v>
      </c>
      <c r="P179" s="3">
        <f>IF([2]data!$T175="","VIDE",[2]data!$T175)</f>
        <v>1.75</v>
      </c>
      <c r="Q179" s="1">
        <f>IF([2]data!$U175="","VIDE",[2]data!$U175)</f>
        <v>2</v>
      </c>
      <c r="R179" s="1" t="str">
        <f>IF([2]data!$V175="","",[2]data!$V175)</f>
        <v>EBL</v>
      </c>
      <c r="S179" s="129" t="str">
        <f>IF([2]data!$W175="","",[2]data!$W175)</f>
        <v/>
      </c>
    </row>
    <row r="180" spans="1:19">
      <c r="A180" s="1" t="str">
        <f>IF([2]data!$A176="","",[2]data!$A176)</f>
        <v>F</v>
      </c>
      <c r="B180" s="1" t="str">
        <f>[2]data!$B176</f>
        <v>AD-535</v>
      </c>
      <c r="C180" s="1" t="str">
        <f t="shared" si="16"/>
        <v>AD</v>
      </c>
      <c r="D180" s="1" t="str">
        <f>[2]data!$F176</f>
        <v>P</v>
      </c>
      <c r="E180" s="2" t="str">
        <f>IF([2]data!$G176="1","M","")</f>
        <v/>
      </c>
      <c r="F180" s="37" t="str">
        <f>IF([2]data!$H176="1","M","")</f>
        <v/>
      </c>
      <c r="G180" s="1" t="str">
        <f>[2]data!$I176</f>
        <v>BC-13-5397-01</v>
      </c>
      <c r="H180" s="3"/>
      <c r="I180" s="30" t="s">
        <v>55</v>
      </c>
      <c r="J180" s="4">
        <f>IF([2]data!$N176="","VIDE",[2]data!$N176)</f>
        <v>41575.3338657407</v>
      </c>
      <c r="K180" s="127">
        <f t="shared" si="12"/>
        <v>44</v>
      </c>
      <c r="L180" s="4">
        <f t="shared" si="13"/>
        <v>41582</v>
      </c>
      <c r="M180" s="4">
        <f>IF([2]data!$Q176="","VIDE",[2]data!$Q176)</f>
        <v>41578.3458217593</v>
      </c>
      <c r="N180" s="1">
        <f t="shared" si="14"/>
        <v>44</v>
      </c>
      <c r="O180" s="1">
        <f t="shared" si="15"/>
        <v>3</v>
      </c>
      <c r="P180" s="3">
        <f>IF([2]data!$T176="","VIDE",[2]data!$T176)</f>
        <v>1.75</v>
      </c>
      <c r="Q180" s="1">
        <f>IF([2]data!$U176="","VIDE",[2]data!$U176)</f>
        <v>0.5</v>
      </c>
      <c r="R180" s="1" t="str">
        <f>IF([2]data!$V176="","",[2]data!$V176)</f>
        <v>CED</v>
      </c>
      <c r="S180" s="129" t="str">
        <f>IF([2]data!$W176="","",[2]data!$W176)</f>
        <v>AQP</v>
      </c>
    </row>
    <row r="181" spans="1:19">
      <c r="A181" s="1" t="str">
        <f>IF([2]data!$A177="","",[2]data!$A177)</f>
        <v>F</v>
      </c>
      <c r="B181" s="1" t="str">
        <f>[2]data!$B177</f>
        <v>AD-535</v>
      </c>
      <c r="C181" s="1" t="str">
        <f t="shared" si="16"/>
        <v>AD</v>
      </c>
      <c r="D181" s="1" t="str">
        <f>[2]data!$F177</f>
        <v>P</v>
      </c>
      <c r="E181" s="2" t="str">
        <f>IF([2]data!$G177="1","M","")</f>
        <v/>
      </c>
      <c r="F181" s="37" t="str">
        <f>IF([2]data!$H177="1","M","")</f>
        <v/>
      </c>
      <c r="G181" s="1" t="str">
        <f>[2]data!$I177</f>
        <v>BC-13-5397-02</v>
      </c>
      <c r="H181" s="3"/>
      <c r="I181" s="30" t="s">
        <v>55</v>
      </c>
      <c r="J181" s="4">
        <f>IF([2]data!$N177="","VIDE",[2]data!$N177)</f>
        <v>41575.3338657407</v>
      </c>
      <c r="K181" s="127">
        <f t="shared" si="12"/>
        <v>44</v>
      </c>
      <c r="L181" s="4">
        <f t="shared" si="13"/>
        <v>41582</v>
      </c>
      <c r="M181" s="4">
        <f>IF([2]data!$Q177="","VIDE",[2]data!$Q177)</f>
        <v>41578.3458217593</v>
      </c>
      <c r="N181" s="1">
        <f t="shared" si="14"/>
        <v>44</v>
      </c>
      <c r="O181" s="1">
        <f t="shared" si="15"/>
        <v>3</v>
      </c>
      <c r="P181" s="3">
        <f>IF([2]data!$T177="","VIDE",[2]data!$T177)</f>
        <v>1.75</v>
      </c>
      <c r="Q181" s="1">
        <f>IF([2]data!$U177="","VIDE",[2]data!$U177)</f>
        <v>0.5</v>
      </c>
      <c r="R181" s="1" t="str">
        <f>IF([2]data!$V177="","",[2]data!$V177)</f>
        <v>CED</v>
      </c>
      <c r="S181" s="129" t="str">
        <f>IF([2]data!$W177="","",[2]data!$W177)</f>
        <v>AQP</v>
      </c>
    </row>
    <row r="182" spans="1:19">
      <c r="A182" s="1" t="str">
        <f>IF([2]data!$A178="","",[2]data!$A178)</f>
        <v>F</v>
      </c>
      <c r="B182" s="1" t="str">
        <f>[2]data!$B178</f>
        <v>AD-535</v>
      </c>
      <c r="C182" s="1" t="str">
        <f t="shared" si="16"/>
        <v>AD</v>
      </c>
      <c r="D182" s="1" t="str">
        <f>[2]data!$F178</f>
        <v>P</v>
      </c>
      <c r="E182" s="2" t="str">
        <f>IF([2]data!$G178="1","M","")</f>
        <v/>
      </c>
      <c r="F182" s="37" t="str">
        <f>IF([2]data!$H178="1","M","")</f>
        <v/>
      </c>
      <c r="G182" s="1" t="str">
        <f>[2]data!$I178</f>
        <v>BC-13-5323-01</v>
      </c>
      <c r="H182" s="3"/>
      <c r="I182" s="30"/>
      <c r="J182" s="4">
        <f>IF([2]data!$N178="","VIDE",[2]data!$N178)</f>
        <v>41569.644976851901</v>
      </c>
      <c r="K182" s="127">
        <f t="shared" si="12"/>
        <v>43</v>
      </c>
      <c r="L182" s="4">
        <f t="shared" si="13"/>
        <v>41576</v>
      </c>
      <c r="M182" s="4">
        <f>IF([2]data!$Q178="","VIDE",[2]data!$Q178)</f>
        <v>41578.327349537001</v>
      </c>
      <c r="N182" s="1">
        <f t="shared" si="14"/>
        <v>44</v>
      </c>
      <c r="O182" s="1">
        <f t="shared" si="15"/>
        <v>7</v>
      </c>
      <c r="P182" s="3">
        <f>IF([2]data!$T178="","VIDE",[2]data!$T178)</f>
        <v>1.75</v>
      </c>
      <c r="Q182" s="1">
        <f>IF([2]data!$U178="","VIDE",[2]data!$U178)</f>
        <v>1</v>
      </c>
      <c r="R182" s="1" t="str">
        <f>IF([2]data!$V178="","",[2]data!$V178)</f>
        <v>CED</v>
      </c>
      <c r="S182" s="129" t="str">
        <f>IF([2]data!$W178="","",[2]data!$W178)</f>
        <v>AQP</v>
      </c>
    </row>
    <row r="183" spans="1:19">
      <c r="A183" s="1" t="str">
        <f>IF([2]data!$A179="","",[2]data!$A179)</f>
        <v>F</v>
      </c>
      <c r="B183" s="1" t="str">
        <f>[2]data!$B179</f>
        <v>AD-534</v>
      </c>
      <c r="C183" s="1" t="str">
        <f t="shared" si="16"/>
        <v>AD</v>
      </c>
      <c r="D183" s="1" t="str">
        <f>[2]data!$F179</f>
        <v>P</v>
      </c>
      <c r="E183" s="2" t="str">
        <f>IF([2]data!$G179="1","M","")</f>
        <v/>
      </c>
      <c r="F183" s="37" t="str">
        <f>IF([2]data!$H179="1","M","")</f>
        <v/>
      </c>
      <c r="G183" s="1" t="str">
        <f>[2]data!$I179</f>
        <v>BC-13-5395-01</v>
      </c>
      <c r="H183" s="3"/>
      <c r="I183" s="30"/>
      <c r="J183" s="4">
        <f>IF([2]data!$N179="","VIDE",[2]data!$N179)</f>
        <v>41575.332812499997</v>
      </c>
      <c r="K183" s="127">
        <f t="shared" si="12"/>
        <v>44</v>
      </c>
      <c r="L183" s="4">
        <f t="shared" si="13"/>
        <v>41582</v>
      </c>
      <c r="M183" s="4">
        <f>IF([2]data!$Q179="","VIDE",[2]data!$Q179)</f>
        <v>41578.327349537001</v>
      </c>
      <c r="N183" s="1">
        <f t="shared" si="14"/>
        <v>44</v>
      </c>
      <c r="O183" s="1">
        <f t="shared" si="15"/>
        <v>3</v>
      </c>
      <c r="P183" s="3">
        <f>IF([2]data!$T179="","VIDE",[2]data!$T179)</f>
        <v>1.75</v>
      </c>
      <c r="Q183" s="1">
        <f>IF([2]data!$U179="","VIDE",[2]data!$U179)</f>
        <v>1</v>
      </c>
      <c r="R183" s="1" t="str">
        <f>IF([2]data!$V179="","",[2]data!$V179)</f>
        <v>CED</v>
      </c>
      <c r="S183" s="129" t="str">
        <f>IF([2]data!$W179="","",[2]data!$W179)</f>
        <v>AQP</v>
      </c>
    </row>
    <row r="184" spans="1:19">
      <c r="A184" s="1" t="str">
        <f>IF([2]data!$A180="","",[2]data!$A180)</f>
        <v>F</v>
      </c>
      <c r="B184" s="1" t="str">
        <f>[2]data!$B180</f>
        <v>AD-318A</v>
      </c>
      <c r="C184" s="1" t="str">
        <f t="shared" si="16"/>
        <v>AD</v>
      </c>
      <c r="D184" s="1" t="str">
        <f>[2]data!$F180</f>
        <v>P</v>
      </c>
      <c r="E184" s="2" t="str">
        <f>IF([2]data!$G180="1","M","")</f>
        <v/>
      </c>
      <c r="F184" s="37" t="str">
        <f>IF([2]data!$H180="1","M","")</f>
        <v/>
      </c>
      <c r="G184" s="1" t="str">
        <f>[2]data!$I180</f>
        <v>BC-13-5467-01</v>
      </c>
      <c r="H184" s="3"/>
      <c r="I184" s="30"/>
      <c r="J184" s="4">
        <f>IF([2]data!$N180="","VIDE",[2]data!$N180)</f>
        <v>41577.299953703703</v>
      </c>
      <c r="K184" s="127">
        <f t="shared" si="12"/>
        <v>44</v>
      </c>
      <c r="L184" s="4">
        <f t="shared" si="13"/>
        <v>41584</v>
      </c>
      <c r="M184" s="4">
        <f>IF([2]data!$Q180="","VIDE",[2]data!$Q180)</f>
        <v>41578.327349537001</v>
      </c>
      <c r="N184" s="1">
        <f t="shared" si="14"/>
        <v>44</v>
      </c>
      <c r="O184" s="1">
        <f t="shared" si="15"/>
        <v>1</v>
      </c>
      <c r="P184" s="3">
        <f>IF([2]data!$T180="","VIDE",[2]data!$T180)</f>
        <v>1.75</v>
      </c>
      <c r="Q184" s="1">
        <f>IF([2]data!$U180="","VIDE",[2]data!$U180)</f>
        <v>0.5</v>
      </c>
      <c r="R184" s="1" t="str">
        <f>IF([2]data!$V180="","",[2]data!$V180)</f>
        <v>CED</v>
      </c>
      <c r="S184" s="129" t="str">
        <f>IF([2]data!$W180="","",[2]data!$W180)</f>
        <v>AQP</v>
      </c>
    </row>
    <row r="185" spans="1:19">
      <c r="A185" s="1" t="str">
        <f>IF([2]data!$A181="","",[2]data!$A181)</f>
        <v>F</v>
      </c>
      <c r="B185" s="1" t="str">
        <f>[2]data!$B181</f>
        <v>FR-112</v>
      </c>
      <c r="C185" s="1" t="str">
        <f t="shared" si="16"/>
        <v>FR</v>
      </c>
      <c r="D185" s="1" t="str">
        <f>[2]data!$F181</f>
        <v>P</v>
      </c>
      <c r="E185" s="2" t="str">
        <f>IF([2]data!$G181="1","M","")</f>
        <v/>
      </c>
      <c r="F185" s="37" t="str">
        <f>IF([2]data!$H181="1","M","")</f>
        <v/>
      </c>
      <c r="G185" s="1" t="str">
        <f>[2]data!$I181</f>
        <v>BC-13-5245-01</v>
      </c>
      <c r="H185" s="3"/>
      <c r="I185" s="30"/>
      <c r="J185" s="4">
        <f>IF([2]data!$N181="","VIDE",[2]data!$N181)</f>
        <v>41564.590659722198</v>
      </c>
      <c r="K185" s="127">
        <f t="shared" si="12"/>
        <v>42</v>
      </c>
      <c r="L185" s="4">
        <f t="shared" si="13"/>
        <v>41571</v>
      </c>
      <c r="M185" s="4">
        <f>IF([2]data!$Q181="","VIDE",[2]data!$Q181)</f>
        <v>41578</v>
      </c>
      <c r="N185" s="1">
        <f t="shared" si="14"/>
        <v>44</v>
      </c>
      <c r="O185" s="1">
        <f t="shared" si="15"/>
        <v>10</v>
      </c>
      <c r="P185" s="3">
        <f>IF([2]data!$T181="","VIDE",[2]data!$T181)</f>
        <v>1.25</v>
      </c>
      <c r="Q185" s="1">
        <f>IF([2]data!$U181="","VIDE",[2]data!$U181)</f>
        <v>1.25</v>
      </c>
      <c r="R185" s="1" t="str">
        <f>IF([2]data!$V181="","",[2]data!$V181)</f>
        <v>DCR</v>
      </c>
      <c r="S185" s="129" t="str">
        <f>IF([2]data!$W181="","",[2]data!$W181)</f>
        <v/>
      </c>
    </row>
    <row r="186" spans="1:19">
      <c r="A186" s="1" t="str">
        <f>IF([2]data!$A182="","",[2]data!$A182)</f>
        <v>F</v>
      </c>
      <c r="B186" s="1" t="str">
        <f>[2]data!$B182</f>
        <v>FB-431/3</v>
      </c>
      <c r="C186" s="1" t="str">
        <f t="shared" si="16"/>
        <v>FB</v>
      </c>
      <c r="D186" s="1" t="str">
        <f>[2]data!$F182</f>
        <v>P</v>
      </c>
      <c r="E186" s="2" t="str">
        <f>IF([2]data!$G182="1","M","")</f>
        <v/>
      </c>
      <c r="F186" s="37" t="str">
        <f>IF([2]data!$H182="1","M","")</f>
        <v/>
      </c>
      <c r="G186" s="1" t="str">
        <f>[2]data!$I182</f>
        <v>BC-13-5485-03</v>
      </c>
      <c r="H186" s="3"/>
      <c r="I186" s="30" t="s">
        <v>55</v>
      </c>
      <c r="J186" s="4">
        <f>IF([2]data!$N182="","VIDE",[2]data!$N182)</f>
        <v>41578.384317129603</v>
      </c>
      <c r="K186" s="127">
        <f t="shared" si="12"/>
        <v>44</v>
      </c>
      <c r="L186" s="4">
        <f t="shared" si="13"/>
        <v>41585</v>
      </c>
      <c r="M186" s="4">
        <f>IF([2]data!$Q182="","VIDE",[2]data!$Q182)</f>
        <v>41578</v>
      </c>
      <c r="N186" s="1">
        <f t="shared" si="14"/>
        <v>44</v>
      </c>
      <c r="O186" s="1">
        <f t="shared" si="15"/>
        <v>0</v>
      </c>
      <c r="P186" s="3">
        <f>IF([2]data!$T182="","VIDE",[2]data!$T182)</f>
        <v>0.5</v>
      </c>
      <c r="Q186" s="1">
        <f>IF([2]data!$U182="","VIDE",[2]data!$U182)</f>
        <v>0.5</v>
      </c>
      <c r="R186" s="1" t="str">
        <f>IF([2]data!$V182="","",[2]data!$V182)</f>
        <v>DCR</v>
      </c>
      <c r="S186" s="129" t="str">
        <f>IF([2]data!$W182="","",[2]data!$W182)</f>
        <v/>
      </c>
    </row>
    <row r="187" spans="1:19">
      <c r="A187" s="1" t="str">
        <f>IF([2]data!$A183="","",[2]data!$A183)</f>
        <v>F</v>
      </c>
      <c r="B187" s="1" t="str">
        <f>[2]data!$B183</f>
        <v>FB-550</v>
      </c>
      <c r="C187" s="1" t="str">
        <f t="shared" si="16"/>
        <v>FB</v>
      </c>
      <c r="D187" s="1" t="str">
        <f>[2]data!$F183</f>
        <v>P</v>
      </c>
      <c r="E187" s="2" t="str">
        <f>IF([2]data!$G183="1","M","")</f>
        <v/>
      </c>
      <c r="F187" s="37" t="str">
        <f>IF([2]data!$H183="1","M","")</f>
        <v/>
      </c>
      <c r="G187" s="1" t="str">
        <f>[2]data!$I183</f>
        <v>BC-13-5485-01</v>
      </c>
      <c r="H187" s="3"/>
      <c r="I187" s="30" t="s">
        <v>55</v>
      </c>
      <c r="J187" s="4">
        <f>IF([2]data!$N183="","VIDE",[2]data!$N183)</f>
        <v>41578.384317129603</v>
      </c>
      <c r="K187" s="127">
        <f t="shared" si="12"/>
        <v>44</v>
      </c>
      <c r="L187" s="4">
        <f t="shared" si="13"/>
        <v>41585</v>
      </c>
      <c r="M187" s="4">
        <f>IF([2]data!$Q183="","VIDE",[2]data!$Q183)</f>
        <v>41578</v>
      </c>
      <c r="N187" s="1">
        <f t="shared" si="14"/>
        <v>44</v>
      </c>
      <c r="O187" s="1">
        <f t="shared" si="15"/>
        <v>0</v>
      </c>
      <c r="P187" s="3">
        <f>IF([2]data!$T183="","VIDE",[2]data!$T183)</f>
        <v>0.5</v>
      </c>
      <c r="Q187" s="1">
        <f>IF([2]data!$U183="","VIDE",[2]data!$U183)</f>
        <v>0.5</v>
      </c>
      <c r="R187" s="1" t="str">
        <f>IF([2]data!$V183="","",[2]data!$V183)</f>
        <v>DCR</v>
      </c>
      <c r="S187" s="129" t="str">
        <f>IF([2]data!$W183="","",[2]data!$W183)</f>
        <v/>
      </c>
    </row>
    <row r="188" spans="1:19">
      <c r="A188" s="1" t="str">
        <f>IF([2]data!$A184="","",[2]data!$A184)</f>
        <v>F</v>
      </c>
      <c r="B188" s="1" t="str">
        <f>[2]data!$B184</f>
        <v>EK-136</v>
      </c>
      <c r="C188" s="1" t="str">
        <f t="shared" si="16"/>
        <v>EK</v>
      </c>
      <c r="D188" s="1" t="str">
        <f>[2]data!$F184</f>
        <v>P</v>
      </c>
      <c r="E188" s="2" t="str">
        <f>IF([2]data!$G184="1","M","")</f>
        <v/>
      </c>
      <c r="F188" s="37" t="str">
        <f>IF([2]data!$H184="1","M","")</f>
        <v/>
      </c>
      <c r="G188" s="1" t="str">
        <f>[2]data!$I184</f>
        <v>BC-13-5491-01</v>
      </c>
      <c r="H188" s="3"/>
      <c r="I188" s="30" t="s">
        <v>55</v>
      </c>
      <c r="J188" s="4">
        <f>IF([2]data!$N184="","VIDE",[2]data!$N184)</f>
        <v>41578.439965277801</v>
      </c>
      <c r="K188" s="127">
        <f t="shared" si="12"/>
        <v>44</v>
      </c>
      <c r="L188" s="4">
        <f t="shared" si="13"/>
        <v>41585</v>
      </c>
      <c r="M188" s="4">
        <f>IF([2]data!$Q184="","VIDE",[2]data!$Q184)</f>
        <v>41578</v>
      </c>
      <c r="N188" s="1">
        <f t="shared" si="14"/>
        <v>44</v>
      </c>
      <c r="O188" s="1">
        <f t="shared" si="15"/>
        <v>0</v>
      </c>
      <c r="P188" s="3">
        <f>IF([2]data!$T184="","VIDE",[2]data!$T184)</f>
        <v>1</v>
      </c>
      <c r="Q188" s="1">
        <f>IF([2]data!$U184="","VIDE",[2]data!$U184)</f>
        <v>0.5</v>
      </c>
      <c r="R188" s="1" t="str">
        <f>IF([2]data!$V184="","",[2]data!$V184)</f>
        <v>APU</v>
      </c>
      <c r="S188" s="129" t="str">
        <f>IF([2]data!$W184="","",[2]data!$W184)</f>
        <v/>
      </c>
    </row>
    <row r="189" spans="1:19">
      <c r="A189" s="1" t="str">
        <f>IF([2]data!$A185="","",[2]data!$A185)</f>
        <v>F</v>
      </c>
      <c r="B189" s="1" t="str">
        <f>[2]data!$B185</f>
        <v>FA-501/DE-CHF</v>
      </c>
      <c r="C189" s="1" t="str">
        <f t="shared" si="16"/>
        <v>FA</v>
      </c>
      <c r="D189" s="1" t="str">
        <f>[2]data!$F185</f>
        <v>P</v>
      </c>
      <c r="E189" s="2" t="str">
        <f>IF([2]data!$G185="1","M","")</f>
        <v/>
      </c>
      <c r="F189" s="37" t="str">
        <f>IF([2]data!$H185="1","M","")</f>
        <v/>
      </c>
      <c r="G189" s="1" t="str">
        <f>[2]data!$I185</f>
        <v>BC-13-5477-02</v>
      </c>
      <c r="H189" s="3"/>
      <c r="I189" s="30"/>
      <c r="J189" s="4">
        <f>IF([2]data!$N185="","VIDE",[2]data!$N185)</f>
        <v>41577.472175925897</v>
      </c>
      <c r="K189" s="127">
        <f t="shared" si="12"/>
        <v>44</v>
      </c>
      <c r="L189" s="4">
        <f t="shared" si="13"/>
        <v>41584</v>
      </c>
      <c r="M189" s="4">
        <f>IF([2]data!$Q185="","VIDE",[2]data!$Q185)</f>
        <v>41578</v>
      </c>
      <c r="N189" s="1">
        <f t="shared" si="14"/>
        <v>44</v>
      </c>
      <c r="O189" s="1">
        <f t="shared" si="15"/>
        <v>1</v>
      </c>
      <c r="P189" s="3">
        <f>IF([2]data!$T185="","VIDE",[2]data!$T185)</f>
        <v>0.5</v>
      </c>
      <c r="Q189" s="1">
        <f>IF([2]data!$U185="","VIDE",[2]data!$U185)</f>
        <v>0.5</v>
      </c>
      <c r="R189" s="1" t="str">
        <f>IF([2]data!$V185="","",[2]data!$V185)</f>
        <v>DCR</v>
      </c>
      <c r="S189" s="129" t="str">
        <f>IF([2]data!$W185="","",[2]data!$W185)</f>
        <v/>
      </c>
    </row>
    <row r="190" spans="1:19">
      <c r="A190" s="1" t="str">
        <f>IF([2]data!$A186="","",[2]data!$A186)</f>
        <v>F</v>
      </c>
      <c r="B190" s="1" t="str">
        <f>[2]data!$B186</f>
        <v>FA-501/EN-EUR</v>
      </c>
      <c r="C190" s="1" t="str">
        <f t="shared" si="16"/>
        <v>FA</v>
      </c>
      <c r="D190" s="1" t="str">
        <f>[2]data!$F186</f>
        <v>P</v>
      </c>
      <c r="E190" s="2" t="str">
        <f>IF([2]data!$G186="1","M","")</f>
        <v/>
      </c>
      <c r="F190" s="37" t="str">
        <f>IF([2]data!$H186="1","M","")</f>
        <v/>
      </c>
      <c r="G190" s="1" t="str">
        <f>[2]data!$I186</f>
        <v>BC-13-5477-01</v>
      </c>
      <c r="H190" s="3"/>
      <c r="I190" s="30" t="s">
        <v>55</v>
      </c>
      <c r="J190" s="4">
        <f>IF([2]data!$N186="","VIDE",[2]data!$N186)</f>
        <v>41577.472175925897</v>
      </c>
      <c r="K190" s="127">
        <f t="shared" si="12"/>
        <v>44</v>
      </c>
      <c r="L190" s="4">
        <f t="shared" si="13"/>
        <v>41584</v>
      </c>
      <c r="M190" s="4">
        <f>IF([2]data!$Q186="","VIDE",[2]data!$Q186)</f>
        <v>41578</v>
      </c>
      <c r="N190" s="1">
        <f t="shared" si="14"/>
        <v>44</v>
      </c>
      <c r="O190" s="1">
        <f t="shared" si="15"/>
        <v>1</v>
      </c>
      <c r="P190" s="3">
        <f>IF([2]data!$T186="","VIDE",[2]data!$T186)</f>
        <v>0.5</v>
      </c>
      <c r="Q190" s="1">
        <f>IF([2]data!$U186="","VIDE",[2]data!$U186)</f>
        <v>0.5</v>
      </c>
      <c r="R190" s="1" t="str">
        <f>IF([2]data!$V186="","",[2]data!$V186)</f>
        <v>DCR</v>
      </c>
      <c r="S190" s="129" t="str">
        <f>IF([2]data!$W186="","",[2]data!$W186)</f>
        <v/>
      </c>
    </row>
    <row r="191" spans="1:19">
      <c r="A191" s="1" t="str">
        <f>IF([2]data!$A187="","",[2]data!$A187)</f>
        <v>F</v>
      </c>
      <c r="B191" s="1" t="str">
        <f>[2]data!$B187</f>
        <v>FA-324/FR</v>
      </c>
      <c r="C191" s="1" t="str">
        <f t="shared" si="16"/>
        <v>FA</v>
      </c>
      <c r="D191" s="1" t="str">
        <f>[2]data!$F187</f>
        <v>P</v>
      </c>
      <c r="E191" s="2" t="str">
        <f>IF([2]data!$G187="1","M","")</f>
        <v/>
      </c>
      <c r="F191" s="37" t="str">
        <f>IF([2]data!$H187="1","M","")</f>
        <v/>
      </c>
      <c r="G191" s="1" t="str">
        <f>[2]data!$I187</f>
        <v>BC-13-5476-01</v>
      </c>
      <c r="H191" s="3"/>
      <c r="I191" s="30" t="s">
        <v>55</v>
      </c>
      <c r="J191" s="4">
        <f>IF([2]data!$N187="","VIDE",[2]data!$N187)</f>
        <v>41577.471469907403</v>
      </c>
      <c r="K191" s="127">
        <f t="shared" si="12"/>
        <v>44</v>
      </c>
      <c r="L191" s="4">
        <f t="shared" si="13"/>
        <v>41584</v>
      </c>
      <c r="M191" s="4">
        <f>IF([2]data!$Q187="","VIDE",[2]data!$Q187)</f>
        <v>41578</v>
      </c>
      <c r="N191" s="1">
        <f t="shared" si="14"/>
        <v>44</v>
      </c>
      <c r="O191" s="1">
        <f t="shared" si="15"/>
        <v>1</v>
      </c>
      <c r="P191" s="3">
        <f>IF([2]data!$T187="","VIDE",[2]data!$T187)</f>
        <v>0.5</v>
      </c>
      <c r="Q191" s="1">
        <f>IF([2]data!$U187="","VIDE",[2]data!$U187)</f>
        <v>0.5</v>
      </c>
      <c r="R191" s="1" t="str">
        <f>IF([2]data!$V187="","",[2]data!$V187)</f>
        <v>DCR</v>
      </c>
      <c r="S191" s="129" t="str">
        <f>IF([2]data!$W187="","",[2]data!$W187)</f>
        <v/>
      </c>
    </row>
    <row r="192" spans="1:19">
      <c r="A192" s="1" t="str">
        <f>IF([2]data!$A188="","",[2]data!$A188)</f>
        <v>F</v>
      </c>
      <c r="B192" s="1" t="str">
        <f>[2]data!$B188</f>
        <v>FB-213/5</v>
      </c>
      <c r="C192" s="1" t="str">
        <f t="shared" si="16"/>
        <v>FB</v>
      </c>
      <c r="D192" s="1" t="str">
        <f>[2]data!$F188</f>
        <v>P</v>
      </c>
      <c r="E192" s="2" t="str">
        <f>IF([2]data!$G188="1","M","")</f>
        <v/>
      </c>
      <c r="F192" s="37" t="str">
        <f>IF([2]data!$H188="1","M","")</f>
        <v/>
      </c>
      <c r="G192" s="1" t="str">
        <f>[2]data!$I188</f>
        <v>BC-13-5475-01</v>
      </c>
      <c r="H192" s="3"/>
      <c r="I192" s="30" t="s">
        <v>55</v>
      </c>
      <c r="J192" s="4">
        <f>IF([2]data!$N188="","VIDE",[2]data!$N188)</f>
        <v>41577.471006944397</v>
      </c>
      <c r="K192" s="127">
        <f t="shared" si="12"/>
        <v>44</v>
      </c>
      <c r="L192" s="4">
        <f t="shared" si="13"/>
        <v>41584</v>
      </c>
      <c r="M192" s="4">
        <f>IF([2]data!$Q188="","VIDE",[2]data!$Q188)</f>
        <v>41578</v>
      </c>
      <c r="N192" s="1">
        <f t="shared" si="14"/>
        <v>44</v>
      </c>
      <c r="O192" s="1">
        <f t="shared" si="15"/>
        <v>1</v>
      </c>
      <c r="P192" s="3">
        <f>IF([2]data!$T188="","VIDE",[2]data!$T188)</f>
        <v>0.5</v>
      </c>
      <c r="Q192" s="1">
        <f>IF([2]data!$U188="","VIDE",[2]data!$U188)</f>
        <v>0.5</v>
      </c>
      <c r="R192" s="1" t="str">
        <f>IF([2]data!$V188="","",[2]data!$V188)</f>
        <v>DCR</v>
      </c>
      <c r="S192" s="129" t="str">
        <f>IF([2]data!$W188="","",[2]data!$W188)</f>
        <v/>
      </c>
    </row>
    <row r="193" spans="1:19">
      <c r="A193" s="1" t="str">
        <f>IF([2]data!$A189="","",[2]data!$A189)</f>
        <v>F</v>
      </c>
      <c r="B193" s="1" t="str">
        <f>[2]data!$B189</f>
        <v>EK-286</v>
      </c>
      <c r="C193" s="1" t="str">
        <f t="shared" si="16"/>
        <v>EK</v>
      </c>
      <c r="D193" s="1" t="str">
        <f>[2]data!$F189</f>
        <v>P</v>
      </c>
      <c r="E193" s="2" t="str">
        <f>IF([2]data!$G189="1","M","")</f>
        <v/>
      </c>
      <c r="F193" s="37" t="str">
        <f>IF([2]data!$H189="1","M","")</f>
        <v/>
      </c>
      <c r="G193" s="1" t="str">
        <f>[2]data!$I189</f>
        <v>BC-13-5420-04</v>
      </c>
      <c r="H193" s="3"/>
      <c r="I193" s="30"/>
      <c r="J193" s="4">
        <f>IF([2]data!$N189="","VIDE",[2]data!$N189)</f>
        <v>41575.479814814797</v>
      </c>
      <c r="K193" s="127">
        <f t="shared" si="12"/>
        <v>44</v>
      </c>
      <c r="L193" s="4">
        <f t="shared" si="13"/>
        <v>41582</v>
      </c>
      <c r="M193" s="4">
        <f>IF([2]data!$Q189="","VIDE",[2]data!$Q189)</f>
        <v>41578</v>
      </c>
      <c r="N193" s="1">
        <f t="shared" si="14"/>
        <v>44</v>
      </c>
      <c r="O193" s="1">
        <f t="shared" si="15"/>
        <v>3</v>
      </c>
      <c r="P193" s="3">
        <f>IF([2]data!$T189="","VIDE",[2]data!$T189)</f>
        <v>1</v>
      </c>
      <c r="Q193" s="1">
        <f>IF([2]data!$U189="","VIDE",[2]data!$U189)</f>
        <v>1</v>
      </c>
      <c r="R193" s="1" t="str">
        <f>IF([2]data!$V189="","",[2]data!$V189)</f>
        <v>DCR</v>
      </c>
      <c r="S193" s="129" t="str">
        <f>IF([2]data!$W189="","",[2]data!$W189)</f>
        <v/>
      </c>
    </row>
    <row r="194" spans="1:19">
      <c r="A194" s="1" t="str">
        <f>IF([2]data!$A190="","",[2]data!$A190)</f>
        <v>F</v>
      </c>
      <c r="B194" s="1" t="str">
        <f>[2]data!$B190</f>
        <v>EK-282</v>
      </c>
      <c r="C194" s="1" t="str">
        <f t="shared" si="16"/>
        <v>EK</v>
      </c>
      <c r="D194" s="1" t="str">
        <f>[2]data!$F190</f>
        <v>P</v>
      </c>
      <c r="E194" s="2" t="str">
        <f>IF([2]data!$G190="1","M","")</f>
        <v/>
      </c>
      <c r="F194" s="37" t="str">
        <f>IF([2]data!$H190="1","M","")</f>
        <v/>
      </c>
      <c r="G194" s="1" t="str">
        <f>[2]data!$I190</f>
        <v>BC-13-5420-03</v>
      </c>
      <c r="H194" s="3"/>
      <c r="I194" s="30" t="s">
        <v>55</v>
      </c>
      <c r="J194" s="4">
        <f>IF([2]data!$N190="","VIDE",[2]data!$N190)</f>
        <v>41575.479814814797</v>
      </c>
      <c r="K194" s="127">
        <f t="shared" si="12"/>
        <v>44</v>
      </c>
      <c r="L194" s="4">
        <f t="shared" si="13"/>
        <v>41582</v>
      </c>
      <c r="M194" s="4">
        <f>IF([2]data!$Q190="","VIDE",[2]data!$Q190)</f>
        <v>41578</v>
      </c>
      <c r="N194" s="1">
        <f t="shared" si="14"/>
        <v>44</v>
      </c>
      <c r="O194" s="1">
        <f t="shared" si="15"/>
        <v>3</v>
      </c>
      <c r="P194" s="3">
        <f>IF([2]data!$T190="","VIDE",[2]data!$T190)</f>
        <v>1</v>
      </c>
      <c r="Q194" s="1">
        <f>IF([2]data!$U190="","VIDE",[2]data!$U190)</f>
        <v>1</v>
      </c>
      <c r="R194" s="1" t="str">
        <f>IF([2]data!$V190="","",[2]data!$V190)</f>
        <v>DCR</v>
      </c>
      <c r="S194" s="129" t="str">
        <f>IF([2]data!$W190="","",[2]data!$W190)</f>
        <v/>
      </c>
    </row>
    <row r="195" spans="1:19">
      <c r="A195" s="1" t="str">
        <f>IF([2]data!$A191="","",[2]data!$A191)</f>
        <v>F</v>
      </c>
      <c r="B195" s="1" t="str">
        <f>[2]data!$B191</f>
        <v>EK-269</v>
      </c>
      <c r="C195" s="1" t="str">
        <f t="shared" si="16"/>
        <v>EK</v>
      </c>
      <c r="D195" s="1" t="str">
        <f>[2]data!$F191</f>
        <v>P</v>
      </c>
      <c r="E195" s="2" t="str">
        <f>IF([2]data!$G191="1","M","")</f>
        <v/>
      </c>
      <c r="F195" s="37" t="str">
        <f>IF([2]data!$H191="1","M","")</f>
        <v/>
      </c>
      <c r="G195" s="1" t="str">
        <f>[2]data!$I191</f>
        <v>BC-13-5420-02</v>
      </c>
      <c r="H195" s="3"/>
      <c r="I195" s="30"/>
      <c r="J195" s="4">
        <f>IF([2]data!$N191="","VIDE",[2]data!$N191)</f>
        <v>41575.479814814797</v>
      </c>
      <c r="K195" s="127">
        <f t="shared" ref="K195:K258" si="17">IF(J195="","",INT((J195-(DATE(YEAR(J195-WEEKDAY(J195-1)+4),1,3)-WEEKDAY(DATE(YEAR(J195-WEEKDAY(J195-1)+4),1,3)))+5)/7))</f>
        <v>44</v>
      </c>
      <c r="L195" s="4">
        <f t="shared" ref="L195:L258" si="18">IF($J195="","",IF($D195="P",IF($E195="",WORKDAY($J195,5,$J$3:$P$4),WORKDAY($J195,3,$J$3:$P$4)),IF($E195="",WORKDAY($J195,10,$J$3:$P$4),WORKDAY($J195,5,$J$3:$P$4))))</f>
        <v>41582</v>
      </c>
      <c r="M195" s="4">
        <f>IF([2]data!$Q191="","VIDE",[2]data!$Q191)</f>
        <v>41578</v>
      </c>
      <c r="N195" s="1">
        <f t="shared" ref="N195:N258" si="19">IF(M195="","",INT((M195-(DATE(YEAR(M195-WEEKDAY(M195-1)+4),1,3)-WEEKDAY(DATE(YEAR(M195-WEEKDAY(M195-1)+4),1,3)))+5)/7))</f>
        <v>44</v>
      </c>
      <c r="O195" s="1">
        <f t="shared" ref="O195:O258" si="20">IF($M195="","",NETWORKDAYS(J195,M195,$J$3:$P$4)-1)</f>
        <v>3</v>
      </c>
      <c r="P195" s="3">
        <f>IF([2]data!$T191="","VIDE",[2]data!$T191)</f>
        <v>1</v>
      </c>
      <c r="Q195" s="1">
        <f>IF([2]data!$U191="","VIDE",[2]data!$U191)</f>
        <v>1</v>
      </c>
      <c r="R195" s="1" t="str">
        <f>IF([2]data!$V191="","",[2]data!$V191)</f>
        <v>DCR</v>
      </c>
      <c r="S195" s="129" t="str">
        <f>IF([2]data!$W191="","",[2]data!$W191)</f>
        <v/>
      </c>
    </row>
    <row r="196" spans="1:19">
      <c r="A196" s="1" t="str">
        <f>IF([2]data!$A192="","",[2]data!$A192)</f>
        <v>F</v>
      </c>
      <c r="B196" s="1" t="str">
        <f>[2]data!$B192</f>
        <v>EK-303</v>
      </c>
      <c r="C196" s="1" t="str">
        <f t="shared" ref="C196:C259" si="21">LEFT(B196,2)</f>
        <v>EK</v>
      </c>
      <c r="D196" s="1" t="str">
        <f>[2]data!$F192</f>
        <v>P</v>
      </c>
      <c r="E196" s="2" t="str">
        <f>IF([2]data!$G192="1","M","")</f>
        <v/>
      </c>
      <c r="F196" s="37" t="str">
        <f>IF([2]data!$H192="1","M","")</f>
        <v/>
      </c>
      <c r="G196" s="1" t="str">
        <f>[2]data!$I192</f>
        <v>BC-13-5420-01</v>
      </c>
      <c r="H196" s="3"/>
      <c r="I196" s="30"/>
      <c r="J196" s="4">
        <f>IF([2]data!$N192="","VIDE",[2]data!$N192)</f>
        <v>41575.479814814797</v>
      </c>
      <c r="K196" s="127">
        <f t="shared" si="17"/>
        <v>44</v>
      </c>
      <c r="L196" s="4">
        <f t="shared" si="18"/>
        <v>41582</v>
      </c>
      <c r="M196" s="4">
        <f>IF([2]data!$Q192="","VIDE",[2]data!$Q192)</f>
        <v>41578</v>
      </c>
      <c r="N196" s="1">
        <f t="shared" si="19"/>
        <v>44</v>
      </c>
      <c r="O196" s="1">
        <f t="shared" si="20"/>
        <v>3</v>
      </c>
      <c r="P196" s="3">
        <f>IF([2]data!$T192="","VIDE",[2]data!$T192)</f>
        <v>1</v>
      </c>
      <c r="Q196" s="1">
        <f>IF([2]data!$U192="","VIDE",[2]data!$U192)</f>
        <v>1</v>
      </c>
      <c r="R196" s="1" t="str">
        <f>IF([2]data!$V192="","",[2]data!$V192)</f>
        <v>DCR</v>
      </c>
      <c r="S196" s="129" t="str">
        <f>IF([2]data!$W192="","",[2]data!$W192)</f>
        <v/>
      </c>
    </row>
    <row r="197" spans="1:19">
      <c r="A197" s="1" t="str">
        <f>IF([2]data!$A193="","",[2]data!$A193)</f>
        <v>F</v>
      </c>
      <c r="B197" s="1" t="str">
        <f>[2]data!$B193</f>
        <v>BA-024</v>
      </c>
      <c r="C197" s="1" t="str">
        <f t="shared" si="21"/>
        <v>BA</v>
      </c>
      <c r="D197" s="1" t="str">
        <f>[2]data!$F193</f>
        <v>P</v>
      </c>
      <c r="E197" s="2" t="str">
        <f>IF([2]data!$G193="1","M","")</f>
        <v/>
      </c>
      <c r="F197" s="37" t="str">
        <f>IF([2]data!$H193="1","M","")</f>
        <v/>
      </c>
      <c r="G197" s="1" t="str">
        <f>[2]data!$I193</f>
        <v>BC-13-5363-01</v>
      </c>
      <c r="H197" s="3"/>
      <c r="I197" s="30" t="s">
        <v>55</v>
      </c>
      <c r="J197" s="4">
        <f>IF([2]data!$N193="","VIDE",[2]data!$N193)</f>
        <v>41571.5840509259</v>
      </c>
      <c r="K197" s="127">
        <f t="shared" si="17"/>
        <v>43</v>
      </c>
      <c r="L197" s="4">
        <f t="shared" si="18"/>
        <v>41578</v>
      </c>
      <c r="M197" s="4">
        <f>IF([2]data!$Q193="","VIDE",[2]data!$Q193)</f>
        <v>41578</v>
      </c>
      <c r="N197" s="1">
        <f t="shared" si="19"/>
        <v>44</v>
      </c>
      <c r="O197" s="1">
        <f t="shared" si="20"/>
        <v>5</v>
      </c>
      <c r="P197" s="3">
        <f>IF([2]data!$T193="","VIDE",[2]data!$T193)</f>
        <v>1</v>
      </c>
      <c r="Q197" s="1">
        <f>IF([2]data!$U193="","VIDE",[2]data!$U193)</f>
        <v>1</v>
      </c>
      <c r="R197" s="1" t="str">
        <f>IF([2]data!$V193="","",[2]data!$V193)</f>
        <v>DCR</v>
      </c>
      <c r="S197" s="129" t="str">
        <f>IF([2]data!$W193="","",[2]data!$W193)</f>
        <v/>
      </c>
    </row>
    <row r="198" spans="1:19">
      <c r="A198" s="1" t="str">
        <f>IF([2]data!$A194="","",[2]data!$A194)</f>
        <v>F</v>
      </c>
      <c r="B198" s="1" t="str">
        <f>[2]data!$B194</f>
        <v>BG-107</v>
      </c>
      <c r="C198" s="1" t="str">
        <f t="shared" si="21"/>
        <v>BG</v>
      </c>
      <c r="D198" s="1" t="str">
        <f>[2]data!$F194</f>
        <v>P</v>
      </c>
      <c r="E198" s="2" t="str">
        <f>IF([2]data!$G194="1","M","")</f>
        <v/>
      </c>
      <c r="F198" s="37" t="str">
        <f>IF([2]data!$H194="1","M","")</f>
        <v/>
      </c>
      <c r="G198" s="1" t="str">
        <f>[2]data!$I194</f>
        <v>BC-13-5356-01</v>
      </c>
      <c r="H198" s="3"/>
      <c r="I198" s="30"/>
      <c r="J198" s="4">
        <f>IF([2]data!$N194="","VIDE",[2]data!$N194)</f>
        <v>41571.452476851897</v>
      </c>
      <c r="K198" s="127">
        <f t="shared" si="17"/>
        <v>43</v>
      </c>
      <c r="L198" s="4">
        <f t="shared" si="18"/>
        <v>41578</v>
      </c>
      <c r="M198" s="4">
        <f>IF([2]data!$Q194="","VIDE",[2]data!$Q194)</f>
        <v>41578</v>
      </c>
      <c r="N198" s="1">
        <f t="shared" si="19"/>
        <v>44</v>
      </c>
      <c r="O198" s="1">
        <f t="shared" si="20"/>
        <v>5</v>
      </c>
      <c r="P198" s="3">
        <f>IF([2]data!$T194="","VIDE",[2]data!$T194)</f>
        <v>1</v>
      </c>
      <c r="Q198" s="1">
        <f>IF([2]data!$U194="","VIDE",[2]data!$U194)</f>
        <v>1</v>
      </c>
      <c r="R198" s="1" t="str">
        <f>IF([2]data!$V194="","",[2]data!$V194)</f>
        <v>DCR</v>
      </c>
      <c r="S198" s="129" t="str">
        <f>IF([2]data!$W194="","",[2]data!$W194)</f>
        <v/>
      </c>
    </row>
    <row r="199" spans="1:19">
      <c r="A199" s="1" t="str">
        <f>IF([2]data!$A195="","",[2]data!$A195)</f>
        <v>F</v>
      </c>
      <c r="B199" s="1" t="str">
        <f>[2]data!$B195</f>
        <v>EJ-097A/B</v>
      </c>
      <c r="C199" s="1" t="str">
        <f t="shared" si="21"/>
        <v>EJ</v>
      </c>
      <c r="D199" s="1" t="str">
        <f>[2]data!$F195</f>
        <v>P</v>
      </c>
      <c r="E199" s="2" t="str">
        <f>IF([2]data!$G195="1","M","")</f>
        <v/>
      </c>
      <c r="F199" s="37" t="str">
        <f>IF([2]data!$H195="1","M","")</f>
        <v/>
      </c>
      <c r="G199" s="1" t="str">
        <f>[2]data!$I195</f>
        <v>BC-13-5429-01</v>
      </c>
      <c r="H199" s="3"/>
      <c r="I199" s="30"/>
      <c r="J199" s="4">
        <f>IF([2]data!$N195="","VIDE",[2]data!$N195)</f>
        <v>41575.673518518503</v>
      </c>
      <c r="K199" s="127">
        <f t="shared" si="17"/>
        <v>44</v>
      </c>
      <c r="L199" s="4">
        <f t="shared" si="18"/>
        <v>41582</v>
      </c>
      <c r="M199" s="4">
        <f>IF([2]data!$Q195="","VIDE",[2]data!$Q195)</f>
        <v>41577.674687500003</v>
      </c>
      <c r="N199" s="1">
        <f t="shared" si="19"/>
        <v>44</v>
      </c>
      <c r="O199" s="1">
        <f t="shared" si="20"/>
        <v>2</v>
      </c>
      <c r="P199" s="3">
        <f>IF([2]data!$T195="","VIDE",[2]data!$T195)</f>
        <v>2</v>
      </c>
      <c r="Q199" s="1">
        <f>IF([2]data!$U195="","VIDE",[2]data!$U195)</f>
        <v>1</v>
      </c>
      <c r="R199" s="1" t="str">
        <f>IF([2]data!$V195="","",[2]data!$V195)</f>
        <v>APU</v>
      </c>
      <c r="S199" s="129" t="str">
        <f>IF([2]data!$W195="","",[2]data!$W195)</f>
        <v/>
      </c>
    </row>
    <row r="200" spans="1:19">
      <c r="A200" s="1" t="str">
        <f>IF([2]data!$A196="","",[2]data!$A196)</f>
        <v>F</v>
      </c>
      <c r="B200" s="1" t="str">
        <f>[2]data!$B196</f>
        <v>CF-018</v>
      </c>
      <c r="C200" s="1" t="str">
        <f t="shared" si="21"/>
        <v>CF</v>
      </c>
      <c r="D200" s="1" t="str">
        <f>[2]data!$F196</f>
        <v>P</v>
      </c>
      <c r="E200" s="2" t="str">
        <f>IF([2]data!$G196="1","M","")</f>
        <v/>
      </c>
      <c r="F200" s="37" t="str">
        <f>IF([2]data!$H196="1","M","")</f>
        <v/>
      </c>
      <c r="G200" s="1" t="str">
        <f>[2]data!$I196</f>
        <v>BC-13-5219-01</v>
      </c>
      <c r="H200" s="3"/>
      <c r="I200" s="30" t="s">
        <v>55</v>
      </c>
      <c r="J200" s="4">
        <f>IF([2]data!$N196="","VIDE",[2]data!$N196)</f>
        <v>41563.337534722203</v>
      </c>
      <c r="K200" s="127">
        <f t="shared" si="17"/>
        <v>42</v>
      </c>
      <c r="L200" s="4">
        <f t="shared" si="18"/>
        <v>41570</v>
      </c>
      <c r="M200" s="4">
        <f>IF([2]data!$Q196="","VIDE",[2]data!$Q196)</f>
        <v>41577.656134259298</v>
      </c>
      <c r="N200" s="1">
        <f t="shared" si="19"/>
        <v>44</v>
      </c>
      <c r="O200" s="1">
        <f t="shared" si="20"/>
        <v>10</v>
      </c>
      <c r="P200" s="3">
        <f>IF([2]data!$T196="","VIDE",[2]data!$T196)</f>
        <v>1</v>
      </c>
      <c r="Q200" s="1">
        <f>IF([2]data!$U196="","VIDE",[2]data!$U196)</f>
        <v>1</v>
      </c>
      <c r="R200" s="1" t="str">
        <f>IF([2]data!$V196="","",[2]data!$V196)</f>
        <v>CBU</v>
      </c>
      <c r="S200" s="129" t="str">
        <f>IF([2]data!$W196="","",[2]data!$W196)</f>
        <v/>
      </c>
    </row>
    <row r="201" spans="1:19">
      <c r="A201" s="1" t="str">
        <f>IF([2]data!$A197="","",[2]data!$A197)</f>
        <v>F</v>
      </c>
      <c r="B201" s="1" t="str">
        <f>[2]data!$B197</f>
        <v>AD-520</v>
      </c>
      <c r="C201" s="1" t="str">
        <f t="shared" si="21"/>
        <v>AD</v>
      </c>
      <c r="D201" s="1" t="str">
        <f>[2]data!$F197</f>
        <v>P</v>
      </c>
      <c r="E201" s="2" t="str">
        <f>IF([2]data!$G197="1","M","")</f>
        <v/>
      </c>
      <c r="F201" s="37" t="str">
        <f>IF([2]data!$H197="1","M","")</f>
        <v/>
      </c>
      <c r="G201" s="1" t="str">
        <f>[2]data!$I197</f>
        <v>BC-13-5463-01</v>
      </c>
      <c r="H201" s="3"/>
      <c r="I201" s="30" t="s">
        <v>55</v>
      </c>
      <c r="J201" s="4">
        <f>IF([2]data!$N197="","VIDE",[2]data!$N197)</f>
        <v>41577.296354166698</v>
      </c>
      <c r="K201" s="127">
        <f t="shared" si="17"/>
        <v>44</v>
      </c>
      <c r="L201" s="4">
        <f t="shared" si="18"/>
        <v>41584</v>
      </c>
      <c r="M201" s="4">
        <f>IF([2]data!$Q197="","VIDE",[2]data!$Q197)</f>
        <v>41577.652766203697</v>
      </c>
      <c r="N201" s="1">
        <f t="shared" si="19"/>
        <v>44</v>
      </c>
      <c r="O201" s="1">
        <f t="shared" si="20"/>
        <v>0</v>
      </c>
      <c r="P201" s="3">
        <f>IF([2]data!$T197="","VIDE",[2]data!$T197)</f>
        <v>1.75</v>
      </c>
      <c r="Q201" s="1">
        <f>IF([2]data!$U197="","VIDE",[2]data!$U197)</f>
        <v>0.5</v>
      </c>
      <c r="R201" s="1" t="str">
        <f>IF([2]data!$V197="","",[2]data!$V197)</f>
        <v>CED</v>
      </c>
      <c r="S201" s="129" t="str">
        <f>IF([2]data!$W197="","",[2]data!$W197)</f>
        <v>AQP</v>
      </c>
    </row>
    <row r="202" spans="1:19">
      <c r="A202" s="1" t="str">
        <f>IF([2]data!$A198="","",[2]data!$A198)</f>
        <v>F</v>
      </c>
      <c r="B202" s="1" t="str">
        <f>[2]data!$B198</f>
        <v>AD-519</v>
      </c>
      <c r="C202" s="1" t="str">
        <f t="shared" si="21"/>
        <v>AD</v>
      </c>
      <c r="D202" s="1" t="str">
        <f>[2]data!$F198</f>
        <v>P</v>
      </c>
      <c r="E202" s="2" t="str">
        <f>IF([2]data!$G198="1","M","")</f>
        <v/>
      </c>
      <c r="F202" s="37" t="str">
        <f>IF([2]data!$H198="1","M","")</f>
        <v/>
      </c>
      <c r="G202" s="1" t="str">
        <f>[2]data!$I198</f>
        <v>BC-13-5469-01</v>
      </c>
      <c r="H202" s="3"/>
      <c r="I202" s="30" t="s">
        <v>55</v>
      </c>
      <c r="J202" s="4">
        <f>IF([2]data!$N198="","VIDE",[2]data!$N198)</f>
        <v>41577.302326388897</v>
      </c>
      <c r="K202" s="127">
        <f t="shared" si="17"/>
        <v>44</v>
      </c>
      <c r="L202" s="4">
        <f t="shared" si="18"/>
        <v>41584</v>
      </c>
      <c r="M202" s="4">
        <f>IF([2]data!$Q198="","VIDE",[2]data!$Q198)</f>
        <v>41577.652766203697</v>
      </c>
      <c r="N202" s="1">
        <f t="shared" si="19"/>
        <v>44</v>
      </c>
      <c r="O202" s="1">
        <f t="shared" si="20"/>
        <v>0</v>
      </c>
      <c r="P202" s="3">
        <f>IF([2]data!$T198="","VIDE",[2]data!$T198)</f>
        <v>1.75</v>
      </c>
      <c r="Q202" s="1">
        <f>IF([2]data!$U198="","VIDE",[2]data!$U198)</f>
        <v>0.5</v>
      </c>
      <c r="R202" s="1" t="str">
        <f>IF([2]data!$V198="","",[2]data!$V198)</f>
        <v>CED</v>
      </c>
      <c r="S202" s="129" t="str">
        <f>IF([2]data!$W198="","",[2]data!$W198)</f>
        <v>AQP</v>
      </c>
    </row>
    <row r="203" spans="1:19">
      <c r="A203" s="1" t="str">
        <f>IF([2]data!$A199="","",[2]data!$A199)</f>
        <v>F</v>
      </c>
      <c r="B203" s="1" t="str">
        <f>[2]data!$B199</f>
        <v>BF-214</v>
      </c>
      <c r="C203" s="1" t="str">
        <f t="shared" si="21"/>
        <v>BF</v>
      </c>
      <c r="D203" s="1" t="str">
        <f>[2]data!$F199</f>
        <v>P</v>
      </c>
      <c r="E203" s="2" t="str">
        <f>IF([2]data!$G199="1","M","")</f>
        <v/>
      </c>
      <c r="F203" s="37" t="str">
        <f>IF([2]data!$H199="1","M","")</f>
        <v/>
      </c>
      <c r="G203" s="1" t="str">
        <f>[2]data!$I199</f>
        <v>BC-13-5466-01</v>
      </c>
      <c r="H203" s="3"/>
      <c r="I203" s="30" t="s">
        <v>55</v>
      </c>
      <c r="J203" s="4">
        <f>IF([2]data!$N199="","VIDE",[2]data!$N199)</f>
        <v>41577.299606481502</v>
      </c>
      <c r="K203" s="127">
        <f t="shared" si="17"/>
        <v>44</v>
      </c>
      <c r="L203" s="4">
        <f t="shared" si="18"/>
        <v>41584</v>
      </c>
      <c r="M203" s="4">
        <f>IF([2]data!$Q199="","VIDE",[2]data!$Q199)</f>
        <v>41577.652766203697</v>
      </c>
      <c r="N203" s="1">
        <f t="shared" si="19"/>
        <v>44</v>
      </c>
      <c r="O203" s="1">
        <f t="shared" si="20"/>
        <v>0</v>
      </c>
      <c r="P203" s="3">
        <f>IF([2]data!$T199="","VIDE",[2]data!$T199)</f>
        <v>1.75</v>
      </c>
      <c r="Q203" s="1">
        <f>IF([2]data!$U199="","VIDE",[2]data!$U199)</f>
        <v>0.5</v>
      </c>
      <c r="R203" s="1" t="str">
        <f>IF([2]data!$V199="","",[2]data!$V199)</f>
        <v>CED</v>
      </c>
      <c r="S203" s="129" t="str">
        <f>IF([2]data!$W199="","",[2]data!$W199)</f>
        <v>AQP</v>
      </c>
    </row>
    <row r="204" spans="1:19">
      <c r="A204" s="1" t="str">
        <f>IF([2]data!$A200="","",[2]data!$A200)</f>
        <v>F</v>
      </c>
      <c r="B204" s="1" t="str">
        <f>[2]data!$B200</f>
        <v>EJ-120C/A</v>
      </c>
      <c r="C204" s="1" t="str">
        <f t="shared" si="21"/>
        <v>EJ</v>
      </c>
      <c r="D204" s="1" t="str">
        <f>[2]data!$F200</f>
        <v>P</v>
      </c>
      <c r="E204" s="2" t="str">
        <f>IF([2]data!$G200="1","M","")</f>
        <v/>
      </c>
      <c r="F204" s="37" t="str">
        <f>IF([2]data!$H200="1","M","")</f>
        <v/>
      </c>
      <c r="G204" s="1" t="str">
        <f>[2]data!$I200</f>
        <v>BC-13-5428-01</v>
      </c>
      <c r="H204" s="3"/>
      <c r="I204" s="30" t="s">
        <v>55</v>
      </c>
      <c r="J204" s="4">
        <f>IF([2]data!$N200="","VIDE",[2]data!$N200)</f>
        <v>41575.671979166698</v>
      </c>
      <c r="K204" s="127">
        <f t="shared" si="17"/>
        <v>44</v>
      </c>
      <c r="L204" s="4">
        <f t="shared" si="18"/>
        <v>41582</v>
      </c>
      <c r="M204" s="4">
        <f>IF([2]data!$Q200="","VIDE",[2]data!$Q200)</f>
        <v>41577.635474536997</v>
      </c>
      <c r="N204" s="1">
        <f t="shared" si="19"/>
        <v>44</v>
      </c>
      <c r="O204" s="1">
        <f t="shared" si="20"/>
        <v>2</v>
      </c>
      <c r="P204" s="3">
        <f>IF([2]data!$T200="","VIDE",[2]data!$T200)</f>
        <v>2</v>
      </c>
      <c r="Q204" s="1">
        <f>IF([2]data!$U200="","VIDE",[2]data!$U200)</f>
        <v>1.25</v>
      </c>
      <c r="R204" s="1" t="str">
        <f>IF([2]data!$V200="","",[2]data!$V200)</f>
        <v>APU</v>
      </c>
      <c r="S204" s="129" t="str">
        <f>IF([2]data!$W200="","",[2]data!$W200)</f>
        <v/>
      </c>
    </row>
    <row r="205" spans="1:19">
      <c r="A205" s="1" t="str">
        <f>IF([2]data!$A201="","",[2]data!$A201)</f>
        <v>F</v>
      </c>
      <c r="B205" s="1" t="str">
        <f>[2]data!$B201</f>
        <v>EL-375</v>
      </c>
      <c r="C205" s="1" t="str">
        <f t="shared" si="21"/>
        <v>EL</v>
      </c>
      <c r="D205" s="1" t="str">
        <f>[2]data!$F201</f>
        <v>P</v>
      </c>
      <c r="E205" s="2" t="str">
        <f>IF([2]data!$G201="1","M","")</f>
        <v/>
      </c>
      <c r="F205" s="37" t="str">
        <f>IF([2]data!$H201="1","M","")</f>
        <v/>
      </c>
      <c r="G205" s="1" t="str">
        <f>[2]data!$I201</f>
        <v>BC-13-5357-01</v>
      </c>
      <c r="H205" s="3"/>
      <c r="I205" s="30"/>
      <c r="J205" s="4">
        <f>IF([2]data!$N201="","VIDE",[2]data!$N201)</f>
        <v>41571.463148148097</v>
      </c>
      <c r="K205" s="127">
        <f t="shared" si="17"/>
        <v>43</v>
      </c>
      <c r="L205" s="4">
        <f t="shared" si="18"/>
        <v>41578</v>
      </c>
      <c r="M205" s="4">
        <f>IF([2]data!$Q201="","VIDE",[2]data!$Q201)</f>
        <v>41577.625347222202</v>
      </c>
      <c r="N205" s="1">
        <f t="shared" si="19"/>
        <v>44</v>
      </c>
      <c r="O205" s="1">
        <f t="shared" si="20"/>
        <v>4</v>
      </c>
      <c r="P205" s="3">
        <f>IF([2]data!$T201="","VIDE",[2]data!$T201)</f>
        <v>2.5</v>
      </c>
      <c r="Q205" s="1">
        <f>IF([2]data!$U201="","VIDE",[2]data!$U201)</f>
        <v>2.5</v>
      </c>
      <c r="R205" s="1" t="str">
        <f>IF([2]data!$V201="","",[2]data!$V201)</f>
        <v>CED</v>
      </c>
      <c r="S205" s="129" t="str">
        <f>IF([2]data!$W201="","",[2]data!$W201)</f>
        <v/>
      </c>
    </row>
    <row r="206" spans="1:19">
      <c r="A206" s="1" t="str">
        <f>IF([2]data!$A202="","",[2]data!$A202)</f>
        <v>F</v>
      </c>
      <c r="B206" s="1" t="str">
        <f>[2]data!$B202</f>
        <v>AD-013</v>
      </c>
      <c r="C206" s="1" t="str">
        <f t="shared" si="21"/>
        <v>AD</v>
      </c>
      <c r="D206" s="1" t="str">
        <f>[2]data!$F202</f>
        <v>P</v>
      </c>
      <c r="E206" s="2" t="str">
        <f>IF([2]data!$G202="1","M","")</f>
        <v/>
      </c>
      <c r="F206" s="37" t="str">
        <f>IF([2]data!$H202="1","M","")</f>
        <v/>
      </c>
      <c r="G206" s="1" t="str">
        <f>[2]data!$I202</f>
        <v>BC-13-5332-01</v>
      </c>
      <c r="H206" s="3"/>
      <c r="I206" s="30"/>
      <c r="J206" s="4">
        <f>IF([2]data!$N202="","VIDE",[2]data!$N202)</f>
        <v>41570.368287037003</v>
      </c>
      <c r="K206" s="127">
        <f t="shared" si="17"/>
        <v>43</v>
      </c>
      <c r="L206" s="4">
        <f t="shared" si="18"/>
        <v>41577</v>
      </c>
      <c r="M206" s="4">
        <f>IF([2]data!$Q202="","VIDE",[2]data!$Q202)</f>
        <v>41577.617442129602</v>
      </c>
      <c r="N206" s="1">
        <f t="shared" si="19"/>
        <v>44</v>
      </c>
      <c r="O206" s="1">
        <f t="shared" si="20"/>
        <v>5</v>
      </c>
      <c r="P206" s="3">
        <f>IF([2]data!$T202="","VIDE",[2]data!$T202)</f>
        <v>1.75</v>
      </c>
      <c r="Q206" s="1">
        <f>IF([2]data!$U202="","VIDE",[2]data!$U202)</f>
        <v>1.5</v>
      </c>
      <c r="R206" s="1" t="str">
        <f>IF([2]data!$V202="","",[2]data!$V202)</f>
        <v>EBL</v>
      </c>
      <c r="S206" s="129" t="str">
        <f>IF([2]data!$W202="","",[2]data!$W202)</f>
        <v/>
      </c>
    </row>
    <row r="207" spans="1:19">
      <c r="A207" s="1" t="str">
        <f>IF([2]data!$A203="","",[2]data!$A203)</f>
        <v>F</v>
      </c>
      <c r="B207" s="1" t="str">
        <f>[2]data!$B203</f>
        <v>BF-244</v>
      </c>
      <c r="C207" s="1" t="str">
        <f t="shared" si="21"/>
        <v>BF</v>
      </c>
      <c r="D207" s="1" t="str">
        <f>[2]data!$F203</f>
        <v>P</v>
      </c>
      <c r="E207" s="2" t="str">
        <f>IF([2]data!$G203="1","M","")</f>
        <v/>
      </c>
      <c r="F207" s="37" t="str">
        <f>IF([2]data!$H203="1","M","")</f>
        <v/>
      </c>
      <c r="G207" s="1" t="str">
        <f>[2]data!$I203</f>
        <v>BC-13-5433-01</v>
      </c>
      <c r="H207" s="3"/>
      <c r="I207" s="30" t="s">
        <v>55</v>
      </c>
      <c r="J207" s="4">
        <f>IF([2]data!$N203="","VIDE",[2]data!$N203)</f>
        <v>41575.702326388899</v>
      </c>
      <c r="K207" s="127">
        <f t="shared" si="17"/>
        <v>44</v>
      </c>
      <c r="L207" s="4">
        <f t="shared" si="18"/>
        <v>41582</v>
      </c>
      <c r="M207" s="4">
        <f>IF([2]data!$Q203="","VIDE",[2]data!$Q203)</f>
        <v>41577.586759259299</v>
      </c>
      <c r="N207" s="1">
        <f t="shared" si="19"/>
        <v>44</v>
      </c>
      <c r="O207" s="1">
        <f t="shared" si="20"/>
        <v>2</v>
      </c>
      <c r="P207" s="3">
        <f>IF([2]data!$T203="","VIDE",[2]data!$T203)</f>
        <v>1.75</v>
      </c>
      <c r="Q207" s="1">
        <f>IF([2]data!$U203="","VIDE",[2]data!$U203)</f>
        <v>0.5</v>
      </c>
      <c r="R207" s="1" t="str">
        <f>IF([2]data!$V203="","",[2]data!$V203)</f>
        <v>CED</v>
      </c>
      <c r="S207" s="129" t="str">
        <f>IF([2]data!$W203="","",[2]data!$W203)</f>
        <v>AQP</v>
      </c>
    </row>
    <row r="208" spans="1:19">
      <c r="A208" s="1" t="str">
        <f>IF([2]data!$A204="","",[2]data!$A204)</f>
        <v>F</v>
      </c>
      <c r="B208" s="1" t="str">
        <f>[2]data!$B204</f>
        <v>DW-017</v>
      </c>
      <c r="C208" s="1" t="str">
        <f t="shared" si="21"/>
        <v>DW</v>
      </c>
      <c r="D208" s="1" t="str">
        <f>[2]data!$F204</f>
        <v>P</v>
      </c>
      <c r="E208" s="2" t="str">
        <f>IF([2]data!$G204="1","M","")</f>
        <v/>
      </c>
      <c r="F208" s="37" t="str">
        <f>IF([2]data!$H204="1","M","")</f>
        <v/>
      </c>
      <c r="G208" s="1" t="str">
        <f>[2]data!$I204</f>
        <v>BC-13-5431-02</v>
      </c>
      <c r="H208" s="3"/>
      <c r="I208" s="30"/>
      <c r="J208" s="4">
        <f>IF([2]data!$N204="","VIDE",[2]data!$N204)</f>
        <v>41575.7006944444</v>
      </c>
      <c r="K208" s="127">
        <f t="shared" si="17"/>
        <v>44</v>
      </c>
      <c r="L208" s="4">
        <f t="shared" si="18"/>
        <v>41582</v>
      </c>
      <c r="M208" s="4">
        <f>IF([2]data!$Q204="","VIDE",[2]data!$Q204)</f>
        <v>41577.582187499997</v>
      </c>
      <c r="N208" s="1">
        <f t="shared" si="19"/>
        <v>44</v>
      </c>
      <c r="O208" s="1">
        <f t="shared" si="20"/>
        <v>2</v>
      </c>
      <c r="P208" s="3">
        <f>IF([2]data!$T204="","VIDE",[2]data!$T204)</f>
        <v>2.5</v>
      </c>
      <c r="Q208" s="1">
        <f>IF([2]data!$U204="","VIDE",[2]data!$U204)</f>
        <v>1</v>
      </c>
      <c r="R208" s="1" t="str">
        <f>IF([2]data!$V204="","",[2]data!$V204)</f>
        <v>PAB</v>
      </c>
      <c r="S208" s="129" t="str">
        <f>IF([2]data!$W204="","",[2]data!$W204)</f>
        <v/>
      </c>
    </row>
    <row r="209" spans="1:19">
      <c r="A209" s="1" t="str">
        <f>IF([2]data!$A205="","",[2]data!$A205)</f>
        <v>F</v>
      </c>
      <c r="B209" s="1" t="str">
        <f>[2]data!$B205</f>
        <v>DB-041</v>
      </c>
      <c r="C209" s="1" t="str">
        <f t="shared" si="21"/>
        <v>DB</v>
      </c>
      <c r="D209" s="1" t="str">
        <f>[2]data!$F205</f>
        <v>P</v>
      </c>
      <c r="E209" s="2" t="str">
        <f>IF([2]data!$G205="1","M","")</f>
        <v/>
      </c>
      <c r="F209" s="37" t="str">
        <f>IF([2]data!$H205="1","M","")</f>
        <v/>
      </c>
      <c r="G209" s="1" t="str">
        <f>[2]data!$I205</f>
        <v>BC-13-5423-01</v>
      </c>
      <c r="H209" s="3"/>
      <c r="I209" s="30"/>
      <c r="J209" s="4">
        <f>IF([2]data!$N205="","VIDE",[2]data!$N205)</f>
        <v>41575.617291666698</v>
      </c>
      <c r="K209" s="127">
        <f t="shared" si="17"/>
        <v>44</v>
      </c>
      <c r="L209" s="4">
        <f t="shared" si="18"/>
        <v>41582</v>
      </c>
      <c r="M209" s="4">
        <f>IF([2]data!$Q205="","VIDE",[2]data!$Q205)</f>
        <v>41577.580659722204</v>
      </c>
      <c r="N209" s="1">
        <f t="shared" si="19"/>
        <v>44</v>
      </c>
      <c r="O209" s="1">
        <f t="shared" si="20"/>
        <v>2</v>
      </c>
      <c r="P209" s="3">
        <f>IF([2]data!$T205="","VIDE",[2]data!$T205)</f>
        <v>1.25</v>
      </c>
      <c r="Q209" s="1">
        <f>IF([2]data!$U205="","VIDE",[2]data!$U205)</f>
        <v>0.5</v>
      </c>
      <c r="R209" s="1" t="str">
        <f>IF([2]data!$V205="","",[2]data!$V205)</f>
        <v>CED</v>
      </c>
      <c r="S209" s="129" t="str">
        <f>IF([2]data!$W205="","",[2]data!$W205)</f>
        <v>AQP</v>
      </c>
    </row>
    <row r="210" spans="1:19">
      <c r="A210" s="1" t="str">
        <f>IF([2]data!$A206="","",[2]data!$A206)</f>
        <v>F</v>
      </c>
      <c r="B210" s="1" t="str">
        <f>[2]data!$B206</f>
        <v>EK-134</v>
      </c>
      <c r="C210" s="1" t="str">
        <f t="shared" si="21"/>
        <v>EK</v>
      </c>
      <c r="D210" s="1" t="str">
        <f>[2]data!$F206</f>
        <v>P</v>
      </c>
      <c r="E210" s="2" t="str">
        <f>IF([2]data!$G206="1","M","")</f>
        <v/>
      </c>
      <c r="F210" s="37" t="str">
        <f>IF([2]data!$H206="1","M","")</f>
        <v/>
      </c>
      <c r="G210" s="1" t="str">
        <f>[2]data!$I206</f>
        <v>BC-13-5416-01</v>
      </c>
      <c r="H210" s="3"/>
      <c r="I210" s="30"/>
      <c r="J210" s="4">
        <f>IF([2]data!$N206="","VIDE",[2]data!$N206)</f>
        <v>41575.442430555602</v>
      </c>
      <c r="K210" s="127">
        <f t="shared" si="17"/>
        <v>44</v>
      </c>
      <c r="L210" s="4">
        <f t="shared" si="18"/>
        <v>41582</v>
      </c>
      <c r="M210" s="4">
        <f>IF([2]data!$Q206="","VIDE",[2]data!$Q206)</f>
        <v>41577.575682870403</v>
      </c>
      <c r="N210" s="1">
        <f t="shared" si="19"/>
        <v>44</v>
      </c>
      <c r="O210" s="1">
        <f t="shared" si="20"/>
        <v>2</v>
      </c>
      <c r="P210" s="3">
        <f>IF([2]data!$T206="","VIDE",[2]data!$T206)</f>
        <v>1</v>
      </c>
      <c r="Q210" s="1">
        <f>IF([2]data!$U206="","VIDE",[2]data!$U206)</f>
        <v>0.5</v>
      </c>
      <c r="R210" s="1" t="str">
        <f>IF([2]data!$V206="","",[2]data!$V206)</f>
        <v>APU</v>
      </c>
      <c r="S210" s="129" t="str">
        <f>IF([2]data!$W206="","",[2]data!$W206)</f>
        <v/>
      </c>
    </row>
    <row r="211" spans="1:19">
      <c r="A211" s="1" t="str">
        <f>IF([2]data!$A207="","",[2]data!$A207)</f>
        <v>F</v>
      </c>
      <c r="B211" s="1" t="str">
        <f>[2]data!$B207</f>
        <v>BF-192</v>
      </c>
      <c r="C211" s="1" t="str">
        <f t="shared" si="21"/>
        <v>BF</v>
      </c>
      <c r="D211" s="1" t="str">
        <f>[2]data!$F207</f>
        <v>P</v>
      </c>
      <c r="E211" s="2" t="str">
        <f>IF([2]data!$G207="1","M","")</f>
        <v/>
      </c>
      <c r="F211" s="37" t="str">
        <f>IF([2]data!$H207="1","M","")</f>
        <v/>
      </c>
      <c r="G211" s="1" t="str">
        <f>[2]data!$I207</f>
        <v>BC-13-5312-01</v>
      </c>
      <c r="H211" s="3"/>
      <c r="I211" s="30"/>
      <c r="J211" s="4">
        <f>IF([2]data!$N207="","VIDE",[2]data!$N207)</f>
        <v>41569.407800925903</v>
      </c>
      <c r="K211" s="127">
        <f t="shared" si="17"/>
        <v>43</v>
      </c>
      <c r="L211" s="4">
        <f t="shared" si="18"/>
        <v>41576</v>
      </c>
      <c r="M211" s="4">
        <f>IF([2]data!$Q207="","VIDE",[2]data!$Q207)</f>
        <v>41577.572337963</v>
      </c>
      <c r="N211" s="1">
        <f t="shared" si="19"/>
        <v>44</v>
      </c>
      <c r="O211" s="1">
        <f t="shared" si="20"/>
        <v>6</v>
      </c>
      <c r="P211" s="3">
        <f>IF([2]data!$T207="","VIDE",[2]data!$T207)</f>
        <v>1.75</v>
      </c>
      <c r="Q211" s="1">
        <f>IF([2]data!$U207="","VIDE",[2]data!$U207)</f>
        <v>0.75</v>
      </c>
      <c r="R211" s="1" t="str">
        <f>IF([2]data!$V207="","",[2]data!$V207)</f>
        <v>FPL</v>
      </c>
      <c r="S211" s="129" t="str">
        <f>IF([2]data!$W207="","",[2]data!$W207)</f>
        <v/>
      </c>
    </row>
    <row r="212" spans="1:19">
      <c r="A212" s="1" t="str">
        <f>IF([2]data!$A208="","",[2]data!$A208)</f>
        <v>F</v>
      </c>
      <c r="B212" s="1" t="str">
        <f>[2]data!$B208</f>
        <v>DB-053</v>
      </c>
      <c r="C212" s="1" t="str">
        <f t="shared" si="21"/>
        <v>DB</v>
      </c>
      <c r="D212" s="1" t="str">
        <f>[2]data!$F208</f>
        <v>P</v>
      </c>
      <c r="E212" s="2" t="str">
        <f>IF([2]data!$G208="1","M","")</f>
        <v/>
      </c>
      <c r="F212" s="37" t="str">
        <f>IF([2]data!$H208="1","M","")</f>
        <v/>
      </c>
      <c r="G212" s="1" t="str">
        <f>[2]data!$I208</f>
        <v>BC-13-5424-01</v>
      </c>
      <c r="H212" s="3"/>
      <c r="I212" s="30" t="s">
        <v>55</v>
      </c>
      <c r="J212" s="4">
        <f>IF([2]data!$N208="","VIDE",[2]data!$N208)</f>
        <v>41575.618229166699</v>
      </c>
      <c r="K212" s="127">
        <f t="shared" si="17"/>
        <v>44</v>
      </c>
      <c r="L212" s="4">
        <f t="shared" si="18"/>
        <v>41582</v>
      </c>
      <c r="M212" s="4">
        <f>IF([2]data!$Q208="","VIDE",[2]data!$Q208)</f>
        <v>41577.571458333303</v>
      </c>
      <c r="N212" s="1">
        <f t="shared" si="19"/>
        <v>44</v>
      </c>
      <c r="O212" s="1">
        <f t="shared" si="20"/>
        <v>2</v>
      </c>
      <c r="P212" s="3">
        <f>IF([2]data!$T208="","VIDE",[2]data!$T208)</f>
        <v>1.25</v>
      </c>
      <c r="Q212" s="1">
        <f>IF([2]data!$U208="","VIDE",[2]data!$U208)</f>
        <v>0.5</v>
      </c>
      <c r="R212" s="1" t="str">
        <f>IF([2]data!$V208="","",[2]data!$V208)</f>
        <v>CED</v>
      </c>
      <c r="S212" s="129" t="str">
        <f>IF([2]data!$W208="","",[2]data!$W208)</f>
        <v>AQP</v>
      </c>
    </row>
    <row r="213" spans="1:19">
      <c r="A213" s="1" t="str">
        <f>IF([2]data!$A209="","",[2]data!$A209)</f>
        <v>F</v>
      </c>
      <c r="B213" s="1" t="str">
        <f>[2]data!$B209</f>
        <v>EK-138</v>
      </c>
      <c r="C213" s="1" t="str">
        <f t="shared" si="21"/>
        <v>EK</v>
      </c>
      <c r="D213" s="1" t="str">
        <f>[2]data!$F209</f>
        <v>P</v>
      </c>
      <c r="E213" s="2" t="str">
        <f>IF([2]data!$G209="1","M","")</f>
        <v/>
      </c>
      <c r="F213" s="37" t="str">
        <f>IF([2]data!$H209="1","M","")</f>
        <v/>
      </c>
      <c r="G213" s="1" t="str">
        <f>[2]data!$I209</f>
        <v>BC-13-5389-01</v>
      </c>
      <c r="H213" s="3"/>
      <c r="I213" s="30"/>
      <c r="J213" s="4">
        <f>IF([2]data!$N209="","VIDE",[2]data!$N209)</f>
        <v>41572.530740740702</v>
      </c>
      <c r="K213" s="127">
        <f t="shared" si="17"/>
        <v>43</v>
      </c>
      <c r="L213" s="4">
        <f t="shared" si="18"/>
        <v>41579</v>
      </c>
      <c r="M213" s="4">
        <f>IF([2]data!$Q209="","VIDE",[2]data!$Q209)</f>
        <v>41577.571157407401</v>
      </c>
      <c r="N213" s="1">
        <f t="shared" si="19"/>
        <v>44</v>
      </c>
      <c r="O213" s="1">
        <f t="shared" si="20"/>
        <v>3</v>
      </c>
      <c r="P213" s="3">
        <f>IF([2]data!$T209="","VIDE",[2]data!$T209)</f>
        <v>1</v>
      </c>
      <c r="Q213" s="1">
        <f>IF([2]data!$U209="","VIDE",[2]data!$U209)</f>
        <v>0.5</v>
      </c>
      <c r="R213" s="1" t="str">
        <f>IF([2]data!$V209="","",[2]data!$V209)</f>
        <v>APU</v>
      </c>
      <c r="S213" s="129" t="str">
        <f>IF([2]data!$W209="","",[2]data!$W209)</f>
        <v/>
      </c>
    </row>
    <row r="214" spans="1:19">
      <c r="A214" s="1" t="str">
        <f>IF([2]data!$A210="","",[2]data!$A210)</f>
        <v>F</v>
      </c>
      <c r="B214" s="1" t="str">
        <f>[2]data!$B210</f>
        <v>BF-015A</v>
      </c>
      <c r="C214" s="1" t="str">
        <f t="shared" si="21"/>
        <v>BF</v>
      </c>
      <c r="D214" s="1" t="str">
        <f>[2]data!$F210</f>
        <v>P</v>
      </c>
      <c r="E214" s="2" t="str">
        <f>IF([2]data!$G210="1","M","")</f>
        <v/>
      </c>
      <c r="F214" s="37" t="str">
        <f>IF([2]data!$H210="1","M","")</f>
        <v/>
      </c>
      <c r="G214" s="1" t="str">
        <f>[2]data!$I210</f>
        <v>BC-13-4797-02</v>
      </c>
      <c r="H214" s="3"/>
      <c r="I214" s="30"/>
      <c r="J214" s="4">
        <f>IF([2]data!$N210="","VIDE",[2]data!$N210)</f>
        <v>41541.492754629602</v>
      </c>
      <c r="K214" s="127">
        <f t="shared" si="17"/>
        <v>39</v>
      </c>
      <c r="L214" s="4">
        <f t="shared" si="18"/>
        <v>41548</v>
      </c>
      <c r="M214" s="4">
        <f>IF([2]data!$Q210="","VIDE",[2]data!$Q210)</f>
        <v>41577.5637615741</v>
      </c>
      <c r="N214" s="1">
        <f t="shared" si="19"/>
        <v>44</v>
      </c>
      <c r="O214" s="1">
        <f t="shared" si="20"/>
        <v>26</v>
      </c>
      <c r="P214" s="3">
        <f>IF([2]data!$T210="","VIDE",[2]data!$T210)</f>
        <v>1.75</v>
      </c>
      <c r="Q214" s="1">
        <f>IF([2]data!$U210="","VIDE",[2]data!$U210)</f>
        <v>2.5</v>
      </c>
      <c r="R214" s="1" t="str">
        <f>IF([2]data!$V210="","",[2]data!$V210)</f>
        <v>CED</v>
      </c>
      <c r="S214" s="129" t="str">
        <f>IF([2]data!$W210="","",[2]data!$W210)</f>
        <v/>
      </c>
    </row>
    <row r="215" spans="1:19">
      <c r="A215" s="1" t="str">
        <f>IF([2]data!$A211="","",[2]data!$A211)</f>
        <v>F</v>
      </c>
      <c r="B215" s="1" t="str">
        <f>[2]data!$B211</f>
        <v>AD-493</v>
      </c>
      <c r="C215" s="1" t="str">
        <f t="shared" si="21"/>
        <v>AD</v>
      </c>
      <c r="D215" s="1" t="str">
        <f>[2]data!$F211</f>
        <v>P</v>
      </c>
      <c r="E215" s="2" t="str">
        <f>IF([2]data!$G211="1","M","")</f>
        <v>M</v>
      </c>
      <c r="F215" s="37" t="str">
        <f>IF([2]data!$H211="1","M","")</f>
        <v/>
      </c>
      <c r="G215" s="1" t="str">
        <f>[2]data!$I211</f>
        <v>BC-13-5411-01</v>
      </c>
      <c r="H215" s="3"/>
      <c r="I215" s="30" t="s">
        <v>55</v>
      </c>
      <c r="J215" s="4">
        <f>IF([2]data!$N211="","VIDE",[2]data!$N211)</f>
        <v>41575.351550925901</v>
      </c>
      <c r="K215" s="127">
        <f t="shared" si="17"/>
        <v>44</v>
      </c>
      <c r="L215" s="4">
        <f t="shared" si="18"/>
        <v>41578</v>
      </c>
      <c r="M215" s="4">
        <f>IF([2]data!$Q211="","VIDE",[2]data!$Q211)</f>
        <v>41577.535983796297</v>
      </c>
      <c r="N215" s="1">
        <f t="shared" si="19"/>
        <v>44</v>
      </c>
      <c r="O215" s="1">
        <f t="shared" si="20"/>
        <v>2</v>
      </c>
      <c r="P215" s="3">
        <f>IF([2]data!$T211="","VIDE",[2]data!$T211)</f>
        <v>1.75</v>
      </c>
      <c r="Q215" s="1">
        <f>IF([2]data!$U211="","VIDE",[2]data!$U211)</f>
        <v>1</v>
      </c>
      <c r="R215" s="1" t="str">
        <f>IF([2]data!$V211="","",[2]data!$V211)</f>
        <v>EBL</v>
      </c>
      <c r="S215" s="129" t="str">
        <f>IF([2]data!$W211="","",[2]data!$W211)</f>
        <v/>
      </c>
    </row>
    <row r="216" spans="1:19">
      <c r="A216" s="1" t="str">
        <f>IF([2]data!$A212="","",[2]data!$A212)</f>
        <v>F</v>
      </c>
      <c r="B216" s="1" t="str">
        <f>[2]data!$B212</f>
        <v>AD-493</v>
      </c>
      <c r="C216" s="1" t="str">
        <f t="shared" si="21"/>
        <v>AD</v>
      </c>
      <c r="D216" s="1" t="str">
        <f>[2]data!$F212</f>
        <v>P</v>
      </c>
      <c r="E216" s="2" t="str">
        <f>IF([2]data!$G212="1","M","")</f>
        <v/>
      </c>
      <c r="F216" s="37" t="str">
        <f>IF([2]data!$H212="1","M","")</f>
        <v/>
      </c>
      <c r="G216" s="1" t="str">
        <f>[2]data!$I212</f>
        <v>BC-13-5411-05</v>
      </c>
      <c r="H216" s="3"/>
      <c r="I216" s="30"/>
      <c r="J216" s="4">
        <f>IF([2]data!$N212="","VIDE",[2]data!$N212)</f>
        <v>41575.351550925901</v>
      </c>
      <c r="K216" s="127">
        <f t="shared" si="17"/>
        <v>44</v>
      </c>
      <c r="L216" s="4">
        <f t="shared" si="18"/>
        <v>41582</v>
      </c>
      <c r="M216" s="4">
        <f>IF([2]data!$Q212="","VIDE",[2]data!$Q212)</f>
        <v>41577.535983796297</v>
      </c>
      <c r="N216" s="1">
        <f t="shared" si="19"/>
        <v>44</v>
      </c>
      <c r="O216" s="1">
        <f t="shared" si="20"/>
        <v>2</v>
      </c>
      <c r="P216" s="3">
        <f>IF([2]data!$T212="","VIDE",[2]data!$T212)</f>
        <v>1.75</v>
      </c>
      <c r="Q216" s="1">
        <f>IF([2]data!$U212="","VIDE",[2]data!$U212)</f>
        <v>1</v>
      </c>
      <c r="R216" s="1" t="str">
        <f>IF([2]data!$V212="","",[2]data!$V212)</f>
        <v>EBL</v>
      </c>
      <c r="S216" s="129" t="str">
        <f>IF([2]data!$W212="","",[2]data!$W212)</f>
        <v/>
      </c>
    </row>
    <row r="217" spans="1:19">
      <c r="A217" s="1" t="str">
        <f>IF([2]data!$A213="","",[2]data!$A213)</f>
        <v>F</v>
      </c>
      <c r="B217" s="1" t="str">
        <f>[2]data!$B213</f>
        <v>AD-493</v>
      </c>
      <c r="C217" s="1" t="str">
        <f t="shared" si="21"/>
        <v>AD</v>
      </c>
      <c r="D217" s="1" t="str">
        <f>[2]data!$F213</f>
        <v>P</v>
      </c>
      <c r="E217" s="2" t="str">
        <f>IF([2]data!$G213="1","M","")</f>
        <v/>
      </c>
      <c r="F217" s="37" t="str">
        <f>IF([2]data!$H213="1","M","")</f>
        <v/>
      </c>
      <c r="G217" s="1" t="str">
        <f>[2]data!$I213</f>
        <v>BC-13-5411-04</v>
      </c>
      <c r="H217" s="3"/>
      <c r="I217" s="30"/>
      <c r="J217" s="4">
        <f>IF([2]data!$N213="","VIDE",[2]data!$N213)</f>
        <v>41575.351550925901</v>
      </c>
      <c r="K217" s="127">
        <f t="shared" si="17"/>
        <v>44</v>
      </c>
      <c r="L217" s="4">
        <f t="shared" si="18"/>
        <v>41582</v>
      </c>
      <c r="M217" s="4">
        <f>IF([2]data!$Q213="","VIDE",[2]data!$Q213)</f>
        <v>41577.535983796297</v>
      </c>
      <c r="N217" s="1">
        <f t="shared" si="19"/>
        <v>44</v>
      </c>
      <c r="O217" s="1">
        <f t="shared" si="20"/>
        <v>2</v>
      </c>
      <c r="P217" s="3">
        <f>IF([2]data!$T213="","VIDE",[2]data!$T213)</f>
        <v>1.75</v>
      </c>
      <c r="Q217" s="1">
        <f>IF([2]data!$U213="","VIDE",[2]data!$U213)</f>
        <v>1</v>
      </c>
      <c r="R217" s="1" t="str">
        <f>IF([2]data!$V213="","",[2]data!$V213)</f>
        <v>EBL</v>
      </c>
      <c r="S217" s="129" t="str">
        <f>IF([2]data!$W213="","",[2]data!$W213)</f>
        <v/>
      </c>
    </row>
    <row r="218" spans="1:19">
      <c r="A218" s="1" t="str">
        <f>IF([2]data!$A214="","",[2]data!$A214)</f>
        <v>F</v>
      </c>
      <c r="B218" s="1" t="str">
        <f>[2]data!$B214</f>
        <v>AD-493</v>
      </c>
      <c r="C218" s="1" t="str">
        <f t="shared" si="21"/>
        <v>AD</v>
      </c>
      <c r="D218" s="1" t="str">
        <f>[2]data!$F214</f>
        <v>P</v>
      </c>
      <c r="E218" s="2" t="str">
        <f>IF([2]data!$G214="1","M","")</f>
        <v/>
      </c>
      <c r="F218" s="37" t="str">
        <f>IF([2]data!$H214="1","M","")</f>
        <v/>
      </c>
      <c r="G218" s="1" t="str">
        <f>[2]data!$I214</f>
        <v>BC-13-5411-03</v>
      </c>
      <c r="H218" s="3"/>
      <c r="I218" s="30"/>
      <c r="J218" s="4">
        <f>IF([2]data!$N214="","VIDE",[2]data!$N214)</f>
        <v>41575.351550925901</v>
      </c>
      <c r="K218" s="127">
        <f t="shared" si="17"/>
        <v>44</v>
      </c>
      <c r="L218" s="4">
        <f t="shared" si="18"/>
        <v>41582</v>
      </c>
      <c r="M218" s="4">
        <f>IF([2]data!$Q214="","VIDE",[2]data!$Q214)</f>
        <v>41577.535983796297</v>
      </c>
      <c r="N218" s="1">
        <f t="shared" si="19"/>
        <v>44</v>
      </c>
      <c r="O218" s="1">
        <f t="shared" si="20"/>
        <v>2</v>
      </c>
      <c r="P218" s="3">
        <f>IF([2]data!$T214="","VIDE",[2]data!$T214)</f>
        <v>1.75</v>
      </c>
      <c r="Q218" s="1">
        <f>IF([2]data!$U214="","VIDE",[2]data!$U214)</f>
        <v>1</v>
      </c>
      <c r="R218" s="1" t="str">
        <f>IF([2]data!$V214="","",[2]data!$V214)</f>
        <v>EBL</v>
      </c>
      <c r="S218" s="129" t="str">
        <f>IF([2]data!$W214="","",[2]data!$W214)</f>
        <v/>
      </c>
    </row>
    <row r="219" spans="1:19">
      <c r="A219" s="1" t="str">
        <f>IF([2]data!$A215="","",[2]data!$A215)</f>
        <v>F</v>
      </c>
      <c r="B219" s="1" t="str">
        <f>[2]data!$B215</f>
        <v>AD-493</v>
      </c>
      <c r="C219" s="1" t="str">
        <f t="shared" si="21"/>
        <v>AD</v>
      </c>
      <c r="D219" s="1" t="str">
        <f>[2]data!$F215</f>
        <v>P</v>
      </c>
      <c r="E219" s="2" t="str">
        <f>IF([2]data!$G215="1","M","")</f>
        <v/>
      </c>
      <c r="F219" s="37" t="str">
        <f>IF([2]data!$H215="1","M","")</f>
        <v/>
      </c>
      <c r="G219" s="1" t="str">
        <f>[2]data!$I215</f>
        <v>BC-13-5411-02</v>
      </c>
      <c r="H219" s="3"/>
      <c r="I219" s="30" t="s">
        <v>55</v>
      </c>
      <c r="J219" s="4">
        <f>IF([2]data!$N215="","VIDE",[2]data!$N215)</f>
        <v>41575.351550925901</v>
      </c>
      <c r="K219" s="127">
        <f t="shared" si="17"/>
        <v>44</v>
      </c>
      <c r="L219" s="4">
        <f t="shared" si="18"/>
        <v>41582</v>
      </c>
      <c r="M219" s="4">
        <f>IF([2]data!$Q215="","VIDE",[2]data!$Q215)</f>
        <v>41577.535983796297</v>
      </c>
      <c r="N219" s="1">
        <f t="shared" si="19"/>
        <v>44</v>
      </c>
      <c r="O219" s="1">
        <f t="shared" si="20"/>
        <v>2</v>
      </c>
      <c r="P219" s="3">
        <f>IF([2]data!$T215="","VIDE",[2]data!$T215)</f>
        <v>1.75</v>
      </c>
      <c r="Q219" s="1">
        <f>IF([2]data!$U215="","VIDE",[2]data!$U215)</f>
        <v>1</v>
      </c>
      <c r="R219" s="1" t="str">
        <f>IF([2]data!$V215="","",[2]data!$V215)</f>
        <v>EBL</v>
      </c>
      <c r="S219" s="129" t="str">
        <f>IF([2]data!$W215="","",[2]data!$W215)</f>
        <v/>
      </c>
    </row>
    <row r="220" spans="1:19">
      <c r="A220" s="1" t="str">
        <f>IF([2]data!$A216="","",[2]data!$A216)</f>
        <v>F</v>
      </c>
      <c r="B220" s="1" t="str">
        <f>[2]data!$B216</f>
        <v>EK-182</v>
      </c>
      <c r="C220" s="1" t="str">
        <f t="shared" si="21"/>
        <v>EK</v>
      </c>
      <c r="D220" s="1" t="str">
        <f>[2]data!$F216</f>
        <v>P</v>
      </c>
      <c r="E220" s="2" t="str">
        <f>IF([2]data!$G216="1","M","")</f>
        <v/>
      </c>
      <c r="F220" s="37" t="str">
        <f>IF([2]data!$H216="1","M","")</f>
        <v/>
      </c>
      <c r="G220" s="1" t="str">
        <f>[2]data!$I216</f>
        <v>BC-13-5417-01</v>
      </c>
      <c r="H220" s="3"/>
      <c r="I220" s="30" t="s">
        <v>55</v>
      </c>
      <c r="J220" s="4">
        <f>IF([2]data!$N216="","VIDE",[2]data!$N216)</f>
        <v>41575.442777777796</v>
      </c>
      <c r="K220" s="127">
        <f t="shared" si="17"/>
        <v>44</v>
      </c>
      <c r="L220" s="4">
        <f t="shared" si="18"/>
        <v>41582</v>
      </c>
      <c r="M220" s="4">
        <f>IF([2]data!$Q216="","VIDE",[2]data!$Q216)</f>
        <v>41577.504780092597</v>
      </c>
      <c r="N220" s="1">
        <f t="shared" si="19"/>
        <v>44</v>
      </c>
      <c r="O220" s="1">
        <f t="shared" si="20"/>
        <v>2</v>
      </c>
      <c r="P220" s="3">
        <f>IF([2]data!$T216="","VIDE",[2]data!$T216)</f>
        <v>1</v>
      </c>
      <c r="Q220" s="1">
        <f>IF([2]data!$U216="","VIDE",[2]data!$U216)</f>
        <v>0.35</v>
      </c>
      <c r="R220" s="1" t="str">
        <f>IF([2]data!$V216="","",[2]data!$V216)</f>
        <v>APU</v>
      </c>
      <c r="S220" s="129" t="str">
        <f>IF([2]data!$W216="","",[2]data!$W216)</f>
        <v>Lot / OF déjà contrôlé</v>
      </c>
    </row>
    <row r="221" spans="1:19">
      <c r="A221" s="1" t="str">
        <f>IF([2]data!$A217="","",[2]data!$A217)</f>
        <v>F</v>
      </c>
      <c r="B221" s="1" t="str">
        <f>[2]data!$B217</f>
        <v>EL-480</v>
      </c>
      <c r="C221" s="1" t="str">
        <f t="shared" si="21"/>
        <v>EL</v>
      </c>
      <c r="D221" s="1" t="str">
        <f>[2]data!$F217</f>
        <v>P</v>
      </c>
      <c r="E221" s="2" t="str">
        <f>IF([2]data!$G217="1","M","")</f>
        <v/>
      </c>
      <c r="F221" s="37" t="str">
        <f>IF([2]data!$H217="1","M","")</f>
        <v/>
      </c>
      <c r="G221" s="1" t="str">
        <f>[2]data!$I217</f>
        <v>BC-13-5442-01</v>
      </c>
      <c r="H221" s="3"/>
      <c r="I221" s="30" t="s">
        <v>55</v>
      </c>
      <c r="J221" s="4">
        <f>IF([2]data!$N217="","VIDE",[2]data!$N217)</f>
        <v>41576.345879629604</v>
      </c>
      <c r="K221" s="127">
        <f t="shared" si="17"/>
        <v>44</v>
      </c>
      <c r="L221" s="4">
        <f t="shared" si="18"/>
        <v>41583</v>
      </c>
      <c r="M221" s="4">
        <f>IF([2]data!$Q217="","VIDE",[2]data!$Q217)</f>
        <v>41577.494641203702</v>
      </c>
      <c r="N221" s="1">
        <f t="shared" si="19"/>
        <v>44</v>
      </c>
      <c r="O221" s="1">
        <f t="shared" si="20"/>
        <v>1</v>
      </c>
      <c r="P221" s="3">
        <f>IF([2]data!$T217="","VIDE",[2]data!$T217)</f>
        <v>1</v>
      </c>
      <c r="Q221" s="1">
        <f>IF([2]data!$U217="","VIDE",[2]data!$U217)</f>
        <v>1</v>
      </c>
      <c r="R221" s="1" t="str">
        <f>IF([2]data!$V217="","",[2]data!$V217)</f>
        <v>APU</v>
      </c>
      <c r="S221" s="129" t="str">
        <f>IF([2]data!$W217="","",[2]data!$W217)</f>
        <v/>
      </c>
    </row>
    <row r="222" spans="1:19">
      <c r="A222" s="1" t="str">
        <f>IF([2]data!$A218="","",[2]data!$A218)</f>
        <v>F</v>
      </c>
      <c r="B222" s="1" t="str">
        <f>[2]data!$B218</f>
        <v>AB-344/A</v>
      </c>
      <c r="C222" s="1" t="str">
        <f t="shared" si="21"/>
        <v>AB</v>
      </c>
      <c r="D222" s="1" t="str">
        <f>[2]data!$F218</f>
        <v>P</v>
      </c>
      <c r="E222" s="2" t="str">
        <f>IF([2]data!$G218="1","M","")</f>
        <v/>
      </c>
      <c r="F222" s="37" t="str">
        <f>IF([2]data!$H218="1","M","")</f>
        <v/>
      </c>
      <c r="G222" s="1" t="str">
        <f>[2]data!$I218</f>
        <v>BC-13-4975-01</v>
      </c>
      <c r="H222" s="3"/>
      <c r="I222" s="30" t="s">
        <v>55</v>
      </c>
      <c r="J222" s="4">
        <f>IF([2]data!$N218="","VIDE",[2]data!$N218)</f>
        <v>41549.601678240702</v>
      </c>
      <c r="K222" s="127">
        <f t="shared" si="17"/>
        <v>40</v>
      </c>
      <c r="L222" s="4">
        <f t="shared" si="18"/>
        <v>41556</v>
      </c>
      <c r="M222" s="4">
        <f>IF([2]data!$Q218="","VIDE",[2]data!$Q218)</f>
        <v>41577.491388888899</v>
      </c>
      <c r="N222" s="1">
        <f t="shared" si="19"/>
        <v>44</v>
      </c>
      <c r="O222" s="1">
        <f t="shared" si="20"/>
        <v>20</v>
      </c>
      <c r="P222" s="3">
        <f>IF([2]data!$T218="","VIDE",[2]data!$T218)</f>
        <v>1.5</v>
      </c>
      <c r="Q222" s="1">
        <f>IF([2]data!$U218="","VIDE",[2]data!$U218)</f>
        <v>1</v>
      </c>
      <c r="R222" s="1" t="str">
        <f>IF([2]data!$V218="","",[2]data!$V218)</f>
        <v>FPL</v>
      </c>
      <c r="S222" s="129" t="str">
        <f>IF([2]data!$W218="","",[2]data!$W218)</f>
        <v/>
      </c>
    </row>
    <row r="223" spans="1:19">
      <c r="A223" s="1" t="str">
        <f>IF([2]data!$A219="","",[2]data!$A219)</f>
        <v>F</v>
      </c>
      <c r="B223" s="1" t="str">
        <f>[2]data!$B219</f>
        <v>AD-575</v>
      </c>
      <c r="C223" s="1" t="str">
        <f t="shared" si="21"/>
        <v>AD</v>
      </c>
      <c r="D223" s="1" t="str">
        <f>[2]data!$F219</f>
        <v>P</v>
      </c>
      <c r="E223" s="2" t="str">
        <f>IF([2]data!$G219="1","M","")</f>
        <v/>
      </c>
      <c r="F223" s="37" t="str">
        <f>IF([2]data!$H219="1","M","")</f>
        <v/>
      </c>
      <c r="G223" s="1" t="str">
        <f>[2]data!$I219</f>
        <v>BC-13-5283-01</v>
      </c>
      <c r="H223" s="3"/>
      <c r="I223" s="30"/>
      <c r="J223" s="4">
        <f>IF([2]data!$N219="","VIDE",[2]data!$N219)</f>
        <v>41568.400543981501</v>
      </c>
      <c r="K223" s="127">
        <f t="shared" si="17"/>
        <v>43</v>
      </c>
      <c r="L223" s="4">
        <f t="shared" si="18"/>
        <v>41575</v>
      </c>
      <c r="M223" s="4">
        <f>IF([2]data!$Q219="","VIDE",[2]data!$Q219)</f>
        <v>41577.465451388904</v>
      </c>
      <c r="N223" s="1">
        <f t="shared" si="19"/>
        <v>44</v>
      </c>
      <c r="O223" s="1">
        <f t="shared" si="20"/>
        <v>7</v>
      </c>
      <c r="P223" s="3">
        <f>IF([2]data!$T219="","VIDE",[2]data!$T219)</f>
        <v>1.75</v>
      </c>
      <c r="Q223" s="1">
        <f>IF([2]data!$U219="","VIDE",[2]data!$U219)</f>
        <v>0.75</v>
      </c>
      <c r="R223" s="1" t="str">
        <f>IF([2]data!$V219="","",[2]data!$V219)</f>
        <v>FPL</v>
      </c>
      <c r="S223" s="129" t="str">
        <f>IF([2]data!$W219="","",[2]data!$W219)</f>
        <v/>
      </c>
    </row>
    <row r="224" spans="1:19">
      <c r="A224" s="1" t="str">
        <f>IF([2]data!$A220="","",[2]data!$A220)</f>
        <v>F</v>
      </c>
      <c r="B224" s="1" t="str">
        <f>[2]data!$B220</f>
        <v>AL-061C/A</v>
      </c>
      <c r="C224" s="1" t="str">
        <f t="shared" si="21"/>
        <v>AL</v>
      </c>
      <c r="D224" s="1" t="str">
        <f>[2]data!$F220</f>
        <v>P</v>
      </c>
      <c r="E224" s="2" t="str">
        <f>IF([2]data!$G220="1","M","")</f>
        <v/>
      </c>
      <c r="F224" s="37" t="str">
        <f>IF([2]data!$H220="1","M","")</f>
        <v/>
      </c>
      <c r="G224" s="1" t="str">
        <f>[2]data!$I220</f>
        <v>BC-13-5336-02</v>
      </c>
      <c r="H224" s="3"/>
      <c r="I224" s="30"/>
      <c r="J224" s="4">
        <f>IF([2]data!$N220="","VIDE",[2]data!$N220)</f>
        <v>41570.4239930556</v>
      </c>
      <c r="K224" s="127">
        <f t="shared" si="17"/>
        <v>43</v>
      </c>
      <c r="L224" s="4">
        <f t="shared" si="18"/>
        <v>41577</v>
      </c>
      <c r="M224" s="4">
        <f>IF([2]data!$Q220="","VIDE",[2]data!$Q220)</f>
        <v>41577.4167592593</v>
      </c>
      <c r="N224" s="1">
        <f t="shared" si="19"/>
        <v>44</v>
      </c>
      <c r="O224" s="1">
        <f t="shared" si="20"/>
        <v>5</v>
      </c>
      <c r="P224" s="3">
        <f>IF([2]data!$T220="","VIDE",[2]data!$T220)</f>
        <v>1.5</v>
      </c>
      <c r="Q224" s="1">
        <f>IF([2]data!$U220="","VIDE",[2]data!$U220)</f>
        <v>1</v>
      </c>
      <c r="R224" s="1" t="str">
        <f>IF([2]data!$V220="","",[2]data!$V220)</f>
        <v>FPL</v>
      </c>
      <c r="S224" s="129" t="str">
        <f>IF([2]data!$W220="","",[2]data!$W220)</f>
        <v/>
      </c>
    </row>
    <row r="225" spans="1:19">
      <c r="A225" s="1" t="str">
        <f>IF([2]data!$A221="","",[2]data!$A221)</f>
        <v>F</v>
      </c>
      <c r="B225" s="1" t="str">
        <f>[2]data!$B221</f>
        <v>AL-061D/A</v>
      </c>
      <c r="C225" s="1" t="str">
        <f t="shared" si="21"/>
        <v>AL</v>
      </c>
      <c r="D225" s="1" t="str">
        <f>[2]data!$F221</f>
        <v>P</v>
      </c>
      <c r="E225" s="2" t="str">
        <f>IF([2]data!$G221="1","M","")</f>
        <v/>
      </c>
      <c r="F225" s="37" t="str">
        <f>IF([2]data!$H221="1","M","")</f>
        <v/>
      </c>
      <c r="G225" s="1" t="str">
        <f>[2]data!$I221</f>
        <v>BC-13-5336-03</v>
      </c>
      <c r="H225" s="3"/>
      <c r="I225" s="30"/>
      <c r="J225" s="4">
        <f>IF([2]data!$N221="","VIDE",[2]data!$N221)</f>
        <v>41570.4239930556</v>
      </c>
      <c r="K225" s="127">
        <f t="shared" si="17"/>
        <v>43</v>
      </c>
      <c r="L225" s="4">
        <f t="shared" si="18"/>
        <v>41577</v>
      </c>
      <c r="M225" s="4">
        <f>IF([2]data!$Q221="","VIDE",[2]data!$Q221)</f>
        <v>41577.4167592593</v>
      </c>
      <c r="N225" s="1">
        <f t="shared" si="19"/>
        <v>44</v>
      </c>
      <c r="O225" s="1">
        <f t="shared" si="20"/>
        <v>5</v>
      </c>
      <c r="P225" s="3">
        <f>IF([2]data!$T221="","VIDE",[2]data!$T221)</f>
        <v>1.5</v>
      </c>
      <c r="Q225" s="1">
        <f>IF([2]data!$U221="","VIDE",[2]data!$U221)</f>
        <v>1</v>
      </c>
      <c r="R225" s="1" t="str">
        <f>IF([2]data!$V221="","",[2]data!$V221)</f>
        <v>FPL</v>
      </c>
      <c r="S225" s="129" t="str">
        <f>IF([2]data!$W221="","",[2]data!$W221)</f>
        <v/>
      </c>
    </row>
    <row r="226" spans="1:19">
      <c r="A226" s="1" t="str">
        <f>IF([2]data!$A222="","",[2]data!$A222)</f>
        <v>F</v>
      </c>
      <c r="B226" s="1" t="str">
        <f>[2]data!$B222</f>
        <v>EJ-096</v>
      </c>
      <c r="C226" s="1" t="str">
        <f t="shared" si="21"/>
        <v>EJ</v>
      </c>
      <c r="D226" s="1" t="str">
        <f>[2]data!$F222</f>
        <v>P</v>
      </c>
      <c r="E226" s="2" t="str">
        <f>IF([2]data!$G222="1","M","")</f>
        <v/>
      </c>
      <c r="F226" s="37" t="str">
        <f>IF([2]data!$H222="1","M","")</f>
        <v/>
      </c>
      <c r="G226" s="1" t="str">
        <f>[2]data!$I222</f>
        <v>BC-13-5384-01</v>
      </c>
      <c r="H226" s="3"/>
      <c r="I226" s="30" t="s">
        <v>55</v>
      </c>
      <c r="J226" s="4">
        <f>IF([2]data!$N222="","VIDE",[2]data!$N222)</f>
        <v>41572.523680555598</v>
      </c>
      <c r="K226" s="127">
        <f t="shared" si="17"/>
        <v>43</v>
      </c>
      <c r="L226" s="4">
        <f t="shared" si="18"/>
        <v>41579</v>
      </c>
      <c r="M226" s="4">
        <f>IF([2]data!$Q222="","VIDE",[2]data!$Q222)</f>
        <v>41577.416423611103</v>
      </c>
      <c r="N226" s="1">
        <f t="shared" si="19"/>
        <v>44</v>
      </c>
      <c r="O226" s="1">
        <f t="shared" si="20"/>
        <v>3</v>
      </c>
      <c r="P226" s="3">
        <f>IF([2]data!$T222="","VIDE",[2]data!$T222)</f>
        <v>2</v>
      </c>
      <c r="Q226" s="1">
        <f>IF([2]data!$U222="","VIDE",[2]data!$U222)</f>
        <v>1</v>
      </c>
      <c r="R226" s="1" t="str">
        <f>IF([2]data!$V222="","",[2]data!$V222)</f>
        <v>APU</v>
      </c>
      <c r="S226" s="129" t="str">
        <f>IF([2]data!$W222="","",[2]data!$W222)</f>
        <v/>
      </c>
    </row>
    <row r="227" spans="1:19">
      <c r="A227" s="1" t="str">
        <f>IF([2]data!$A223="","",[2]data!$A223)</f>
        <v>F</v>
      </c>
      <c r="B227" s="1" t="str">
        <f>[2]data!$B223</f>
        <v>EJ-093A/A</v>
      </c>
      <c r="C227" s="1" t="str">
        <f t="shared" si="21"/>
        <v>EJ</v>
      </c>
      <c r="D227" s="1" t="str">
        <f>[2]data!$F223</f>
        <v>P</v>
      </c>
      <c r="E227" s="2" t="str">
        <f>IF([2]data!$G223="1","M","")</f>
        <v/>
      </c>
      <c r="F227" s="37" t="str">
        <f>IF([2]data!$H223="1","M","")</f>
        <v/>
      </c>
      <c r="G227" s="1" t="str">
        <f>[2]data!$I223</f>
        <v>BC-13-5383-01</v>
      </c>
      <c r="H227" s="3"/>
      <c r="I227" s="30" t="s">
        <v>55</v>
      </c>
      <c r="J227" s="4">
        <f>IF([2]data!$N223="","VIDE",[2]data!$N223)</f>
        <v>41572.523321759298</v>
      </c>
      <c r="K227" s="127">
        <f t="shared" si="17"/>
        <v>43</v>
      </c>
      <c r="L227" s="4">
        <f t="shared" si="18"/>
        <v>41579</v>
      </c>
      <c r="M227" s="4">
        <f>IF([2]data!$Q223="","VIDE",[2]data!$Q223)</f>
        <v>41577.408692129597</v>
      </c>
      <c r="N227" s="1">
        <f t="shared" si="19"/>
        <v>44</v>
      </c>
      <c r="O227" s="1">
        <f t="shared" si="20"/>
        <v>3</v>
      </c>
      <c r="P227" s="3">
        <f>IF([2]data!$T223="","VIDE",[2]data!$T223)</f>
        <v>2</v>
      </c>
      <c r="Q227" s="1">
        <f>IF([2]data!$U223="","VIDE",[2]data!$U223)</f>
        <v>1</v>
      </c>
      <c r="R227" s="1" t="str">
        <f>IF([2]data!$V223="","",[2]data!$V223)</f>
        <v>APU</v>
      </c>
      <c r="S227" s="129" t="str">
        <f>IF([2]data!$W223="","",[2]data!$W223)</f>
        <v/>
      </c>
    </row>
    <row r="228" spans="1:19">
      <c r="A228" s="1" t="str">
        <f>IF([2]data!$A224="","",[2]data!$A224)</f>
        <v>F</v>
      </c>
      <c r="B228" s="1" t="str">
        <f>[2]data!$B224</f>
        <v>CH-300</v>
      </c>
      <c r="C228" s="1" t="str">
        <f t="shared" si="21"/>
        <v>CH</v>
      </c>
      <c r="D228" s="1" t="str">
        <f>[2]data!$F224</f>
        <v>P</v>
      </c>
      <c r="E228" s="2" t="str">
        <f>IF([2]data!$G224="1","M","")</f>
        <v/>
      </c>
      <c r="F228" s="37" t="str">
        <f>IF([2]data!$H224="1","M","")</f>
        <v/>
      </c>
      <c r="G228" s="1" t="str">
        <f>[2]data!$I224</f>
        <v>BC-13-5358-01</v>
      </c>
      <c r="H228" s="3"/>
      <c r="I228" s="30"/>
      <c r="J228" s="4">
        <f>IF([2]data!$N224="","VIDE",[2]data!$N224)</f>
        <v>41571.465231481503</v>
      </c>
      <c r="K228" s="127">
        <f t="shared" si="17"/>
        <v>43</v>
      </c>
      <c r="L228" s="4">
        <f t="shared" si="18"/>
        <v>41578</v>
      </c>
      <c r="M228" s="4">
        <f>IF([2]data!$Q224="","VIDE",[2]data!$Q224)</f>
        <v>41577.378391203703</v>
      </c>
      <c r="N228" s="1">
        <f t="shared" si="19"/>
        <v>44</v>
      </c>
      <c r="O228" s="1">
        <f t="shared" si="20"/>
        <v>4</v>
      </c>
      <c r="P228" s="3">
        <f>IF([2]data!$T224="","VIDE",[2]data!$T224)</f>
        <v>1.25</v>
      </c>
      <c r="Q228" s="1">
        <f>IF([2]data!$U224="","VIDE",[2]data!$U224)</f>
        <v>0.5</v>
      </c>
      <c r="R228" s="1" t="str">
        <f>IF([2]data!$V224="","",[2]data!$V224)</f>
        <v>CED</v>
      </c>
      <c r="S228" s="129" t="str">
        <f>IF([2]data!$W224="","",[2]data!$W224)</f>
        <v>AQP</v>
      </c>
    </row>
    <row r="229" spans="1:19">
      <c r="A229" s="1" t="str">
        <f>IF([2]data!$A225="","",[2]data!$A225)</f>
        <v>F</v>
      </c>
      <c r="B229" s="1" t="str">
        <f>[2]data!$B225</f>
        <v>BF-041</v>
      </c>
      <c r="C229" s="1" t="str">
        <f t="shared" si="21"/>
        <v>BF</v>
      </c>
      <c r="D229" s="1" t="str">
        <f>[2]data!$F225</f>
        <v>P</v>
      </c>
      <c r="E229" s="2" t="str">
        <f>IF([2]data!$G225="1","M","")</f>
        <v/>
      </c>
      <c r="F229" s="37" t="str">
        <f>IF([2]data!$H225="1","M","")</f>
        <v/>
      </c>
      <c r="G229" s="1" t="str">
        <f>[2]data!$I225</f>
        <v>BC-13-5457-01</v>
      </c>
      <c r="H229" s="3"/>
      <c r="I229" s="30" t="s">
        <v>55</v>
      </c>
      <c r="J229" s="4">
        <f>IF([2]data!$N225="","VIDE",[2]data!$N225)</f>
        <v>41576.583831018499</v>
      </c>
      <c r="K229" s="127">
        <f t="shared" si="17"/>
        <v>44</v>
      </c>
      <c r="L229" s="4">
        <f t="shared" si="18"/>
        <v>41583</v>
      </c>
      <c r="M229" s="4">
        <f>IF([2]data!$Q225="","VIDE",[2]data!$Q225)</f>
        <v>41577.378391203703</v>
      </c>
      <c r="N229" s="1">
        <f t="shared" si="19"/>
        <v>44</v>
      </c>
      <c r="O229" s="1">
        <f t="shared" si="20"/>
        <v>1</v>
      </c>
      <c r="P229" s="3">
        <f>IF([2]data!$T225="","VIDE",[2]data!$T225)</f>
        <v>1.75</v>
      </c>
      <c r="Q229" s="1">
        <f>IF([2]data!$U225="","VIDE",[2]data!$U225)</f>
        <v>1.75</v>
      </c>
      <c r="R229" s="1" t="str">
        <f>IF([2]data!$V225="","",[2]data!$V225)</f>
        <v>CED</v>
      </c>
      <c r="S229" s="129" t="str">
        <f>IF([2]data!$W225="","",[2]data!$W225)</f>
        <v/>
      </c>
    </row>
    <row r="230" spans="1:19">
      <c r="A230" s="1" t="str">
        <f>IF([2]data!$A226="","",[2]data!$A226)</f>
        <v>F</v>
      </c>
      <c r="B230" s="1" t="str">
        <f>[2]data!$B226</f>
        <v>BF-041</v>
      </c>
      <c r="C230" s="1" t="str">
        <f t="shared" si="21"/>
        <v>BF</v>
      </c>
      <c r="D230" s="1" t="str">
        <f>[2]data!$F226</f>
        <v>P</v>
      </c>
      <c r="E230" s="2" t="str">
        <f>IF([2]data!$G226="1","M","")</f>
        <v/>
      </c>
      <c r="F230" s="37" t="str">
        <f>IF([2]data!$H226="1","M","")</f>
        <v/>
      </c>
      <c r="G230" s="1" t="str">
        <f>[2]data!$I226</f>
        <v>BC-13-5358-03</v>
      </c>
      <c r="H230" s="3"/>
      <c r="I230" s="30" t="s">
        <v>55</v>
      </c>
      <c r="J230" s="4">
        <f>IF([2]data!$N226="","VIDE",[2]data!$N226)</f>
        <v>41571.465231481503</v>
      </c>
      <c r="K230" s="127">
        <f t="shared" si="17"/>
        <v>43</v>
      </c>
      <c r="L230" s="4">
        <f t="shared" si="18"/>
        <v>41578</v>
      </c>
      <c r="M230" s="4">
        <f>IF([2]data!$Q226="","VIDE",[2]data!$Q226)</f>
        <v>41577.378391203703</v>
      </c>
      <c r="N230" s="1">
        <f t="shared" si="19"/>
        <v>44</v>
      </c>
      <c r="O230" s="1">
        <f t="shared" si="20"/>
        <v>4</v>
      </c>
      <c r="P230" s="3">
        <f>IF([2]data!$T226="","VIDE",[2]data!$T226)</f>
        <v>1.75</v>
      </c>
      <c r="Q230" s="1">
        <f>IF([2]data!$U226="","VIDE",[2]data!$U226)</f>
        <v>1.75</v>
      </c>
      <c r="R230" s="1" t="str">
        <f>IF([2]data!$V226="","",[2]data!$V226)</f>
        <v>CED</v>
      </c>
      <c r="S230" s="129" t="str">
        <f>IF([2]data!$W226="","",[2]data!$W226)</f>
        <v/>
      </c>
    </row>
    <row r="231" spans="1:19">
      <c r="A231" s="1" t="str">
        <f>IF([2]data!$A227="","",[2]data!$A227)</f>
        <v>F</v>
      </c>
      <c r="B231" s="1" t="str">
        <f>[2]data!$B227</f>
        <v>CH-051</v>
      </c>
      <c r="C231" s="1" t="str">
        <f t="shared" si="21"/>
        <v>CH</v>
      </c>
      <c r="D231" s="1" t="str">
        <f>[2]data!$F227</f>
        <v>P</v>
      </c>
      <c r="E231" s="2" t="str">
        <f>IF([2]data!$G227="1","M","")</f>
        <v/>
      </c>
      <c r="F231" s="37" t="str">
        <f>IF([2]data!$H227="1","M","")</f>
        <v/>
      </c>
      <c r="G231" s="1" t="str">
        <f>[2]data!$I227</f>
        <v>BC-13-5358-02</v>
      </c>
      <c r="H231" s="3"/>
      <c r="I231" s="30" t="s">
        <v>55</v>
      </c>
      <c r="J231" s="4">
        <f>IF([2]data!$N227="","VIDE",[2]data!$N227)</f>
        <v>41571.465231481503</v>
      </c>
      <c r="K231" s="127">
        <f t="shared" si="17"/>
        <v>43</v>
      </c>
      <c r="L231" s="4">
        <f t="shared" si="18"/>
        <v>41578</v>
      </c>
      <c r="M231" s="4">
        <f>IF([2]data!$Q227="","VIDE",[2]data!$Q227)</f>
        <v>41577.378391203703</v>
      </c>
      <c r="N231" s="1">
        <f t="shared" si="19"/>
        <v>44</v>
      </c>
      <c r="O231" s="1">
        <f t="shared" si="20"/>
        <v>4</v>
      </c>
      <c r="P231" s="3">
        <f>IF([2]data!$T227="","VIDE",[2]data!$T227)</f>
        <v>1.25</v>
      </c>
      <c r="Q231" s="1">
        <f>IF([2]data!$U227="","VIDE",[2]data!$U227)</f>
        <v>0.5</v>
      </c>
      <c r="R231" s="1" t="str">
        <f>IF([2]data!$V227="","",[2]data!$V227)</f>
        <v>CED</v>
      </c>
      <c r="S231" s="129" t="str">
        <f>IF([2]data!$W227="","",[2]data!$W227)</f>
        <v>AQP</v>
      </c>
    </row>
    <row r="232" spans="1:19">
      <c r="A232" s="1" t="str">
        <f>IF([2]data!$A228="","",[2]data!$A228)</f>
        <v>F</v>
      </c>
      <c r="B232" s="1" t="str">
        <f>[2]data!$B228</f>
        <v>DT-054</v>
      </c>
      <c r="C232" s="1" t="str">
        <f t="shared" si="21"/>
        <v>DT</v>
      </c>
      <c r="D232" s="1" t="str">
        <f>[2]data!$F228</f>
        <v>P</v>
      </c>
      <c r="E232" s="2" t="str">
        <f>IF([2]data!$G228="1","M","")</f>
        <v/>
      </c>
      <c r="F232" s="37" t="str">
        <f>IF([2]data!$H228="1","M","")</f>
        <v/>
      </c>
      <c r="G232" s="1" t="str">
        <f>[2]data!$I228</f>
        <v>BC-13-5235-04</v>
      </c>
      <c r="H232" s="3"/>
      <c r="I232" s="30" t="s">
        <v>55</v>
      </c>
      <c r="J232" s="4">
        <f>IF([2]data!$N228="","VIDE",[2]data!$N228)</f>
        <v>41564.3511111111</v>
      </c>
      <c r="K232" s="127">
        <f t="shared" si="17"/>
        <v>42</v>
      </c>
      <c r="L232" s="4">
        <f t="shared" si="18"/>
        <v>41571</v>
      </c>
      <c r="M232" s="4">
        <f>IF([2]data!$Q228="","VIDE",[2]data!$Q228)</f>
        <v>41577.370150463001</v>
      </c>
      <c r="N232" s="1">
        <f t="shared" si="19"/>
        <v>44</v>
      </c>
      <c r="O232" s="1">
        <f t="shared" si="20"/>
        <v>9</v>
      </c>
      <c r="P232" s="3">
        <f>IF([2]data!$T228="","VIDE",[2]data!$T228)</f>
        <v>2.5</v>
      </c>
      <c r="Q232" s="1">
        <f>IF([2]data!$U228="","VIDE",[2]data!$U228)</f>
        <v>1</v>
      </c>
      <c r="R232" s="1" t="str">
        <f>IF([2]data!$V228="","",[2]data!$V228)</f>
        <v>PAB</v>
      </c>
      <c r="S232" s="129" t="str">
        <f>IF([2]data!$W228="","",[2]data!$W228)</f>
        <v/>
      </c>
    </row>
    <row r="233" spans="1:19">
      <c r="A233" s="1" t="str">
        <f>IF([2]data!$A229="","",[2]data!$A229)</f>
        <v>F</v>
      </c>
      <c r="B233" s="1" t="str">
        <f>[2]data!$B229</f>
        <v>DT-054</v>
      </c>
      <c r="C233" s="1" t="str">
        <f t="shared" si="21"/>
        <v>DT</v>
      </c>
      <c r="D233" s="1" t="str">
        <f>[2]data!$F229</f>
        <v>P</v>
      </c>
      <c r="E233" s="2" t="str">
        <f>IF([2]data!$G229="1","M","")</f>
        <v/>
      </c>
      <c r="F233" s="37" t="str">
        <f>IF([2]data!$H229="1","M","")</f>
        <v/>
      </c>
      <c r="G233" s="1" t="str">
        <f>[2]data!$I229</f>
        <v>BC-13-5235-05</v>
      </c>
      <c r="H233" s="3"/>
      <c r="I233" s="30" t="s">
        <v>55</v>
      </c>
      <c r="J233" s="4">
        <f>IF([2]data!$N229="","VIDE",[2]data!$N229)</f>
        <v>41564.3511111111</v>
      </c>
      <c r="K233" s="127">
        <f t="shared" si="17"/>
        <v>42</v>
      </c>
      <c r="L233" s="4">
        <f t="shared" si="18"/>
        <v>41571</v>
      </c>
      <c r="M233" s="4">
        <f>IF([2]data!$Q229="","VIDE",[2]data!$Q229)</f>
        <v>41577.370150463001</v>
      </c>
      <c r="N233" s="1">
        <f t="shared" si="19"/>
        <v>44</v>
      </c>
      <c r="O233" s="1">
        <f t="shared" si="20"/>
        <v>9</v>
      </c>
      <c r="P233" s="3">
        <f>IF([2]data!$T229="","VIDE",[2]data!$T229)</f>
        <v>2.5</v>
      </c>
      <c r="Q233" s="1">
        <f>IF([2]data!$U229="","VIDE",[2]data!$U229)</f>
        <v>1</v>
      </c>
      <c r="R233" s="1" t="str">
        <f>IF([2]data!$V229="","",[2]data!$V229)</f>
        <v>PAB</v>
      </c>
      <c r="S233" s="129" t="str">
        <f>IF([2]data!$W229="","",[2]data!$W229)</f>
        <v/>
      </c>
    </row>
    <row r="234" spans="1:19">
      <c r="A234" s="1" t="str">
        <f>IF([2]data!$A230="","",[2]data!$A230)</f>
        <v>F</v>
      </c>
      <c r="B234" s="1" t="str">
        <f>[2]data!$B230</f>
        <v>AB-260</v>
      </c>
      <c r="C234" s="1" t="str">
        <f t="shared" si="21"/>
        <v>AB</v>
      </c>
      <c r="D234" s="1" t="str">
        <f>[2]data!$F230</f>
        <v>P</v>
      </c>
      <c r="E234" s="2" t="str">
        <f>IF([2]data!$G230="1","M","")</f>
        <v/>
      </c>
      <c r="F234" s="37" t="str">
        <f>IF([2]data!$H230="1","M","")</f>
        <v/>
      </c>
      <c r="G234" s="1" t="str">
        <f>[2]data!$I230</f>
        <v>BC-13-5297-01</v>
      </c>
      <c r="H234" s="3"/>
      <c r="I234" s="30"/>
      <c r="J234" s="4">
        <f>IF([2]data!$N230="","VIDE",[2]data!$N230)</f>
        <v>41568.475289351903</v>
      </c>
      <c r="K234" s="127">
        <f t="shared" si="17"/>
        <v>43</v>
      </c>
      <c r="L234" s="4">
        <f t="shared" si="18"/>
        <v>41575</v>
      </c>
      <c r="M234" s="4">
        <f>IF([2]data!$Q230="","VIDE",[2]data!$Q230)</f>
        <v>41577.348993055602</v>
      </c>
      <c r="N234" s="1">
        <f t="shared" si="19"/>
        <v>44</v>
      </c>
      <c r="O234" s="1">
        <f t="shared" si="20"/>
        <v>7</v>
      </c>
      <c r="P234" s="3">
        <f>IF([2]data!$T230="","VIDE",[2]data!$T230)</f>
        <v>1.5</v>
      </c>
      <c r="Q234" s="1">
        <f>IF([2]data!$U230="","VIDE",[2]data!$U230)</f>
        <v>1.25</v>
      </c>
      <c r="R234" s="1" t="str">
        <f>IF([2]data!$V230="","",[2]data!$V230)</f>
        <v>FPL</v>
      </c>
      <c r="S234" s="129" t="str">
        <f>IF([2]data!$W230="","",[2]data!$W230)</f>
        <v/>
      </c>
    </row>
    <row r="235" spans="1:19">
      <c r="A235" s="1" t="str">
        <f>IF([2]data!$A231="","",[2]data!$A231)</f>
        <v>F</v>
      </c>
      <c r="B235" s="1" t="str">
        <f>[2]data!$B231</f>
        <v>AD-644</v>
      </c>
      <c r="C235" s="1" t="str">
        <f t="shared" si="21"/>
        <v>AD</v>
      </c>
      <c r="D235" s="1" t="str">
        <f>[2]data!$F231</f>
        <v>P</v>
      </c>
      <c r="E235" s="2" t="str">
        <f>IF([2]data!$G231="1","M","")</f>
        <v>M</v>
      </c>
      <c r="F235" s="37" t="str">
        <f>IF([2]data!$H231="1","M","")</f>
        <v/>
      </c>
      <c r="G235" s="1" t="str">
        <f>[2]data!$I231</f>
        <v>BC-13-5465-01</v>
      </c>
      <c r="H235" s="3"/>
      <c r="I235" s="30"/>
      <c r="J235" s="4">
        <f>IF([2]data!$N231="","VIDE",[2]data!$N231)</f>
        <v>41577.299143518503</v>
      </c>
      <c r="K235" s="127">
        <f t="shared" si="17"/>
        <v>44</v>
      </c>
      <c r="L235" s="4">
        <f t="shared" si="18"/>
        <v>41582</v>
      </c>
      <c r="M235" s="4">
        <f>IF([2]data!$Q231="","VIDE",[2]data!$Q231)</f>
        <v>41577.337488425903</v>
      </c>
      <c r="N235" s="1">
        <f t="shared" si="19"/>
        <v>44</v>
      </c>
      <c r="O235" s="1">
        <f t="shared" si="20"/>
        <v>0</v>
      </c>
      <c r="P235" s="3">
        <f>IF([2]data!$T231="","VIDE",[2]data!$T231)</f>
        <v>1.75</v>
      </c>
      <c r="Q235" s="1">
        <f>IF([2]data!$U231="","VIDE",[2]data!$U231)</f>
        <v>0.75</v>
      </c>
      <c r="R235" s="1" t="str">
        <f>IF([2]data!$V231="","",[2]data!$V231)</f>
        <v>EBL</v>
      </c>
      <c r="S235" s="129" t="str">
        <f>IF([2]data!$W231="","",[2]data!$W231)</f>
        <v>AQP</v>
      </c>
    </row>
    <row r="236" spans="1:19">
      <c r="A236" s="1" t="str">
        <f>IF([2]data!$A232="","",[2]data!$A232)</f>
        <v>F</v>
      </c>
      <c r="B236" s="1" t="str">
        <f>[2]data!$B232</f>
        <v>AD-644</v>
      </c>
      <c r="C236" s="1" t="str">
        <f t="shared" si="21"/>
        <v>AD</v>
      </c>
      <c r="D236" s="1" t="str">
        <f>[2]data!$F232</f>
        <v>P</v>
      </c>
      <c r="E236" s="2" t="str">
        <f>IF([2]data!$G232="1","M","")</f>
        <v>M</v>
      </c>
      <c r="F236" s="37" t="str">
        <f>IF([2]data!$H232="1","M","")</f>
        <v/>
      </c>
      <c r="G236" s="1" t="str">
        <f>[2]data!$I232</f>
        <v>BC-13-5464-01</v>
      </c>
      <c r="H236" s="3"/>
      <c r="I236" s="30"/>
      <c r="J236" s="4">
        <f>IF([2]data!$N232="","VIDE",[2]data!$N232)</f>
        <v>41577.296724537002</v>
      </c>
      <c r="K236" s="127">
        <f t="shared" si="17"/>
        <v>44</v>
      </c>
      <c r="L236" s="4">
        <f t="shared" si="18"/>
        <v>41582</v>
      </c>
      <c r="M236" s="4">
        <f>IF([2]data!$Q232="","VIDE",[2]data!$Q232)</f>
        <v>41577.335590277798</v>
      </c>
      <c r="N236" s="1">
        <f t="shared" si="19"/>
        <v>44</v>
      </c>
      <c r="O236" s="1">
        <f t="shared" si="20"/>
        <v>0</v>
      </c>
      <c r="P236" s="3">
        <f>IF([2]data!$T232="","VIDE",[2]data!$T232)</f>
        <v>1.75</v>
      </c>
      <c r="Q236" s="1">
        <f>IF([2]data!$U232="","VIDE",[2]data!$U232)</f>
        <v>0.75</v>
      </c>
      <c r="R236" s="1" t="str">
        <f>IF([2]data!$V232="","",[2]data!$V232)</f>
        <v>EBL</v>
      </c>
      <c r="S236" s="129" t="str">
        <f>IF([2]data!$W232="","",[2]data!$W232)</f>
        <v>AQP</v>
      </c>
    </row>
    <row r="237" spans="1:19">
      <c r="A237" s="1" t="str">
        <f>IF([2]data!$A233="","",[2]data!$A233)</f>
        <v>F</v>
      </c>
      <c r="B237" s="1" t="str">
        <f>[2]data!$B233</f>
        <v>AD-644</v>
      </c>
      <c r="C237" s="1" t="str">
        <f t="shared" si="21"/>
        <v>AD</v>
      </c>
      <c r="D237" s="1" t="str">
        <f>[2]data!$F233</f>
        <v>P</v>
      </c>
      <c r="E237" s="2" t="str">
        <f>IF([2]data!$G233="1","M","")</f>
        <v>M</v>
      </c>
      <c r="F237" s="37" t="str">
        <f>IF([2]data!$H233="1","M","")</f>
        <v/>
      </c>
      <c r="G237" s="1" t="str">
        <f>[2]data!$I233</f>
        <v>BC-13-5464-02</v>
      </c>
      <c r="H237" s="3"/>
      <c r="I237" s="30" t="s">
        <v>55</v>
      </c>
      <c r="J237" s="4">
        <f>IF([2]data!$N233="","VIDE",[2]data!$N233)</f>
        <v>41577.296724537002</v>
      </c>
      <c r="K237" s="127">
        <f t="shared" si="17"/>
        <v>44</v>
      </c>
      <c r="L237" s="4">
        <f t="shared" si="18"/>
        <v>41582</v>
      </c>
      <c r="M237" s="4">
        <f>IF([2]data!$Q233="","VIDE",[2]data!$Q233)</f>
        <v>41577.335590277798</v>
      </c>
      <c r="N237" s="1">
        <f t="shared" si="19"/>
        <v>44</v>
      </c>
      <c r="O237" s="1">
        <f t="shared" si="20"/>
        <v>0</v>
      </c>
      <c r="P237" s="3">
        <f>IF([2]data!$T233="","VIDE",[2]data!$T233)</f>
        <v>1.75</v>
      </c>
      <c r="Q237" s="1">
        <f>IF([2]data!$U233="","VIDE",[2]data!$U233)</f>
        <v>0.75</v>
      </c>
      <c r="R237" s="1" t="str">
        <f>IF([2]data!$V233="","",[2]data!$V233)</f>
        <v>EBL</v>
      </c>
      <c r="S237" s="129" t="str">
        <f>IF([2]data!$W233="","",[2]data!$W233)</f>
        <v>AQP</v>
      </c>
    </row>
    <row r="238" spans="1:19">
      <c r="A238" s="1" t="str">
        <f>IF([2]data!$A234="","",[2]data!$A234)</f>
        <v>O</v>
      </c>
      <c r="B238" s="1" t="str">
        <f>[2]data!$B234</f>
        <v>AD-191</v>
      </c>
      <c r="C238" s="1" t="str">
        <f t="shared" si="21"/>
        <v>AD</v>
      </c>
      <c r="D238" s="1" t="str">
        <f>[2]data!$F234</f>
        <v>P</v>
      </c>
      <c r="E238" s="2" t="str">
        <f>IF([2]data!$G234="1","M","")</f>
        <v/>
      </c>
      <c r="F238" s="37" t="str">
        <f>IF([2]data!$H234="1","M","")</f>
        <v/>
      </c>
      <c r="G238" s="1" t="str">
        <f>[2]data!$I234</f>
        <v>BC-13-5083-01</v>
      </c>
      <c r="H238" s="3"/>
      <c r="I238" s="30" t="s">
        <v>55</v>
      </c>
      <c r="J238" s="4">
        <f>IF([2]data!$N234="","VIDE",[2]data!$N234)</f>
        <v>41555.586261574099</v>
      </c>
      <c r="K238" s="127">
        <f t="shared" si="17"/>
        <v>41</v>
      </c>
      <c r="L238" s="4">
        <f t="shared" si="18"/>
        <v>41562</v>
      </c>
      <c r="M238" s="4">
        <f>IF([2]data!$Q234="","VIDE",[2]data!$Q234)</f>
        <v>41577</v>
      </c>
      <c r="N238" s="1">
        <f t="shared" si="19"/>
        <v>44</v>
      </c>
      <c r="O238" s="1">
        <f t="shared" si="20"/>
        <v>16</v>
      </c>
      <c r="P238" s="3">
        <f>IF([2]data!$T234="","VIDE",[2]data!$T234)</f>
        <v>1.75</v>
      </c>
      <c r="Q238" s="1">
        <f>IF([2]data!$U234="","VIDE",[2]data!$U234)</f>
        <v>2.5</v>
      </c>
      <c r="R238" s="1" t="str">
        <f>IF([2]data!$V234="","",[2]data!$V234)</f>
        <v>PAB</v>
      </c>
      <c r="S238" s="129" t="str">
        <f>IF([2]data!$W234="","",[2]data!$W234)</f>
        <v/>
      </c>
    </row>
    <row r="239" spans="1:19">
      <c r="A239" s="1" t="str">
        <f>IF([2]data!$A235="","",[2]data!$A235)</f>
        <v>F</v>
      </c>
      <c r="B239" s="1" t="str">
        <f>[2]data!$B235</f>
        <v>CC-030</v>
      </c>
      <c r="C239" s="1" t="str">
        <f t="shared" si="21"/>
        <v>CC</v>
      </c>
      <c r="D239" s="1" t="str">
        <f>[2]data!$F235</f>
        <v>P</v>
      </c>
      <c r="E239" s="2" t="str">
        <f>IF([2]data!$G235="1","M","")</f>
        <v>M</v>
      </c>
      <c r="F239" s="37" t="str">
        <f>IF([2]data!$H235="1","M","")</f>
        <v/>
      </c>
      <c r="G239" s="1" t="str">
        <f>[2]data!$I235</f>
        <v>BC-13-5471-01</v>
      </c>
      <c r="H239" s="3"/>
      <c r="I239" s="30"/>
      <c r="J239" s="4">
        <f>IF([2]data!$N235="","VIDE",[2]data!$N235)</f>
        <v>41577.328877314802</v>
      </c>
      <c r="K239" s="127">
        <f t="shared" si="17"/>
        <v>44</v>
      </c>
      <c r="L239" s="4">
        <f t="shared" si="18"/>
        <v>41582</v>
      </c>
      <c r="M239" s="4">
        <f>IF([2]data!$Q235="","VIDE",[2]data!$Q235)</f>
        <v>41577</v>
      </c>
      <c r="N239" s="1">
        <f t="shared" si="19"/>
        <v>44</v>
      </c>
      <c r="O239" s="1">
        <f t="shared" si="20"/>
        <v>0</v>
      </c>
      <c r="P239" s="3">
        <f>IF([2]data!$T235="","VIDE",[2]data!$T235)</f>
        <v>0.35</v>
      </c>
      <c r="Q239" s="1">
        <f>IF([2]data!$U235="","VIDE",[2]data!$U235)</f>
        <v>0.5</v>
      </c>
      <c r="R239" s="1" t="str">
        <f>IF([2]data!$V235="","",[2]data!$V235)</f>
        <v>APU</v>
      </c>
      <c r="S239" s="129" t="str">
        <f>IF([2]data!$W235="","",[2]data!$W235)</f>
        <v/>
      </c>
    </row>
    <row r="240" spans="1:19">
      <c r="A240" s="1" t="str">
        <f>IF([2]data!$A236="","",[2]data!$A236)</f>
        <v>F</v>
      </c>
      <c r="B240" s="1" t="str">
        <f>[2]data!$B236</f>
        <v>FR-097</v>
      </c>
      <c r="C240" s="1" t="str">
        <f t="shared" si="21"/>
        <v>FR</v>
      </c>
      <c r="D240" s="1" t="str">
        <f>[2]data!$F236</f>
        <v>P</v>
      </c>
      <c r="E240" s="2" t="str">
        <f>IF([2]data!$G236="1","M","")</f>
        <v/>
      </c>
      <c r="F240" s="37" t="str">
        <f>IF([2]data!$H236="1","M","")</f>
        <v/>
      </c>
      <c r="G240" s="1" t="str">
        <f>[2]data!$I236</f>
        <v>BC-13-5346-02</v>
      </c>
      <c r="H240" s="3"/>
      <c r="I240" s="30" t="s">
        <v>55</v>
      </c>
      <c r="J240" s="4">
        <f>IF([2]data!$N236="","VIDE",[2]data!$N236)</f>
        <v>41571.312442129602</v>
      </c>
      <c r="K240" s="127">
        <f t="shared" si="17"/>
        <v>43</v>
      </c>
      <c r="L240" s="4">
        <f t="shared" si="18"/>
        <v>41578</v>
      </c>
      <c r="M240" s="4">
        <f>IF([2]data!$Q236="","VIDE",[2]data!$Q236)</f>
        <v>41577</v>
      </c>
      <c r="N240" s="1">
        <f t="shared" si="19"/>
        <v>44</v>
      </c>
      <c r="O240" s="1">
        <f t="shared" si="20"/>
        <v>4</v>
      </c>
      <c r="P240" s="3">
        <f>IF([2]data!$T236="","VIDE",[2]data!$T236)</f>
        <v>1.25</v>
      </c>
      <c r="Q240" s="1">
        <f>IF([2]data!$U236="","VIDE",[2]data!$U236)</f>
        <v>3.5</v>
      </c>
      <c r="R240" s="1" t="str">
        <f>IF([2]data!$V236="","",[2]data!$V236)</f>
        <v>CBU</v>
      </c>
      <c r="S240" s="129" t="str">
        <f>IF([2]data!$W236="","",[2]data!$W236)</f>
        <v/>
      </c>
    </row>
    <row r="241" spans="1:19">
      <c r="A241" s="1" t="str">
        <f>IF([2]data!$A237="","",[2]data!$A237)</f>
        <v>F</v>
      </c>
      <c r="B241" s="1" t="str">
        <f>[2]data!$B237</f>
        <v>DT-080</v>
      </c>
      <c r="C241" s="1" t="str">
        <f t="shared" si="21"/>
        <v>DT</v>
      </c>
      <c r="D241" s="1" t="str">
        <f>[2]data!$F237</f>
        <v>P</v>
      </c>
      <c r="E241" s="2" t="str">
        <f>IF([2]data!$G237="1","M","")</f>
        <v/>
      </c>
      <c r="F241" s="37" t="str">
        <f>IF([2]data!$H237="1","M","")</f>
        <v/>
      </c>
      <c r="G241" s="1" t="str">
        <f>[2]data!$I237</f>
        <v>BC-13-5346-01</v>
      </c>
      <c r="H241" s="3"/>
      <c r="I241" s="30"/>
      <c r="J241" s="4">
        <f>IF([2]data!$N237="","VIDE",[2]data!$N237)</f>
        <v>41571.312442129602</v>
      </c>
      <c r="K241" s="127">
        <f t="shared" si="17"/>
        <v>43</v>
      </c>
      <c r="L241" s="4">
        <f t="shared" si="18"/>
        <v>41578</v>
      </c>
      <c r="M241" s="4">
        <f>IF([2]data!$Q237="","VIDE",[2]data!$Q237)</f>
        <v>41577</v>
      </c>
      <c r="N241" s="1">
        <f t="shared" si="19"/>
        <v>44</v>
      </c>
      <c r="O241" s="1">
        <f t="shared" si="20"/>
        <v>4</v>
      </c>
      <c r="P241" s="3">
        <f>IF([2]data!$T237="","VIDE",[2]data!$T237)</f>
        <v>1.75</v>
      </c>
      <c r="Q241" s="1">
        <f>IF([2]data!$U237="","VIDE",[2]data!$U237)</f>
        <v>3</v>
      </c>
      <c r="R241" s="1" t="str">
        <f>IF([2]data!$V237="","",[2]data!$V237)</f>
        <v>CBU</v>
      </c>
      <c r="S241" s="129" t="str">
        <f>IF([2]data!$W237="","",[2]data!$W237)</f>
        <v/>
      </c>
    </row>
    <row r="242" spans="1:19">
      <c r="A242" s="1" t="str">
        <f>IF([2]data!$A238="","",[2]data!$A238)</f>
        <v>F</v>
      </c>
      <c r="B242" s="1" t="str">
        <f>[2]data!$B238</f>
        <v>AB-253</v>
      </c>
      <c r="C242" s="1" t="str">
        <f t="shared" si="21"/>
        <v>AB</v>
      </c>
      <c r="D242" s="1" t="str">
        <f>[2]data!$F238</f>
        <v>P</v>
      </c>
      <c r="E242" s="2" t="str">
        <f>IF([2]data!$G238="1","M","")</f>
        <v/>
      </c>
      <c r="F242" s="37" t="str">
        <f>IF([2]data!$H238="1","M","")</f>
        <v/>
      </c>
      <c r="G242" s="1" t="str">
        <f>[2]data!$I238</f>
        <v>BC-13-5235-07</v>
      </c>
      <c r="H242" s="3"/>
      <c r="I242" s="30"/>
      <c r="J242" s="4">
        <f>IF([2]data!$N238="","VIDE",[2]data!$N238)</f>
        <v>41564.3511111111</v>
      </c>
      <c r="K242" s="127">
        <f t="shared" si="17"/>
        <v>42</v>
      </c>
      <c r="L242" s="4">
        <f t="shared" si="18"/>
        <v>41571</v>
      </c>
      <c r="M242" s="4">
        <f>IF([2]data!$Q238="","VIDE",[2]data!$Q238)</f>
        <v>41577</v>
      </c>
      <c r="N242" s="1">
        <f t="shared" si="19"/>
        <v>44</v>
      </c>
      <c r="O242" s="1">
        <f t="shared" si="20"/>
        <v>9</v>
      </c>
      <c r="P242" s="3">
        <f>IF([2]data!$T238="","VIDE",[2]data!$T238)</f>
        <v>1.5</v>
      </c>
      <c r="Q242" s="1">
        <f>IF([2]data!$U238="","VIDE",[2]data!$U238)</f>
        <v>1.5</v>
      </c>
      <c r="R242" s="1" t="str">
        <f>IF([2]data!$V238="","",[2]data!$V238)</f>
        <v>SBE</v>
      </c>
      <c r="S242" s="129" t="str">
        <f>IF([2]data!$W238="","",[2]data!$W238)</f>
        <v>AQP</v>
      </c>
    </row>
    <row r="243" spans="1:19">
      <c r="A243" s="1" t="str">
        <f>IF([2]data!$A239="","",[2]data!$A239)</f>
        <v>F</v>
      </c>
      <c r="B243" s="1" t="str">
        <f>[2]data!$B239</f>
        <v>AB-253</v>
      </c>
      <c r="C243" s="1" t="str">
        <f t="shared" si="21"/>
        <v>AB</v>
      </c>
      <c r="D243" s="1" t="str">
        <f>[2]data!$F239</f>
        <v>P</v>
      </c>
      <c r="E243" s="2" t="str">
        <f>IF([2]data!$G239="1","M","")</f>
        <v/>
      </c>
      <c r="F243" s="37" t="str">
        <f>IF([2]data!$H239="1","M","")</f>
        <v/>
      </c>
      <c r="G243" s="1" t="str">
        <f>[2]data!$I239</f>
        <v>BC-13-5235-06</v>
      </c>
      <c r="H243" s="3"/>
      <c r="I243" s="30"/>
      <c r="J243" s="4">
        <f>IF([2]data!$N239="","VIDE",[2]data!$N239)</f>
        <v>41564.3511111111</v>
      </c>
      <c r="K243" s="127">
        <f t="shared" si="17"/>
        <v>42</v>
      </c>
      <c r="L243" s="4">
        <f t="shared" si="18"/>
        <v>41571</v>
      </c>
      <c r="M243" s="4">
        <f>IF([2]data!$Q239="","VIDE",[2]data!$Q239)</f>
        <v>41577</v>
      </c>
      <c r="N243" s="1">
        <f t="shared" si="19"/>
        <v>44</v>
      </c>
      <c r="O243" s="1">
        <f t="shared" si="20"/>
        <v>9</v>
      </c>
      <c r="P243" s="3">
        <f>IF([2]data!$T239="","VIDE",[2]data!$T239)</f>
        <v>1.5</v>
      </c>
      <c r="Q243" s="1">
        <f>IF([2]data!$U239="","VIDE",[2]data!$U239)</f>
        <v>1.5</v>
      </c>
      <c r="R243" s="1" t="str">
        <f>IF([2]data!$V239="","",[2]data!$V239)</f>
        <v>SBE</v>
      </c>
      <c r="S243" s="129" t="str">
        <f>IF([2]data!$W239="","",[2]data!$W239)</f>
        <v>AQP</v>
      </c>
    </row>
    <row r="244" spans="1:19">
      <c r="A244" s="1" t="str">
        <f>IF([2]data!$A240="","",[2]data!$A240)</f>
        <v>F</v>
      </c>
      <c r="B244" s="1" t="str">
        <f>[2]data!$B240</f>
        <v>AB-341/A</v>
      </c>
      <c r="C244" s="1" t="str">
        <f t="shared" si="21"/>
        <v>AB</v>
      </c>
      <c r="D244" s="1" t="str">
        <f>[2]data!$F240</f>
        <v>P</v>
      </c>
      <c r="E244" s="2" t="str">
        <f>IF([2]data!$G240="1","M","")</f>
        <v/>
      </c>
      <c r="F244" s="37" t="str">
        <f>IF([2]data!$H240="1","M","")</f>
        <v/>
      </c>
      <c r="G244" s="1" t="str">
        <f>[2]data!$I240</f>
        <v>BC-13-5235-03</v>
      </c>
      <c r="H244" s="3"/>
      <c r="I244" s="30"/>
      <c r="J244" s="4">
        <f>IF([2]data!$N240="","VIDE",[2]data!$N240)</f>
        <v>41564.3511111111</v>
      </c>
      <c r="K244" s="127">
        <f t="shared" si="17"/>
        <v>42</v>
      </c>
      <c r="L244" s="4">
        <f t="shared" si="18"/>
        <v>41571</v>
      </c>
      <c r="M244" s="4">
        <f>IF([2]data!$Q240="","VIDE",[2]data!$Q240)</f>
        <v>41577</v>
      </c>
      <c r="N244" s="1">
        <f t="shared" si="19"/>
        <v>44</v>
      </c>
      <c r="O244" s="1">
        <f t="shared" si="20"/>
        <v>9</v>
      </c>
      <c r="P244" s="3">
        <f>IF([2]data!$T240="","VIDE",[2]data!$T240)</f>
        <v>1.5</v>
      </c>
      <c r="Q244" s="1">
        <f>IF([2]data!$U240="","VIDE",[2]data!$U240)</f>
        <v>2</v>
      </c>
      <c r="R244" s="1" t="str">
        <f>IF([2]data!$V240="","",[2]data!$V240)</f>
        <v>SBE</v>
      </c>
      <c r="S244" s="129" t="str">
        <f>IF([2]data!$W240="","",[2]data!$W240)</f>
        <v/>
      </c>
    </row>
    <row r="245" spans="1:19">
      <c r="A245" s="1" t="str">
        <f>IF([2]data!$A241="","",[2]data!$A241)</f>
        <v>F</v>
      </c>
      <c r="B245" s="1" t="str">
        <f>[2]data!$B241</f>
        <v>AB-274</v>
      </c>
      <c r="C245" s="1" t="str">
        <f t="shared" si="21"/>
        <v>AB</v>
      </c>
      <c r="D245" s="1" t="str">
        <f>[2]data!$F241</f>
        <v>P</v>
      </c>
      <c r="E245" s="2" t="str">
        <f>IF([2]data!$G241="1","M","")</f>
        <v/>
      </c>
      <c r="F245" s="37" t="str">
        <f>IF([2]data!$H241="1","M","")</f>
        <v/>
      </c>
      <c r="G245" s="1" t="str">
        <f>[2]data!$I241</f>
        <v>BC-13-5235-02</v>
      </c>
      <c r="H245" s="3"/>
      <c r="I245" s="30"/>
      <c r="J245" s="4">
        <f>IF([2]data!$N241="","VIDE",[2]data!$N241)</f>
        <v>41564.3511111111</v>
      </c>
      <c r="K245" s="127">
        <f t="shared" si="17"/>
        <v>42</v>
      </c>
      <c r="L245" s="4">
        <f t="shared" si="18"/>
        <v>41571</v>
      </c>
      <c r="M245" s="4">
        <f>IF([2]data!$Q241="","VIDE",[2]data!$Q241)</f>
        <v>41577</v>
      </c>
      <c r="N245" s="1">
        <f t="shared" si="19"/>
        <v>44</v>
      </c>
      <c r="O245" s="1">
        <f t="shared" si="20"/>
        <v>9</v>
      </c>
      <c r="P245" s="3">
        <f>IF([2]data!$T241="","VIDE",[2]data!$T241)</f>
        <v>1.5</v>
      </c>
      <c r="Q245" s="1">
        <f>IF([2]data!$U241="","VIDE",[2]data!$U241)</f>
        <v>1.5</v>
      </c>
      <c r="R245" s="1" t="str">
        <f>IF([2]data!$V241="","",[2]data!$V241)</f>
        <v>SBE</v>
      </c>
      <c r="S245" s="129" t="str">
        <f>IF([2]data!$W241="","",[2]data!$W241)</f>
        <v>AQP</v>
      </c>
    </row>
    <row r="246" spans="1:19">
      <c r="A246" s="1" t="str">
        <f>IF([2]data!$A242="","",[2]data!$A242)</f>
        <v>F</v>
      </c>
      <c r="B246" s="1" t="str">
        <f>[2]data!$B242</f>
        <v>AB-274</v>
      </c>
      <c r="C246" s="1" t="str">
        <f t="shared" si="21"/>
        <v>AB</v>
      </c>
      <c r="D246" s="1" t="str">
        <f>[2]data!$F242</f>
        <v>P</v>
      </c>
      <c r="E246" s="2" t="str">
        <f>IF([2]data!$G242="1","M","")</f>
        <v/>
      </c>
      <c r="F246" s="37" t="str">
        <f>IF([2]data!$H242="1","M","")</f>
        <v/>
      </c>
      <c r="G246" s="1" t="str">
        <f>[2]data!$I242</f>
        <v>BC-13-5235-01</v>
      </c>
      <c r="H246" s="3"/>
      <c r="I246" s="30" t="s">
        <v>55</v>
      </c>
      <c r="J246" s="4">
        <f>IF([2]data!$N242="","VIDE",[2]data!$N242)</f>
        <v>41564.3511111111</v>
      </c>
      <c r="K246" s="127">
        <f t="shared" si="17"/>
        <v>42</v>
      </c>
      <c r="L246" s="4">
        <f t="shared" si="18"/>
        <v>41571</v>
      </c>
      <c r="M246" s="4">
        <f>IF([2]data!$Q242="","VIDE",[2]data!$Q242)</f>
        <v>41577</v>
      </c>
      <c r="N246" s="1">
        <f t="shared" si="19"/>
        <v>44</v>
      </c>
      <c r="O246" s="1">
        <f t="shared" si="20"/>
        <v>9</v>
      </c>
      <c r="P246" s="3">
        <f>IF([2]data!$T242="","VIDE",[2]data!$T242)</f>
        <v>1.5</v>
      </c>
      <c r="Q246" s="1">
        <f>IF([2]data!$U242="","VIDE",[2]data!$U242)</f>
        <v>1.5</v>
      </c>
      <c r="R246" s="1" t="str">
        <f>IF([2]data!$V242="","",[2]data!$V242)</f>
        <v>SBE</v>
      </c>
      <c r="S246" s="129" t="str">
        <f>IF([2]data!$W242="","",[2]data!$W242)</f>
        <v>AQP</v>
      </c>
    </row>
    <row r="247" spans="1:19">
      <c r="A247" s="1" t="str">
        <f>IF([2]data!$A243="","",[2]data!$A243)</f>
        <v>F</v>
      </c>
      <c r="B247" s="1" t="str">
        <f>[2]data!$B243</f>
        <v>AD-327</v>
      </c>
      <c r="C247" s="1" t="str">
        <f t="shared" si="21"/>
        <v>AD</v>
      </c>
      <c r="D247" s="1" t="str">
        <f>[2]data!$F243</f>
        <v>P</v>
      </c>
      <c r="E247" s="2" t="str">
        <f>IF([2]data!$G243="1","M","")</f>
        <v/>
      </c>
      <c r="F247" s="37" t="str">
        <f>IF([2]data!$H243="1","M","")</f>
        <v/>
      </c>
      <c r="G247" s="1" t="str">
        <f>[2]data!$I243</f>
        <v>BC-13-5403-01</v>
      </c>
      <c r="H247" s="3"/>
      <c r="I247" s="30" t="s">
        <v>55</v>
      </c>
      <c r="J247" s="4">
        <f>IF([2]data!$N243="","VIDE",[2]data!$N243)</f>
        <v>41575.337800925903</v>
      </c>
      <c r="K247" s="127">
        <f t="shared" si="17"/>
        <v>44</v>
      </c>
      <c r="L247" s="4">
        <f t="shared" si="18"/>
        <v>41582</v>
      </c>
      <c r="M247" s="4">
        <f>IF([2]data!$Q243="","VIDE",[2]data!$Q243)</f>
        <v>41576.7602430556</v>
      </c>
      <c r="N247" s="1">
        <f t="shared" si="19"/>
        <v>44</v>
      </c>
      <c r="O247" s="1">
        <f t="shared" si="20"/>
        <v>1</v>
      </c>
      <c r="P247" s="3">
        <f>IF([2]data!$T243="","VIDE",[2]data!$T243)</f>
        <v>1.75</v>
      </c>
      <c r="Q247" s="1">
        <f>IF([2]data!$U243="","VIDE",[2]data!$U243)</f>
        <v>1</v>
      </c>
      <c r="R247" s="1" t="str">
        <f>IF([2]data!$V243="","",[2]data!$V243)</f>
        <v>SBE</v>
      </c>
      <c r="S247" s="129" t="str">
        <f>IF([2]data!$W243="","",[2]data!$W243)</f>
        <v/>
      </c>
    </row>
    <row r="248" spans="1:19">
      <c r="A248" s="1" t="str">
        <f>IF([2]data!$A244="","",[2]data!$A244)</f>
        <v>F</v>
      </c>
      <c r="B248" s="1" t="str">
        <f>[2]data!$B244</f>
        <v>AD-327</v>
      </c>
      <c r="C248" s="1" t="str">
        <f t="shared" si="21"/>
        <v>AD</v>
      </c>
      <c r="D248" s="1" t="str">
        <f>[2]data!$F244</f>
        <v>P</v>
      </c>
      <c r="E248" s="2" t="str">
        <f>IF([2]data!$G244="1","M","")</f>
        <v/>
      </c>
      <c r="F248" s="37" t="str">
        <f>IF([2]data!$H244="1","M","")</f>
        <v/>
      </c>
      <c r="G248" s="1" t="str">
        <f>[2]data!$I244</f>
        <v>BC-13-5414-01</v>
      </c>
      <c r="H248" s="3"/>
      <c r="I248" s="30" t="s">
        <v>55</v>
      </c>
      <c r="J248" s="4">
        <f>IF([2]data!$N244="","VIDE",[2]data!$N244)</f>
        <v>41575.401215277801</v>
      </c>
      <c r="K248" s="127">
        <f t="shared" si="17"/>
        <v>44</v>
      </c>
      <c r="L248" s="4">
        <f t="shared" si="18"/>
        <v>41582</v>
      </c>
      <c r="M248" s="4">
        <f>IF([2]data!$Q244="","VIDE",[2]data!$Q244)</f>
        <v>41576.759351851899</v>
      </c>
      <c r="N248" s="1">
        <f t="shared" si="19"/>
        <v>44</v>
      </c>
      <c r="O248" s="1">
        <f t="shared" si="20"/>
        <v>1</v>
      </c>
      <c r="P248" s="3">
        <f>IF([2]data!$T244="","VIDE",[2]data!$T244)</f>
        <v>1.75</v>
      </c>
      <c r="Q248" s="1">
        <f>IF([2]data!$U244="","VIDE",[2]data!$U244)</f>
        <v>1</v>
      </c>
      <c r="R248" s="1" t="str">
        <f>IF([2]data!$V244="","",[2]data!$V244)</f>
        <v>SBE</v>
      </c>
      <c r="S248" s="129" t="str">
        <f>IF([2]data!$W244="","",[2]data!$W244)</f>
        <v/>
      </c>
    </row>
    <row r="249" spans="1:19">
      <c r="A249" s="1" t="str">
        <f>IF([2]data!$A245="","",[2]data!$A245)</f>
        <v>F</v>
      </c>
      <c r="B249" s="1" t="str">
        <f>[2]data!$B245</f>
        <v>AB-171A/A</v>
      </c>
      <c r="C249" s="1" t="str">
        <f t="shared" si="21"/>
        <v>AB</v>
      </c>
      <c r="D249" s="1" t="str">
        <f>[2]data!$F245</f>
        <v>P</v>
      </c>
      <c r="E249" s="2" t="str">
        <f>IF([2]data!$G245="1","M","")</f>
        <v/>
      </c>
      <c r="F249" s="37" t="str">
        <f>IF([2]data!$H245="1","M","")</f>
        <v/>
      </c>
      <c r="G249" s="1" t="str">
        <f>[2]data!$I245</f>
        <v>BC-13-5236-01</v>
      </c>
      <c r="H249" s="3"/>
      <c r="I249" s="30"/>
      <c r="J249" s="4">
        <f>IF([2]data!$N245="","VIDE",[2]data!$N245)</f>
        <v>41564.351689814801</v>
      </c>
      <c r="K249" s="127">
        <f t="shared" si="17"/>
        <v>42</v>
      </c>
      <c r="L249" s="4">
        <f t="shared" si="18"/>
        <v>41571</v>
      </c>
      <c r="M249" s="4">
        <f>IF([2]data!$Q245="","VIDE",[2]data!$Q245)</f>
        <v>41576.697928240697</v>
      </c>
      <c r="N249" s="1">
        <f t="shared" si="19"/>
        <v>44</v>
      </c>
      <c r="O249" s="1">
        <f t="shared" si="20"/>
        <v>8</v>
      </c>
      <c r="P249" s="3">
        <f>IF([2]data!$T245="","VIDE",[2]data!$T245)</f>
        <v>1.5</v>
      </c>
      <c r="Q249" s="1">
        <f>IF([2]data!$U245="","VIDE",[2]data!$U245)</f>
        <v>0.5</v>
      </c>
      <c r="R249" s="1" t="str">
        <f>IF([2]data!$V245="","",[2]data!$V245)</f>
        <v>PAB</v>
      </c>
      <c r="S249" s="129" t="str">
        <f>IF([2]data!$W245="","",[2]data!$W245)</f>
        <v>Lot / OF déjà contrôlé</v>
      </c>
    </row>
    <row r="250" spans="1:19">
      <c r="A250" s="1" t="str">
        <f>IF([2]data!$A246="","",[2]data!$A246)</f>
        <v>F</v>
      </c>
      <c r="B250" s="1" t="str">
        <f>[2]data!$B246</f>
        <v>EJ-021</v>
      </c>
      <c r="C250" s="1" t="str">
        <f t="shared" si="21"/>
        <v>EJ</v>
      </c>
      <c r="D250" s="1" t="str">
        <f>[2]data!$F246</f>
        <v>P</v>
      </c>
      <c r="E250" s="2" t="str">
        <f>IF([2]data!$G246="1","M","")</f>
        <v/>
      </c>
      <c r="F250" s="37" t="str">
        <f>IF([2]data!$H246="1","M","")</f>
        <v/>
      </c>
      <c r="G250" s="1" t="str">
        <f>[2]data!$I246</f>
        <v>BC-13-5453-01</v>
      </c>
      <c r="H250" s="3"/>
      <c r="I250" s="30"/>
      <c r="J250" s="4">
        <f>IF([2]data!$N246="","VIDE",[2]data!$N246)</f>
        <v>41576.4830671296</v>
      </c>
      <c r="K250" s="127">
        <f t="shared" si="17"/>
        <v>44</v>
      </c>
      <c r="L250" s="4">
        <f t="shared" si="18"/>
        <v>41583</v>
      </c>
      <c r="M250" s="4">
        <f>IF([2]data!$Q246="","VIDE",[2]data!$Q246)</f>
        <v>41576.663668981499</v>
      </c>
      <c r="N250" s="1">
        <f t="shared" si="19"/>
        <v>44</v>
      </c>
      <c r="O250" s="1">
        <f t="shared" si="20"/>
        <v>0</v>
      </c>
      <c r="P250" s="3">
        <f>IF([2]data!$T246="","VIDE",[2]data!$T246)</f>
        <v>2</v>
      </c>
      <c r="Q250" s="1">
        <f>IF([2]data!$U246="","VIDE",[2]data!$U246)</f>
        <v>0.5</v>
      </c>
      <c r="R250" s="1" t="str">
        <f>IF([2]data!$V246="","",[2]data!$V246)</f>
        <v>APU</v>
      </c>
      <c r="S250" s="129" t="str">
        <f>IF([2]data!$W246="","",[2]data!$W246)</f>
        <v/>
      </c>
    </row>
    <row r="251" spans="1:19">
      <c r="A251" s="1" t="str">
        <f>IF([2]data!$A247="","",[2]data!$A247)</f>
        <v>F</v>
      </c>
      <c r="B251" s="1" t="str">
        <f>[2]data!$B247</f>
        <v>EJ-021</v>
      </c>
      <c r="C251" s="1" t="str">
        <f t="shared" si="21"/>
        <v>EJ</v>
      </c>
      <c r="D251" s="1" t="str">
        <f>[2]data!$F247</f>
        <v>P</v>
      </c>
      <c r="E251" s="2" t="str">
        <f>IF([2]data!$G247="1","M","")</f>
        <v/>
      </c>
      <c r="F251" s="37" t="str">
        <f>IF([2]data!$H247="1","M","")</f>
        <v/>
      </c>
      <c r="G251" s="1" t="str">
        <f>[2]data!$I247</f>
        <v>BC-13-5453-02</v>
      </c>
      <c r="H251" s="3"/>
      <c r="I251" s="30" t="s">
        <v>55</v>
      </c>
      <c r="J251" s="4">
        <f>IF([2]data!$N247="","VIDE",[2]data!$N247)</f>
        <v>41576.4830671296</v>
      </c>
      <c r="K251" s="127">
        <f t="shared" si="17"/>
        <v>44</v>
      </c>
      <c r="L251" s="4">
        <f t="shared" si="18"/>
        <v>41583</v>
      </c>
      <c r="M251" s="4">
        <f>IF([2]data!$Q247="","VIDE",[2]data!$Q247)</f>
        <v>41576.663668981499</v>
      </c>
      <c r="N251" s="1">
        <f t="shared" si="19"/>
        <v>44</v>
      </c>
      <c r="O251" s="1">
        <f t="shared" si="20"/>
        <v>0</v>
      </c>
      <c r="P251" s="3">
        <f>IF([2]data!$T247="","VIDE",[2]data!$T247)</f>
        <v>2</v>
      </c>
      <c r="Q251" s="1">
        <f>IF([2]data!$U247="","VIDE",[2]data!$U247)</f>
        <v>0.5</v>
      </c>
      <c r="R251" s="1" t="str">
        <f>IF([2]data!$V247="","",[2]data!$V247)</f>
        <v>APU</v>
      </c>
      <c r="S251" s="129" t="str">
        <f>IF([2]data!$W247="","",[2]data!$W247)</f>
        <v/>
      </c>
    </row>
    <row r="252" spans="1:19">
      <c r="A252" s="1" t="str">
        <f>IF([2]data!$A248="","",[2]data!$A248)</f>
        <v>F</v>
      </c>
      <c r="B252" s="1" t="str">
        <f>[2]data!$B248</f>
        <v>BF-120</v>
      </c>
      <c r="C252" s="1" t="str">
        <f t="shared" si="21"/>
        <v>BF</v>
      </c>
      <c r="D252" s="1" t="str">
        <f>[2]data!$F248</f>
        <v>P</v>
      </c>
      <c r="E252" s="2" t="str">
        <f>IF([2]data!$G248="1","M","")</f>
        <v>M</v>
      </c>
      <c r="F252" s="37" t="str">
        <f>IF([2]data!$H248="1","M","")</f>
        <v/>
      </c>
      <c r="G252" s="1" t="str">
        <f>[2]data!$I248</f>
        <v>BC-13-5455-01</v>
      </c>
      <c r="H252" s="3"/>
      <c r="I252" s="30" t="s">
        <v>55</v>
      </c>
      <c r="J252" s="4">
        <f>IF([2]data!$N248="","VIDE",[2]data!$N248)</f>
        <v>41576.522256944401</v>
      </c>
      <c r="K252" s="127">
        <f t="shared" si="17"/>
        <v>44</v>
      </c>
      <c r="L252" s="4">
        <f t="shared" si="18"/>
        <v>41579</v>
      </c>
      <c r="M252" s="4">
        <f>IF([2]data!$Q248="","VIDE",[2]data!$Q248)</f>
        <v>41576.663460648102</v>
      </c>
      <c r="N252" s="1">
        <f t="shared" si="19"/>
        <v>44</v>
      </c>
      <c r="O252" s="1">
        <f t="shared" si="20"/>
        <v>0</v>
      </c>
      <c r="P252" s="3">
        <f>IF([2]data!$T248="","VIDE",[2]data!$T248)</f>
        <v>0.35</v>
      </c>
      <c r="Q252" s="1">
        <f>IF([2]data!$U248="","VIDE",[2]data!$U248)</f>
        <v>0.5</v>
      </c>
      <c r="R252" s="1" t="str">
        <f>IF([2]data!$V248="","",[2]data!$V248)</f>
        <v>CED</v>
      </c>
      <c r="S252" s="129" t="str">
        <f>IF([2]data!$W248="","",[2]data!$W248)</f>
        <v/>
      </c>
    </row>
    <row r="253" spans="1:19">
      <c r="A253" s="1" t="str">
        <f>IF([2]data!$A249="","",[2]data!$A249)</f>
        <v>F</v>
      </c>
      <c r="B253" s="1" t="str">
        <f>[2]data!$B249</f>
        <v>AD-413</v>
      </c>
      <c r="C253" s="1" t="str">
        <f t="shared" si="21"/>
        <v>AD</v>
      </c>
      <c r="D253" s="1" t="str">
        <f>[2]data!$F249</f>
        <v>P</v>
      </c>
      <c r="E253" s="2" t="str">
        <f>IF([2]data!$G249="1","M","")</f>
        <v/>
      </c>
      <c r="F253" s="37" t="str">
        <f>IF([2]data!$H249="1","M","")</f>
        <v/>
      </c>
      <c r="G253" s="1" t="str">
        <f>[2]data!$I249</f>
        <v>BC-13-4968-04</v>
      </c>
      <c r="H253" s="3"/>
      <c r="I253" s="30" t="s">
        <v>55</v>
      </c>
      <c r="J253" s="4">
        <f>IF([2]data!$N249="","VIDE",[2]data!$N249)</f>
        <v>41549.489282407398</v>
      </c>
      <c r="K253" s="127">
        <f t="shared" si="17"/>
        <v>40</v>
      </c>
      <c r="L253" s="4">
        <f t="shared" si="18"/>
        <v>41556</v>
      </c>
      <c r="M253" s="4">
        <f>IF([2]data!$Q249="","VIDE",[2]data!$Q249)</f>
        <v>41576.648020833301</v>
      </c>
      <c r="N253" s="1">
        <f t="shared" si="19"/>
        <v>44</v>
      </c>
      <c r="O253" s="1">
        <f t="shared" si="20"/>
        <v>19</v>
      </c>
      <c r="P253" s="3">
        <f>IF([2]data!$T249="","VIDE",[2]data!$T249)</f>
        <v>1.75</v>
      </c>
      <c r="Q253" s="1">
        <f>IF([2]data!$U249="","VIDE",[2]data!$U249)</f>
        <v>0.75</v>
      </c>
      <c r="R253" s="1" t="str">
        <f>IF([2]data!$V249="","",[2]data!$V249)</f>
        <v>EBL</v>
      </c>
      <c r="S253" s="129" t="str">
        <f>IF([2]data!$W249="","",[2]data!$W249)</f>
        <v>Lot / OF déjà contrôlé</v>
      </c>
    </row>
    <row r="254" spans="1:19">
      <c r="A254" s="1" t="str">
        <f>IF([2]data!$A250="","",[2]data!$A250)</f>
        <v>F</v>
      </c>
      <c r="B254" s="1" t="str">
        <f>[2]data!$B250</f>
        <v>EJ-109/A</v>
      </c>
      <c r="C254" s="1" t="str">
        <f t="shared" si="21"/>
        <v>EJ</v>
      </c>
      <c r="D254" s="1" t="str">
        <f>[2]data!$F250</f>
        <v>P</v>
      </c>
      <c r="E254" s="2" t="str">
        <f>IF([2]data!$G250="1","M","")</f>
        <v/>
      </c>
      <c r="F254" s="37" t="str">
        <f>IF([2]data!$H250="1","M","")</f>
        <v/>
      </c>
      <c r="G254" s="1" t="str">
        <f>[2]data!$I250</f>
        <v>BC-13-5393-01</v>
      </c>
      <c r="H254" s="3"/>
      <c r="I254" s="30" t="s">
        <v>55</v>
      </c>
      <c r="J254" s="4">
        <f>IF([2]data!$N250="","VIDE",[2]data!$N250)</f>
        <v>41575.290902777801</v>
      </c>
      <c r="K254" s="127">
        <f t="shared" si="17"/>
        <v>44</v>
      </c>
      <c r="L254" s="4">
        <f t="shared" si="18"/>
        <v>41582</v>
      </c>
      <c r="M254" s="4">
        <f>IF([2]data!$Q250="","VIDE",[2]data!$Q250)</f>
        <v>41576.644039351799</v>
      </c>
      <c r="N254" s="1">
        <f t="shared" si="19"/>
        <v>44</v>
      </c>
      <c r="O254" s="1">
        <f t="shared" si="20"/>
        <v>1</v>
      </c>
      <c r="P254" s="3">
        <f>IF([2]data!$T250="","VIDE",[2]data!$T250)</f>
        <v>2</v>
      </c>
      <c r="Q254" s="1">
        <f>IF([2]data!$U250="","VIDE",[2]data!$U250)</f>
        <v>0.35</v>
      </c>
      <c r="R254" s="1" t="str">
        <f>IF([2]data!$V250="","",[2]data!$V250)</f>
        <v>APU</v>
      </c>
      <c r="S254" s="129" t="str">
        <f>IF([2]data!$W250="","",[2]data!$W250)</f>
        <v>AQP</v>
      </c>
    </row>
    <row r="255" spans="1:19">
      <c r="A255" s="1" t="str">
        <f>IF([2]data!$A251="","",[2]data!$A251)</f>
        <v>F</v>
      </c>
      <c r="B255" s="1" t="str">
        <f>[2]data!$B251</f>
        <v>AB-348/A</v>
      </c>
      <c r="C255" s="1" t="str">
        <f t="shared" si="21"/>
        <v>AB</v>
      </c>
      <c r="D255" s="1" t="str">
        <f>[2]data!$F251</f>
        <v>P</v>
      </c>
      <c r="E255" s="2" t="str">
        <f>IF([2]data!$G251="1","M","")</f>
        <v>M</v>
      </c>
      <c r="F255" s="37" t="str">
        <f>IF([2]data!$H251="1","M","")</f>
        <v/>
      </c>
      <c r="G255" s="1" t="str">
        <f>[2]data!$I251</f>
        <v>BC-13-5454-01</v>
      </c>
      <c r="H255" s="3"/>
      <c r="I255" s="30" t="s">
        <v>55</v>
      </c>
      <c r="J255" s="4">
        <f>IF([2]data!$N251="","VIDE",[2]data!$N251)</f>
        <v>41576.4874305556</v>
      </c>
      <c r="K255" s="127">
        <f t="shared" si="17"/>
        <v>44</v>
      </c>
      <c r="L255" s="4">
        <f t="shared" si="18"/>
        <v>41579</v>
      </c>
      <c r="M255" s="4">
        <f>IF([2]data!$Q251="","VIDE",[2]data!$Q251)</f>
        <v>41576.640902777799</v>
      </c>
      <c r="N255" s="1">
        <f t="shared" si="19"/>
        <v>44</v>
      </c>
      <c r="O255" s="1">
        <f t="shared" si="20"/>
        <v>0</v>
      </c>
      <c r="P255" s="3">
        <f>IF([2]data!$T251="","VIDE",[2]data!$T251)</f>
        <v>1.5</v>
      </c>
      <c r="Q255" s="1">
        <f>IF([2]data!$U251="","VIDE",[2]data!$U251)</f>
        <v>1</v>
      </c>
      <c r="R255" s="1" t="str">
        <f>IF([2]data!$V251="","",[2]data!$V251)</f>
        <v>APU</v>
      </c>
      <c r="S255" s="129" t="str">
        <f>IF([2]data!$W251="","",[2]data!$W251)</f>
        <v/>
      </c>
    </row>
    <row r="256" spans="1:19">
      <c r="A256" s="1" t="str">
        <f>IF([2]data!$A252="","",[2]data!$A252)</f>
        <v>F</v>
      </c>
      <c r="B256" s="1" t="str">
        <f>[2]data!$B252</f>
        <v>AD-425</v>
      </c>
      <c r="C256" s="1" t="str">
        <f t="shared" si="21"/>
        <v>AD</v>
      </c>
      <c r="D256" s="1" t="str">
        <f>[2]data!$F252</f>
        <v>P</v>
      </c>
      <c r="E256" s="2" t="str">
        <f>IF([2]data!$G252="1","M","")</f>
        <v/>
      </c>
      <c r="F256" s="37" t="str">
        <f>IF([2]data!$H252="1","M","")</f>
        <v/>
      </c>
      <c r="G256" s="1" t="str">
        <f>[2]data!$I252</f>
        <v>BC-13-5350-01</v>
      </c>
      <c r="H256" s="3"/>
      <c r="I256" s="30" t="s">
        <v>55</v>
      </c>
      <c r="J256" s="4">
        <f>IF([2]data!$N252="","VIDE",[2]data!$N252)</f>
        <v>41571.351550925901</v>
      </c>
      <c r="K256" s="127">
        <f t="shared" si="17"/>
        <v>43</v>
      </c>
      <c r="L256" s="4">
        <f t="shared" si="18"/>
        <v>41578</v>
      </c>
      <c r="M256" s="4">
        <f>IF([2]data!$Q252="","VIDE",[2]data!$Q252)</f>
        <v>41576.620625000003</v>
      </c>
      <c r="N256" s="1">
        <f t="shared" si="19"/>
        <v>44</v>
      </c>
      <c r="O256" s="1">
        <f t="shared" si="20"/>
        <v>3</v>
      </c>
      <c r="P256" s="3">
        <f>IF([2]data!$T252="","VIDE",[2]data!$T252)</f>
        <v>1.75</v>
      </c>
      <c r="Q256" s="1">
        <f>IF([2]data!$U252="","VIDE",[2]data!$U252)</f>
        <v>0.75</v>
      </c>
      <c r="R256" s="1" t="str">
        <f>IF([2]data!$V252="","",[2]data!$V252)</f>
        <v>FPL</v>
      </c>
      <c r="S256" s="129" t="str">
        <f>IF([2]data!$W252="","",[2]data!$W252)</f>
        <v/>
      </c>
    </row>
    <row r="257" spans="1:19">
      <c r="A257" s="1" t="str">
        <f>IF([2]data!$A253="","",[2]data!$A253)</f>
        <v>F</v>
      </c>
      <c r="B257" s="1" t="str">
        <f>[2]data!$B253</f>
        <v>AD-768</v>
      </c>
      <c r="C257" s="1" t="str">
        <f t="shared" si="21"/>
        <v>AD</v>
      </c>
      <c r="D257" s="1" t="str">
        <f>[2]data!$F253</f>
        <v>P</v>
      </c>
      <c r="E257" s="2" t="str">
        <f>IF([2]data!$G253="1","M","")</f>
        <v/>
      </c>
      <c r="F257" s="37" t="str">
        <f>IF([2]data!$H253="1","M","")</f>
        <v/>
      </c>
      <c r="G257" s="1" t="str">
        <f>[2]data!$I253</f>
        <v>BC-13-4866-01</v>
      </c>
      <c r="H257" s="3"/>
      <c r="I257" s="30" t="s">
        <v>55</v>
      </c>
      <c r="J257" s="4">
        <f>IF([2]data!$N253="","VIDE",[2]data!$N253)</f>
        <v>41543.651458333297</v>
      </c>
      <c r="K257" s="127">
        <f t="shared" si="17"/>
        <v>39</v>
      </c>
      <c r="L257" s="4">
        <f t="shared" si="18"/>
        <v>41550</v>
      </c>
      <c r="M257" s="4">
        <f>IF([2]data!$Q253="","VIDE",[2]data!$Q253)</f>
        <v>41576.603078703702</v>
      </c>
      <c r="N257" s="1">
        <f t="shared" si="19"/>
        <v>44</v>
      </c>
      <c r="O257" s="1">
        <f t="shared" si="20"/>
        <v>23</v>
      </c>
      <c r="P257" s="3">
        <f>IF([2]data!$T253="","VIDE",[2]data!$T253)</f>
        <v>1.75</v>
      </c>
      <c r="Q257" s="1">
        <f>IF([2]data!$U253="","VIDE",[2]data!$U253)</f>
        <v>0.75</v>
      </c>
      <c r="R257" s="1" t="str">
        <f>IF([2]data!$V253="","",[2]data!$V253)</f>
        <v>EBL</v>
      </c>
      <c r="S257" s="129" t="str">
        <f>IF([2]data!$W253="","",[2]data!$W253)</f>
        <v/>
      </c>
    </row>
    <row r="258" spans="1:19">
      <c r="A258" s="1" t="str">
        <f>IF([2]data!$A254="","",[2]data!$A254)</f>
        <v>F</v>
      </c>
      <c r="B258" s="1" t="str">
        <f>[2]data!$B254</f>
        <v>AD-768</v>
      </c>
      <c r="C258" s="1" t="str">
        <f t="shared" si="21"/>
        <v>AD</v>
      </c>
      <c r="D258" s="1" t="str">
        <f>[2]data!$F254</f>
        <v>P</v>
      </c>
      <c r="E258" s="2" t="str">
        <f>IF([2]data!$G254="1","M","")</f>
        <v/>
      </c>
      <c r="F258" s="37" t="str">
        <f>IF([2]data!$H254="1","M","")</f>
        <v/>
      </c>
      <c r="G258" s="1" t="str">
        <f>[2]data!$I254</f>
        <v>BC-13-4866-02</v>
      </c>
      <c r="H258" s="3"/>
      <c r="I258" s="30" t="s">
        <v>55</v>
      </c>
      <c r="J258" s="4">
        <f>IF([2]data!$N254="","VIDE",[2]data!$N254)</f>
        <v>41543.651458333297</v>
      </c>
      <c r="K258" s="127">
        <f t="shared" si="17"/>
        <v>39</v>
      </c>
      <c r="L258" s="4">
        <f t="shared" si="18"/>
        <v>41550</v>
      </c>
      <c r="M258" s="4">
        <f>IF([2]data!$Q254="","VIDE",[2]data!$Q254)</f>
        <v>41576.603078703702</v>
      </c>
      <c r="N258" s="1">
        <f t="shared" si="19"/>
        <v>44</v>
      </c>
      <c r="O258" s="1">
        <f t="shared" si="20"/>
        <v>23</v>
      </c>
      <c r="P258" s="3">
        <f>IF([2]data!$T254="","VIDE",[2]data!$T254)</f>
        <v>1.75</v>
      </c>
      <c r="Q258" s="1">
        <f>IF([2]data!$U254="","VIDE",[2]data!$U254)</f>
        <v>1</v>
      </c>
      <c r="R258" s="1" t="str">
        <f>IF([2]data!$V254="","",[2]data!$V254)</f>
        <v>EBL</v>
      </c>
      <c r="S258" s="129" t="str">
        <f>IF([2]data!$W254="","",[2]data!$W254)</f>
        <v/>
      </c>
    </row>
    <row r="259" spans="1:19">
      <c r="A259" s="1" t="str">
        <f>IF([2]data!$A255="","",[2]data!$A255)</f>
        <v>F</v>
      </c>
      <c r="B259" s="1" t="str">
        <f>[2]data!$B255</f>
        <v>AB-339/A</v>
      </c>
      <c r="C259" s="1" t="str">
        <f t="shared" si="21"/>
        <v>AB</v>
      </c>
      <c r="D259" s="1" t="str">
        <f>[2]data!$F255</f>
        <v>P</v>
      </c>
      <c r="E259" s="2" t="str">
        <f>IF([2]data!$G255="1","M","")</f>
        <v/>
      </c>
      <c r="F259" s="37" t="str">
        <f>IF([2]data!$H255="1","M","")</f>
        <v/>
      </c>
      <c r="G259" s="1" t="str">
        <f>[2]data!$I255</f>
        <v>BC-13-5020-01</v>
      </c>
      <c r="H259" s="3"/>
      <c r="I259" s="30" t="s">
        <v>55</v>
      </c>
      <c r="J259" s="4">
        <f>IF([2]data!$N255="","VIDE",[2]data!$N255)</f>
        <v>41550.683622685203</v>
      </c>
      <c r="K259" s="127">
        <f t="shared" ref="K259:K322" si="22">IF(J259="","",INT((J259-(DATE(YEAR(J259-WEEKDAY(J259-1)+4),1,3)-WEEKDAY(DATE(YEAR(J259-WEEKDAY(J259-1)+4),1,3)))+5)/7))</f>
        <v>40</v>
      </c>
      <c r="L259" s="4">
        <f t="shared" ref="L259:L322" si="23">IF($J259="","",IF($D259="P",IF($E259="",WORKDAY($J259,5,$J$3:$P$4),WORKDAY($J259,3,$J$3:$P$4)),IF($E259="",WORKDAY($J259,10,$J$3:$P$4),WORKDAY($J259,5,$J$3:$P$4))))</f>
        <v>41557</v>
      </c>
      <c r="M259" s="4">
        <f>IF([2]data!$Q255="","VIDE",[2]data!$Q255)</f>
        <v>41576.590208333299</v>
      </c>
      <c r="N259" s="1">
        <f t="shared" ref="N259:N322" si="24">IF(M259="","",INT((M259-(DATE(YEAR(M259-WEEKDAY(M259-1)+4),1,3)-WEEKDAY(DATE(YEAR(M259-WEEKDAY(M259-1)+4),1,3)))+5)/7))</f>
        <v>44</v>
      </c>
      <c r="O259" s="1">
        <f t="shared" ref="O259:O322" si="25">IF($M259="","",NETWORKDAYS(J259,M259,$J$3:$P$4)-1)</f>
        <v>18</v>
      </c>
      <c r="P259" s="3">
        <f>IF([2]data!$T255="","VIDE",[2]data!$T255)</f>
        <v>1.5</v>
      </c>
      <c r="Q259" s="1">
        <f>IF([2]data!$U255="","VIDE",[2]data!$U255)</f>
        <v>1.2</v>
      </c>
      <c r="R259" s="1" t="str">
        <f>IF([2]data!$V255="","",[2]data!$V255)</f>
        <v>CBU</v>
      </c>
      <c r="S259" s="129" t="str">
        <f>IF([2]data!$W255="","",[2]data!$W255)</f>
        <v/>
      </c>
    </row>
    <row r="260" spans="1:19">
      <c r="A260" s="1" t="str">
        <f>IF([2]data!$A256="","",[2]data!$A256)</f>
        <v>F</v>
      </c>
      <c r="B260" s="1" t="str">
        <f>[2]data!$B256</f>
        <v>DT-034</v>
      </c>
      <c r="C260" s="1" t="str">
        <f t="shared" ref="C260:C323" si="26">LEFT(B260,2)</f>
        <v>DT</v>
      </c>
      <c r="D260" s="1" t="str">
        <f>[2]data!$F256</f>
        <v>P</v>
      </c>
      <c r="E260" s="2" t="str">
        <f>IF([2]data!$G256="1","M","")</f>
        <v/>
      </c>
      <c r="F260" s="37" t="str">
        <f>IF([2]data!$H256="1","M","")</f>
        <v/>
      </c>
      <c r="G260" s="1" t="str">
        <f>[2]data!$I256</f>
        <v>BC-13-4964-01</v>
      </c>
      <c r="H260" s="3"/>
      <c r="I260" s="30" t="s">
        <v>55</v>
      </c>
      <c r="J260" s="4">
        <f>IF([2]data!$N256="","VIDE",[2]data!$N256)</f>
        <v>41549.383854166699</v>
      </c>
      <c r="K260" s="127">
        <f t="shared" si="22"/>
        <v>40</v>
      </c>
      <c r="L260" s="4">
        <f t="shared" si="23"/>
        <v>41556</v>
      </c>
      <c r="M260" s="4">
        <f>IF([2]data!$Q256="","VIDE",[2]data!$Q256)</f>
        <v>41576.589293981502</v>
      </c>
      <c r="N260" s="1">
        <f t="shared" si="24"/>
        <v>44</v>
      </c>
      <c r="O260" s="1">
        <f t="shared" si="25"/>
        <v>19</v>
      </c>
      <c r="P260" s="3">
        <f>IF([2]data!$T256="","VIDE",[2]data!$T256)</f>
        <v>2.5</v>
      </c>
      <c r="Q260" s="1">
        <f>IF([2]data!$U256="","VIDE",[2]data!$U256)</f>
        <v>1.5</v>
      </c>
      <c r="R260" s="1" t="str">
        <f>IF([2]data!$V256="","",[2]data!$V256)</f>
        <v>FPL</v>
      </c>
      <c r="S260" s="129" t="str">
        <f>IF([2]data!$W256="","",[2]data!$W256)</f>
        <v/>
      </c>
    </row>
    <row r="261" spans="1:19">
      <c r="A261" s="1" t="str">
        <f>IF([2]data!$A257="","",[2]data!$A257)</f>
        <v>F</v>
      </c>
      <c r="B261" s="1" t="str">
        <f>[2]data!$B257</f>
        <v>EJ-094</v>
      </c>
      <c r="C261" s="1" t="str">
        <f t="shared" si="26"/>
        <v>EJ</v>
      </c>
      <c r="D261" s="1" t="str">
        <f>[2]data!$F257</f>
        <v>P</v>
      </c>
      <c r="E261" s="2" t="str">
        <f>IF([2]data!$G257="1","M","")</f>
        <v/>
      </c>
      <c r="F261" s="37" t="str">
        <f>IF([2]data!$H257="1","M","")</f>
        <v/>
      </c>
      <c r="G261" s="1" t="str">
        <f>[2]data!$I257</f>
        <v>BC-13-5381-01</v>
      </c>
      <c r="H261" s="3"/>
      <c r="I261" s="30" t="s">
        <v>55</v>
      </c>
      <c r="J261" s="4">
        <f>IF([2]data!$N257="","VIDE",[2]data!$N257)</f>
        <v>41572.522523148102</v>
      </c>
      <c r="K261" s="127">
        <f t="shared" si="22"/>
        <v>43</v>
      </c>
      <c r="L261" s="4">
        <f t="shared" si="23"/>
        <v>41579</v>
      </c>
      <c r="M261" s="4">
        <f>IF([2]data!$Q257="","VIDE",[2]data!$Q257)</f>
        <v>41576.583599537</v>
      </c>
      <c r="N261" s="1">
        <f t="shared" si="24"/>
        <v>44</v>
      </c>
      <c r="O261" s="1">
        <f t="shared" si="25"/>
        <v>2</v>
      </c>
      <c r="P261" s="3">
        <f>IF([2]data!$T257="","VIDE",[2]data!$T257)</f>
        <v>2</v>
      </c>
      <c r="Q261" s="1">
        <f>IF([2]data!$U257="","VIDE",[2]data!$U257)</f>
        <v>1</v>
      </c>
      <c r="R261" s="1" t="str">
        <f>IF([2]data!$V257="","",[2]data!$V257)</f>
        <v>APU</v>
      </c>
      <c r="S261" s="129" t="str">
        <f>IF([2]data!$W257="","",[2]data!$W257)</f>
        <v/>
      </c>
    </row>
    <row r="262" spans="1:19">
      <c r="A262" s="1" t="str">
        <f>IF([2]data!$A258="","",[2]data!$A258)</f>
        <v>F</v>
      </c>
      <c r="B262" s="1" t="str">
        <f>[2]data!$B258</f>
        <v>BF-196</v>
      </c>
      <c r="C262" s="1" t="str">
        <f t="shared" si="26"/>
        <v>BF</v>
      </c>
      <c r="D262" s="1" t="str">
        <f>[2]data!$F258</f>
        <v>P</v>
      </c>
      <c r="E262" s="2" t="str">
        <f>IF([2]data!$G258="1","M","")</f>
        <v/>
      </c>
      <c r="F262" s="37" t="str">
        <f>IF([2]data!$H258="1","M","")</f>
        <v/>
      </c>
      <c r="G262" s="1" t="str">
        <f>[2]data!$I258</f>
        <v>BC-13-5022-01</v>
      </c>
      <c r="H262" s="3"/>
      <c r="I262" s="30" t="s">
        <v>55</v>
      </c>
      <c r="J262" s="4">
        <f>IF([2]data!$N258="","VIDE",[2]data!$N258)</f>
        <v>41550.6858333333</v>
      </c>
      <c r="K262" s="127">
        <f t="shared" si="22"/>
        <v>40</v>
      </c>
      <c r="L262" s="4">
        <f t="shared" si="23"/>
        <v>41557</v>
      </c>
      <c r="M262" s="4">
        <f>IF([2]data!$Q258="","VIDE",[2]data!$Q258)</f>
        <v>41576.574918981503</v>
      </c>
      <c r="N262" s="1">
        <f t="shared" si="24"/>
        <v>44</v>
      </c>
      <c r="O262" s="1">
        <f t="shared" si="25"/>
        <v>18</v>
      </c>
      <c r="P262" s="3">
        <f>IF([2]data!$T258="","VIDE",[2]data!$T258)</f>
        <v>1.75</v>
      </c>
      <c r="Q262" s="1">
        <f>IF([2]data!$U258="","VIDE",[2]data!$U258)</f>
        <v>0.5</v>
      </c>
      <c r="R262" s="1" t="str">
        <f>IF([2]data!$V258="","",[2]data!$V258)</f>
        <v>CBU</v>
      </c>
      <c r="S262" s="129" t="str">
        <f>IF([2]data!$W258="","",[2]data!$W258)</f>
        <v/>
      </c>
    </row>
    <row r="263" spans="1:19">
      <c r="A263" s="1" t="str">
        <f>IF([2]data!$A259="","",[2]data!$A259)</f>
        <v>F</v>
      </c>
      <c r="B263" s="1" t="str">
        <f>[2]data!$B259</f>
        <v>AB-130G</v>
      </c>
      <c r="C263" s="1" t="str">
        <f t="shared" si="26"/>
        <v>AB</v>
      </c>
      <c r="D263" s="1" t="str">
        <f>[2]data!$F259</f>
        <v>P</v>
      </c>
      <c r="E263" s="2" t="str">
        <f>IF([2]data!$G259="1","M","")</f>
        <v>M</v>
      </c>
      <c r="F263" s="37" t="str">
        <f>IF([2]data!$H259="1","M","")</f>
        <v/>
      </c>
      <c r="G263" s="1" t="str">
        <f>[2]data!$I259</f>
        <v>BC-13-5446-01</v>
      </c>
      <c r="H263" s="3"/>
      <c r="I263" s="30" t="s">
        <v>55</v>
      </c>
      <c r="J263" s="4">
        <f>IF([2]data!$N259="","VIDE",[2]data!$N259)</f>
        <v>41576.384780092601</v>
      </c>
      <c r="K263" s="127">
        <f t="shared" si="22"/>
        <v>44</v>
      </c>
      <c r="L263" s="4">
        <f t="shared" si="23"/>
        <v>41579</v>
      </c>
      <c r="M263" s="4">
        <f>IF([2]data!$Q259="","VIDE",[2]data!$Q259)</f>
        <v>41576.518182870401</v>
      </c>
      <c r="N263" s="1">
        <f t="shared" si="24"/>
        <v>44</v>
      </c>
      <c r="O263" s="1">
        <f t="shared" si="25"/>
        <v>0</v>
      </c>
      <c r="P263" s="3">
        <f>IF([2]data!$T259="","VIDE",[2]data!$T259)</f>
        <v>1.5</v>
      </c>
      <c r="Q263" s="1">
        <f>IF([2]data!$U259="","VIDE",[2]data!$U259)</f>
        <v>1</v>
      </c>
      <c r="R263" s="1" t="str">
        <f>IF([2]data!$V259="","",[2]data!$V259)</f>
        <v>CED</v>
      </c>
      <c r="S263" s="129" t="str">
        <f>IF([2]data!$W259="","",[2]data!$W259)</f>
        <v/>
      </c>
    </row>
    <row r="264" spans="1:19">
      <c r="A264" s="1" t="str">
        <f>IF([2]data!$A260="","",[2]data!$A260)</f>
        <v>F</v>
      </c>
      <c r="B264" s="1" t="str">
        <f>[2]data!$B260</f>
        <v>AB-130G</v>
      </c>
      <c r="C264" s="1" t="str">
        <f t="shared" si="26"/>
        <v>AB</v>
      </c>
      <c r="D264" s="1" t="str">
        <f>[2]data!$F260</f>
        <v>P</v>
      </c>
      <c r="E264" s="2" t="str">
        <f>IF([2]data!$G260="1","M","")</f>
        <v/>
      </c>
      <c r="F264" s="37" t="str">
        <f>IF([2]data!$H260="1","M","")</f>
        <v/>
      </c>
      <c r="G264" s="1" t="str">
        <f>[2]data!$I260</f>
        <v>BC-13-5445-01</v>
      </c>
      <c r="H264" s="3"/>
      <c r="I264" s="30" t="s">
        <v>55</v>
      </c>
      <c r="J264" s="4">
        <f>IF([2]data!$N260="","VIDE",[2]data!$N260)</f>
        <v>41576.383796296301</v>
      </c>
      <c r="K264" s="127">
        <f t="shared" si="22"/>
        <v>44</v>
      </c>
      <c r="L264" s="4">
        <f t="shared" si="23"/>
        <v>41583</v>
      </c>
      <c r="M264" s="4">
        <f>IF([2]data!$Q260="","VIDE",[2]data!$Q260)</f>
        <v>41576.518182870401</v>
      </c>
      <c r="N264" s="1">
        <f t="shared" si="24"/>
        <v>44</v>
      </c>
      <c r="O264" s="1">
        <f t="shared" si="25"/>
        <v>0</v>
      </c>
      <c r="P264" s="3">
        <f>IF([2]data!$T260="","VIDE",[2]data!$T260)</f>
        <v>1.5</v>
      </c>
      <c r="Q264" s="1">
        <f>IF([2]data!$U260="","VIDE",[2]data!$U260)</f>
        <v>1</v>
      </c>
      <c r="R264" s="1" t="str">
        <f>IF([2]data!$V260="","",[2]data!$V260)</f>
        <v>CED</v>
      </c>
      <c r="S264" s="129" t="str">
        <f>IF([2]data!$W260="","",[2]data!$W260)</f>
        <v/>
      </c>
    </row>
    <row r="265" spans="1:19">
      <c r="A265" s="1" t="str">
        <f>IF([2]data!$A261="","",[2]data!$A261)</f>
        <v>F</v>
      </c>
      <c r="B265" s="1" t="str">
        <f>[2]data!$B261</f>
        <v>EK-090A</v>
      </c>
      <c r="C265" s="1" t="str">
        <f t="shared" si="26"/>
        <v>EK</v>
      </c>
      <c r="D265" s="1" t="str">
        <f>[2]data!$F261</f>
        <v>P</v>
      </c>
      <c r="E265" s="2" t="str">
        <f>IF([2]data!$G261="1","M","")</f>
        <v/>
      </c>
      <c r="F265" s="37" t="str">
        <f>IF([2]data!$H261="1","M","")</f>
        <v/>
      </c>
      <c r="G265" s="1" t="str">
        <f>[2]data!$I261</f>
        <v>BC-13-5390-01</v>
      </c>
      <c r="H265" s="3"/>
      <c r="I265" s="30" t="s">
        <v>55</v>
      </c>
      <c r="J265" s="4">
        <f>IF([2]data!$N261="","VIDE",[2]data!$N261)</f>
        <v>41572.588819444398</v>
      </c>
      <c r="K265" s="127">
        <f t="shared" si="22"/>
        <v>43</v>
      </c>
      <c r="L265" s="4">
        <f t="shared" si="23"/>
        <v>41579</v>
      </c>
      <c r="M265" s="4">
        <f>IF([2]data!$Q261="","VIDE",[2]data!$Q261)</f>
        <v>41576.513182870403</v>
      </c>
      <c r="N265" s="1">
        <f t="shared" si="24"/>
        <v>44</v>
      </c>
      <c r="O265" s="1">
        <f t="shared" si="25"/>
        <v>2</v>
      </c>
      <c r="P265" s="3">
        <f>IF([2]data!$T261="","VIDE",[2]data!$T261)</f>
        <v>1</v>
      </c>
      <c r="Q265" s="1">
        <f>IF([2]data!$U261="","VIDE",[2]data!$U261)</f>
        <v>2</v>
      </c>
      <c r="R265" s="1" t="str">
        <f>IF([2]data!$V261="","",[2]data!$V261)</f>
        <v>APU</v>
      </c>
      <c r="S265" s="129" t="str">
        <f>IF([2]data!$W261="","",[2]data!$W261)</f>
        <v/>
      </c>
    </row>
    <row r="266" spans="1:19">
      <c r="A266" s="1" t="str">
        <f>IF([2]data!$A262="","",[2]data!$A262)</f>
        <v>F</v>
      </c>
      <c r="B266" s="1" t="str">
        <f>[2]data!$B262</f>
        <v>BE-068</v>
      </c>
      <c r="C266" s="1" t="str">
        <f t="shared" si="26"/>
        <v>BE</v>
      </c>
      <c r="D266" s="1" t="str">
        <f>[2]data!$F262</f>
        <v>P</v>
      </c>
      <c r="E266" s="2" t="str">
        <f>IF([2]data!$G262="1","M","")</f>
        <v>M</v>
      </c>
      <c r="F266" s="37" t="str">
        <f>IF([2]data!$H262="1","M","")</f>
        <v/>
      </c>
      <c r="G266" s="1" t="str">
        <f>[2]data!$I262</f>
        <v>BC-13-5448-01</v>
      </c>
      <c r="H266" s="3"/>
      <c r="I266" s="30"/>
      <c r="J266" s="4">
        <f>IF([2]data!$N262="","VIDE",[2]data!$N262)</f>
        <v>41576.413472222201</v>
      </c>
      <c r="K266" s="127">
        <f t="shared" si="22"/>
        <v>44</v>
      </c>
      <c r="L266" s="4">
        <f t="shared" si="23"/>
        <v>41579</v>
      </c>
      <c r="M266" s="4">
        <f>IF([2]data!$Q262="","VIDE",[2]data!$Q262)</f>
        <v>41576.492847222202</v>
      </c>
      <c r="N266" s="1">
        <f t="shared" si="24"/>
        <v>44</v>
      </c>
      <c r="O266" s="1">
        <f t="shared" si="25"/>
        <v>0</v>
      </c>
      <c r="P266" s="3">
        <f>IF([2]data!$T262="","VIDE",[2]data!$T262)</f>
        <v>1</v>
      </c>
      <c r="Q266" s="1">
        <f>IF([2]data!$U262="","VIDE",[2]data!$U262)</f>
        <v>1.5</v>
      </c>
      <c r="R266" s="1" t="str">
        <f>IF([2]data!$V262="","",[2]data!$V262)</f>
        <v>SBE</v>
      </c>
      <c r="S266" s="129" t="str">
        <f>IF([2]data!$W262="","",[2]data!$W262)</f>
        <v/>
      </c>
    </row>
    <row r="267" spans="1:19">
      <c r="A267" s="1" t="str">
        <f>IF([2]data!$A263="","",[2]data!$A263)</f>
        <v>F</v>
      </c>
      <c r="B267" s="1" t="str">
        <f>[2]data!$B263</f>
        <v>AD-312</v>
      </c>
      <c r="C267" s="1" t="str">
        <f t="shared" si="26"/>
        <v>AD</v>
      </c>
      <c r="D267" s="1" t="str">
        <f>[2]data!$F263</f>
        <v>P</v>
      </c>
      <c r="E267" s="2" t="str">
        <f>IF([2]data!$G263="1","M","")</f>
        <v/>
      </c>
      <c r="F267" s="37" t="str">
        <f>IF([2]data!$H263="1","M","")</f>
        <v/>
      </c>
      <c r="G267" s="1" t="str">
        <f>[2]data!$I263</f>
        <v>BC-13-5400-01</v>
      </c>
      <c r="H267" s="3"/>
      <c r="I267" s="30"/>
      <c r="J267" s="4">
        <f>IF([2]data!$N263="","VIDE",[2]data!$N263)</f>
        <v>41575.3362962963</v>
      </c>
      <c r="K267" s="127">
        <f t="shared" si="22"/>
        <v>44</v>
      </c>
      <c r="L267" s="4">
        <f t="shared" si="23"/>
        <v>41582</v>
      </c>
      <c r="M267" s="4">
        <f>IF([2]data!$Q263="","VIDE",[2]data!$Q263)</f>
        <v>41576.4522222222</v>
      </c>
      <c r="N267" s="1">
        <f t="shared" si="24"/>
        <v>44</v>
      </c>
      <c r="O267" s="1">
        <f t="shared" si="25"/>
        <v>1</v>
      </c>
      <c r="P267" s="3">
        <f>IF([2]data!$T263="","VIDE",[2]data!$T263)</f>
        <v>1.75</v>
      </c>
      <c r="Q267" s="1">
        <f>IF([2]data!$U263="","VIDE",[2]data!$U263)</f>
        <v>1</v>
      </c>
      <c r="R267" s="1" t="str">
        <f>IF([2]data!$V263="","",[2]data!$V263)</f>
        <v>SBE</v>
      </c>
      <c r="S267" s="129" t="str">
        <f>IF([2]data!$W263="","",[2]data!$W263)</f>
        <v/>
      </c>
    </row>
    <row r="268" spans="1:19">
      <c r="A268" s="1" t="str">
        <f>IF([2]data!$A264="","",[2]data!$A264)</f>
        <v>F</v>
      </c>
      <c r="B268" s="1" t="str">
        <f>[2]data!$B264</f>
        <v>AD-520</v>
      </c>
      <c r="C268" s="1" t="str">
        <f t="shared" si="26"/>
        <v>AD</v>
      </c>
      <c r="D268" s="1" t="str">
        <f>[2]data!$F264</f>
        <v>P</v>
      </c>
      <c r="E268" s="2" t="str">
        <f>IF([2]data!$G264="1","M","")</f>
        <v/>
      </c>
      <c r="F268" s="37" t="str">
        <f>IF([2]data!$H264="1","M","")</f>
        <v/>
      </c>
      <c r="G268" s="1" t="str">
        <f>[2]data!$I264</f>
        <v>BC-13-5407-01</v>
      </c>
      <c r="H268" s="3"/>
      <c r="I268" s="30"/>
      <c r="J268" s="4">
        <f>IF([2]data!$N264="","VIDE",[2]data!$N264)</f>
        <v>41575.339652777802</v>
      </c>
      <c r="K268" s="127">
        <f t="shared" si="22"/>
        <v>44</v>
      </c>
      <c r="L268" s="4">
        <f t="shared" si="23"/>
        <v>41582</v>
      </c>
      <c r="M268" s="4">
        <f>IF([2]data!$Q264="","VIDE",[2]data!$Q264)</f>
        <v>41576.451412037</v>
      </c>
      <c r="N268" s="1">
        <f t="shared" si="24"/>
        <v>44</v>
      </c>
      <c r="O268" s="1">
        <f t="shared" si="25"/>
        <v>1</v>
      </c>
      <c r="P268" s="3">
        <f>IF([2]data!$T264="","VIDE",[2]data!$T264)</f>
        <v>1.75</v>
      </c>
      <c r="Q268" s="1">
        <f>IF([2]data!$U264="","VIDE",[2]data!$U264)</f>
        <v>1</v>
      </c>
      <c r="R268" s="1" t="str">
        <f>IF([2]data!$V264="","",[2]data!$V264)</f>
        <v>SBE</v>
      </c>
      <c r="S268" s="129" t="str">
        <f>IF([2]data!$W264="","",[2]data!$W264)</f>
        <v/>
      </c>
    </row>
    <row r="269" spans="1:19">
      <c r="A269" s="1" t="str">
        <f>IF([2]data!$A265="","",[2]data!$A265)</f>
        <v>F</v>
      </c>
      <c r="B269" s="1" t="str">
        <f>[2]data!$B265</f>
        <v>BF-142</v>
      </c>
      <c r="C269" s="1" t="str">
        <f t="shared" si="26"/>
        <v>BF</v>
      </c>
      <c r="D269" s="1" t="str">
        <f>[2]data!$F265</f>
        <v>P</v>
      </c>
      <c r="E269" s="2" t="str">
        <f>IF([2]data!$G265="1","M","")</f>
        <v/>
      </c>
      <c r="F269" s="37" t="str">
        <f>IF([2]data!$H265="1","M","")</f>
        <v/>
      </c>
      <c r="G269" s="1" t="str">
        <f>[2]data!$I265</f>
        <v>BC-13-5401-01</v>
      </c>
      <c r="H269" s="3"/>
      <c r="I269" s="30"/>
      <c r="J269" s="4">
        <f>IF([2]data!$N265="","VIDE",[2]data!$N265)</f>
        <v>41575.336990740703</v>
      </c>
      <c r="K269" s="127">
        <f t="shared" si="22"/>
        <v>44</v>
      </c>
      <c r="L269" s="4">
        <f t="shared" si="23"/>
        <v>41582</v>
      </c>
      <c r="M269" s="4">
        <f>IF([2]data!$Q265="","VIDE",[2]data!$Q265)</f>
        <v>41576.445798611101</v>
      </c>
      <c r="N269" s="1">
        <f t="shared" si="24"/>
        <v>44</v>
      </c>
      <c r="O269" s="1">
        <f t="shared" si="25"/>
        <v>1</v>
      </c>
      <c r="P269" s="3">
        <f>IF([2]data!$T265="","VIDE",[2]data!$T265)</f>
        <v>1.75</v>
      </c>
      <c r="Q269" s="1">
        <f>IF([2]data!$U265="","VIDE",[2]data!$U265)</f>
        <v>1</v>
      </c>
      <c r="R269" s="1" t="str">
        <f>IF([2]data!$V265="","",[2]data!$V265)</f>
        <v>SBE</v>
      </c>
      <c r="S269" s="129" t="str">
        <f>IF([2]data!$W265="","",[2]data!$W265)</f>
        <v/>
      </c>
    </row>
    <row r="270" spans="1:19">
      <c r="A270" s="1" t="str">
        <f>IF([2]data!$A266="","",[2]data!$A266)</f>
        <v>F</v>
      </c>
      <c r="B270" s="1" t="str">
        <f>[2]data!$B266</f>
        <v>AD-439</v>
      </c>
      <c r="C270" s="1" t="str">
        <f t="shared" si="26"/>
        <v>AD</v>
      </c>
      <c r="D270" s="1" t="str">
        <f>[2]data!$F266</f>
        <v>P</v>
      </c>
      <c r="E270" s="2" t="str">
        <f>IF([2]data!$G266="1","M","")</f>
        <v/>
      </c>
      <c r="F270" s="37" t="str">
        <f>IF([2]data!$H266="1","M","")</f>
        <v/>
      </c>
      <c r="G270" s="1" t="str">
        <f>[2]data!$I266</f>
        <v>BC-13-5436-01</v>
      </c>
      <c r="H270" s="3"/>
      <c r="I270" s="30"/>
      <c r="J270" s="4">
        <f>IF([2]data!$N266="","VIDE",[2]data!$N266)</f>
        <v>41576.305833333303</v>
      </c>
      <c r="K270" s="127">
        <f t="shared" si="22"/>
        <v>44</v>
      </c>
      <c r="L270" s="4">
        <f t="shared" si="23"/>
        <v>41583</v>
      </c>
      <c r="M270" s="4">
        <f>IF([2]data!$Q266="","VIDE",[2]data!$Q266)</f>
        <v>41576.444918981499</v>
      </c>
      <c r="N270" s="1">
        <f t="shared" si="24"/>
        <v>44</v>
      </c>
      <c r="O270" s="1">
        <f t="shared" si="25"/>
        <v>0</v>
      </c>
      <c r="P270" s="3">
        <f>IF([2]data!$T266="","VIDE",[2]data!$T266)</f>
        <v>1.75</v>
      </c>
      <c r="Q270" s="1">
        <f>IF([2]data!$U266="","VIDE",[2]data!$U266)</f>
        <v>1</v>
      </c>
      <c r="R270" s="1" t="str">
        <f>IF([2]data!$V266="","",[2]data!$V266)</f>
        <v>SBE</v>
      </c>
      <c r="S270" s="129" t="str">
        <f>IF([2]data!$W266="","",[2]data!$W266)</f>
        <v/>
      </c>
    </row>
    <row r="271" spans="1:19">
      <c r="A271" s="1" t="str">
        <f>IF([2]data!$A267="","",[2]data!$A267)</f>
        <v>F</v>
      </c>
      <c r="B271" s="1" t="str">
        <f>[2]data!$B267</f>
        <v>AD-482A</v>
      </c>
      <c r="C271" s="1" t="str">
        <f t="shared" si="26"/>
        <v>AD</v>
      </c>
      <c r="D271" s="1" t="str">
        <f>[2]data!$F267</f>
        <v>P</v>
      </c>
      <c r="E271" s="2" t="str">
        <f>IF([2]data!$G267="1","M","")</f>
        <v/>
      </c>
      <c r="F271" s="37" t="str">
        <f>IF([2]data!$H267="1","M","")</f>
        <v/>
      </c>
      <c r="G271" s="1" t="str">
        <f>[2]data!$I267</f>
        <v>BC-13-5190-01</v>
      </c>
      <c r="H271" s="3"/>
      <c r="I271" s="30"/>
      <c r="J271" s="4">
        <f>IF([2]data!$N267="","VIDE",[2]data!$N267)</f>
        <v>41562.347951388903</v>
      </c>
      <c r="K271" s="127">
        <f t="shared" si="22"/>
        <v>42</v>
      </c>
      <c r="L271" s="4">
        <f t="shared" si="23"/>
        <v>41569</v>
      </c>
      <c r="M271" s="4">
        <f>IF([2]data!$Q267="","VIDE",[2]data!$Q267)</f>
        <v>41576.4390277778</v>
      </c>
      <c r="N271" s="1">
        <f t="shared" si="24"/>
        <v>44</v>
      </c>
      <c r="O271" s="1">
        <f t="shared" si="25"/>
        <v>10</v>
      </c>
      <c r="P271" s="3">
        <f>IF([2]data!$T267="","VIDE",[2]data!$T267)</f>
        <v>1.75</v>
      </c>
      <c r="Q271" s="1">
        <f>IF([2]data!$U267="","VIDE",[2]data!$U267)</f>
        <v>0.75</v>
      </c>
      <c r="R271" s="1" t="str">
        <f>IF([2]data!$V267="","",[2]data!$V267)</f>
        <v>PAB</v>
      </c>
      <c r="S271" s="129" t="str">
        <f>IF([2]data!$W267="","",[2]data!$W267)</f>
        <v>AQP</v>
      </c>
    </row>
    <row r="272" spans="1:19">
      <c r="A272" s="1" t="str">
        <f>IF([2]data!$A268="","",[2]data!$A268)</f>
        <v>F</v>
      </c>
      <c r="B272" s="1" t="str">
        <f>[2]data!$B268</f>
        <v>AD-589</v>
      </c>
      <c r="C272" s="1" t="str">
        <f t="shared" si="26"/>
        <v>AD</v>
      </c>
      <c r="D272" s="1" t="str">
        <f>[2]data!$F268</f>
        <v>P</v>
      </c>
      <c r="E272" s="2" t="str">
        <f>IF([2]data!$G268="1","M","")</f>
        <v/>
      </c>
      <c r="F272" s="37" t="str">
        <f>IF([2]data!$H268="1","M","")</f>
        <v/>
      </c>
      <c r="G272" s="1" t="str">
        <f>[2]data!$I268</f>
        <v>BC-13-5402-01</v>
      </c>
      <c r="H272" s="3"/>
      <c r="I272" s="30" t="s">
        <v>55</v>
      </c>
      <c r="J272" s="4">
        <f>IF([2]data!$N268="","VIDE",[2]data!$N268)</f>
        <v>41575.337337962999</v>
      </c>
      <c r="K272" s="127">
        <f t="shared" si="22"/>
        <v>44</v>
      </c>
      <c r="L272" s="4">
        <f t="shared" si="23"/>
        <v>41582</v>
      </c>
      <c r="M272" s="4">
        <f>IF([2]data!$Q268="","VIDE",[2]data!$Q268)</f>
        <v>41576.438530092601</v>
      </c>
      <c r="N272" s="1">
        <f t="shared" si="24"/>
        <v>44</v>
      </c>
      <c r="O272" s="1">
        <f t="shared" si="25"/>
        <v>1</v>
      </c>
      <c r="P272" s="3">
        <f>IF([2]data!$T268="","VIDE",[2]data!$T268)</f>
        <v>1.75</v>
      </c>
      <c r="Q272" s="1">
        <f>IF([2]data!$U268="","VIDE",[2]data!$U268)</f>
        <v>1</v>
      </c>
      <c r="R272" s="1" t="str">
        <f>IF([2]data!$V268="","",[2]data!$V268)</f>
        <v>SBE</v>
      </c>
      <c r="S272" s="129" t="str">
        <f>IF([2]data!$W268="","",[2]data!$W268)</f>
        <v/>
      </c>
    </row>
    <row r="273" spans="1:19">
      <c r="A273" s="1" t="str">
        <f>IF([2]data!$A269="","",[2]data!$A269)</f>
        <v>F</v>
      </c>
      <c r="B273" s="1" t="str">
        <f>[2]data!$B269</f>
        <v>AB-319/A</v>
      </c>
      <c r="C273" s="1" t="str">
        <f t="shared" si="26"/>
        <v>AB</v>
      </c>
      <c r="D273" s="1" t="str">
        <f>[2]data!$F269</f>
        <v>P</v>
      </c>
      <c r="E273" s="2" t="str">
        <f>IF([2]data!$G269="1","M","")</f>
        <v/>
      </c>
      <c r="F273" s="37" t="str">
        <f>IF([2]data!$H269="1","M","")</f>
        <v/>
      </c>
      <c r="G273" s="1" t="str">
        <f>[2]data!$I269</f>
        <v>BC-13-5002-01</v>
      </c>
      <c r="H273" s="3"/>
      <c r="I273" s="30"/>
      <c r="J273" s="4">
        <f>IF([2]data!$N269="","VIDE",[2]data!$N269)</f>
        <v>41550.487303240698</v>
      </c>
      <c r="K273" s="127">
        <f t="shared" si="22"/>
        <v>40</v>
      </c>
      <c r="L273" s="4">
        <f t="shared" si="23"/>
        <v>41557</v>
      </c>
      <c r="M273" s="4">
        <f>IF([2]data!$Q269="","VIDE",[2]data!$Q269)</f>
        <v>41576.436817129601</v>
      </c>
      <c r="N273" s="1">
        <f t="shared" si="24"/>
        <v>44</v>
      </c>
      <c r="O273" s="1">
        <f t="shared" si="25"/>
        <v>18</v>
      </c>
      <c r="P273" s="3">
        <f>IF([2]data!$T269="","VIDE",[2]data!$T269)</f>
        <v>1.5</v>
      </c>
      <c r="Q273" s="1">
        <f>IF([2]data!$U269="","VIDE",[2]data!$U269)</f>
        <v>0.75</v>
      </c>
      <c r="R273" s="1" t="str">
        <f>IF([2]data!$V269="","",[2]data!$V269)</f>
        <v>EBL</v>
      </c>
      <c r="S273" s="129" t="str">
        <f>IF([2]data!$W269="","",[2]data!$W269)</f>
        <v>AQP</v>
      </c>
    </row>
    <row r="274" spans="1:19">
      <c r="A274" s="1" t="str">
        <f>IF([2]data!$A270="","",[2]data!$A270)</f>
        <v>F</v>
      </c>
      <c r="B274" s="1" t="str">
        <f>[2]data!$B270</f>
        <v>AD-557</v>
      </c>
      <c r="C274" s="1" t="str">
        <f t="shared" si="26"/>
        <v>AD</v>
      </c>
      <c r="D274" s="1" t="str">
        <f>[2]data!$F270</f>
        <v>P</v>
      </c>
      <c r="E274" s="2" t="str">
        <f>IF([2]data!$G270="1","M","")</f>
        <v/>
      </c>
      <c r="F274" s="37" t="str">
        <f>IF([2]data!$H270="1","M","")</f>
        <v/>
      </c>
      <c r="G274" s="1" t="str">
        <f>[2]data!$I270</f>
        <v>BC-13-5421-01</v>
      </c>
      <c r="H274" s="3"/>
      <c r="I274" s="30"/>
      <c r="J274" s="4">
        <f>IF([2]data!$N270="","VIDE",[2]data!$N270)</f>
        <v>41575.480509259301</v>
      </c>
      <c r="K274" s="127">
        <f t="shared" si="22"/>
        <v>44</v>
      </c>
      <c r="L274" s="4">
        <f t="shared" si="23"/>
        <v>41582</v>
      </c>
      <c r="M274" s="4">
        <f>IF([2]data!$Q270="","VIDE",[2]data!$Q270)</f>
        <v>41576.429444444402</v>
      </c>
      <c r="N274" s="1">
        <f t="shared" si="24"/>
        <v>44</v>
      </c>
      <c r="O274" s="1">
        <f t="shared" si="25"/>
        <v>1</v>
      </c>
      <c r="P274" s="3">
        <f>IF([2]data!$T270="","VIDE",[2]data!$T270)</f>
        <v>1.75</v>
      </c>
      <c r="Q274" s="1">
        <f>IF([2]data!$U270="","VIDE",[2]data!$U270)</f>
        <v>1</v>
      </c>
      <c r="R274" s="1" t="str">
        <f>IF([2]data!$V270="","",[2]data!$V270)</f>
        <v>SBE</v>
      </c>
      <c r="S274" s="129" t="str">
        <f>IF([2]data!$W270="","",[2]data!$W270)</f>
        <v/>
      </c>
    </row>
    <row r="275" spans="1:19">
      <c r="A275" s="1" t="str">
        <f>IF([2]data!$A271="","",[2]data!$A271)</f>
        <v>F</v>
      </c>
      <c r="B275" s="1" t="str">
        <f>[2]data!$B271</f>
        <v>AD-532</v>
      </c>
      <c r="C275" s="1" t="str">
        <f t="shared" si="26"/>
        <v>AD</v>
      </c>
      <c r="D275" s="1" t="str">
        <f>[2]data!$F271</f>
        <v>P</v>
      </c>
      <c r="E275" s="2" t="str">
        <f>IF([2]data!$G271="1","M","")</f>
        <v/>
      </c>
      <c r="F275" s="37" t="str">
        <f>IF([2]data!$H271="1","M","")</f>
        <v/>
      </c>
      <c r="G275" s="1" t="str">
        <f>[2]data!$I271</f>
        <v>BC-13-5421-02</v>
      </c>
      <c r="H275" s="3"/>
      <c r="I275" s="30" t="s">
        <v>55</v>
      </c>
      <c r="J275" s="4">
        <f>IF([2]data!$N271="","VIDE",[2]data!$N271)</f>
        <v>41575.480509259301</v>
      </c>
      <c r="K275" s="127">
        <f t="shared" si="22"/>
        <v>44</v>
      </c>
      <c r="L275" s="4">
        <f t="shared" si="23"/>
        <v>41582</v>
      </c>
      <c r="M275" s="4">
        <f>IF([2]data!$Q271="","VIDE",[2]data!$Q271)</f>
        <v>41576.429444444402</v>
      </c>
      <c r="N275" s="1">
        <f t="shared" si="24"/>
        <v>44</v>
      </c>
      <c r="O275" s="1">
        <f t="shared" si="25"/>
        <v>1</v>
      </c>
      <c r="P275" s="3">
        <f>IF([2]data!$T271="","VIDE",[2]data!$T271)</f>
        <v>1.75</v>
      </c>
      <c r="Q275" s="1">
        <f>IF([2]data!$U271="","VIDE",[2]data!$U271)</f>
        <v>1</v>
      </c>
      <c r="R275" s="1" t="str">
        <f>IF([2]data!$V271="","",[2]data!$V271)</f>
        <v>SBE</v>
      </c>
      <c r="S275" s="129" t="str">
        <f>IF([2]data!$W271="","",[2]data!$W271)</f>
        <v/>
      </c>
    </row>
    <row r="276" spans="1:19">
      <c r="A276" s="1" t="str">
        <f>IF([2]data!$A272="","",[2]data!$A272)</f>
        <v>F</v>
      </c>
      <c r="B276" s="1" t="str">
        <f>[2]data!$B272</f>
        <v>AD-372</v>
      </c>
      <c r="C276" s="1" t="str">
        <f t="shared" si="26"/>
        <v>AD</v>
      </c>
      <c r="D276" s="1" t="str">
        <f>[2]data!$F272</f>
        <v>P</v>
      </c>
      <c r="E276" s="2" t="str">
        <f>IF([2]data!$G272="1","M","")</f>
        <v/>
      </c>
      <c r="F276" s="37" t="str">
        <f>IF([2]data!$H272="1","M","")</f>
        <v/>
      </c>
      <c r="G276" s="1" t="str">
        <f>[2]data!$I272</f>
        <v>BC-13-5434-01</v>
      </c>
      <c r="H276" s="3"/>
      <c r="I276" s="30"/>
      <c r="J276" s="4">
        <f>IF([2]data!$N272="","VIDE",[2]data!$N272)</f>
        <v>41576.304097222201</v>
      </c>
      <c r="K276" s="127">
        <f t="shared" si="22"/>
        <v>44</v>
      </c>
      <c r="L276" s="4">
        <f t="shared" si="23"/>
        <v>41583</v>
      </c>
      <c r="M276" s="4">
        <f>IF([2]data!$Q272="","VIDE",[2]data!$Q272)</f>
        <v>41576.425219907404</v>
      </c>
      <c r="N276" s="1">
        <f t="shared" si="24"/>
        <v>44</v>
      </c>
      <c r="O276" s="1">
        <f t="shared" si="25"/>
        <v>0</v>
      </c>
      <c r="P276" s="3">
        <f>IF([2]data!$T272="","VIDE",[2]data!$T272)</f>
        <v>1.75</v>
      </c>
      <c r="Q276" s="1">
        <f>IF([2]data!$U272="","VIDE",[2]data!$U272)</f>
        <v>1</v>
      </c>
      <c r="R276" s="1" t="str">
        <f>IF([2]data!$V272="","",[2]data!$V272)</f>
        <v>SBE</v>
      </c>
      <c r="S276" s="129" t="str">
        <f>IF([2]data!$W272="","",[2]data!$W272)</f>
        <v/>
      </c>
    </row>
    <row r="277" spans="1:19">
      <c r="A277" s="1" t="str">
        <f>IF([2]data!$A273="","",[2]data!$A273)</f>
        <v>F</v>
      </c>
      <c r="B277" s="1" t="str">
        <f>[2]data!$B273</f>
        <v>AD-372</v>
      </c>
      <c r="C277" s="1" t="str">
        <f t="shared" si="26"/>
        <v>AD</v>
      </c>
      <c r="D277" s="1" t="str">
        <f>[2]data!$F273</f>
        <v>P</v>
      </c>
      <c r="E277" s="2" t="str">
        <f>IF([2]data!$G273="1","M","")</f>
        <v/>
      </c>
      <c r="F277" s="37" t="str">
        <f>IF([2]data!$H273="1","M","")</f>
        <v/>
      </c>
      <c r="G277" s="1" t="str">
        <f>[2]data!$I273</f>
        <v>BC-13-5434-02</v>
      </c>
      <c r="H277" s="3"/>
      <c r="I277" s="30" t="s">
        <v>55</v>
      </c>
      <c r="J277" s="4">
        <f>IF([2]data!$N273="","VIDE",[2]data!$N273)</f>
        <v>41576.304097222201</v>
      </c>
      <c r="K277" s="127">
        <f t="shared" si="22"/>
        <v>44</v>
      </c>
      <c r="L277" s="4">
        <f t="shared" si="23"/>
        <v>41583</v>
      </c>
      <c r="M277" s="4">
        <f>IF([2]data!$Q273="","VIDE",[2]data!$Q273)</f>
        <v>41576.425219907404</v>
      </c>
      <c r="N277" s="1">
        <f t="shared" si="24"/>
        <v>44</v>
      </c>
      <c r="O277" s="1">
        <f t="shared" si="25"/>
        <v>0</v>
      </c>
      <c r="P277" s="3">
        <f>IF([2]data!$T273="","VIDE",[2]data!$T273)</f>
        <v>1.75</v>
      </c>
      <c r="Q277" s="1">
        <f>IF([2]data!$U273="","VIDE",[2]data!$U273)</f>
        <v>1</v>
      </c>
      <c r="R277" s="1" t="str">
        <f>IF([2]data!$V273="","",[2]data!$V273)</f>
        <v>SBE</v>
      </c>
      <c r="S277" s="129" t="str">
        <f>IF([2]data!$W273="","",[2]data!$W273)</f>
        <v/>
      </c>
    </row>
    <row r="278" spans="1:19">
      <c r="A278" s="1" t="str">
        <f>IF([2]data!$A274="","",[2]data!$A274)</f>
        <v>F</v>
      </c>
      <c r="B278" s="1" t="str">
        <f>[2]data!$B274</f>
        <v>AD-636</v>
      </c>
      <c r="C278" s="1" t="str">
        <f t="shared" si="26"/>
        <v>AD</v>
      </c>
      <c r="D278" s="1" t="str">
        <f>[2]data!$F274</f>
        <v>P</v>
      </c>
      <c r="E278" s="2" t="str">
        <f>IF([2]data!$G274="1","M","")</f>
        <v/>
      </c>
      <c r="F278" s="37" t="str">
        <f>IF([2]data!$H274="1","M","")</f>
        <v/>
      </c>
      <c r="G278" s="1" t="str">
        <f>[2]data!$I274</f>
        <v>BC-13-5006-04</v>
      </c>
      <c r="H278" s="3"/>
      <c r="I278" s="30" t="s">
        <v>55</v>
      </c>
      <c r="J278" s="4">
        <f>IF([2]data!$N274="","VIDE",[2]data!$N274)</f>
        <v>41550.5161226852</v>
      </c>
      <c r="K278" s="127">
        <f t="shared" si="22"/>
        <v>40</v>
      </c>
      <c r="L278" s="4">
        <f t="shared" si="23"/>
        <v>41557</v>
      </c>
      <c r="M278" s="4">
        <f>IF([2]data!$Q274="","VIDE",[2]data!$Q274)</f>
        <v>41576.407268518502</v>
      </c>
      <c r="N278" s="1">
        <f t="shared" si="24"/>
        <v>44</v>
      </c>
      <c r="O278" s="1">
        <f t="shared" si="25"/>
        <v>18</v>
      </c>
      <c r="P278" s="3">
        <f>IF([2]data!$T274="","VIDE",[2]data!$T274)</f>
        <v>2.25</v>
      </c>
      <c r="Q278" s="1">
        <f>IF([2]data!$U274="","VIDE",[2]data!$U274)</f>
        <v>0.75</v>
      </c>
      <c r="R278" s="1" t="str">
        <f>IF([2]data!$V274="","",[2]data!$V274)</f>
        <v>EBL</v>
      </c>
      <c r="S278" s="129" t="str">
        <f>IF([2]data!$W274="","",[2]data!$W274)</f>
        <v>AQP</v>
      </c>
    </row>
    <row r="279" spans="1:19">
      <c r="A279" s="1" t="str">
        <f>IF([2]data!$A275="","",[2]data!$A275)</f>
        <v>F</v>
      </c>
      <c r="B279" s="1" t="str">
        <f>[2]data!$B275</f>
        <v>AD-636</v>
      </c>
      <c r="C279" s="1" t="str">
        <f t="shared" si="26"/>
        <v>AD</v>
      </c>
      <c r="D279" s="1" t="str">
        <f>[2]data!$F275</f>
        <v>P</v>
      </c>
      <c r="E279" s="2" t="str">
        <f>IF([2]data!$G275="1","M","")</f>
        <v/>
      </c>
      <c r="F279" s="37" t="str">
        <f>IF([2]data!$H275="1","M","")</f>
        <v/>
      </c>
      <c r="G279" s="1" t="str">
        <f>[2]data!$I275</f>
        <v>BC-13-5006-05</v>
      </c>
      <c r="H279" s="3"/>
      <c r="I279" s="30"/>
      <c r="J279" s="4">
        <f>IF([2]data!$N275="","VIDE",[2]data!$N275)</f>
        <v>41550.5161226852</v>
      </c>
      <c r="K279" s="127">
        <f t="shared" si="22"/>
        <v>40</v>
      </c>
      <c r="L279" s="4">
        <f t="shared" si="23"/>
        <v>41557</v>
      </c>
      <c r="M279" s="4">
        <f>IF([2]data!$Q275="","VIDE",[2]data!$Q275)</f>
        <v>41576.407268518502</v>
      </c>
      <c r="N279" s="1">
        <f t="shared" si="24"/>
        <v>44</v>
      </c>
      <c r="O279" s="1">
        <f t="shared" si="25"/>
        <v>18</v>
      </c>
      <c r="P279" s="3">
        <f>IF([2]data!$T275="","VIDE",[2]data!$T275)</f>
        <v>2.25</v>
      </c>
      <c r="Q279" s="1">
        <f>IF([2]data!$U275="","VIDE",[2]data!$U275)</f>
        <v>0.75</v>
      </c>
      <c r="R279" s="1" t="str">
        <f>IF([2]data!$V275="","",[2]data!$V275)</f>
        <v>EBL</v>
      </c>
      <c r="S279" s="129" t="str">
        <f>IF([2]data!$W275="","",[2]data!$W275)</f>
        <v>AQP</v>
      </c>
    </row>
    <row r="280" spans="1:19">
      <c r="A280" s="1" t="str">
        <f>IF([2]data!$A276="","",[2]data!$A276)</f>
        <v>F</v>
      </c>
      <c r="B280" s="1" t="str">
        <f>[2]data!$B276</f>
        <v>AD-373</v>
      </c>
      <c r="C280" s="1" t="str">
        <f t="shared" si="26"/>
        <v>AD</v>
      </c>
      <c r="D280" s="1" t="str">
        <f>[2]data!$F276</f>
        <v>P</v>
      </c>
      <c r="E280" s="2" t="str">
        <f>IF([2]data!$G276="1","M","")</f>
        <v/>
      </c>
      <c r="F280" s="37" t="str">
        <f>IF([2]data!$H276="1","M","")</f>
        <v/>
      </c>
      <c r="G280" s="1" t="str">
        <f>[2]data!$I276</f>
        <v>BC-13-5006-01</v>
      </c>
      <c r="H280" s="3"/>
      <c r="I280" s="30"/>
      <c r="J280" s="4">
        <f>IF([2]data!$N276="","VIDE",[2]data!$N276)</f>
        <v>41550.5161226852</v>
      </c>
      <c r="K280" s="127">
        <f t="shared" si="22"/>
        <v>40</v>
      </c>
      <c r="L280" s="4">
        <f t="shared" si="23"/>
        <v>41557</v>
      </c>
      <c r="M280" s="4">
        <f>IF([2]data!$Q276="","VIDE",[2]data!$Q276)</f>
        <v>41576.407268518502</v>
      </c>
      <c r="N280" s="1">
        <f t="shared" si="24"/>
        <v>44</v>
      </c>
      <c r="O280" s="1">
        <f t="shared" si="25"/>
        <v>18</v>
      </c>
      <c r="P280" s="3">
        <f>IF([2]data!$T276="","VIDE",[2]data!$T276)</f>
        <v>1.75</v>
      </c>
      <c r="Q280" s="1">
        <f>IF([2]data!$U276="","VIDE",[2]data!$U276)</f>
        <v>0.75</v>
      </c>
      <c r="R280" s="1" t="str">
        <f>IF([2]data!$V276="","",[2]data!$V276)</f>
        <v>EBL</v>
      </c>
      <c r="S280" s="129" t="str">
        <f>IF([2]data!$W276="","",[2]data!$W276)</f>
        <v>AQP</v>
      </c>
    </row>
    <row r="281" spans="1:19">
      <c r="A281" s="1" t="str">
        <f>IF([2]data!$A277="","",[2]data!$A277)</f>
        <v>F</v>
      </c>
      <c r="B281" s="1" t="str">
        <f>[2]data!$B277</f>
        <v>AD-648</v>
      </c>
      <c r="C281" s="1" t="str">
        <f t="shared" si="26"/>
        <v>AD</v>
      </c>
      <c r="D281" s="1" t="str">
        <f>[2]data!$F277</f>
        <v>P</v>
      </c>
      <c r="E281" s="2" t="str">
        <f>IF([2]data!$G277="1","M","")</f>
        <v/>
      </c>
      <c r="F281" s="37" t="str">
        <f>IF([2]data!$H277="1","M","")</f>
        <v/>
      </c>
      <c r="G281" s="1" t="str">
        <f>[2]data!$I277</f>
        <v>BC-13-4669-03</v>
      </c>
      <c r="H281" s="3"/>
      <c r="I281" s="30"/>
      <c r="J281" s="4">
        <f>IF([2]data!$N277="","VIDE",[2]data!$N277)</f>
        <v>41535.490185185197</v>
      </c>
      <c r="K281" s="127">
        <f t="shared" si="22"/>
        <v>38</v>
      </c>
      <c r="L281" s="4">
        <f t="shared" si="23"/>
        <v>41542</v>
      </c>
      <c r="M281" s="4">
        <f>IF([2]data!$Q277="","VIDE",[2]data!$Q277)</f>
        <v>41576.367060185199</v>
      </c>
      <c r="N281" s="1">
        <f t="shared" si="24"/>
        <v>44</v>
      </c>
      <c r="O281" s="1">
        <f t="shared" si="25"/>
        <v>29</v>
      </c>
      <c r="P281" s="3">
        <f>IF([2]data!$T277="","VIDE",[2]data!$T277)</f>
        <v>1.75</v>
      </c>
      <c r="Q281" s="1">
        <f>IF([2]data!$U277="","VIDE",[2]data!$U277)</f>
        <v>0.75</v>
      </c>
      <c r="R281" s="1" t="str">
        <f>IF([2]data!$V277="","",[2]data!$V277)</f>
        <v>EBL</v>
      </c>
      <c r="S281" s="129" t="str">
        <f>IF([2]data!$W277="","",[2]data!$W277)</f>
        <v>AQP</v>
      </c>
    </row>
    <row r="282" spans="1:19">
      <c r="A282" s="1" t="str">
        <f>IF([2]data!$A278="","",[2]data!$A278)</f>
        <v>F</v>
      </c>
      <c r="B282" s="1" t="str">
        <f>[2]data!$B278</f>
        <v>AD-581</v>
      </c>
      <c r="C282" s="1" t="str">
        <f t="shared" si="26"/>
        <v>AD</v>
      </c>
      <c r="D282" s="1" t="str">
        <f>[2]data!$F278</f>
        <v>P</v>
      </c>
      <c r="E282" s="2" t="str">
        <f>IF([2]data!$G278="1","M","")</f>
        <v/>
      </c>
      <c r="F282" s="37" t="str">
        <f>IF([2]data!$H278="1","M","")</f>
        <v/>
      </c>
      <c r="G282" s="1" t="str">
        <f>[2]data!$I278</f>
        <v>BC-13-5410-01</v>
      </c>
      <c r="H282" s="3"/>
      <c r="I282" s="30"/>
      <c r="J282" s="4">
        <f>IF([2]data!$N278="","VIDE",[2]data!$N278)</f>
        <v>41575.350613425901</v>
      </c>
      <c r="K282" s="127">
        <f t="shared" si="22"/>
        <v>44</v>
      </c>
      <c r="L282" s="4">
        <f t="shared" si="23"/>
        <v>41582</v>
      </c>
      <c r="M282" s="4">
        <f>IF([2]data!$Q278="","VIDE",[2]data!$Q278)</f>
        <v>41576.359629629602</v>
      </c>
      <c r="N282" s="1">
        <f t="shared" si="24"/>
        <v>44</v>
      </c>
      <c r="O282" s="1">
        <f t="shared" si="25"/>
        <v>1</v>
      </c>
      <c r="P282" s="3">
        <f>IF([2]data!$T278="","VIDE",[2]data!$T278)</f>
        <v>1.75</v>
      </c>
      <c r="Q282" s="1">
        <f>IF([2]data!$U278="","VIDE",[2]data!$U278)</f>
        <v>0.75</v>
      </c>
      <c r="R282" s="1" t="str">
        <f>IF([2]data!$V278="","",[2]data!$V278)</f>
        <v>EBL</v>
      </c>
      <c r="S282" s="129" t="str">
        <f>IF([2]data!$W278="","",[2]data!$W278)</f>
        <v/>
      </c>
    </row>
    <row r="283" spans="1:19">
      <c r="A283" s="1" t="str">
        <f>IF([2]data!$A279="","",[2]data!$A279)</f>
        <v>F</v>
      </c>
      <c r="B283" s="1" t="str">
        <f>[2]data!$B279</f>
        <v>AD-581</v>
      </c>
      <c r="C283" s="1" t="str">
        <f t="shared" si="26"/>
        <v>AD</v>
      </c>
      <c r="D283" s="1" t="str">
        <f>[2]data!$F279</f>
        <v>P</v>
      </c>
      <c r="E283" s="2" t="str">
        <f>IF([2]data!$G279="1","M","")</f>
        <v/>
      </c>
      <c r="F283" s="37" t="str">
        <f>IF([2]data!$H279="1","M","")</f>
        <v/>
      </c>
      <c r="G283" s="1" t="str">
        <f>[2]data!$I279</f>
        <v>BC-13-5410-02</v>
      </c>
      <c r="H283" s="3"/>
      <c r="I283" s="30"/>
      <c r="J283" s="4">
        <f>IF([2]data!$N279="","VIDE",[2]data!$N279)</f>
        <v>41575.350613425901</v>
      </c>
      <c r="K283" s="127">
        <f t="shared" si="22"/>
        <v>44</v>
      </c>
      <c r="L283" s="4">
        <f t="shared" si="23"/>
        <v>41582</v>
      </c>
      <c r="M283" s="4">
        <f>IF([2]data!$Q279="","VIDE",[2]data!$Q279)</f>
        <v>41576.359629629602</v>
      </c>
      <c r="N283" s="1">
        <f t="shared" si="24"/>
        <v>44</v>
      </c>
      <c r="O283" s="1">
        <f t="shared" si="25"/>
        <v>1</v>
      </c>
      <c r="P283" s="3">
        <f>IF([2]data!$T279="","VIDE",[2]data!$T279)</f>
        <v>1.75</v>
      </c>
      <c r="Q283" s="1">
        <f>IF([2]data!$U279="","VIDE",[2]data!$U279)</f>
        <v>1</v>
      </c>
      <c r="R283" s="1" t="str">
        <f>IF([2]data!$V279="","",[2]data!$V279)</f>
        <v>EBL</v>
      </c>
      <c r="S283" s="129" t="str">
        <f>IF([2]data!$W279="","",[2]data!$W279)</f>
        <v/>
      </c>
    </row>
    <row r="284" spans="1:19">
      <c r="A284" s="1" t="str">
        <f>IF([2]data!$A280="","",[2]data!$A280)</f>
        <v>F</v>
      </c>
      <c r="B284" s="1" t="str">
        <f>[2]data!$B280</f>
        <v>IBM000130</v>
      </c>
      <c r="C284" s="1" t="str">
        <f t="shared" si="26"/>
        <v>IB</v>
      </c>
      <c r="D284" s="1" t="str">
        <f>[2]data!$F280</f>
        <v>P</v>
      </c>
      <c r="E284" s="2" t="str">
        <f>IF([2]data!$G280="1","M","")</f>
        <v/>
      </c>
      <c r="F284" s="37" t="str">
        <f>IF([2]data!$H280="1","M","")</f>
        <v/>
      </c>
      <c r="G284" s="1" t="str">
        <f>[2]data!$I280</f>
        <v>BC-13-4664-02</v>
      </c>
      <c r="H284" s="3"/>
      <c r="I284" s="30"/>
      <c r="J284" s="4">
        <f>IF([2]data!$N280="","VIDE",[2]data!$N280)</f>
        <v>41535.410000000003</v>
      </c>
      <c r="K284" s="127">
        <f t="shared" si="22"/>
        <v>38</v>
      </c>
      <c r="L284" s="4">
        <f t="shared" si="23"/>
        <v>41542</v>
      </c>
      <c r="M284" s="4">
        <f>IF([2]data!$Q280="","VIDE",[2]data!$Q280)</f>
        <v>41576</v>
      </c>
      <c r="N284" s="1">
        <f t="shared" si="24"/>
        <v>44</v>
      </c>
      <c r="O284" s="1">
        <f t="shared" si="25"/>
        <v>29</v>
      </c>
      <c r="P284" s="3">
        <f>IF([2]data!$T280="","VIDE",[2]data!$T280)</f>
        <v>0</v>
      </c>
      <c r="Q284" s="1">
        <f>IF([2]data!$U280="","VIDE",[2]data!$U280)</f>
        <v>0</v>
      </c>
      <c r="R284" s="1" t="str">
        <f>IF([2]data!$V280="","",[2]data!$V280)</f>
        <v>PAB</v>
      </c>
      <c r="S284" s="129" t="str">
        <f>IF([2]data!$W280="","",[2]data!$W280)</f>
        <v/>
      </c>
    </row>
    <row r="285" spans="1:19">
      <c r="A285" s="1" t="str">
        <f>IF([2]data!$A281="","",[2]data!$A281)</f>
        <v>F</v>
      </c>
      <c r="B285" s="1" t="str">
        <f>[2]data!$B281</f>
        <v>FB-496/3</v>
      </c>
      <c r="C285" s="1" t="str">
        <f t="shared" si="26"/>
        <v>FB</v>
      </c>
      <c r="D285" s="1" t="str">
        <f>[2]data!$F281</f>
        <v>P</v>
      </c>
      <c r="E285" s="2" t="str">
        <f>IF([2]data!$G281="1","M","")</f>
        <v>M</v>
      </c>
      <c r="F285" s="37" t="str">
        <f>IF([2]data!$H281="1","M","")</f>
        <v/>
      </c>
      <c r="G285" s="1" t="str">
        <f>[2]data!$I281</f>
        <v>BC-13-5418-01</v>
      </c>
      <c r="H285" s="3"/>
      <c r="I285" s="30"/>
      <c r="J285" s="4">
        <f>IF([2]data!$N281="","VIDE",[2]data!$N281)</f>
        <v>41575.444166666697</v>
      </c>
      <c r="K285" s="127">
        <f t="shared" si="22"/>
        <v>44</v>
      </c>
      <c r="L285" s="4">
        <f t="shared" si="23"/>
        <v>41578</v>
      </c>
      <c r="M285" s="4">
        <f>IF([2]data!$Q281="","VIDE",[2]data!$Q281)</f>
        <v>41576</v>
      </c>
      <c r="N285" s="1">
        <f t="shared" si="24"/>
        <v>44</v>
      </c>
      <c r="O285" s="1">
        <f t="shared" si="25"/>
        <v>1</v>
      </c>
      <c r="P285" s="3">
        <f>IF([2]data!$T281="","VIDE",[2]data!$T281)</f>
        <v>0.5</v>
      </c>
      <c r="Q285" s="1">
        <f>IF([2]data!$U281="","VIDE",[2]data!$U281)</f>
        <v>0.5</v>
      </c>
      <c r="R285" s="1" t="str">
        <f>IF([2]data!$V281="","",[2]data!$V281)</f>
        <v>DCR</v>
      </c>
      <c r="S285" s="129" t="str">
        <f>IF([2]data!$W281="","",[2]data!$W281)</f>
        <v/>
      </c>
    </row>
    <row r="286" spans="1:19">
      <c r="A286" s="1" t="str">
        <f>IF([2]data!$A282="","",[2]data!$A282)</f>
        <v>F</v>
      </c>
      <c r="B286" s="1" t="str">
        <f>[2]data!$B282</f>
        <v>BA-056</v>
      </c>
      <c r="C286" s="1" t="str">
        <f t="shared" si="26"/>
        <v>BA</v>
      </c>
      <c r="D286" s="1" t="str">
        <f>[2]data!$F282</f>
        <v>P</v>
      </c>
      <c r="E286" s="2" t="str">
        <f>IF([2]data!$G282="1","M","")</f>
        <v/>
      </c>
      <c r="F286" s="37" t="str">
        <f>IF([2]data!$H282="1","M","")</f>
        <v/>
      </c>
      <c r="G286" s="1" t="str">
        <f>[2]data!$I282</f>
        <v>BC-13-5248-01</v>
      </c>
      <c r="H286" s="3"/>
      <c r="I286" s="30" t="s">
        <v>55</v>
      </c>
      <c r="J286" s="4">
        <f>IF([2]data!$N282="","VIDE",[2]data!$N282)</f>
        <v>41564.682766203703</v>
      </c>
      <c r="K286" s="127">
        <f t="shared" si="22"/>
        <v>42</v>
      </c>
      <c r="L286" s="4">
        <f t="shared" si="23"/>
        <v>41571</v>
      </c>
      <c r="M286" s="4">
        <f>IF([2]data!$Q282="","VIDE",[2]data!$Q282)</f>
        <v>41576</v>
      </c>
      <c r="N286" s="1">
        <f t="shared" si="24"/>
        <v>44</v>
      </c>
      <c r="O286" s="1">
        <f t="shared" si="25"/>
        <v>8</v>
      </c>
      <c r="P286" s="3">
        <f>IF([2]data!$T282="","VIDE",[2]data!$T282)</f>
        <v>1</v>
      </c>
      <c r="Q286" s="1">
        <f>IF([2]data!$U282="","VIDE",[2]data!$U282)</f>
        <v>1</v>
      </c>
      <c r="R286" s="1" t="str">
        <f>IF([2]data!$V282="","",[2]data!$V282)</f>
        <v>DCR</v>
      </c>
      <c r="S286" s="129" t="str">
        <f>IF([2]data!$W282="","",[2]data!$W282)</f>
        <v/>
      </c>
    </row>
    <row r="287" spans="1:19">
      <c r="A287" s="1" t="str">
        <f>IF([2]data!$A283="","",[2]data!$A283)</f>
        <v>F</v>
      </c>
      <c r="B287" s="1" t="str">
        <f>[2]data!$B283</f>
        <v>BA-058</v>
      </c>
      <c r="C287" s="1" t="str">
        <f t="shared" si="26"/>
        <v>BA</v>
      </c>
      <c r="D287" s="1" t="str">
        <f>[2]data!$F283</f>
        <v>P</v>
      </c>
      <c r="E287" s="2" t="str">
        <f>IF([2]data!$G283="1","M","")</f>
        <v/>
      </c>
      <c r="F287" s="37" t="str">
        <f>IF([2]data!$H283="1","M","")</f>
        <v/>
      </c>
      <c r="G287" s="1" t="str">
        <f>[2]data!$I283</f>
        <v>BC-13-5387-01</v>
      </c>
      <c r="H287" s="3"/>
      <c r="I287" s="30"/>
      <c r="J287" s="4">
        <f>IF([2]data!$N283="","VIDE",[2]data!$N283)</f>
        <v>41572.525300925903</v>
      </c>
      <c r="K287" s="127">
        <f t="shared" si="22"/>
        <v>43</v>
      </c>
      <c r="L287" s="4">
        <f t="shared" si="23"/>
        <v>41579</v>
      </c>
      <c r="M287" s="4">
        <f>IF([2]data!$Q283="","VIDE",[2]data!$Q283)</f>
        <v>41576</v>
      </c>
      <c r="N287" s="1">
        <f t="shared" si="24"/>
        <v>44</v>
      </c>
      <c r="O287" s="1">
        <f t="shared" si="25"/>
        <v>2</v>
      </c>
      <c r="P287" s="3">
        <f>IF([2]data!$T283="","VIDE",[2]data!$T283)</f>
        <v>1</v>
      </c>
      <c r="Q287" s="1">
        <f>IF([2]data!$U283="","VIDE",[2]data!$U283)</f>
        <v>1</v>
      </c>
      <c r="R287" s="1" t="str">
        <f>IF([2]data!$V283="","",[2]data!$V283)</f>
        <v>DCR</v>
      </c>
      <c r="S287" s="129" t="str">
        <f>IF([2]data!$W283="","",[2]data!$W283)</f>
        <v/>
      </c>
    </row>
    <row r="288" spans="1:19">
      <c r="A288" s="1" t="str">
        <f>IF([2]data!$A284="","",[2]data!$A284)</f>
        <v>F</v>
      </c>
      <c r="B288" s="1" t="str">
        <f>[2]data!$B284</f>
        <v>AA-038</v>
      </c>
      <c r="C288" s="1" t="str">
        <f t="shared" si="26"/>
        <v>AA</v>
      </c>
      <c r="D288" s="1" t="str">
        <f>[2]data!$F284</f>
        <v>P</v>
      </c>
      <c r="E288" s="2" t="str">
        <f>IF([2]data!$G284="1","M","")</f>
        <v/>
      </c>
      <c r="F288" s="37" t="str">
        <f>IF([2]data!$H284="1","M","")</f>
        <v>M</v>
      </c>
      <c r="G288" s="1" t="str">
        <f>[2]data!$I284</f>
        <v>BC-13-5243-11</v>
      </c>
      <c r="H288" s="3"/>
      <c r="I288" s="30"/>
      <c r="J288" s="4">
        <f>IF([2]data!$N284="","VIDE",[2]data!$N284)</f>
        <v>41564.449594907397</v>
      </c>
      <c r="K288" s="127">
        <f t="shared" si="22"/>
        <v>42</v>
      </c>
      <c r="L288" s="4">
        <f t="shared" si="23"/>
        <v>41571</v>
      </c>
      <c r="M288" s="4">
        <f>IF([2]data!$Q284="","VIDE",[2]data!$Q284)</f>
        <v>41576</v>
      </c>
      <c r="N288" s="1">
        <f t="shared" si="24"/>
        <v>44</v>
      </c>
      <c r="O288" s="1">
        <f t="shared" si="25"/>
        <v>8</v>
      </c>
      <c r="P288" s="3">
        <f>IF([2]data!$T284="","VIDE",[2]data!$T284)</f>
        <v>1.25</v>
      </c>
      <c r="Q288" s="1">
        <f>IF([2]data!$U284="","VIDE",[2]data!$U284)</f>
        <v>1.5</v>
      </c>
      <c r="R288" s="1" t="str">
        <f>IF([2]data!$V284="","",[2]data!$V284)</f>
        <v>SBE</v>
      </c>
      <c r="S288" s="129" t="str">
        <f>IF([2]data!$W284="","",[2]data!$W284)</f>
        <v/>
      </c>
    </row>
    <row r="289" spans="1:19">
      <c r="A289" s="1" t="str">
        <f>IF([2]data!$A285="","",[2]data!$A285)</f>
        <v>F</v>
      </c>
      <c r="B289" s="1" t="str">
        <f>[2]data!$B285</f>
        <v>AA-122A/A</v>
      </c>
      <c r="C289" s="1" t="str">
        <f t="shared" si="26"/>
        <v>AA</v>
      </c>
      <c r="D289" s="1" t="str">
        <f>[2]data!$F285</f>
        <v>P</v>
      </c>
      <c r="E289" s="2" t="str">
        <f>IF([2]data!$G285="1","M","")</f>
        <v/>
      </c>
      <c r="F289" s="37" t="str">
        <f>IF([2]data!$H285="1","M","")</f>
        <v/>
      </c>
      <c r="G289" s="1" t="str">
        <f>[2]data!$I285</f>
        <v>BC-13-5243-10</v>
      </c>
      <c r="H289" s="3"/>
      <c r="I289" s="30"/>
      <c r="J289" s="4">
        <f>IF([2]data!$N285="","VIDE",[2]data!$N285)</f>
        <v>41564.449594907397</v>
      </c>
      <c r="K289" s="127">
        <f t="shared" si="22"/>
        <v>42</v>
      </c>
      <c r="L289" s="4">
        <f t="shared" si="23"/>
        <v>41571</v>
      </c>
      <c r="M289" s="4">
        <f>IF([2]data!$Q285="","VIDE",[2]data!$Q285)</f>
        <v>41576</v>
      </c>
      <c r="N289" s="1">
        <f t="shared" si="24"/>
        <v>44</v>
      </c>
      <c r="O289" s="1">
        <f t="shared" si="25"/>
        <v>8</v>
      </c>
      <c r="P289" s="3">
        <f>IF([2]data!$T285="","VIDE",[2]data!$T285)</f>
        <v>1.25</v>
      </c>
      <c r="Q289" s="1">
        <f>IF([2]data!$U285="","VIDE",[2]data!$U285)</f>
        <v>1.5</v>
      </c>
      <c r="R289" s="1" t="str">
        <f>IF([2]data!$V285="","",[2]data!$V285)</f>
        <v>SBE</v>
      </c>
      <c r="S289" s="129" t="str">
        <f>IF([2]data!$W285="","",[2]data!$W285)</f>
        <v/>
      </c>
    </row>
    <row r="290" spans="1:19">
      <c r="A290" s="1" t="str">
        <f>IF([2]data!$A286="","",[2]data!$A286)</f>
        <v>F</v>
      </c>
      <c r="B290" s="1" t="str">
        <f>[2]data!$B286</f>
        <v>AA-110A/A</v>
      </c>
      <c r="C290" s="1" t="str">
        <f t="shared" si="26"/>
        <v>AA</v>
      </c>
      <c r="D290" s="1" t="str">
        <f>[2]data!$F286</f>
        <v>P</v>
      </c>
      <c r="E290" s="2" t="str">
        <f>IF([2]data!$G286="1","M","")</f>
        <v/>
      </c>
      <c r="F290" s="37" t="str">
        <f>IF([2]data!$H286="1","M","")</f>
        <v/>
      </c>
      <c r="G290" s="1" t="str">
        <f>[2]data!$I286</f>
        <v>BC-13-5243-09</v>
      </c>
      <c r="H290" s="3"/>
      <c r="I290" s="30"/>
      <c r="J290" s="4">
        <f>IF([2]data!$N286="","VIDE",[2]data!$N286)</f>
        <v>41564.449594907397</v>
      </c>
      <c r="K290" s="127">
        <f t="shared" si="22"/>
        <v>42</v>
      </c>
      <c r="L290" s="4">
        <f t="shared" si="23"/>
        <v>41571</v>
      </c>
      <c r="M290" s="4">
        <f>IF([2]data!$Q286="","VIDE",[2]data!$Q286)</f>
        <v>41576</v>
      </c>
      <c r="N290" s="1">
        <f t="shared" si="24"/>
        <v>44</v>
      </c>
      <c r="O290" s="1">
        <f t="shared" si="25"/>
        <v>8</v>
      </c>
      <c r="P290" s="3">
        <f>IF([2]data!$T286="","VIDE",[2]data!$T286)</f>
        <v>1.25</v>
      </c>
      <c r="Q290" s="1">
        <f>IF([2]data!$U286="","VIDE",[2]data!$U286)</f>
        <v>1.5</v>
      </c>
      <c r="R290" s="1" t="str">
        <f>IF([2]data!$V286="","",[2]data!$V286)</f>
        <v>SBE</v>
      </c>
      <c r="S290" s="129" t="str">
        <f>IF([2]data!$W286="","",[2]data!$W286)</f>
        <v/>
      </c>
    </row>
    <row r="291" spans="1:19">
      <c r="A291" s="1" t="str">
        <f>IF([2]data!$A287="","",[2]data!$A287)</f>
        <v>F</v>
      </c>
      <c r="B291" s="1" t="str">
        <f>[2]data!$B287</f>
        <v>AB-234</v>
      </c>
      <c r="C291" s="1" t="str">
        <f t="shared" si="26"/>
        <v>AB</v>
      </c>
      <c r="D291" s="1" t="str">
        <f>[2]data!$F287</f>
        <v>P</v>
      </c>
      <c r="E291" s="2" t="str">
        <f>IF([2]data!$G287="1","M","")</f>
        <v/>
      </c>
      <c r="F291" s="37" t="str">
        <f>IF([2]data!$H287="1","M","")</f>
        <v/>
      </c>
      <c r="G291" s="1" t="str">
        <f>[2]data!$I287</f>
        <v>BC-13-5243-07</v>
      </c>
      <c r="H291" s="3"/>
      <c r="I291" s="30"/>
      <c r="J291" s="4">
        <f>IF([2]data!$N287="","VIDE",[2]data!$N287)</f>
        <v>41564.449594907397</v>
      </c>
      <c r="K291" s="127">
        <f t="shared" si="22"/>
        <v>42</v>
      </c>
      <c r="L291" s="4">
        <f t="shared" si="23"/>
        <v>41571</v>
      </c>
      <c r="M291" s="4">
        <f>IF([2]data!$Q287="","VIDE",[2]data!$Q287)</f>
        <v>41576</v>
      </c>
      <c r="N291" s="1">
        <f t="shared" si="24"/>
        <v>44</v>
      </c>
      <c r="O291" s="1">
        <f t="shared" si="25"/>
        <v>8</v>
      </c>
      <c r="P291" s="3">
        <f>IF([2]data!$T287="","VIDE",[2]data!$T287)</f>
        <v>1.5</v>
      </c>
      <c r="Q291" s="1">
        <f>IF([2]data!$U287="","VIDE",[2]data!$U287)</f>
        <v>1.5</v>
      </c>
      <c r="R291" s="1" t="str">
        <f>IF([2]data!$V287="","",[2]data!$V287)</f>
        <v>SBE</v>
      </c>
      <c r="S291" s="129" t="str">
        <f>IF([2]data!$W287="","",[2]data!$W287)</f>
        <v/>
      </c>
    </row>
    <row r="292" spans="1:19">
      <c r="A292" s="1" t="str">
        <f>IF([2]data!$A288="","",[2]data!$A288)</f>
        <v>F</v>
      </c>
      <c r="B292" s="1" t="str">
        <f>[2]data!$B288</f>
        <v>AA-121A/A</v>
      </c>
      <c r="C292" s="1" t="str">
        <f t="shared" si="26"/>
        <v>AA</v>
      </c>
      <c r="D292" s="1" t="str">
        <f>[2]data!$F288</f>
        <v>P</v>
      </c>
      <c r="E292" s="2" t="str">
        <f>IF([2]data!$G288="1","M","")</f>
        <v/>
      </c>
      <c r="F292" s="37" t="str">
        <f>IF([2]data!$H288="1","M","")</f>
        <v/>
      </c>
      <c r="G292" s="1" t="str">
        <f>[2]data!$I288</f>
        <v>BC-13-5243-06</v>
      </c>
      <c r="H292" s="3"/>
      <c r="I292" s="30"/>
      <c r="J292" s="4">
        <f>IF([2]data!$N288="","VIDE",[2]data!$N288)</f>
        <v>41564.449594907397</v>
      </c>
      <c r="K292" s="127">
        <f t="shared" si="22"/>
        <v>42</v>
      </c>
      <c r="L292" s="4">
        <f t="shared" si="23"/>
        <v>41571</v>
      </c>
      <c r="M292" s="4">
        <f>IF([2]data!$Q288="","VIDE",[2]data!$Q288)</f>
        <v>41576</v>
      </c>
      <c r="N292" s="1">
        <f t="shared" si="24"/>
        <v>44</v>
      </c>
      <c r="O292" s="1">
        <f t="shared" si="25"/>
        <v>8</v>
      </c>
      <c r="P292" s="3">
        <f>IF([2]data!$T288="","VIDE",[2]data!$T288)</f>
        <v>1.25</v>
      </c>
      <c r="Q292" s="1">
        <f>IF([2]data!$U288="","VIDE",[2]data!$U288)</f>
        <v>1.5</v>
      </c>
      <c r="R292" s="1" t="str">
        <f>IF([2]data!$V288="","",[2]data!$V288)</f>
        <v>SBE</v>
      </c>
      <c r="S292" s="129" t="str">
        <f>IF([2]data!$W288="","",[2]data!$W288)</f>
        <v/>
      </c>
    </row>
    <row r="293" spans="1:19">
      <c r="A293" s="1" t="str">
        <f>IF([2]data!$A289="","",[2]data!$A289)</f>
        <v>F</v>
      </c>
      <c r="B293" s="1" t="str">
        <f>[2]data!$B289</f>
        <v>AA-040</v>
      </c>
      <c r="C293" s="1" t="str">
        <f t="shared" si="26"/>
        <v>AA</v>
      </c>
      <c r="D293" s="1" t="str">
        <f>[2]data!$F289</f>
        <v>P</v>
      </c>
      <c r="E293" s="2" t="str">
        <f>IF([2]data!$G289="1","M","")</f>
        <v>M</v>
      </c>
      <c r="F293" s="37" t="str">
        <f>IF([2]data!$H289="1","M","")</f>
        <v/>
      </c>
      <c r="G293" s="1" t="str">
        <f>[2]data!$I289</f>
        <v>BC-13-5243-05</v>
      </c>
      <c r="H293" s="3"/>
      <c r="I293" s="30"/>
      <c r="J293" s="4">
        <f>IF([2]data!$N289="","VIDE",[2]data!$N289)</f>
        <v>41564.449594907397</v>
      </c>
      <c r="K293" s="127">
        <f t="shared" si="22"/>
        <v>42</v>
      </c>
      <c r="L293" s="4">
        <f t="shared" si="23"/>
        <v>41569</v>
      </c>
      <c r="M293" s="4">
        <f>IF([2]data!$Q289="","VIDE",[2]data!$Q289)</f>
        <v>41576</v>
      </c>
      <c r="N293" s="1">
        <f t="shared" si="24"/>
        <v>44</v>
      </c>
      <c r="O293" s="1">
        <f t="shared" si="25"/>
        <v>8</v>
      </c>
      <c r="P293" s="3">
        <f>IF([2]data!$T289="","VIDE",[2]data!$T289)</f>
        <v>1.25</v>
      </c>
      <c r="Q293" s="1">
        <f>IF([2]data!$U289="","VIDE",[2]data!$U289)</f>
        <v>1.5</v>
      </c>
      <c r="R293" s="1" t="str">
        <f>IF([2]data!$V289="","",[2]data!$V289)</f>
        <v>SBE</v>
      </c>
      <c r="S293" s="129" t="str">
        <f>IF([2]data!$W289="","",[2]data!$W289)</f>
        <v/>
      </c>
    </row>
    <row r="294" spans="1:19" ht="15" customHeight="1">
      <c r="A294" s="1" t="str">
        <f>IF([2]data!$A290="","",[2]data!$A290)</f>
        <v>F</v>
      </c>
      <c r="B294" s="1" t="str">
        <f>[2]data!$B290</f>
        <v>AA-039</v>
      </c>
      <c r="C294" s="1" t="str">
        <f t="shared" si="26"/>
        <v>AA</v>
      </c>
      <c r="D294" s="1" t="str">
        <f>[2]data!$F290</f>
        <v>P</v>
      </c>
      <c r="E294" s="2" t="str">
        <f>IF([2]data!$G290="1","M","")</f>
        <v/>
      </c>
      <c r="F294" s="37" t="str">
        <f>IF([2]data!$H290="1","M","")</f>
        <v>M</v>
      </c>
      <c r="G294" s="1" t="str">
        <f>[2]data!$I290</f>
        <v>BC-13-5243-04</v>
      </c>
      <c r="H294" s="3"/>
      <c r="I294" s="30"/>
      <c r="J294" s="4">
        <f>IF([2]data!$N290="","VIDE",[2]data!$N290)</f>
        <v>41564.449594907397</v>
      </c>
      <c r="K294" s="127">
        <f t="shared" si="22"/>
        <v>42</v>
      </c>
      <c r="L294" s="4">
        <f t="shared" si="23"/>
        <v>41571</v>
      </c>
      <c r="M294" s="4">
        <f>IF([2]data!$Q290="","VIDE",[2]data!$Q290)</f>
        <v>41576</v>
      </c>
      <c r="N294" s="1">
        <f t="shared" si="24"/>
        <v>44</v>
      </c>
      <c r="O294" s="1">
        <f t="shared" si="25"/>
        <v>8</v>
      </c>
      <c r="P294" s="3">
        <f>IF([2]data!$T290="","VIDE",[2]data!$T290)</f>
        <v>1.25</v>
      </c>
      <c r="Q294" s="1">
        <f>IF([2]data!$U290="","VIDE",[2]data!$U290)</f>
        <v>1.5</v>
      </c>
      <c r="R294" s="1" t="str">
        <f>IF([2]data!$V290="","",[2]data!$V290)</f>
        <v>SBE</v>
      </c>
      <c r="S294" s="129" t="str">
        <f>IF([2]data!$W290="","",[2]data!$W290)</f>
        <v/>
      </c>
    </row>
    <row r="295" spans="1:19">
      <c r="A295" s="1" t="str">
        <f>IF([2]data!$A291="","",[2]data!$A291)</f>
        <v>F</v>
      </c>
      <c r="B295" s="1" t="str">
        <f>[2]data!$B291</f>
        <v>AA-140A/A</v>
      </c>
      <c r="C295" s="1" t="str">
        <f t="shared" si="26"/>
        <v>AA</v>
      </c>
      <c r="D295" s="1" t="str">
        <f>[2]data!$F291</f>
        <v>P</v>
      </c>
      <c r="E295" s="2" t="str">
        <f>IF([2]data!$G291="1","M","")</f>
        <v/>
      </c>
      <c r="F295" s="37" t="str">
        <f>IF([2]data!$H291="1","M","")</f>
        <v/>
      </c>
      <c r="G295" s="1" t="str">
        <f>[2]data!$I291</f>
        <v>BC-13-5243-03</v>
      </c>
      <c r="H295" s="3"/>
      <c r="I295" s="30"/>
      <c r="J295" s="4">
        <f>IF([2]data!$N291="","VIDE",[2]data!$N291)</f>
        <v>41564.449594907397</v>
      </c>
      <c r="K295" s="127">
        <f t="shared" si="22"/>
        <v>42</v>
      </c>
      <c r="L295" s="4">
        <f t="shared" si="23"/>
        <v>41571</v>
      </c>
      <c r="M295" s="4">
        <f>IF([2]data!$Q291="","VIDE",[2]data!$Q291)</f>
        <v>41576</v>
      </c>
      <c r="N295" s="1">
        <f t="shared" si="24"/>
        <v>44</v>
      </c>
      <c r="O295" s="1">
        <f t="shared" si="25"/>
        <v>8</v>
      </c>
      <c r="P295" s="3">
        <f>IF([2]data!$T291="","VIDE",[2]data!$T291)</f>
        <v>1.25</v>
      </c>
      <c r="Q295" s="1">
        <f>IF([2]data!$U291="","VIDE",[2]data!$U291)</f>
        <v>1.5</v>
      </c>
      <c r="R295" s="1" t="str">
        <f>IF([2]data!$V291="","",[2]data!$V291)</f>
        <v>SBE</v>
      </c>
      <c r="S295" s="129" t="str">
        <f>IF([2]data!$W291="","",[2]data!$W291)</f>
        <v/>
      </c>
    </row>
    <row r="296" spans="1:19">
      <c r="A296" s="1" t="str">
        <f>IF([2]data!$A292="","",[2]data!$A292)</f>
        <v>F</v>
      </c>
      <c r="B296" s="1" t="str">
        <f>[2]data!$B292</f>
        <v>CC-014</v>
      </c>
      <c r="C296" s="1" t="str">
        <f t="shared" si="26"/>
        <v>CC</v>
      </c>
      <c r="D296" s="1" t="str">
        <f>[2]data!$F292</f>
        <v>P</v>
      </c>
      <c r="E296" s="2" t="str">
        <f>IF([2]data!$G292="1","M","")</f>
        <v/>
      </c>
      <c r="F296" s="37" t="str">
        <f>IF([2]data!$H292="1","M","")</f>
        <v/>
      </c>
      <c r="G296" s="1" t="str">
        <f>[2]data!$I292</f>
        <v>BC-13-5388-02</v>
      </c>
      <c r="H296" s="3"/>
      <c r="I296" s="30" t="s">
        <v>55</v>
      </c>
      <c r="J296" s="4">
        <f>IF([2]data!$N292="","VIDE",[2]data!$N292)</f>
        <v>41572.528344907398</v>
      </c>
      <c r="K296" s="127">
        <f t="shared" si="22"/>
        <v>43</v>
      </c>
      <c r="L296" s="4">
        <f t="shared" si="23"/>
        <v>41579</v>
      </c>
      <c r="M296" s="4">
        <f>IF([2]data!$Q292="","VIDE",[2]data!$Q292)</f>
        <v>41576</v>
      </c>
      <c r="N296" s="1">
        <f t="shared" si="24"/>
        <v>44</v>
      </c>
      <c r="O296" s="1">
        <f t="shared" si="25"/>
        <v>2</v>
      </c>
      <c r="P296" s="3">
        <f>IF([2]data!$T292="","VIDE",[2]data!$T292)</f>
        <v>0.35</v>
      </c>
      <c r="Q296" s="1">
        <f>IF([2]data!$U292="","VIDE",[2]data!$U292)</f>
        <v>0.35</v>
      </c>
      <c r="R296" s="1" t="str">
        <f>IF([2]data!$V292="","",[2]data!$V292)</f>
        <v>DCR</v>
      </c>
      <c r="S296" s="129" t="str">
        <f>IF([2]data!$W292="","",[2]data!$W292)</f>
        <v/>
      </c>
    </row>
    <row r="297" spans="1:19">
      <c r="A297" s="1" t="str">
        <f>IF([2]data!$A293="","",[2]data!$A293)</f>
        <v>F</v>
      </c>
      <c r="B297" s="1" t="str">
        <f>[2]data!$B293</f>
        <v>CC-014</v>
      </c>
      <c r="C297" s="1" t="str">
        <f t="shared" si="26"/>
        <v>CC</v>
      </c>
      <c r="D297" s="1" t="str">
        <f>[2]data!$F293</f>
        <v>P</v>
      </c>
      <c r="E297" s="2" t="str">
        <f>IF([2]data!$G293="1","M","")</f>
        <v/>
      </c>
      <c r="F297" s="37" t="str">
        <f>IF([2]data!$H293="1","M","")</f>
        <v/>
      </c>
      <c r="G297" s="1" t="str">
        <f>[2]data!$I293</f>
        <v>BC-13-5388-01</v>
      </c>
      <c r="H297" s="3"/>
      <c r="I297" s="30" t="s">
        <v>55</v>
      </c>
      <c r="J297" s="4">
        <f>IF([2]data!$N293="","VIDE",[2]data!$N293)</f>
        <v>41572.528344907398</v>
      </c>
      <c r="K297" s="127">
        <f t="shared" si="22"/>
        <v>43</v>
      </c>
      <c r="L297" s="4">
        <f t="shared" si="23"/>
        <v>41579</v>
      </c>
      <c r="M297" s="4">
        <f>IF([2]data!$Q293="","VIDE",[2]data!$Q293)</f>
        <v>41576</v>
      </c>
      <c r="N297" s="1">
        <f t="shared" si="24"/>
        <v>44</v>
      </c>
      <c r="O297" s="1">
        <f t="shared" si="25"/>
        <v>2</v>
      </c>
      <c r="P297" s="3">
        <f>IF([2]data!$T293="","VIDE",[2]data!$T293)</f>
        <v>0.35</v>
      </c>
      <c r="Q297" s="1">
        <f>IF([2]data!$U293="","VIDE",[2]data!$U293)</f>
        <v>0.35</v>
      </c>
      <c r="R297" s="1" t="str">
        <f>IF([2]data!$V293="","",[2]data!$V293)</f>
        <v>DCR</v>
      </c>
      <c r="S297" s="129" t="str">
        <f>IF([2]data!$W293="","",[2]data!$W293)</f>
        <v/>
      </c>
    </row>
    <row r="298" spans="1:19">
      <c r="A298" s="1" t="str">
        <f>IF([2]data!$A294="","",[2]data!$A294)</f>
        <v>F</v>
      </c>
      <c r="B298" s="1" t="str">
        <f>[2]data!$B294</f>
        <v>EL-305</v>
      </c>
      <c r="C298" s="1" t="str">
        <f t="shared" si="26"/>
        <v>EL</v>
      </c>
      <c r="D298" s="1" t="str">
        <f>[2]data!$F294</f>
        <v>P</v>
      </c>
      <c r="E298" s="2" t="str">
        <f>IF([2]data!$G294="1","M","")</f>
        <v/>
      </c>
      <c r="F298" s="37" t="str">
        <f>IF([2]data!$H294="1","M","")</f>
        <v/>
      </c>
      <c r="G298" s="1" t="str">
        <f>[2]data!$I294</f>
        <v>BC-13-5362-01</v>
      </c>
      <c r="H298" s="3"/>
      <c r="I298" s="30"/>
      <c r="J298" s="4">
        <f>IF([2]data!$N294="","VIDE",[2]data!$N294)</f>
        <v>41571.578993055598</v>
      </c>
      <c r="K298" s="127">
        <f t="shared" si="22"/>
        <v>43</v>
      </c>
      <c r="L298" s="4">
        <f t="shared" si="23"/>
        <v>41578</v>
      </c>
      <c r="M298" s="4">
        <f>IF([2]data!$Q294="","VIDE",[2]data!$Q294)</f>
        <v>41576</v>
      </c>
      <c r="N298" s="1">
        <f t="shared" si="24"/>
        <v>44</v>
      </c>
      <c r="O298" s="1">
        <f t="shared" si="25"/>
        <v>3</v>
      </c>
      <c r="P298" s="3">
        <f>IF([2]data!$T294="","VIDE",[2]data!$T294)</f>
        <v>2.5</v>
      </c>
      <c r="Q298" s="1">
        <f>IF([2]data!$U294="","VIDE",[2]data!$U294)</f>
        <v>2.5</v>
      </c>
      <c r="R298" s="1" t="str">
        <f>IF([2]data!$V294="","",[2]data!$V294)</f>
        <v>DCI</v>
      </c>
      <c r="S298" s="129" t="str">
        <f>IF([2]data!$W294="","",[2]data!$W294)</f>
        <v/>
      </c>
    </row>
    <row r="299" spans="1:19">
      <c r="A299" s="1" t="str">
        <f>IF([2]data!$A295="","",[2]data!$A295)</f>
        <v>F</v>
      </c>
      <c r="B299" s="1" t="str">
        <f>[2]data!$B295</f>
        <v>EL-316</v>
      </c>
      <c r="C299" s="1" t="str">
        <f t="shared" si="26"/>
        <v>EL</v>
      </c>
      <c r="D299" s="1" t="str">
        <f>[2]data!$F295</f>
        <v>P</v>
      </c>
      <c r="E299" s="2" t="str">
        <f>IF([2]data!$G295="1","M","")</f>
        <v/>
      </c>
      <c r="F299" s="37" t="str">
        <f>IF([2]data!$H295="1","M","")</f>
        <v/>
      </c>
      <c r="G299" s="1" t="str">
        <f>[2]data!$I295</f>
        <v>BC-13-5362-04</v>
      </c>
      <c r="H299" s="3"/>
      <c r="I299" s="30"/>
      <c r="J299" s="4">
        <f>IF([2]data!$N295="","VIDE",[2]data!$N295)</f>
        <v>41571.578993055598</v>
      </c>
      <c r="K299" s="127">
        <f t="shared" si="22"/>
        <v>43</v>
      </c>
      <c r="L299" s="4">
        <f t="shared" si="23"/>
        <v>41578</v>
      </c>
      <c r="M299" s="4">
        <f>IF([2]data!$Q295="","VIDE",[2]data!$Q295)</f>
        <v>41576</v>
      </c>
      <c r="N299" s="1">
        <f t="shared" si="24"/>
        <v>44</v>
      </c>
      <c r="O299" s="1">
        <f t="shared" si="25"/>
        <v>3</v>
      </c>
      <c r="P299" s="3">
        <f>IF([2]data!$T295="","VIDE",[2]data!$T295)</f>
        <v>2.5</v>
      </c>
      <c r="Q299" s="1">
        <f>IF([2]data!$U295="","VIDE",[2]data!$U295)</f>
        <v>2.5</v>
      </c>
      <c r="R299" s="1" t="str">
        <f>IF([2]data!$V295="","",[2]data!$V295)</f>
        <v>DCI</v>
      </c>
      <c r="S299" s="129" t="str">
        <f>IF([2]data!$W295="","",[2]data!$W295)</f>
        <v/>
      </c>
    </row>
    <row r="300" spans="1:19">
      <c r="A300" s="1" t="str">
        <f>IF([2]data!$A296="","",[2]data!$A296)</f>
        <v>F</v>
      </c>
      <c r="B300" s="1" t="str">
        <f>[2]data!$B296</f>
        <v>EL-538</v>
      </c>
      <c r="C300" s="1" t="str">
        <f t="shared" si="26"/>
        <v>EL</v>
      </c>
      <c r="D300" s="1" t="str">
        <f>[2]data!$F296</f>
        <v>P</v>
      </c>
      <c r="E300" s="2" t="str">
        <f>IF([2]data!$G296="1","M","")</f>
        <v>M</v>
      </c>
      <c r="F300" s="37" t="str">
        <f>IF([2]data!$H296="1","M","")</f>
        <v/>
      </c>
      <c r="G300" s="1" t="str">
        <f>[2]data!$I296</f>
        <v>BC-13-5362-03</v>
      </c>
      <c r="H300" s="3"/>
      <c r="I300" s="30" t="s">
        <v>55</v>
      </c>
      <c r="J300" s="4">
        <f>IF([2]data!$N296="","VIDE",[2]data!$N296)</f>
        <v>41571.578993055598</v>
      </c>
      <c r="K300" s="127">
        <f t="shared" si="22"/>
        <v>43</v>
      </c>
      <c r="L300" s="4">
        <f t="shared" si="23"/>
        <v>41576</v>
      </c>
      <c r="M300" s="4">
        <f>IF([2]data!$Q296="","VIDE",[2]data!$Q296)</f>
        <v>41576</v>
      </c>
      <c r="N300" s="1">
        <f t="shared" si="24"/>
        <v>44</v>
      </c>
      <c r="O300" s="1">
        <f t="shared" si="25"/>
        <v>3</v>
      </c>
      <c r="P300" s="3">
        <f>IF([2]data!$T296="","VIDE",[2]data!$T296)</f>
        <v>2.5</v>
      </c>
      <c r="Q300" s="1">
        <f>IF([2]data!$U296="","VIDE",[2]data!$U296)</f>
        <v>2.5</v>
      </c>
      <c r="R300" s="1" t="str">
        <f>IF([2]data!$V296="","",[2]data!$V296)</f>
        <v>DCI</v>
      </c>
      <c r="S300" s="129" t="str">
        <f>IF([2]data!$W296="","",[2]data!$W296)</f>
        <v/>
      </c>
    </row>
    <row r="301" spans="1:19">
      <c r="A301" s="1" t="str">
        <f>IF([2]data!$A297="","",[2]data!$A297)</f>
        <v>F</v>
      </c>
      <c r="B301" s="1" t="str">
        <f>[2]data!$B297</f>
        <v>EL-537</v>
      </c>
      <c r="C301" s="1" t="str">
        <f t="shared" si="26"/>
        <v>EL</v>
      </c>
      <c r="D301" s="1" t="str">
        <f>[2]data!$F297</f>
        <v>P</v>
      </c>
      <c r="E301" s="2" t="str">
        <f>IF([2]data!$G297="1","M","")</f>
        <v/>
      </c>
      <c r="F301" s="37" t="str">
        <f>IF([2]data!$H297="1","M","")</f>
        <v/>
      </c>
      <c r="G301" s="1" t="str">
        <f>[2]data!$I297</f>
        <v>BC-13-5362-02</v>
      </c>
      <c r="H301" s="3"/>
      <c r="I301" s="30"/>
      <c r="J301" s="4">
        <f>IF([2]data!$N297="","VIDE",[2]data!$N297)</f>
        <v>41571.578993055598</v>
      </c>
      <c r="K301" s="127">
        <f t="shared" si="22"/>
        <v>43</v>
      </c>
      <c r="L301" s="4">
        <f t="shared" si="23"/>
        <v>41578</v>
      </c>
      <c r="M301" s="4">
        <f>IF([2]data!$Q297="","VIDE",[2]data!$Q297)</f>
        <v>41576</v>
      </c>
      <c r="N301" s="1">
        <f t="shared" si="24"/>
        <v>44</v>
      </c>
      <c r="O301" s="1">
        <f t="shared" si="25"/>
        <v>3</v>
      </c>
      <c r="P301" s="3">
        <f>IF([2]data!$T297="","VIDE",[2]data!$T297)</f>
        <v>2.5</v>
      </c>
      <c r="Q301" s="1">
        <f>IF([2]data!$U297="","VIDE",[2]data!$U297)</f>
        <v>2.5</v>
      </c>
      <c r="R301" s="1" t="str">
        <f>IF([2]data!$V297="","",[2]data!$V297)</f>
        <v>DCI</v>
      </c>
      <c r="S301" s="129" t="str">
        <f>IF([2]data!$W297="","",[2]data!$W297)</f>
        <v/>
      </c>
    </row>
    <row r="302" spans="1:19">
      <c r="A302" s="1" t="str">
        <f>IF([2]data!$A298="","",[2]data!$A298)</f>
        <v>F</v>
      </c>
      <c r="B302" s="1" t="str">
        <f>[2]data!$B298</f>
        <v>AD-649</v>
      </c>
      <c r="C302" s="1" t="str">
        <f t="shared" si="26"/>
        <v>AD</v>
      </c>
      <c r="D302" s="1" t="str">
        <f>[2]data!$F298</f>
        <v>P</v>
      </c>
      <c r="E302" s="2" t="str">
        <f>IF([2]data!$G298="1","M","")</f>
        <v/>
      </c>
      <c r="F302" s="37" t="str">
        <f>IF([2]data!$H298="1","M","")</f>
        <v/>
      </c>
      <c r="G302" s="1" t="str">
        <f>[2]data!$I298</f>
        <v>BC-13-4968-02</v>
      </c>
      <c r="H302" s="3"/>
      <c r="I302" s="30" t="s">
        <v>55</v>
      </c>
      <c r="J302" s="4">
        <f>IF([2]data!$N298="","VIDE",[2]data!$N298)</f>
        <v>41549.489282407398</v>
      </c>
      <c r="K302" s="127">
        <f t="shared" si="22"/>
        <v>40</v>
      </c>
      <c r="L302" s="4">
        <f t="shared" si="23"/>
        <v>41556</v>
      </c>
      <c r="M302" s="4">
        <f>IF([2]data!$Q298="","VIDE",[2]data!$Q298)</f>
        <v>41576</v>
      </c>
      <c r="N302" s="1">
        <f t="shared" si="24"/>
        <v>44</v>
      </c>
      <c r="O302" s="1">
        <f t="shared" si="25"/>
        <v>19</v>
      </c>
      <c r="P302" s="3">
        <f>IF([2]data!$T298="","VIDE",[2]data!$T298)</f>
        <v>1.75</v>
      </c>
      <c r="Q302" s="1">
        <f>IF([2]data!$U298="","VIDE",[2]data!$U298)</f>
        <v>0.75</v>
      </c>
      <c r="R302" s="1" t="str">
        <f>IF([2]data!$V298="","",[2]data!$V298)</f>
        <v/>
      </c>
      <c r="S302" s="129" t="str">
        <f>IF([2]data!$W298="","",[2]data!$W298)</f>
        <v>AQP</v>
      </c>
    </row>
    <row r="303" spans="1:19">
      <c r="A303" s="1" t="str">
        <f>IF([2]data!$A299="","",[2]data!$A299)</f>
        <v>O</v>
      </c>
      <c r="B303" s="1" t="str">
        <f>[2]data!$B299</f>
        <v>EL-374</v>
      </c>
      <c r="C303" s="1" t="str">
        <f t="shared" si="26"/>
        <v>EL</v>
      </c>
      <c r="D303" s="1" t="str">
        <f>[2]data!$F299</f>
        <v>P</v>
      </c>
      <c r="E303" s="2" t="str">
        <f>IF([2]data!$G299="1","M","")</f>
        <v>M</v>
      </c>
      <c r="F303" s="37" t="str">
        <f>IF([2]data!$H299="1","M","")</f>
        <v/>
      </c>
      <c r="G303" s="1" t="str">
        <f>[2]data!$I299</f>
        <v>BC-13-5376-01</v>
      </c>
      <c r="H303" s="3"/>
      <c r="I303" s="30"/>
      <c r="J303" s="4">
        <f>IF([2]data!$N299="","VIDE",[2]data!$N299)</f>
        <v>41572.4682060185</v>
      </c>
      <c r="K303" s="127">
        <f t="shared" si="22"/>
        <v>43</v>
      </c>
      <c r="L303" s="4">
        <f t="shared" si="23"/>
        <v>41577</v>
      </c>
      <c r="M303" s="4">
        <f>IF([2]data!$Q299="","VIDE",[2]data!$Q299)</f>
        <v>41576</v>
      </c>
      <c r="N303" s="1">
        <f t="shared" si="24"/>
        <v>44</v>
      </c>
      <c r="O303" s="1">
        <f t="shared" si="25"/>
        <v>2</v>
      </c>
      <c r="P303" s="3">
        <f>IF([2]data!$T299="","VIDE",[2]data!$T299)</f>
        <v>2.5</v>
      </c>
      <c r="Q303" s="1">
        <f>IF([2]data!$U299="","VIDE",[2]data!$U299)</f>
        <v>2.5</v>
      </c>
      <c r="R303" s="1" t="str">
        <f>IF([2]data!$V299="","",[2]data!$V299)</f>
        <v>CED</v>
      </c>
      <c r="S303" s="129" t="str">
        <f>IF([2]data!$W299="","",[2]data!$W299)</f>
        <v>AQP</v>
      </c>
    </row>
    <row r="304" spans="1:19">
      <c r="A304" s="1" t="str">
        <f>IF([2]data!$A300="","",[2]data!$A300)</f>
        <v>F</v>
      </c>
      <c r="B304" s="1" t="str">
        <f>[2]data!$B300</f>
        <v>MBQ000190</v>
      </c>
      <c r="C304" s="1" t="str">
        <f t="shared" si="26"/>
        <v>MB</v>
      </c>
      <c r="D304" s="1" t="str">
        <f>[2]data!$F300</f>
        <v>P</v>
      </c>
      <c r="E304" s="2" t="str">
        <f>IF([2]data!$G300="1","M","")</f>
        <v/>
      </c>
      <c r="F304" s="37" t="str">
        <f>IF([2]data!$H300="1","M","")</f>
        <v/>
      </c>
      <c r="G304" s="1" t="str">
        <f>[2]data!$I300</f>
        <v>BC-13-4664-01</v>
      </c>
      <c r="H304" s="3"/>
      <c r="I304" s="30"/>
      <c r="J304" s="4">
        <f>IF([2]data!$N300="","VIDE",[2]data!$N300)</f>
        <v>41535.410000000003</v>
      </c>
      <c r="K304" s="127">
        <f t="shared" si="22"/>
        <v>38</v>
      </c>
      <c r="L304" s="4">
        <f t="shared" si="23"/>
        <v>41542</v>
      </c>
      <c r="M304" s="4">
        <f>IF([2]data!$Q300="","VIDE",[2]data!$Q300)</f>
        <v>41576</v>
      </c>
      <c r="N304" s="1">
        <f t="shared" si="24"/>
        <v>44</v>
      </c>
      <c r="O304" s="1">
        <f t="shared" si="25"/>
        <v>29</v>
      </c>
      <c r="P304" s="3">
        <f>IF([2]data!$T300="","VIDE",[2]data!$T300)</f>
        <v>0</v>
      </c>
      <c r="Q304" s="1">
        <f>IF([2]data!$U300="","VIDE",[2]data!$U300)</f>
        <v>0</v>
      </c>
      <c r="R304" s="1" t="str">
        <f>IF([2]data!$V300="","",[2]data!$V300)</f>
        <v>PAB</v>
      </c>
      <c r="S304" s="129" t="str">
        <f>IF([2]data!$W300="","",[2]data!$W300)</f>
        <v/>
      </c>
    </row>
    <row r="305" spans="1:19">
      <c r="A305" s="1" t="str">
        <f>IF([2]data!$A301="","",[2]data!$A301)</f>
        <v>F</v>
      </c>
      <c r="B305" s="1" t="str">
        <f>[2]data!$B301</f>
        <v>AD-817</v>
      </c>
      <c r="C305" s="1" t="str">
        <f t="shared" si="26"/>
        <v>AD</v>
      </c>
      <c r="D305" s="1" t="str">
        <f>[2]data!$F301</f>
        <v>P</v>
      </c>
      <c r="E305" s="2" t="str">
        <f>IF([2]data!$G301="1","M","")</f>
        <v/>
      </c>
      <c r="F305" s="37" t="str">
        <f>IF([2]data!$H301="1","M","")</f>
        <v/>
      </c>
      <c r="G305" s="1" t="str">
        <f>[2]data!$I301</f>
        <v>BC-13-4942-01</v>
      </c>
      <c r="H305" s="3"/>
      <c r="I305" s="30"/>
      <c r="J305" s="4">
        <f>IF([2]data!$N301="","VIDE",[2]data!$N301)</f>
        <v>41548.646469907399</v>
      </c>
      <c r="K305" s="127">
        <f t="shared" si="22"/>
        <v>40</v>
      </c>
      <c r="L305" s="4">
        <f t="shared" si="23"/>
        <v>41555</v>
      </c>
      <c r="M305" s="4">
        <f>IF([2]data!$Q301="","VIDE",[2]data!$Q301)</f>
        <v>41576</v>
      </c>
      <c r="N305" s="1">
        <f t="shared" si="24"/>
        <v>44</v>
      </c>
      <c r="O305" s="1">
        <f t="shared" si="25"/>
        <v>20</v>
      </c>
      <c r="P305" s="3">
        <f>IF([2]data!$T301="","VIDE",[2]data!$T301)</f>
        <v>1.75</v>
      </c>
      <c r="Q305" s="1">
        <f>IF([2]data!$U301="","VIDE",[2]data!$U301)</f>
        <v>3.5</v>
      </c>
      <c r="R305" s="1" t="str">
        <f>IF([2]data!$V301="","",[2]data!$V301)</f>
        <v>PAB</v>
      </c>
      <c r="S305" s="129" t="str">
        <f>IF([2]data!$W301="","",[2]data!$W301)</f>
        <v/>
      </c>
    </row>
    <row r="306" spans="1:19">
      <c r="A306" s="1" t="str">
        <f>IF([2]data!$A302="","",[2]data!$A302)</f>
        <v>F</v>
      </c>
      <c r="B306" s="1" t="str">
        <f>[2]data!$B302</f>
        <v>AD-220</v>
      </c>
      <c r="C306" s="1" t="str">
        <f t="shared" si="26"/>
        <v>AD</v>
      </c>
      <c r="D306" s="1" t="str">
        <f>[2]data!$F302</f>
        <v>P</v>
      </c>
      <c r="E306" s="2" t="str">
        <f>IF([2]data!$G302="1","M","")</f>
        <v/>
      </c>
      <c r="F306" s="37" t="str">
        <f>IF([2]data!$H302="1","M","")</f>
        <v/>
      </c>
      <c r="G306" s="1" t="str">
        <f>[2]data!$I302</f>
        <v>BC-13-4968-03</v>
      </c>
      <c r="H306" s="3"/>
      <c r="I306" s="30"/>
      <c r="J306" s="4">
        <f>IF([2]data!$N302="","VIDE",[2]data!$N302)</f>
        <v>41549.489282407398</v>
      </c>
      <c r="K306" s="127">
        <f t="shared" si="22"/>
        <v>40</v>
      </c>
      <c r="L306" s="4">
        <f t="shared" si="23"/>
        <v>41556</v>
      </c>
      <c r="M306" s="4">
        <f>IF([2]data!$Q302="","VIDE",[2]data!$Q302)</f>
        <v>41576</v>
      </c>
      <c r="N306" s="1">
        <f t="shared" si="24"/>
        <v>44</v>
      </c>
      <c r="O306" s="1">
        <f t="shared" si="25"/>
        <v>19</v>
      </c>
      <c r="P306" s="3">
        <f>IF([2]data!$T302="","VIDE",[2]data!$T302)</f>
        <v>1.75</v>
      </c>
      <c r="Q306" s="1">
        <f>IF([2]data!$U302="","VIDE",[2]data!$U302)</f>
        <v>0.75</v>
      </c>
      <c r="R306" s="1" t="str">
        <f>IF([2]data!$V302="","",[2]data!$V302)</f>
        <v/>
      </c>
      <c r="S306" s="129" t="str">
        <f>IF([2]data!$W302="","",[2]data!$W302)</f>
        <v>AQP</v>
      </c>
    </row>
    <row r="307" spans="1:19">
      <c r="A307" s="1" t="str">
        <f>IF([2]data!$A303="","",[2]data!$A303)</f>
        <v>O</v>
      </c>
      <c r="B307" s="1" t="str">
        <f>[2]data!$B303</f>
        <v>AD-092</v>
      </c>
      <c r="C307" s="1" t="str">
        <f t="shared" si="26"/>
        <v>AD</v>
      </c>
      <c r="D307" s="1" t="str">
        <f>[2]data!$F303</f>
        <v>P</v>
      </c>
      <c r="E307" s="2" t="str">
        <f>IF([2]data!$G303="1","M","")</f>
        <v/>
      </c>
      <c r="F307" s="37" t="str">
        <f>IF([2]data!$H303="1","M","")</f>
        <v/>
      </c>
      <c r="G307" s="1" t="str">
        <f>[2]data!$I303</f>
        <v>BC-13-5006-03</v>
      </c>
      <c r="H307" s="3"/>
      <c r="I307" s="30"/>
      <c r="J307" s="4">
        <f>IF([2]data!$N303="","VIDE",[2]data!$N303)</f>
        <v>41550.5161226852</v>
      </c>
      <c r="K307" s="127">
        <f t="shared" si="22"/>
        <v>40</v>
      </c>
      <c r="L307" s="4">
        <f t="shared" si="23"/>
        <v>41557</v>
      </c>
      <c r="M307" s="4">
        <f>IF([2]data!$Q303="","VIDE",[2]data!$Q303)</f>
        <v>41576</v>
      </c>
      <c r="N307" s="1">
        <f t="shared" si="24"/>
        <v>44</v>
      </c>
      <c r="O307" s="1">
        <f t="shared" si="25"/>
        <v>18</v>
      </c>
      <c r="P307" s="3">
        <f>IF([2]data!$T303="","VIDE",[2]data!$T303)</f>
        <v>1.75</v>
      </c>
      <c r="Q307" s="1">
        <f>IF([2]data!$U303="","VIDE",[2]data!$U303)</f>
        <v>1.75</v>
      </c>
      <c r="R307" s="1" t="str">
        <f>IF([2]data!$V303="","",[2]data!$V303)</f>
        <v>CBU</v>
      </c>
      <c r="S307" s="129" t="str">
        <f>IF([2]data!$W303="","",[2]data!$W303)</f>
        <v/>
      </c>
    </row>
    <row r="308" spans="1:19">
      <c r="A308" s="1" t="str">
        <f>IF([2]data!$A304="","",[2]data!$A304)</f>
        <v>F</v>
      </c>
      <c r="B308" s="1" t="str">
        <f>[2]data!$B304</f>
        <v>AB-433A/A</v>
      </c>
      <c r="C308" s="1" t="str">
        <f t="shared" si="26"/>
        <v>AB</v>
      </c>
      <c r="D308" s="1" t="str">
        <f>[2]data!$F304</f>
        <v>P</v>
      </c>
      <c r="E308" s="2" t="str">
        <f>IF([2]data!$G304="1","M","")</f>
        <v/>
      </c>
      <c r="F308" s="37" t="str">
        <f>IF([2]data!$H304="1","M","")</f>
        <v/>
      </c>
      <c r="G308" s="1" t="str">
        <f>[2]data!$I304</f>
        <v>BC-13-5019-01</v>
      </c>
      <c r="H308" s="3"/>
      <c r="I308" s="30"/>
      <c r="J308" s="4">
        <f>IF([2]data!$N304="","VIDE",[2]data!$N304)</f>
        <v>41550.681655092601</v>
      </c>
      <c r="K308" s="127">
        <f t="shared" si="22"/>
        <v>40</v>
      </c>
      <c r="L308" s="4">
        <f t="shared" si="23"/>
        <v>41557</v>
      </c>
      <c r="M308" s="4">
        <f>IF([2]data!$Q304="","VIDE",[2]data!$Q304)</f>
        <v>41576</v>
      </c>
      <c r="N308" s="1">
        <f t="shared" si="24"/>
        <v>44</v>
      </c>
      <c r="O308" s="1">
        <f t="shared" si="25"/>
        <v>18</v>
      </c>
      <c r="P308" s="3">
        <f>IF([2]data!$T304="","VIDE",[2]data!$T304)</f>
        <v>1.5</v>
      </c>
      <c r="Q308" s="1">
        <f>IF([2]data!$U304="","VIDE",[2]data!$U304)</f>
        <v>1.5</v>
      </c>
      <c r="R308" s="1" t="str">
        <f>IF([2]data!$V304="","",[2]data!$V304)</f>
        <v>CBU</v>
      </c>
      <c r="S308" s="129" t="str">
        <f>IF([2]data!$W304="","",[2]data!$W304)</f>
        <v/>
      </c>
    </row>
    <row r="309" spans="1:19">
      <c r="A309" s="1" t="str">
        <f>IF([2]data!$A305="","",[2]data!$A305)</f>
        <v>F</v>
      </c>
      <c r="B309" s="1" t="str">
        <f>[2]data!$B305</f>
        <v>DV-048/A/TUT</v>
      </c>
      <c r="C309" s="1" t="str">
        <f t="shared" si="26"/>
        <v>DV</v>
      </c>
      <c r="D309" s="1" t="str">
        <f>[2]data!$F305</f>
        <v>P</v>
      </c>
      <c r="E309" s="2" t="str">
        <f>IF([2]data!$G305="1","M","")</f>
        <v>M</v>
      </c>
      <c r="F309" s="37" t="str">
        <f>IF([2]data!$H305="1","M","")</f>
        <v/>
      </c>
      <c r="G309" s="1" t="str">
        <f>[2]data!$I305</f>
        <v>BC-13-5422-01</v>
      </c>
      <c r="H309" s="3"/>
      <c r="I309" s="30"/>
      <c r="J309" s="4">
        <f>IF([2]data!$N305="","VIDE",[2]data!$N305)</f>
        <v>41575.486817129597</v>
      </c>
      <c r="K309" s="127">
        <f t="shared" si="22"/>
        <v>44</v>
      </c>
      <c r="L309" s="4">
        <f t="shared" si="23"/>
        <v>41578</v>
      </c>
      <c r="M309" s="4">
        <f>IF([2]data!$Q305="","VIDE",[2]data!$Q305)</f>
        <v>41575.695497685199</v>
      </c>
      <c r="N309" s="1">
        <f t="shared" si="24"/>
        <v>44</v>
      </c>
      <c r="O309" s="1">
        <f t="shared" si="25"/>
        <v>0</v>
      </c>
      <c r="P309" s="3">
        <f>IF([2]data!$T305="","VIDE",[2]data!$T305)</f>
        <v>0.5</v>
      </c>
      <c r="Q309" s="1">
        <f>IF([2]data!$U305="","VIDE",[2]data!$U305)</f>
        <v>0.75</v>
      </c>
      <c r="R309" s="1" t="str">
        <f>IF([2]data!$V305="","",[2]data!$V305)</f>
        <v>APU</v>
      </c>
      <c r="S309" s="129" t="str">
        <f>IF([2]data!$W305="","",[2]data!$W305)</f>
        <v/>
      </c>
    </row>
    <row r="310" spans="1:19">
      <c r="A310" s="1" t="str">
        <f>IF([2]data!$A306="","",[2]data!$A306)</f>
        <v>F</v>
      </c>
      <c r="B310" s="1" t="str">
        <f>[2]data!$B306</f>
        <v>DV-071/A</v>
      </c>
      <c r="C310" s="1" t="str">
        <f t="shared" si="26"/>
        <v>DV</v>
      </c>
      <c r="D310" s="1" t="str">
        <f>[2]data!$F306</f>
        <v>P</v>
      </c>
      <c r="E310" s="2" t="str">
        <f>IF([2]data!$G306="1","M","")</f>
        <v/>
      </c>
      <c r="F310" s="37" t="str">
        <f>IF([2]data!$H306="1","M","")</f>
        <v/>
      </c>
      <c r="G310" s="1" t="str">
        <f>[2]data!$I306</f>
        <v>BC-13-5422-04</v>
      </c>
      <c r="H310" s="3"/>
      <c r="I310" s="30"/>
      <c r="J310" s="4">
        <f>IF([2]data!$N306="","VIDE",[2]data!$N306)</f>
        <v>41575.486817129597</v>
      </c>
      <c r="K310" s="127">
        <f t="shared" si="22"/>
        <v>44</v>
      </c>
      <c r="L310" s="4">
        <f t="shared" si="23"/>
        <v>41582</v>
      </c>
      <c r="M310" s="4">
        <f>IF([2]data!$Q306="","VIDE",[2]data!$Q306)</f>
        <v>41575.695497685199</v>
      </c>
      <c r="N310" s="1">
        <f t="shared" si="24"/>
        <v>44</v>
      </c>
      <c r="O310" s="1">
        <f t="shared" si="25"/>
        <v>0</v>
      </c>
      <c r="P310" s="3">
        <f>IF([2]data!$T306="","VIDE",[2]data!$T306)</f>
        <v>0.5</v>
      </c>
      <c r="Q310" s="1">
        <f>IF([2]data!$U306="","VIDE",[2]data!$U306)</f>
        <v>0.5</v>
      </c>
      <c r="R310" s="1" t="str">
        <f>IF([2]data!$V306="","",[2]data!$V306)</f>
        <v>APU</v>
      </c>
      <c r="S310" s="129" t="str">
        <f>IF([2]data!$W306="","",[2]data!$W306)</f>
        <v/>
      </c>
    </row>
    <row r="311" spans="1:19">
      <c r="A311" s="1" t="str">
        <f>IF([2]data!$A307="","",[2]data!$A307)</f>
        <v>F</v>
      </c>
      <c r="B311" s="1" t="str">
        <f>[2]data!$B307</f>
        <v>DV-071/A</v>
      </c>
      <c r="C311" s="1" t="str">
        <f t="shared" si="26"/>
        <v>DV</v>
      </c>
      <c r="D311" s="1" t="str">
        <f>[2]data!$F307</f>
        <v>P</v>
      </c>
      <c r="E311" s="2" t="str">
        <f>IF([2]data!$G307="1","M","")</f>
        <v/>
      </c>
      <c r="F311" s="37" t="str">
        <f>IF([2]data!$H307="1","M","")</f>
        <v/>
      </c>
      <c r="G311" s="1" t="str">
        <f>[2]data!$I307</f>
        <v>BC-13-5422-03</v>
      </c>
      <c r="H311" s="3"/>
      <c r="I311" s="30"/>
      <c r="J311" s="4">
        <f>IF([2]data!$N307="","VIDE",[2]data!$N307)</f>
        <v>41575.486817129597</v>
      </c>
      <c r="K311" s="127">
        <f t="shared" si="22"/>
        <v>44</v>
      </c>
      <c r="L311" s="4">
        <f t="shared" si="23"/>
        <v>41582</v>
      </c>
      <c r="M311" s="4">
        <f>IF([2]data!$Q307="","VIDE",[2]data!$Q307)</f>
        <v>41575.695497685199</v>
      </c>
      <c r="N311" s="1">
        <f t="shared" si="24"/>
        <v>44</v>
      </c>
      <c r="O311" s="1">
        <f t="shared" si="25"/>
        <v>0</v>
      </c>
      <c r="P311" s="3">
        <f>IF([2]data!$T307="","VIDE",[2]data!$T307)</f>
        <v>0.5</v>
      </c>
      <c r="Q311" s="1">
        <f>IF([2]data!$U307="","VIDE",[2]data!$U307)</f>
        <v>0.5</v>
      </c>
      <c r="R311" s="1" t="str">
        <f>IF([2]data!$V307="","",[2]data!$V307)</f>
        <v>APU</v>
      </c>
      <c r="S311" s="129" t="str">
        <f>IF([2]data!$W307="","",[2]data!$W307)</f>
        <v/>
      </c>
    </row>
    <row r="312" spans="1:19">
      <c r="A312" s="1" t="str">
        <f>IF([2]data!$A308="","",[2]data!$A308)</f>
        <v>F</v>
      </c>
      <c r="B312" s="1" t="str">
        <f>[2]data!$B308</f>
        <v>DV-048/A/NEU</v>
      </c>
      <c r="C312" s="1" t="str">
        <f t="shared" si="26"/>
        <v>DV</v>
      </c>
      <c r="D312" s="1" t="str">
        <f>[2]data!$F308</f>
        <v>P</v>
      </c>
      <c r="E312" s="2" t="str">
        <f>IF([2]data!$G308="1","M","")</f>
        <v>M</v>
      </c>
      <c r="F312" s="37" t="str">
        <f>IF([2]data!$H308="1","M","")</f>
        <v/>
      </c>
      <c r="G312" s="1" t="str">
        <f>[2]data!$I308</f>
        <v>BC-13-5422-02</v>
      </c>
      <c r="H312" s="3"/>
      <c r="I312" s="30" t="s">
        <v>55</v>
      </c>
      <c r="J312" s="4">
        <f>IF([2]data!$N308="","VIDE",[2]data!$N308)</f>
        <v>41575.486817129597</v>
      </c>
      <c r="K312" s="127">
        <f t="shared" si="22"/>
        <v>44</v>
      </c>
      <c r="L312" s="4">
        <f t="shared" si="23"/>
        <v>41578</v>
      </c>
      <c r="M312" s="4">
        <f>IF([2]data!$Q308="","VIDE",[2]data!$Q308)</f>
        <v>41575.695497685199</v>
      </c>
      <c r="N312" s="1">
        <f t="shared" si="24"/>
        <v>44</v>
      </c>
      <c r="O312" s="1">
        <f t="shared" si="25"/>
        <v>0</v>
      </c>
      <c r="P312" s="3">
        <f>IF([2]data!$T308="","VIDE",[2]data!$T308)</f>
        <v>0.5</v>
      </c>
      <c r="Q312" s="1">
        <f>IF([2]data!$U308="","VIDE",[2]data!$U308)</f>
        <v>0.75</v>
      </c>
      <c r="R312" s="1" t="str">
        <f>IF([2]data!$V308="","",[2]data!$V308)</f>
        <v>APU</v>
      </c>
      <c r="S312" s="129" t="str">
        <f>IF([2]data!$W308="","",[2]data!$W308)</f>
        <v/>
      </c>
    </row>
    <row r="313" spans="1:19">
      <c r="A313" s="1" t="str">
        <f>IF([2]data!$A309="","",[2]data!$A309)</f>
        <v>F</v>
      </c>
      <c r="B313" s="1" t="str">
        <f>[2]data!$B309</f>
        <v>AD-687A/A</v>
      </c>
      <c r="C313" s="1" t="str">
        <f t="shared" si="26"/>
        <v>AD</v>
      </c>
      <c r="D313" s="1" t="str">
        <f>[2]data!$F309</f>
        <v>P</v>
      </c>
      <c r="E313" s="2" t="str">
        <f>IF([2]data!$G309="1","M","")</f>
        <v/>
      </c>
      <c r="F313" s="37" t="str">
        <f>IF([2]data!$H309="1","M","")</f>
        <v/>
      </c>
      <c r="G313" s="1" t="str">
        <f>[2]data!$I309</f>
        <v>BC-13-5364-03</v>
      </c>
      <c r="H313" s="3"/>
      <c r="I313" s="30"/>
      <c r="J313" s="4">
        <f>IF([2]data!$N309="","VIDE",[2]data!$N309)</f>
        <v>41571.596689814804</v>
      </c>
      <c r="K313" s="127">
        <f t="shared" si="22"/>
        <v>43</v>
      </c>
      <c r="L313" s="4">
        <f t="shared" si="23"/>
        <v>41578</v>
      </c>
      <c r="M313" s="4">
        <f>IF([2]data!$Q309="","VIDE",[2]data!$Q309)</f>
        <v>41575.685358796298</v>
      </c>
      <c r="N313" s="1">
        <f t="shared" si="24"/>
        <v>44</v>
      </c>
      <c r="O313" s="1">
        <f t="shared" si="25"/>
        <v>2</v>
      </c>
      <c r="P313" s="3">
        <f>IF([2]data!$T309="","VIDE",[2]data!$T309)</f>
        <v>1.75</v>
      </c>
      <c r="Q313" s="1">
        <f>IF([2]data!$U309="","VIDE",[2]data!$U309)</f>
        <v>0.25</v>
      </c>
      <c r="R313" s="1" t="str">
        <f>IF([2]data!$V309="","",[2]data!$V309)</f>
        <v>FPL</v>
      </c>
      <c r="S313" s="129" t="str">
        <f>IF([2]data!$W309="","",[2]data!$W309)</f>
        <v/>
      </c>
    </row>
    <row r="314" spans="1:19">
      <c r="A314" s="1" t="str">
        <f>IF([2]data!$A310="","",[2]data!$A310)</f>
        <v>F</v>
      </c>
      <c r="B314" s="1" t="str">
        <f>[2]data!$B310</f>
        <v>AD-669/A</v>
      </c>
      <c r="C314" s="1" t="str">
        <f t="shared" si="26"/>
        <v>AD</v>
      </c>
      <c r="D314" s="1" t="str">
        <f>[2]data!$F310</f>
        <v>P</v>
      </c>
      <c r="E314" s="2" t="str">
        <f>IF([2]data!$G310="1","M","")</f>
        <v/>
      </c>
      <c r="F314" s="37" t="str">
        <f>IF([2]data!$H310="1","M","")</f>
        <v/>
      </c>
      <c r="G314" s="1" t="str">
        <f>[2]data!$I310</f>
        <v>BC-13-5364-02</v>
      </c>
      <c r="H314" s="3"/>
      <c r="I314" s="30"/>
      <c r="J314" s="4">
        <f>IF([2]data!$N310="","VIDE",[2]data!$N310)</f>
        <v>41571.596689814804</v>
      </c>
      <c r="K314" s="127">
        <f t="shared" si="22"/>
        <v>43</v>
      </c>
      <c r="L314" s="4">
        <f t="shared" si="23"/>
        <v>41578</v>
      </c>
      <c r="M314" s="4">
        <f>IF([2]data!$Q310="","VIDE",[2]data!$Q310)</f>
        <v>41575.685358796298</v>
      </c>
      <c r="N314" s="1">
        <f t="shared" si="24"/>
        <v>44</v>
      </c>
      <c r="O314" s="1">
        <f t="shared" si="25"/>
        <v>2</v>
      </c>
      <c r="P314" s="3">
        <f>IF([2]data!$T310="","VIDE",[2]data!$T310)</f>
        <v>1.75</v>
      </c>
      <c r="Q314" s="1">
        <f>IF([2]data!$U310="","VIDE",[2]data!$U310)</f>
        <v>0.5</v>
      </c>
      <c r="R314" s="1" t="str">
        <f>IF([2]data!$V310="","",[2]data!$V310)</f>
        <v>FPL</v>
      </c>
      <c r="S314" s="129" t="str">
        <f>IF([2]data!$W310="","",[2]data!$W310)</f>
        <v/>
      </c>
    </row>
    <row r="315" spans="1:19">
      <c r="A315" s="1" t="str">
        <f>IF([2]data!$A311="","",[2]data!$A311)</f>
        <v>F</v>
      </c>
      <c r="B315" s="1" t="str">
        <f>[2]data!$B311</f>
        <v>AD-637</v>
      </c>
      <c r="C315" s="1" t="str">
        <f t="shared" si="26"/>
        <v>AD</v>
      </c>
      <c r="D315" s="1" t="str">
        <f>[2]data!$F311</f>
        <v>P</v>
      </c>
      <c r="E315" s="2" t="str">
        <f>IF([2]data!$G311="1","M","")</f>
        <v/>
      </c>
      <c r="F315" s="37" t="str">
        <f>IF([2]data!$H311="1","M","")</f>
        <v/>
      </c>
      <c r="G315" s="1" t="str">
        <f>[2]data!$I311</f>
        <v>BC-13-5364-01</v>
      </c>
      <c r="H315" s="3"/>
      <c r="I315" s="30"/>
      <c r="J315" s="4">
        <f>IF([2]data!$N311="","VIDE",[2]data!$N311)</f>
        <v>41571.596689814804</v>
      </c>
      <c r="K315" s="127">
        <f t="shared" si="22"/>
        <v>43</v>
      </c>
      <c r="L315" s="4">
        <f t="shared" si="23"/>
        <v>41578</v>
      </c>
      <c r="M315" s="4">
        <f>IF([2]data!$Q311="","VIDE",[2]data!$Q311)</f>
        <v>41575.685358796298</v>
      </c>
      <c r="N315" s="1">
        <f t="shared" si="24"/>
        <v>44</v>
      </c>
      <c r="O315" s="1">
        <f t="shared" si="25"/>
        <v>2</v>
      </c>
      <c r="P315" s="3">
        <f>IF([2]data!$T311="","VIDE",[2]data!$T311)</f>
        <v>1.75</v>
      </c>
      <c r="Q315" s="1">
        <f>IF([2]data!$U311="","VIDE",[2]data!$U311)</f>
        <v>0.5</v>
      </c>
      <c r="R315" s="1" t="str">
        <f>IF([2]data!$V311="","",[2]data!$V311)</f>
        <v>FPL</v>
      </c>
      <c r="S315" s="129" t="str">
        <f>IF([2]data!$W311="","",[2]data!$W311)</f>
        <v/>
      </c>
    </row>
    <row r="316" spans="1:19">
      <c r="A316" s="1" t="str">
        <f>IF([2]data!$A312="","",[2]data!$A312)</f>
        <v>F</v>
      </c>
      <c r="B316" s="1" t="str">
        <f>[2]data!$B312</f>
        <v>AD-687A/A</v>
      </c>
      <c r="C316" s="1" t="str">
        <f t="shared" si="26"/>
        <v>AD</v>
      </c>
      <c r="D316" s="1" t="str">
        <f>[2]data!$F312</f>
        <v>P</v>
      </c>
      <c r="E316" s="2" t="str">
        <f>IF([2]data!$G312="1","M","")</f>
        <v/>
      </c>
      <c r="F316" s="37" t="str">
        <f>IF([2]data!$H312="1","M","")</f>
        <v/>
      </c>
      <c r="G316" s="1" t="str">
        <f>[2]data!$I312</f>
        <v>BC-13-5364-04</v>
      </c>
      <c r="H316" s="3"/>
      <c r="I316" s="30"/>
      <c r="J316" s="4">
        <f>IF([2]data!$N312="","VIDE",[2]data!$N312)</f>
        <v>41571.596689814804</v>
      </c>
      <c r="K316" s="127">
        <f t="shared" si="22"/>
        <v>43</v>
      </c>
      <c r="L316" s="4">
        <f t="shared" si="23"/>
        <v>41578</v>
      </c>
      <c r="M316" s="4">
        <f>IF([2]data!$Q312="","VIDE",[2]data!$Q312)</f>
        <v>41575.685358796298</v>
      </c>
      <c r="N316" s="1">
        <f t="shared" si="24"/>
        <v>44</v>
      </c>
      <c r="O316" s="1">
        <f t="shared" si="25"/>
        <v>2</v>
      </c>
      <c r="P316" s="3">
        <f>IF([2]data!$T312="","VIDE",[2]data!$T312)</f>
        <v>1.75</v>
      </c>
      <c r="Q316" s="1">
        <f>IF([2]data!$U312="","VIDE",[2]data!$U312)</f>
        <v>0.25</v>
      </c>
      <c r="R316" s="1" t="str">
        <f>IF([2]data!$V312="","",[2]data!$V312)</f>
        <v>FPL</v>
      </c>
      <c r="S316" s="129" t="str">
        <f>IF([2]data!$W312="","",[2]data!$W312)</f>
        <v/>
      </c>
    </row>
    <row r="317" spans="1:19">
      <c r="A317" s="1" t="str">
        <f>IF([2]data!$A313="","",[2]data!$A313)</f>
        <v>F</v>
      </c>
      <c r="B317" s="1" t="str">
        <f>[2]data!$B313</f>
        <v>EL-548/B</v>
      </c>
      <c r="C317" s="1" t="str">
        <f t="shared" si="26"/>
        <v>EL</v>
      </c>
      <c r="D317" s="1" t="str">
        <f>[2]data!$F313</f>
        <v>P</v>
      </c>
      <c r="E317" s="2" t="str">
        <f>IF([2]data!$G313="1","M","")</f>
        <v>M</v>
      </c>
      <c r="F317" s="37" t="str">
        <f>IF([2]data!$H313="1","M","")</f>
        <v/>
      </c>
      <c r="G317" s="1" t="str">
        <f>[2]data!$I313</f>
        <v>BC-13-5375-01</v>
      </c>
      <c r="H317" s="3"/>
      <c r="I317" s="30" t="s">
        <v>55</v>
      </c>
      <c r="J317" s="4">
        <f>IF([2]data!$N313="","VIDE",[2]data!$N313)</f>
        <v>41572.467743055597</v>
      </c>
      <c r="K317" s="127">
        <f t="shared" si="22"/>
        <v>43</v>
      </c>
      <c r="L317" s="4">
        <f t="shared" si="23"/>
        <v>41577</v>
      </c>
      <c r="M317" s="4">
        <f>IF([2]data!$Q313="","VIDE",[2]data!$Q313)</f>
        <v>41575.654733796298</v>
      </c>
      <c r="N317" s="1">
        <f t="shared" si="24"/>
        <v>44</v>
      </c>
      <c r="O317" s="1">
        <f t="shared" si="25"/>
        <v>1</v>
      </c>
      <c r="P317" s="3">
        <f>IF([2]data!$T313="","VIDE",[2]data!$T313)</f>
        <v>1</v>
      </c>
      <c r="Q317" s="1">
        <f>IF([2]data!$U313="","VIDE",[2]data!$U313)</f>
        <v>1.5</v>
      </c>
      <c r="R317" s="1" t="str">
        <f>IF([2]data!$V313="","",[2]data!$V313)</f>
        <v>CED</v>
      </c>
      <c r="S317" s="129" t="str">
        <f>IF([2]data!$W313="","",[2]data!$W313)</f>
        <v/>
      </c>
    </row>
    <row r="318" spans="1:19">
      <c r="A318" s="1" t="str">
        <f>IF([2]data!$A314="","",[2]data!$A314)</f>
        <v>F</v>
      </c>
      <c r="B318" s="1" t="str">
        <f>[2]data!$B314</f>
        <v>AD-607</v>
      </c>
      <c r="C318" s="1" t="str">
        <f t="shared" si="26"/>
        <v>AD</v>
      </c>
      <c r="D318" s="1" t="str">
        <f>[2]data!$F314</f>
        <v>P</v>
      </c>
      <c r="E318" s="2" t="str">
        <f>IF([2]data!$G314="1","M","")</f>
        <v>M</v>
      </c>
      <c r="F318" s="37" t="str">
        <f>IF([2]data!$H314="1","M","")</f>
        <v/>
      </c>
      <c r="G318" s="1" t="str">
        <f>[2]data!$I314</f>
        <v>BC-13-5398-01</v>
      </c>
      <c r="H318" s="3"/>
      <c r="I318" s="30"/>
      <c r="J318" s="4">
        <f>IF([2]data!$N314="","VIDE",[2]data!$N314)</f>
        <v>41575.3343171296</v>
      </c>
      <c r="K318" s="127">
        <f t="shared" si="22"/>
        <v>44</v>
      </c>
      <c r="L318" s="4">
        <f t="shared" si="23"/>
        <v>41578</v>
      </c>
      <c r="M318" s="4">
        <f>IF([2]data!$Q314="","VIDE",[2]data!$Q314)</f>
        <v>41575.611875000002</v>
      </c>
      <c r="N318" s="1">
        <f t="shared" si="24"/>
        <v>44</v>
      </c>
      <c r="O318" s="1">
        <f t="shared" si="25"/>
        <v>0</v>
      </c>
      <c r="P318" s="3">
        <f>IF([2]data!$T314="","VIDE",[2]data!$T314)</f>
        <v>1.75</v>
      </c>
      <c r="Q318" s="1">
        <f>IF([2]data!$U314="","VIDE",[2]data!$U314)</f>
        <v>0.75</v>
      </c>
      <c r="R318" s="1" t="str">
        <f>IF([2]data!$V314="","",[2]data!$V314)</f>
        <v>FPL</v>
      </c>
      <c r="S318" s="129" t="str">
        <f>IF([2]data!$W314="","",[2]data!$W314)</f>
        <v/>
      </c>
    </row>
    <row r="319" spans="1:19">
      <c r="A319" s="1" t="str">
        <f>IF([2]data!$A315="","",[2]data!$A315)</f>
        <v>F</v>
      </c>
      <c r="B319" s="1" t="str">
        <f>[2]data!$B315</f>
        <v>AB-226</v>
      </c>
      <c r="C319" s="1" t="str">
        <f t="shared" si="26"/>
        <v>AB</v>
      </c>
      <c r="D319" s="1" t="str">
        <f>[2]data!$F315</f>
        <v>P</v>
      </c>
      <c r="E319" s="2" t="str">
        <f>IF([2]data!$G315="1","M","")</f>
        <v/>
      </c>
      <c r="F319" s="37" t="str">
        <f>IF([2]data!$H315="1","M","")</f>
        <v/>
      </c>
      <c r="G319" s="1" t="str">
        <f>[2]data!$I315</f>
        <v>BC-13-5319-01</v>
      </c>
      <c r="H319" s="3"/>
      <c r="I319" s="30"/>
      <c r="J319" s="4">
        <f>IF([2]data!$N315="","VIDE",[2]data!$N315)</f>
        <v>41569.570891203701</v>
      </c>
      <c r="K319" s="127">
        <f t="shared" si="22"/>
        <v>43</v>
      </c>
      <c r="L319" s="4">
        <f t="shared" si="23"/>
        <v>41576</v>
      </c>
      <c r="M319" s="4">
        <f>IF([2]data!$Q315="","VIDE",[2]data!$Q315)</f>
        <v>41575.606747685197</v>
      </c>
      <c r="N319" s="1">
        <f t="shared" si="24"/>
        <v>44</v>
      </c>
      <c r="O319" s="1">
        <f t="shared" si="25"/>
        <v>4</v>
      </c>
      <c r="P319" s="3">
        <f>IF([2]data!$T315="","VIDE",[2]data!$T315)</f>
        <v>1.5</v>
      </c>
      <c r="Q319" s="1">
        <f>IF([2]data!$U315="","VIDE",[2]data!$U315)</f>
        <v>4</v>
      </c>
      <c r="R319" s="1" t="str">
        <f>IF([2]data!$V315="","",[2]data!$V315)</f>
        <v>APU</v>
      </c>
      <c r="S319" s="129" t="str">
        <f>IF([2]data!$W315="","",[2]data!$W315)</f>
        <v/>
      </c>
    </row>
    <row r="320" spans="1:19">
      <c r="A320" s="1" t="str">
        <f>IF([2]data!$A316="","",[2]data!$A316)</f>
        <v>F</v>
      </c>
      <c r="B320" s="1" t="str">
        <f>[2]data!$B316</f>
        <v>DW-028</v>
      </c>
      <c r="C320" s="1" t="str">
        <f t="shared" si="26"/>
        <v>DW</v>
      </c>
      <c r="D320" s="1" t="str">
        <f>[2]data!$F316</f>
        <v>P</v>
      </c>
      <c r="E320" s="2" t="str">
        <f>IF([2]data!$G316="1","M","")</f>
        <v/>
      </c>
      <c r="F320" s="37" t="str">
        <f>IF([2]data!$H316="1","M","")</f>
        <v/>
      </c>
      <c r="G320" s="1" t="str">
        <f>[2]data!$I316</f>
        <v>BC-13-5380-01</v>
      </c>
      <c r="H320" s="3"/>
      <c r="I320" s="30"/>
      <c r="J320" s="4">
        <f>IF([2]data!$N316="","VIDE",[2]data!$N316)</f>
        <v>41572.482615740701</v>
      </c>
      <c r="K320" s="127">
        <f t="shared" si="22"/>
        <v>43</v>
      </c>
      <c r="L320" s="4">
        <f t="shared" si="23"/>
        <v>41579</v>
      </c>
      <c r="M320" s="4">
        <f>IF([2]data!$Q316="","VIDE",[2]data!$Q316)</f>
        <v>41575.597858796304</v>
      </c>
      <c r="N320" s="1">
        <f t="shared" si="24"/>
        <v>44</v>
      </c>
      <c r="O320" s="1">
        <f t="shared" si="25"/>
        <v>1</v>
      </c>
      <c r="P320" s="3">
        <f>IF([2]data!$T316="","VIDE",[2]data!$T316)</f>
        <v>2.5</v>
      </c>
      <c r="Q320" s="1">
        <f>IF([2]data!$U316="","VIDE",[2]data!$U316)</f>
        <v>0.75</v>
      </c>
      <c r="R320" s="1" t="str">
        <f>IF([2]data!$V316="","",[2]data!$V316)</f>
        <v>PAB</v>
      </c>
      <c r="S320" s="129" t="str">
        <f>IF([2]data!$W316="","",[2]data!$W316)</f>
        <v/>
      </c>
    </row>
    <row r="321" spans="1:19">
      <c r="A321" s="1" t="str">
        <f>IF([2]data!$A317="","",[2]data!$A317)</f>
        <v>F</v>
      </c>
      <c r="B321" s="1" t="str">
        <f>[2]data!$B317</f>
        <v>DW-038</v>
      </c>
      <c r="C321" s="1" t="str">
        <f t="shared" si="26"/>
        <v>DW</v>
      </c>
      <c r="D321" s="1" t="str">
        <f>[2]data!$F317</f>
        <v>P</v>
      </c>
      <c r="E321" s="2" t="str">
        <f>IF([2]data!$G317="1","M","")</f>
        <v/>
      </c>
      <c r="F321" s="37" t="str">
        <f>IF([2]data!$H317="1","M","")</f>
        <v/>
      </c>
      <c r="G321" s="1" t="str">
        <f>[2]data!$I317</f>
        <v>BC-13-5380-02</v>
      </c>
      <c r="H321" s="3"/>
      <c r="I321" s="30"/>
      <c r="J321" s="4">
        <f>IF([2]data!$N317="","VIDE",[2]data!$N317)</f>
        <v>41572.482615740701</v>
      </c>
      <c r="K321" s="127">
        <f t="shared" si="22"/>
        <v>43</v>
      </c>
      <c r="L321" s="4">
        <f t="shared" si="23"/>
        <v>41579</v>
      </c>
      <c r="M321" s="4">
        <f>IF([2]data!$Q317="","VIDE",[2]data!$Q317)</f>
        <v>41575.597858796304</v>
      </c>
      <c r="N321" s="1">
        <f t="shared" si="24"/>
        <v>44</v>
      </c>
      <c r="O321" s="1">
        <f t="shared" si="25"/>
        <v>1</v>
      </c>
      <c r="P321" s="3">
        <f>IF([2]data!$T317="","VIDE",[2]data!$T317)</f>
        <v>2.5</v>
      </c>
      <c r="Q321" s="1">
        <f>IF([2]data!$U317="","VIDE",[2]data!$U317)</f>
        <v>2</v>
      </c>
      <c r="R321" s="1" t="str">
        <f>IF([2]data!$V317="","",[2]data!$V317)</f>
        <v>PAB</v>
      </c>
      <c r="S321" s="129" t="str">
        <f>IF([2]data!$W317="","",[2]data!$W317)</f>
        <v/>
      </c>
    </row>
    <row r="322" spans="1:19">
      <c r="A322" s="1" t="str">
        <f>IF([2]data!$A318="","",[2]data!$A318)</f>
        <v>F</v>
      </c>
      <c r="B322" s="1" t="str">
        <f>[2]data!$B318</f>
        <v>FA-346</v>
      </c>
      <c r="C322" s="1" t="str">
        <f t="shared" si="26"/>
        <v>FA</v>
      </c>
      <c r="D322" s="1" t="str">
        <f>[2]data!$F318</f>
        <v>P</v>
      </c>
      <c r="E322" s="2" t="str">
        <f>IF([2]data!$G318="1","M","")</f>
        <v/>
      </c>
      <c r="F322" s="37" t="str">
        <f>IF([2]data!$H318="1","M","")</f>
        <v/>
      </c>
      <c r="G322" s="1" t="str">
        <f>[2]data!$I318</f>
        <v>BC-13-4479-01</v>
      </c>
      <c r="H322" s="3"/>
      <c r="I322" s="30"/>
      <c r="J322" s="4">
        <f>IF([2]data!$N318="","VIDE",[2]data!$N318)</f>
        <v>41523.468645833302</v>
      </c>
      <c r="K322" s="127">
        <f t="shared" si="22"/>
        <v>36</v>
      </c>
      <c r="L322" s="4">
        <f t="shared" si="23"/>
        <v>41530</v>
      </c>
      <c r="M322" s="4">
        <f>IF([2]data!$Q318="","VIDE",[2]data!$Q318)</f>
        <v>41575.575115740699</v>
      </c>
      <c r="N322" s="1">
        <f t="shared" si="24"/>
        <v>44</v>
      </c>
      <c r="O322" s="1">
        <f t="shared" si="25"/>
        <v>36</v>
      </c>
      <c r="P322" s="3">
        <f>IF([2]data!$T318="","VIDE",[2]data!$T318)</f>
        <v>0.5</v>
      </c>
      <c r="Q322" s="1">
        <f>IF([2]data!$U318="","VIDE",[2]data!$U318)</f>
        <v>0.75</v>
      </c>
      <c r="R322" s="1" t="str">
        <f>IF([2]data!$V318="","",[2]data!$V318)</f>
        <v>CED</v>
      </c>
      <c r="S322" s="129" t="str">
        <f>IF([2]data!$W318="","",[2]data!$W318)</f>
        <v/>
      </c>
    </row>
    <row r="323" spans="1:19">
      <c r="A323" s="1" t="str">
        <f>IF([2]data!$A319="","",[2]data!$A319)</f>
        <v>F</v>
      </c>
      <c r="B323" s="1" t="str">
        <f>[2]data!$B319</f>
        <v>AD-703</v>
      </c>
      <c r="C323" s="1" t="str">
        <f t="shared" si="26"/>
        <v>AD</v>
      </c>
      <c r="D323" s="1" t="str">
        <f>[2]data!$F319</f>
        <v>P</v>
      </c>
      <c r="E323" s="2" t="str">
        <f>IF([2]data!$G319="1","M","")</f>
        <v>M</v>
      </c>
      <c r="F323" s="37" t="str">
        <f>IF([2]data!$H319="1","M","")</f>
        <v/>
      </c>
      <c r="G323" s="1" t="str">
        <f>[2]data!$I319</f>
        <v>BC-13-5394-01</v>
      </c>
      <c r="H323" s="3"/>
      <c r="I323" s="30" t="s">
        <v>55</v>
      </c>
      <c r="J323" s="4">
        <f>IF([2]data!$N319="","VIDE",[2]data!$N319)</f>
        <v>41575.332233796304</v>
      </c>
      <c r="K323" s="127">
        <f t="shared" ref="K323:K386" si="27">IF(J323="","",INT((J323-(DATE(YEAR(J323-WEEKDAY(J323-1)+4),1,3)-WEEKDAY(DATE(YEAR(J323-WEEKDAY(J323-1)+4),1,3)))+5)/7))</f>
        <v>44</v>
      </c>
      <c r="L323" s="4">
        <f t="shared" ref="L323:L386" si="28">IF($J323="","",IF($D323="P",IF($E323="",WORKDAY($J323,5,$J$3:$P$4),WORKDAY($J323,3,$J$3:$P$4)),IF($E323="",WORKDAY($J323,10,$J$3:$P$4),WORKDAY($J323,5,$J$3:$P$4))))</f>
        <v>41578</v>
      </c>
      <c r="M323" s="4">
        <f>IF([2]data!$Q319="","VIDE",[2]data!$Q319)</f>
        <v>41575.574803240699</v>
      </c>
      <c r="N323" s="1">
        <f t="shared" ref="N323:N386" si="29">IF(M323="","",INT((M323-(DATE(YEAR(M323-WEEKDAY(M323-1)+4),1,3)-WEEKDAY(DATE(YEAR(M323-WEEKDAY(M323-1)+4),1,3)))+5)/7))</f>
        <v>44</v>
      </c>
      <c r="O323" s="1">
        <f t="shared" ref="O323:O386" si="30">IF($M323="","",NETWORKDAYS(J323,M323,$J$3:$P$4)-1)</f>
        <v>0</v>
      </c>
      <c r="P323" s="3">
        <f>IF([2]data!$T319="","VIDE",[2]data!$T319)</f>
        <v>1.75</v>
      </c>
      <c r="Q323" s="1">
        <f>IF([2]data!$U319="","VIDE",[2]data!$U319)</f>
        <v>0.75</v>
      </c>
      <c r="R323" s="1" t="str">
        <f>IF([2]data!$V319="","",[2]data!$V319)</f>
        <v>FPL</v>
      </c>
      <c r="S323" s="129" t="str">
        <f>IF([2]data!$W319="","",[2]data!$W319)</f>
        <v/>
      </c>
    </row>
    <row r="324" spans="1:19">
      <c r="A324" s="1" t="str">
        <f>IF([2]data!$A320="","",[2]data!$A320)</f>
        <v>F</v>
      </c>
      <c r="B324" s="1" t="str">
        <f>[2]data!$B320</f>
        <v>AD-488</v>
      </c>
      <c r="C324" s="1" t="str">
        <f t="shared" ref="C324:C387" si="31">LEFT(B324,2)</f>
        <v>AD</v>
      </c>
      <c r="D324" s="1" t="str">
        <f>[2]data!$F320</f>
        <v>P</v>
      </c>
      <c r="E324" s="2" t="str">
        <f>IF([2]data!$G320="1","M","")</f>
        <v/>
      </c>
      <c r="F324" s="37" t="str">
        <f>IF([2]data!$H320="1","M","")</f>
        <v/>
      </c>
      <c r="G324" s="1" t="str">
        <f>[2]data!$I320</f>
        <v>BC-13-4691-01</v>
      </c>
      <c r="H324" s="3"/>
      <c r="I324" s="30"/>
      <c r="J324" s="4">
        <f>IF([2]data!$N320="","VIDE",[2]data!$N320)</f>
        <v>41536.4149652778</v>
      </c>
      <c r="K324" s="127">
        <f t="shared" si="27"/>
        <v>38</v>
      </c>
      <c r="L324" s="4">
        <f t="shared" si="28"/>
        <v>41543</v>
      </c>
      <c r="M324" s="4">
        <f>IF([2]data!$Q320="","VIDE",[2]data!$Q320)</f>
        <v>41575.562685185199</v>
      </c>
      <c r="N324" s="1">
        <f t="shared" si="29"/>
        <v>44</v>
      </c>
      <c r="O324" s="1">
        <f t="shared" si="30"/>
        <v>27</v>
      </c>
      <c r="P324" s="3">
        <f>IF([2]data!$T320="","VIDE",[2]data!$T320)</f>
        <v>1.75</v>
      </c>
      <c r="Q324" s="1">
        <f>IF([2]data!$U320="","VIDE",[2]data!$U320)</f>
        <v>1.75</v>
      </c>
      <c r="R324" s="1" t="str">
        <f>IF([2]data!$V320="","",[2]data!$V320)</f>
        <v>CED</v>
      </c>
      <c r="S324" s="129" t="str">
        <f>IF([2]data!$W320="","",[2]data!$W320)</f>
        <v/>
      </c>
    </row>
    <row r="325" spans="1:19">
      <c r="A325" s="1" t="str">
        <f>IF([2]data!$A321="","",[2]data!$A321)</f>
        <v>F</v>
      </c>
      <c r="B325" s="1" t="str">
        <f>[2]data!$B321</f>
        <v>AD-488</v>
      </c>
      <c r="C325" s="1" t="str">
        <f t="shared" si="31"/>
        <v>AD</v>
      </c>
      <c r="D325" s="1" t="str">
        <f>[2]data!$F321</f>
        <v>P</v>
      </c>
      <c r="E325" s="2" t="str">
        <f>IF([2]data!$G321="1","M","")</f>
        <v/>
      </c>
      <c r="F325" s="37" t="str">
        <f>IF([2]data!$H321="1","M","")</f>
        <v/>
      </c>
      <c r="G325" s="1" t="str">
        <f>[2]data!$I321</f>
        <v>BC-13-4699-01</v>
      </c>
      <c r="H325" s="3"/>
      <c r="I325" s="30"/>
      <c r="J325" s="4">
        <f>IF([2]data!$N321="","VIDE",[2]data!$N321)</f>
        <v>41536.503981481503</v>
      </c>
      <c r="K325" s="127">
        <f t="shared" si="27"/>
        <v>38</v>
      </c>
      <c r="L325" s="4">
        <f t="shared" si="28"/>
        <v>41543</v>
      </c>
      <c r="M325" s="4">
        <f>IF([2]data!$Q321="","VIDE",[2]data!$Q321)</f>
        <v>41575.562685185199</v>
      </c>
      <c r="N325" s="1">
        <f t="shared" si="29"/>
        <v>44</v>
      </c>
      <c r="O325" s="1">
        <f t="shared" si="30"/>
        <v>27</v>
      </c>
      <c r="P325" s="3">
        <f>IF([2]data!$T321="","VIDE",[2]data!$T321)</f>
        <v>1.75</v>
      </c>
      <c r="Q325" s="1">
        <f>IF([2]data!$U321="","VIDE",[2]data!$U321)</f>
        <v>1.75</v>
      </c>
      <c r="R325" s="1" t="str">
        <f>IF([2]data!$V321="","",[2]data!$V321)</f>
        <v>CED</v>
      </c>
      <c r="S325" s="129" t="str">
        <f>IF([2]data!$W321="","",[2]data!$W321)</f>
        <v/>
      </c>
    </row>
    <row r="326" spans="1:19">
      <c r="A326" s="1" t="str">
        <f>IF([2]data!$A322="","",[2]data!$A322)</f>
        <v>F</v>
      </c>
      <c r="B326" s="1" t="str">
        <f>[2]data!$B322</f>
        <v>AL-088</v>
      </c>
      <c r="C326" s="1" t="str">
        <f t="shared" si="31"/>
        <v>AL</v>
      </c>
      <c r="D326" s="1" t="str">
        <f>[2]data!$F322</f>
        <v>P</v>
      </c>
      <c r="E326" s="2" t="str">
        <f>IF([2]data!$G322="1","M","")</f>
        <v/>
      </c>
      <c r="F326" s="37" t="str">
        <f>IF([2]data!$H322="1","M","")</f>
        <v/>
      </c>
      <c r="G326" s="1" t="str">
        <f>[2]data!$I322</f>
        <v>BC-13-5334-03</v>
      </c>
      <c r="H326" s="3"/>
      <c r="I326" s="30"/>
      <c r="J326" s="4">
        <f>IF([2]data!$N322="","VIDE",[2]data!$N322)</f>
        <v>41570.4221412037</v>
      </c>
      <c r="K326" s="127">
        <f t="shared" si="27"/>
        <v>43</v>
      </c>
      <c r="L326" s="4">
        <f t="shared" si="28"/>
        <v>41577</v>
      </c>
      <c r="M326" s="4">
        <f>IF([2]data!$Q322="","VIDE",[2]data!$Q322)</f>
        <v>41575.561215277798</v>
      </c>
      <c r="N326" s="1">
        <f t="shared" si="29"/>
        <v>44</v>
      </c>
      <c r="O326" s="1">
        <f t="shared" si="30"/>
        <v>3</v>
      </c>
      <c r="P326" s="3">
        <f>IF([2]data!$T322="","VIDE",[2]data!$T322)</f>
        <v>1.5</v>
      </c>
      <c r="Q326" s="1">
        <f>IF([2]data!$U322="","VIDE",[2]data!$U322)</f>
        <v>1.25</v>
      </c>
      <c r="R326" s="1" t="str">
        <f>IF([2]data!$V322="","",[2]data!$V322)</f>
        <v>FPL</v>
      </c>
      <c r="S326" s="129" t="str">
        <f>IF([2]data!$W322="","",[2]data!$W322)</f>
        <v/>
      </c>
    </row>
    <row r="327" spans="1:19">
      <c r="A327" s="1" t="str">
        <f>IF([2]data!$A323="","",[2]data!$A323)</f>
        <v>F</v>
      </c>
      <c r="B327" s="1" t="str">
        <f>[2]data!$B323</f>
        <v>AD-684</v>
      </c>
      <c r="C327" s="1" t="str">
        <f t="shared" si="31"/>
        <v>AD</v>
      </c>
      <c r="D327" s="1" t="str">
        <f>[2]data!$F323</f>
        <v>P</v>
      </c>
      <c r="E327" s="2" t="str">
        <f>IF([2]data!$G323="1","M","")</f>
        <v>M</v>
      </c>
      <c r="F327" s="37" t="str">
        <f>IF([2]data!$H323="1","M","")</f>
        <v/>
      </c>
      <c r="G327" s="1" t="str">
        <f>[2]data!$I323</f>
        <v>BC-13-5409-01</v>
      </c>
      <c r="H327" s="3"/>
      <c r="I327" s="30"/>
      <c r="J327" s="4">
        <f>IF([2]data!$N323="","VIDE",[2]data!$N323)</f>
        <v>41575.3500347222</v>
      </c>
      <c r="K327" s="127">
        <f t="shared" si="27"/>
        <v>44</v>
      </c>
      <c r="L327" s="4">
        <f t="shared" si="28"/>
        <v>41578</v>
      </c>
      <c r="M327" s="4">
        <f>IF([2]data!$Q323="","VIDE",[2]data!$Q323)</f>
        <v>41575.549398148098</v>
      </c>
      <c r="N327" s="1">
        <f t="shared" si="29"/>
        <v>44</v>
      </c>
      <c r="O327" s="1">
        <f t="shared" si="30"/>
        <v>0</v>
      </c>
      <c r="P327" s="3">
        <f>IF([2]data!$T323="","VIDE",[2]data!$T323)</f>
        <v>1.75</v>
      </c>
      <c r="Q327" s="1">
        <f>IF([2]data!$U323="","VIDE",[2]data!$U323)</f>
        <v>1.5</v>
      </c>
      <c r="R327" s="1" t="str">
        <f>IF([2]data!$V323="","",[2]data!$V323)</f>
        <v>EBL</v>
      </c>
      <c r="S327" s="129" t="str">
        <f>IF([2]data!$W323="","",[2]data!$W323)</f>
        <v/>
      </c>
    </row>
    <row r="328" spans="1:19">
      <c r="A328" s="1" t="str">
        <f>IF([2]data!$A324="","",[2]data!$A324)</f>
        <v>F</v>
      </c>
      <c r="B328" s="1" t="str">
        <f>[2]data!$B324</f>
        <v>EJ-094</v>
      </c>
      <c r="C328" s="1" t="str">
        <f t="shared" si="31"/>
        <v>EJ</v>
      </c>
      <c r="D328" s="1" t="str">
        <f>[2]data!$F324</f>
        <v>P</v>
      </c>
      <c r="E328" s="2" t="str">
        <f>IF([2]data!$G324="1","M","")</f>
        <v/>
      </c>
      <c r="F328" s="37" t="str">
        <f>IF([2]data!$H324="1","M","")</f>
        <v/>
      </c>
      <c r="G328" s="1" t="str">
        <f>[2]data!$I324</f>
        <v>BC-13-5382-01</v>
      </c>
      <c r="H328" s="3"/>
      <c r="I328" s="30"/>
      <c r="J328" s="4">
        <f>IF([2]data!$N324="","VIDE",[2]data!$N324)</f>
        <v>41572.522974537002</v>
      </c>
      <c r="K328" s="127">
        <f t="shared" si="27"/>
        <v>43</v>
      </c>
      <c r="L328" s="4">
        <f t="shared" si="28"/>
        <v>41579</v>
      </c>
      <c r="M328" s="4">
        <f>IF([2]data!$Q324="","VIDE",[2]data!$Q324)</f>
        <v>41575.522048611099</v>
      </c>
      <c r="N328" s="1">
        <f t="shared" si="29"/>
        <v>44</v>
      </c>
      <c r="O328" s="1">
        <f t="shared" si="30"/>
        <v>1</v>
      </c>
      <c r="P328" s="3">
        <f>IF([2]data!$T324="","VIDE",[2]data!$T324)</f>
        <v>2</v>
      </c>
      <c r="Q328" s="1">
        <f>IF([2]data!$U324="","VIDE",[2]data!$U324)</f>
        <v>1</v>
      </c>
      <c r="R328" s="1" t="str">
        <f>IF([2]data!$V324="","",[2]data!$V324)</f>
        <v>APU</v>
      </c>
      <c r="S328" s="129" t="str">
        <f>IF([2]data!$W324="","",[2]data!$W324)</f>
        <v/>
      </c>
    </row>
    <row r="329" spans="1:19">
      <c r="A329" s="1" t="str">
        <f>IF([2]data!$A325="","",[2]data!$A325)</f>
        <v>F</v>
      </c>
      <c r="B329" s="1" t="str">
        <f>[2]data!$B325</f>
        <v>EJ-086</v>
      </c>
      <c r="C329" s="1" t="str">
        <f t="shared" si="31"/>
        <v>EJ</v>
      </c>
      <c r="D329" s="1" t="str">
        <f>[2]data!$F325</f>
        <v>P</v>
      </c>
      <c r="E329" s="2" t="str">
        <f>IF([2]data!$G325="1","M","")</f>
        <v>M</v>
      </c>
      <c r="F329" s="37" t="str">
        <f>IF([2]data!$H325="1","M","")</f>
        <v/>
      </c>
      <c r="G329" s="1" t="str">
        <f>[2]data!$I325</f>
        <v>BC-13-5385-01</v>
      </c>
      <c r="H329" s="3"/>
      <c r="I329" s="30"/>
      <c r="J329" s="4">
        <f>IF([2]data!$N325="","VIDE",[2]data!$N325)</f>
        <v>41572.524131944403</v>
      </c>
      <c r="K329" s="127">
        <f t="shared" si="27"/>
        <v>43</v>
      </c>
      <c r="L329" s="4">
        <f t="shared" si="28"/>
        <v>41577</v>
      </c>
      <c r="M329" s="4">
        <f>IF([2]data!$Q325="","VIDE",[2]data!$Q325)</f>
        <v>41575.5096990741</v>
      </c>
      <c r="N329" s="1">
        <f t="shared" si="29"/>
        <v>44</v>
      </c>
      <c r="O329" s="1">
        <f t="shared" si="30"/>
        <v>1</v>
      </c>
      <c r="P329" s="3">
        <f>IF([2]data!$T325="","VIDE",[2]data!$T325)</f>
        <v>2</v>
      </c>
      <c r="Q329" s="1">
        <f>IF([2]data!$U325="","VIDE",[2]data!$U325)</f>
        <v>1.25</v>
      </c>
      <c r="R329" s="1" t="str">
        <f>IF([2]data!$V325="","",[2]data!$V325)</f>
        <v>APU</v>
      </c>
      <c r="S329" s="129" t="str">
        <f>IF([2]data!$W325="","",[2]data!$W325)</f>
        <v/>
      </c>
    </row>
    <row r="330" spans="1:19">
      <c r="A330" s="1" t="str">
        <f>IF([2]data!$A326="","",[2]data!$A326)</f>
        <v>F</v>
      </c>
      <c r="B330" s="1" t="str">
        <f>[2]data!$B326</f>
        <v>BF-213</v>
      </c>
      <c r="C330" s="1" t="str">
        <f t="shared" si="31"/>
        <v>BF</v>
      </c>
      <c r="D330" s="1" t="str">
        <f>[2]data!$F326</f>
        <v>P</v>
      </c>
      <c r="E330" s="2" t="str">
        <f>IF([2]data!$G326="1","M","")</f>
        <v/>
      </c>
      <c r="F330" s="37" t="str">
        <f>IF([2]data!$H326="1","M","")</f>
        <v/>
      </c>
      <c r="G330" s="1" t="str">
        <f>[2]data!$I326</f>
        <v>BC-13-4856-01</v>
      </c>
      <c r="H330" s="3"/>
      <c r="I330" s="30"/>
      <c r="J330" s="4">
        <f>IF([2]data!$N326="","VIDE",[2]data!$N326)</f>
        <v>41543.500381944403</v>
      </c>
      <c r="K330" s="127">
        <f t="shared" si="27"/>
        <v>39</v>
      </c>
      <c r="L330" s="4">
        <f t="shared" si="28"/>
        <v>41550</v>
      </c>
      <c r="M330" s="4">
        <f>IF([2]data!$Q326="","VIDE",[2]data!$Q326)</f>
        <v>41575.459988425901</v>
      </c>
      <c r="N330" s="1">
        <f t="shared" si="29"/>
        <v>44</v>
      </c>
      <c r="O330" s="1">
        <f t="shared" si="30"/>
        <v>22</v>
      </c>
      <c r="P330" s="3">
        <f>IF([2]data!$T326="","VIDE",[2]data!$T326)</f>
        <v>1.75</v>
      </c>
      <c r="Q330" s="1">
        <f>IF([2]data!$U326="","VIDE",[2]data!$U326)</f>
        <v>1.75</v>
      </c>
      <c r="R330" s="1" t="str">
        <f>IF([2]data!$V326="","",[2]data!$V326)</f>
        <v>CED</v>
      </c>
      <c r="S330" s="129" t="str">
        <f>IF([2]data!$W326="","",[2]data!$W326)</f>
        <v/>
      </c>
    </row>
    <row r="331" spans="1:19">
      <c r="A331" s="1" t="str">
        <f>IF([2]data!$A327="","",[2]data!$A327)</f>
        <v>F</v>
      </c>
      <c r="B331" s="1" t="str">
        <f>[2]data!$B327</f>
        <v>AD-316</v>
      </c>
      <c r="C331" s="1" t="str">
        <f t="shared" si="31"/>
        <v>AD</v>
      </c>
      <c r="D331" s="1" t="str">
        <f>[2]data!$F327</f>
        <v>P</v>
      </c>
      <c r="E331" s="2" t="str">
        <f>IF([2]data!$G327="1","M","")</f>
        <v/>
      </c>
      <c r="F331" s="37" t="str">
        <f>IF([2]data!$H327="1","M","")</f>
        <v/>
      </c>
      <c r="G331" s="1" t="str">
        <f>[2]data!$I327</f>
        <v>BC-13-4800-01</v>
      </c>
      <c r="H331" s="3"/>
      <c r="I331" s="30"/>
      <c r="J331" s="4">
        <f>IF([2]data!$N327="","VIDE",[2]data!$N327)</f>
        <v>41541.497731481497</v>
      </c>
      <c r="K331" s="127">
        <f t="shared" si="27"/>
        <v>39</v>
      </c>
      <c r="L331" s="4">
        <f t="shared" si="28"/>
        <v>41548</v>
      </c>
      <c r="M331" s="4">
        <f>IF([2]data!$Q327="","VIDE",[2]data!$Q327)</f>
        <v>41575.4243055556</v>
      </c>
      <c r="N331" s="1">
        <f t="shared" si="29"/>
        <v>44</v>
      </c>
      <c r="O331" s="1">
        <f t="shared" si="30"/>
        <v>24</v>
      </c>
      <c r="P331" s="3">
        <f>IF([2]data!$T327="","VIDE",[2]data!$T327)</f>
        <v>1.75</v>
      </c>
      <c r="Q331" s="1">
        <f>IF([2]data!$U327="","VIDE",[2]data!$U327)</f>
        <v>2</v>
      </c>
      <c r="R331" s="1" t="str">
        <f>IF([2]data!$V327="","",[2]data!$V327)</f>
        <v>EBL</v>
      </c>
      <c r="S331" s="129" t="str">
        <f>IF([2]data!$W327="","",[2]data!$W327)</f>
        <v/>
      </c>
    </row>
    <row r="332" spans="1:19">
      <c r="A332" s="1" t="str">
        <f>IF([2]data!$A328="","",[2]data!$A328)</f>
        <v>F</v>
      </c>
      <c r="B332" s="1" t="str">
        <f>[2]data!$B328</f>
        <v>AD-316</v>
      </c>
      <c r="C332" s="1" t="str">
        <f t="shared" si="31"/>
        <v>AD</v>
      </c>
      <c r="D332" s="1" t="str">
        <f>[2]data!$F328</f>
        <v>P</v>
      </c>
      <c r="E332" s="2" t="str">
        <f>IF([2]data!$G328="1","M","")</f>
        <v/>
      </c>
      <c r="F332" s="37" t="str">
        <f>IF([2]data!$H328="1","M","")</f>
        <v/>
      </c>
      <c r="G332" s="1" t="str">
        <f>[2]data!$I328</f>
        <v>BC-13-4635-01</v>
      </c>
      <c r="H332" s="3"/>
      <c r="I332" s="30"/>
      <c r="J332" s="4">
        <f>IF([2]data!$N328="","VIDE",[2]data!$N328)</f>
        <v>41534.527106481502</v>
      </c>
      <c r="K332" s="127">
        <f t="shared" si="27"/>
        <v>38</v>
      </c>
      <c r="L332" s="4">
        <f t="shared" si="28"/>
        <v>41541</v>
      </c>
      <c r="M332" s="4">
        <f>IF([2]data!$Q328="","VIDE",[2]data!$Q328)</f>
        <v>41575.422905092601</v>
      </c>
      <c r="N332" s="1">
        <f t="shared" si="29"/>
        <v>44</v>
      </c>
      <c r="O332" s="1">
        <f t="shared" si="30"/>
        <v>29</v>
      </c>
      <c r="P332" s="3">
        <f>IF([2]data!$T328="","VIDE",[2]data!$T328)</f>
        <v>1.75</v>
      </c>
      <c r="Q332" s="1">
        <f>IF([2]data!$U328="","VIDE",[2]data!$U328)</f>
        <v>2</v>
      </c>
      <c r="R332" s="1" t="str">
        <f>IF([2]data!$V328="","",[2]data!$V328)</f>
        <v>EBL</v>
      </c>
      <c r="S332" s="129" t="str">
        <f>IF([2]data!$W328="","",[2]data!$W328)</f>
        <v/>
      </c>
    </row>
    <row r="333" spans="1:19">
      <c r="A333" s="1" t="str">
        <f>IF([2]data!$A329="","",[2]data!$A329)</f>
        <v>F</v>
      </c>
      <c r="B333" s="1" t="str">
        <f>[2]data!$B329</f>
        <v>AD-590</v>
      </c>
      <c r="C333" s="1" t="str">
        <f t="shared" si="31"/>
        <v>AD</v>
      </c>
      <c r="D333" s="1" t="str">
        <f>[2]data!$F329</f>
        <v>P</v>
      </c>
      <c r="E333" s="2" t="str">
        <f>IF([2]data!$G329="1","M","")</f>
        <v/>
      </c>
      <c r="F333" s="37" t="str">
        <f>IF([2]data!$H329="1","M","")</f>
        <v>M</v>
      </c>
      <c r="G333" s="1" t="str">
        <f>[2]data!$I329</f>
        <v>BC-13-5279-01</v>
      </c>
      <c r="H333" s="3"/>
      <c r="I333" s="30"/>
      <c r="J333" s="4">
        <f>IF([2]data!$N329="","VIDE",[2]data!$N329)</f>
        <v>41568.3671875</v>
      </c>
      <c r="K333" s="127">
        <f t="shared" si="27"/>
        <v>43</v>
      </c>
      <c r="L333" s="4">
        <f t="shared" si="28"/>
        <v>41575</v>
      </c>
      <c r="M333" s="4">
        <f>IF([2]data!$Q329="","VIDE",[2]data!$Q329)</f>
        <v>41575.417569444398</v>
      </c>
      <c r="N333" s="1">
        <f t="shared" si="29"/>
        <v>44</v>
      </c>
      <c r="O333" s="1">
        <f t="shared" si="30"/>
        <v>5</v>
      </c>
      <c r="P333" s="3">
        <f>IF([2]data!$T329="","VIDE",[2]data!$T329)</f>
        <v>1.75</v>
      </c>
      <c r="Q333" s="1">
        <f>IF([2]data!$U329="","VIDE",[2]data!$U329)</f>
        <v>1.5</v>
      </c>
      <c r="R333" s="1" t="str">
        <f>IF([2]data!$V329="","",[2]data!$V329)</f>
        <v>FPL</v>
      </c>
      <c r="S333" s="129" t="str">
        <f>IF([2]data!$W329="","",[2]data!$W329)</f>
        <v/>
      </c>
    </row>
    <row r="334" spans="1:19">
      <c r="A334" s="1" t="str">
        <f>IF([2]data!$A330="","",[2]data!$A330)</f>
        <v>F</v>
      </c>
      <c r="B334" s="1" t="str">
        <f>[2]data!$B330</f>
        <v>AD-590</v>
      </c>
      <c r="C334" s="1" t="str">
        <f t="shared" si="31"/>
        <v>AD</v>
      </c>
      <c r="D334" s="1" t="str">
        <f>[2]data!$F330</f>
        <v>P</v>
      </c>
      <c r="E334" s="2" t="str">
        <f>IF([2]data!$G330="1","M","")</f>
        <v/>
      </c>
      <c r="F334" s="37" t="str">
        <f>IF([2]data!$H330="1","M","")</f>
        <v>M</v>
      </c>
      <c r="G334" s="1" t="str">
        <f>[2]data!$I330</f>
        <v>BC-13-5279-02</v>
      </c>
      <c r="H334" s="3"/>
      <c r="I334" s="30"/>
      <c r="J334" s="4">
        <f>IF([2]data!$N330="","VIDE",[2]data!$N330)</f>
        <v>41568.3671875</v>
      </c>
      <c r="K334" s="127">
        <f t="shared" si="27"/>
        <v>43</v>
      </c>
      <c r="L334" s="4">
        <f t="shared" si="28"/>
        <v>41575</v>
      </c>
      <c r="M334" s="4">
        <f>IF([2]data!$Q330="","VIDE",[2]data!$Q330)</f>
        <v>41575.417569444398</v>
      </c>
      <c r="N334" s="1">
        <f t="shared" si="29"/>
        <v>44</v>
      </c>
      <c r="O334" s="1">
        <f t="shared" si="30"/>
        <v>5</v>
      </c>
      <c r="P334" s="3">
        <f>IF([2]data!$T330="","VIDE",[2]data!$T330)</f>
        <v>1.75</v>
      </c>
      <c r="Q334" s="1">
        <f>IF([2]data!$U330="","VIDE",[2]data!$U330)</f>
        <v>0.5</v>
      </c>
      <c r="R334" s="1" t="str">
        <f>IF([2]data!$V330="","",[2]data!$V330)</f>
        <v>FPL</v>
      </c>
      <c r="S334" s="129" t="str">
        <f>IF([2]data!$W330="","",[2]data!$W330)</f>
        <v/>
      </c>
    </row>
    <row r="335" spans="1:19">
      <c r="A335" s="1" t="str">
        <f>IF([2]data!$A331="","",[2]data!$A331)</f>
        <v>F</v>
      </c>
      <c r="B335" s="1" t="str">
        <f>[2]data!$B331</f>
        <v>EL-375</v>
      </c>
      <c r="C335" s="1" t="str">
        <f t="shared" si="31"/>
        <v>EL</v>
      </c>
      <c r="D335" s="1" t="str">
        <f>[2]data!$F331</f>
        <v>P</v>
      </c>
      <c r="E335" s="2" t="str">
        <f>IF([2]data!$G331="1","M","")</f>
        <v>M</v>
      </c>
      <c r="F335" s="37" t="str">
        <f>IF([2]data!$H331="1","M","")</f>
        <v/>
      </c>
      <c r="G335" s="1" t="str">
        <f>[2]data!$I331</f>
        <v>BC-13-5234-02</v>
      </c>
      <c r="H335" s="3"/>
      <c r="I335" s="30"/>
      <c r="J335" s="4">
        <f>IF([2]data!$N331="","VIDE",[2]data!$N331)</f>
        <v>41564.349479166704</v>
      </c>
      <c r="K335" s="127">
        <f t="shared" si="27"/>
        <v>42</v>
      </c>
      <c r="L335" s="4">
        <f t="shared" si="28"/>
        <v>41569</v>
      </c>
      <c r="M335" s="4">
        <f>IF([2]data!$Q331="","VIDE",[2]data!$Q331)</f>
        <v>41575.3360300926</v>
      </c>
      <c r="N335" s="1">
        <f t="shared" si="29"/>
        <v>44</v>
      </c>
      <c r="O335" s="1">
        <f t="shared" si="30"/>
        <v>7</v>
      </c>
      <c r="P335" s="3">
        <f>IF([2]data!$T331="","VIDE",[2]data!$T331)</f>
        <v>2.5</v>
      </c>
      <c r="Q335" s="1">
        <f>IF([2]data!$U331="","VIDE",[2]data!$U331)</f>
        <v>2.5</v>
      </c>
      <c r="R335" s="1" t="str">
        <f>IF([2]data!$V331="","",[2]data!$V331)</f>
        <v>CED</v>
      </c>
      <c r="S335" s="129" t="str">
        <f>IF([2]data!$W331="","",[2]data!$W331)</f>
        <v/>
      </c>
    </row>
    <row r="336" spans="1:19">
      <c r="A336" s="1" t="str">
        <f>IF([2]data!$A332="","",[2]data!$A332)</f>
        <v>F</v>
      </c>
      <c r="B336" s="1" t="str">
        <f>[2]data!$B332</f>
        <v>DP-344/1</v>
      </c>
      <c r="C336" s="1" t="str">
        <f t="shared" si="31"/>
        <v>DP</v>
      </c>
      <c r="D336" s="1" t="str">
        <f>[2]data!$F332</f>
        <v>P</v>
      </c>
      <c r="E336" s="2" t="str">
        <f>IF([2]data!$G332="1","M","")</f>
        <v/>
      </c>
      <c r="F336" s="37" t="str">
        <f>IF([2]data!$H332="1","M","")</f>
        <v/>
      </c>
      <c r="G336" s="1" t="str">
        <f>[2]data!$I332</f>
        <v>BC-13-5392-01</v>
      </c>
      <c r="H336" s="3"/>
      <c r="I336" s="30"/>
      <c r="J336" s="4">
        <f>IF([2]data!$N332="","VIDE",[2]data!$N332)</f>
        <v>41575.289629629602</v>
      </c>
      <c r="K336" s="127">
        <f t="shared" si="27"/>
        <v>44</v>
      </c>
      <c r="L336" s="4">
        <f t="shared" si="28"/>
        <v>41582</v>
      </c>
      <c r="M336" s="4">
        <f>IF([2]data!$Q332="","VIDE",[2]data!$Q332)</f>
        <v>41575.322222222203</v>
      </c>
      <c r="N336" s="1">
        <f t="shared" si="29"/>
        <v>44</v>
      </c>
      <c r="O336" s="1">
        <f t="shared" si="30"/>
        <v>0</v>
      </c>
      <c r="P336" s="3">
        <f>IF([2]data!$T332="","VIDE",[2]data!$T332)</f>
        <v>0.35</v>
      </c>
      <c r="Q336" s="1">
        <f>IF([2]data!$U332="","VIDE",[2]data!$U332)</f>
        <v>0.15</v>
      </c>
      <c r="R336" s="1" t="str">
        <f>IF([2]data!$V332="","",[2]data!$V332)</f>
        <v>LVA</v>
      </c>
      <c r="S336" s="129" t="str">
        <f>IF([2]data!$W332="","",[2]data!$W332)</f>
        <v/>
      </c>
    </row>
    <row r="337" spans="1:19">
      <c r="A337" s="1" t="str">
        <f>IF([2]data!$A333="","",[2]data!$A333)</f>
        <v>O</v>
      </c>
      <c r="B337" s="1" t="str">
        <f>[2]data!$B333</f>
        <v>EL-479A</v>
      </c>
      <c r="C337" s="1" t="str">
        <f t="shared" si="31"/>
        <v>EL</v>
      </c>
      <c r="D337" s="1" t="str">
        <f>[2]data!$F333</f>
        <v>P</v>
      </c>
      <c r="E337" s="2" t="str">
        <f>IF([2]data!$G333="1","M","")</f>
        <v/>
      </c>
      <c r="F337" s="37" t="str">
        <f>IF([2]data!$H333="1","M","")</f>
        <v/>
      </c>
      <c r="G337" s="1" t="str">
        <f>[2]data!$I333</f>
        <v>BC-13-4669-01</v>
      </c>
      <c r="H337" s="3"/>
      <c r="I337" s="30"/>
      <c r="J337" s="4">
        <f>IF([2]data!$N333="","VIDE",[2]data!$N333)</f>
        <v>41535.490185185197</v>
      </c>
      <c r="K337" s="127">
        <f t="shared" si="27"/>
        <v>38</v>
      </c>
      <c r="L337" s="4">
        <f t="shared" si="28"/>
        <v>41542</v>
      </c>
      <c r="M337" s="4">
        <f>IF([2]data!$Q333="","VIDE",[2]data!$Q333)</f>
        <v>41575</v>
      </c>
      <c r="N337" s="1">
        <f t="shared" si="29"/>
        <v>44</v>
      </c>
      <c r="O337" s="1">
        <f t="shared" si="30"/>
        <v>28</v>
      </c>
      <c r="P337" s="3">
        <f>IF([2]data!$T333="","VIDE",[2]data!$T333)</f>
        <v>1</v>
      </c>
      <c r="Q337" s="1">
        <f>IF([2]data!$U333="","VIDE",[2]data!$U333)</f>
        <v>6</v>
      </c>
      <c r="R337" s="1" t="str">
        <f>IF([2]data!$V333="","",[2]data!$V333)</f>
        <v>CBU</v>
      </c>
      <c r="S337" s="129" t="str">
        <f>IF([2]data!$W333="","",[2]data!$W333)</f>
        <v/>
      </c>
    </row>
    <row r="338" spans="1:19">
      <c r="A338" s="1" t="str">
        <f>IF([2]data!$A334="","",[2]data!$A334)</f>
        <v>F</v>
      </c>
      <c r="B338" s="1" t="str">
        <f>[2]data!$B334</f>
        <v>DQ-490</v>
      </c>
      <c r="C338" s="1" t="str">
        <f t="shared" si="31"/>
        <v>DQ</v>
      </c>
      <c r="D338" s="1" t="str">
        <f>[2]data!$F334</f>
        <v>P</v>
      </c>
      <c r="E338" s="2" t="str">
        <f>IF([2]data!$G334="1","M","")</f>
        <v/>
      </c>
      <c r="F338" s="37" t="str">
        <f>IF([2]data!$H334="1","M","")</f>
        <v/>
      </c>
      <c r="G338" s="1" t="str">
        <f>[2]data!$I334</f>
        <v>BC-13-5249-01</v>
      </c>
      <c r="H338" s="3"/>
      <c r="I338" s="30"/>
      <c r="J338" s="4">
        <f>IF([2]data!$N334="","VIDE",[2]data!$N334)</f>
        <v>41564.691689814797</v>
      </c>
      <c r="K338" s="127">
        <f t="shared" si="27"/>
        <v>42</v>
      </c>
      <c r="L338" s="4">
        <f t="shared" si="28"/>
        <v>41571</v>
      </c>
      <c r="M338" s="4">
        <f>IF([2]data!$Q334="","VIDE",[2]data!$Q334)</f>
        <v>41575</v>
      </c>
      <c r="N338" s="1">
        <f t="shared" si="29"/>
        <v>44</v>
      </c>
      <c r="O338" s="1">
        <f t="shared" si="30"/>
        <v>7</v>
      </c>
      <c r="P338" s="3">
        <f>IF([2]data!$T334="","VIDE",[2]data!$T334)</f>
        <v>1</v>
      </c>
      <c r="Q338" s="1">
        <f>IF([2]data!$U334="","VIDE",[2]data!$U334)</f>
        <v>1</v>
      </c>
      <c r="R338" s="1" t="str">
        <f>IF([2]data!$V334="","",[2]data!$V334)</f>
        <v>DCR</v>
      </c>
      <c r="S338" s="129" t="str">
        <f>IF([2]data!$W334="","",[2]data!$W334)</f>
        <v/>
      </c>
    </row>
    <row r="339" spans="1:19">
      <c r="A339" s="1" t="str">
        <f>IF([2]data!$A335="","",[2]data!$A335)</f>
        <v>F</v>
      </c>
      <c r="B339" s="1" t="str">
        <f>[2]data!$B335</f>
        <v>AA-133</v>
      </c>
      <c r="C339" s="1" t="str">
        <f t="shared" si="31"/>
        <v>AA</v>
      </c>
      <c r="D339" s="1" t="str">
        <f>[2]data!$F335</f>
        <v>P</v>
      </c>
      <c r="E339" s="2" t="str">
        <f>IF([2]data!$G335="1","M","")</f>
        <v/>
      </c>
      <c r="F339" s="37" t="str">
        <f>IF([2]data!$H335="1","M","")</f>
        <v/>
      </c>
      <c r="G339" s="1" t="str">
        <f>[2]data!$I335</f>
        <v>BC-13-5380-04</v>
      </c>
      <c r="H339" s="3"/>
      <c r="I339" s="30" t="s">
        <v>55</v>
      </c>
      <c r="J339" s="4">
        <f>IF([2]data!$N335="","VIDE",[2]data!$N335)</f>
        <v>41572.482615740701</v>
      </c>
      <c r="K339" s="127">
        <f t="shared" si="27"/>
        <v>43</v>
      </c>
      <c r="L339" s="4">
        <f t="shared" si="28"/>
        <v>41579</v>
      </c>
      <c r="M339" s="4">
        <f>IF([2]data!$Q335="","VIDE",[2]data!$Q335)</f>
        <v>41575</v>
      </c>
      <c r="N339" s="1">
        <f t="shared" si="29"/>
        <v>44</v>
      </c>
      <c r="O339" s="1">
        <f t="shared" si="30"/>
        <v>1</v>
      </c>
      <c r="P339" s="3">
        <f>IF([2]data!$T335="","VIDE",[2]data!$T335)</f>
        <v>1.25</v>
      </c>
      <c r="Q339" s="1">
        <f>IF([2]data!$U335="","VIDE",[2]data!$U335)</f>
        <v>1.25</v>
      </c>
      <c r="R339" s="1" t="str">
        <f>IF([2]data!$V335="","",[2]data!$V335)</f>
        <v>DCR</v>
      </c>
      <c r="S339" s="129" t="str">
        <f>IF([2]data!$W335="","",[2]data!$W335)</f>
        <v/>
      </c>
    </row>
    <row r="340" spans="1:19">
      <c r="A340" s="1" t="str">
        <f>IF([2]data!$A336="","",[2]data!$A336)</f>
        <v>F</v>
      </c>
      <c r="B340" s="1" t="str">
        <f>[2]data!$B336</f>
        <v>AA-133</v>
      </c>
      <c r="C340" s="1" t="str">
        <f t="shared" si="31"/>
        <v>AA</v>
      </c>
      <c r="D340" s="1" t="str">
        <f>[2]data!$F336</f>
        <v>P</v>
      </c>
      <c r="E340" s="2" t="str">
        <f>IF([2]data!$G336="1","M","")</f>
        <v>M</v>
      </c>
      <c r="F340" s="37" t="str">
        <f>IF([2]data!$H336="1","M","")</f>
        <v/>
      </c>
      <c r="G340" s="1" t="str">
        <f>[2]data!$I336</f>
        <v>BC-13-5380-03</v>
      </c>
      <c r="H340" s="3"/>
      <c r="I340" s="30" t="s">
        <v>55</v>
      </c>
      <c r="J340" s="4">
        <f>IF([2]data!$N336="","VIDE",[2]data!$N336)</f>
        <v>41572.482615740701</v>
      </c>
      <c r="K340" s="127">
        <f t="shared" si="27"/>
        <v>43</v>
      </c>
      <c r="L340" s="4">
        <f t="shared" si="28"/>
        <v>41577</v>
      </c>
      <c r="M340" s="4">
        <f>IF([2]data!$Q336="","VIDE",[2]data!$Q336)</f>
        <v>41575</v>
      </c>
      <c r="N340" s="1">
        <f t="shared" si="29"/>
        <v>44</v>
      </c>
      <c r="O340" s="1">
        <f t="shared" si="30"/>
        <v>1</v>
      </c>
      <c r="P340" s="3">
        <f>IF([2]data!$T336="","VIDE",[2]data!$T336)</f>
        <v>1.25</v>
      </c>
      <c r="Q340" s="1">
        <f>IF([2]data!$U336="","VIDE",[2]data!$U336)</f>
        <v>1.25</v>
      </c>
      <c r="R340" s="1" t="str">
        <f>IF([2]data!$V336="","",[2]data!$V336)</f>
        <v>DCR</v>
      </c>
      <c r="S340" s="129" t="str">
        <f>IF([2]data!$W336="","",[2]data!$W336)</f>
        <v/>
      </c>
    </row>
    <row r="341" spans="1:19">
      <c r="A341" s="1" t="str">
        <f>IF([2]data!$A337="","",[2]data!$A337)</f>
        <v>F</v>
      </c>
      <c r="B341" s="1" t="str">
        <f>[2]data!$B337</f>
        <v>DS-011</v>
      </c>
      <c r="C341" s="1" t="str">
        <f t="shared" si="31"/>
        <v>DS</v>
      </c>
      <c r="D341" s="1" t="str">
        <f>[2]data!$F337</f>
        <v>P</v>
      </c>
      <c r="E341" s="2" t="str">
        <f>IF([2]data!$G337="1","M","")</f>
        <v/>
      </c>
      <c r="F341" s="37" t="str">
        <f>IF([2]data!$H337="1","M","")</f>
        <v/>
      </c>
      <c r="G341" s="1" t="str">
        <f>[2]data!$I337</f>
        <v>BC-13-5326-01</v>
      </c>
      <c r="H341" s="3"/>
      <c r="I341" s="30" t="s">
        <v>55</v>
      </c>
      <c r="J341" s="4">
        <f>IF([2]data!$N337="","VIDE",[2]data!$N337)</f>
        <v>41569.646701388898</v>
      </c>
      <c r="K341" s="127">
        <f t="shared" si="27"/>
        <v>43</v>
      </c>
      <c r="L341" s="4">
        <f t="shared" si="28"/>
        <v>41576</v>
      </c>
      <c r="M341" s="4">
        <f>IF([2]data!$Q337="","VIDE",[2]data!$Q337)</f>
        <v>41575</v>
      </c>
      <c r="N341" s="1">
        <f t="shared" si="29"/>
        <v>44</v>
      </c>
      <c r="O341" s="1">
        <f t="shared" si="30"/>
        <v>4</v>
      </c>
      <c r="P341" s="3">
        <f>IF([2]data!$T337="","VIDE",[2]data!$T337)</f>
        <v>3.5</v>
      </c>
      <c r="Q341" s="1">
        <f>IF([2]data!$U337="","VIDE",[2]data!$U337)</f>
        <v>3.5</v>
      </c>
      <c r="R341" s="1" t="str">
        <f>IF([2]data!$V337="","",[2]data!$V337)</f>
        <v>DCI</v>
      </c>
      <c r="S341" s="129" t="str">
        <f>IF([2]data!$W337="","",[2]data!$W337)</f>
        <v>AQP</v>
      </c>
    </row>
    <row r="342" spans="1:19">
      <c r="A342" s="1" t="str">
        <f>IF([2]data!$A338="","",[2]data!$A338)</f>
        <v>F</v>
      </c>
      <c r="B342" s="1" t="str">
        <f>[2]data!$B338</f>
        <v>BG-050</v>
      </c>
      <c r="C342" s="1" t="str">
        <f t="shared" si="31"/>
        <v>BG</v>
      </c>
      <c r="D342" s="1" t="str">
        <f>[2]data!$F338</f>
        <v>P</v>
      </c>
      <c r="E342" s="2" t="str">
        <f>IF([2]data!$G338="1","M","")</f>
        <v>M</v>
      </c>
      <c r="F342" s="37" t="str">
        <f>IF([2]data!$H338="1","M","")</f>
        <v/>
      </c>
      <c r="G342" s="1" t="str">
        <f>[2]data!$I338</f>
        <v>BC-13-5391-01</v>
      </c>
      <c r="H342" s="3"/>
      <c r="I342" s="30"/>
      <c r="J342" s="4">
        <f>IF([2]data!$N338="","VIDE",[2]data!$N338)</f>
        <v>41572.652002314797</v>
      </c>
      <c r="K342" s="127">
        <f t="shared" si="27"/>
        <v>43</v>
      </c>
      <c r="L342" s="4">
        <f t="shared" si="28"/>
        <v>41577</v>
      </c>
      <c r="M342" s="4">
        <f>IF([2]data!$Q338="","VIDE",[2]data!$Q338)</f>
        <v>41575</v>
      </c>
      <c r="N342" s="1">
        <f t="shared" si="29"/>
        <v>44</v>
      </c>
      <c r="O342" s="1">
        <f t="shared" si="30"/>
        <v>1</v>
      </c>
      <c r="P342" s="3">
        <f>IF([2]data!$T338="","VIDE",[2]data!$T338)</f>
        <v>1</v>
      </c>
      <c r="Q342" s="1">
        <f>IF([2]data!$U338="","VIDE",[2]data!$U338)</f>
        <v>1</v>
      </c>
      <c r="R342" s="1" t="str">
        <f>IF([2]data!$V338="","",[2]data!$V338)</f>
        <v>DCR</v>
      </c>
      <c r="S342" s="129" t="str">
        <f>IF([2]data!$W338="","",[2]data!$W338)</f>
        <v/>
      </c>
    </row>
    <row r="343" spans="1:19">
      <c r="A343" s="1" t="str">
        <f>IF([2]data!$A339="","",[2]data!$A339)</f>
        <v>F</v>
      </c>
      <c r="B343" s="1" t="str">
        <f>[2]data!$B339</f>
        <v>DS-069</v>
      </c>
      <c r="C343" s="1" t="str">
        <f t="shared" si="31"/>
        <v>DS</v>
      </c>
      <c r="D343" s="1" t="str">
        <f>[2]data!$F339</f>
        <v>P</v>
      </c>
      <c r="E343" s="2" t="str">
        <f>IF([2]data!$G339="1","M","")</f>
        <v/>
      </c>
      <c r="F343" s="37" t="str">
        <f>IF([2]data!$H339="1","M","")</f>
        <v/>
      </c>
      <c r="G343" s="1" t="str">
        <f>[2]data!$I339</f>
        <v>BC-13-5327-02</v>
      </c>
      <c r="H343" s="3"/>
      <c r="I343" s="30" t="s">
        <v>55</v>
      </c>
      <c r="J343" s="4">
        <f>IF([2]data!$N339="","VIDE",[2]data!$N339)</f>
        <v>41569.6487962963</v>
      </c>
      <c r="K343" s="127">
        <f t="shared" si="27"/>
        <v>43</v>
      </c>
      <c r="L343" s="4">
        <f t="shared" si="28"/>
        <v>41576</v>
      </c>
      <c r="M343" s="4">
        <f>IF([2]data!$Q339="","VIDE",[2]data!$Q339)</f>
        <v>41575</v>
      </c>
      <c r="N343" s="1">
        <f t="shared" si="29"/>
        <v>44</v>
      </c>
      <c r="O343" s="1">
        <f t="shared" si="30"/>
        <v>4</v>
      </c>
      <c r="P343" s="3">
        <f>IF([2]data!$T339="","VIDE",[2]data!$T339)</f>
        <v>3.5</v>
      </c>
      <c r="Q343" s="1">
        <f>IF([2]data!$U339="","VIDE",[2]data!$U339)</f>
        <v>0.5</v>
      </c>
      <c r="R343" s="1" t="str">
        <f>IF([2]data!$V339="","",[2]data!$V339)</f>
        <v>CBU</v>
      </c>
      <c r="S343" s="129" t="str">
        <f>IF([2]data!$W339="","",[2]data!$W339)</f>
        <v/>
      </c>
    </row>
    <row r="344" spans="1:19">
      <c r="A344" s="1" t="str">
        <f>IF([2]data!$A340="","",[2]data!$A340)</f>
        <v>F</v>
      </c>
      <c r="B344" s="1" t="str">
        <f>[2]data!$B340</f>
        <v>DS-069</v>
      </c>
      <c r="C344" s="1" t="str">
        <f t="shared" si="31"/>
        <v>DS</v>
      </c>
      <c r="D344" s="1" t="str">
        <f>[2]data!$F340</f>
        <v>P</v>
      </c>
      <c r="E344" s="2" t="str">
        <f>IF([2]data!$G340="1","M","")</f>
        <v/>
      </c>
      <c r="F344" s="37" t="str">
        <f>IF([2]data!$H340="1","M","")</f>
        <v/>
      </c>
      <c r="G344" s="1" t="str">
        <f>[2]data!$I340</f>
        <v>BC-13-5327-01</v>
      </c>
      <c r="H344" s="3"/>
      <c r="I344" s="30"/>
      <c r="J344" s="4">
        <f>IF([2]data!$N340="","VIDE",[2]data!$N340)</f>
        <v>41569.6487962963</v>
      </c>
      <c r="K344" s="127">
        <f t="shared" si="27"/>
        <v>43</v>
      </c>
      <c r="L344" s="4">
        <f t="shared" si="28"/>
        <v>41576</v>
      </c>
      <c r="M344" s="4">
        <f>IF([2]data!$Q340="","VIDE",[2]data!$Q340)</f>
        <v>41575</v>
      </c>
      <c r="N344" s="1">
        <f t="shared" si="29"/>
        <v>44</v>
      </c>
      <c r="O344" s="1">
        <f t="shared" si="30"/>
        <v>4</v>
      </c>
      <c r="P344" s="3">
        <f>IF([2]data!$T340="","VIDE",[2]data!$T340)</f>
        <v>3.5</v>
      </c>
      <c r="Q344" s="1">
        <f>IF([2]data!$U340="","VIDE",[2]data!$U340)</f>
        <v>0.5</v>
      </c>
      <c r="R344" s="1" t="str">
        <f>IF([2]data!$V340="","",[2]data!$V340)</f>
        <v>CBU</v>
      </c>
      <c r="S344" s="129" t="str">
        <f>IF([2]data!$W340="","",[2]data!$W340)</f>
        <v/>
      </c>
    </row>
    <row r="345" spans="1:19">
      <c r="A345" s="1" t="str">
        <f>IF([2]data!$A341="","",[2]data!$A341)</f>
        <v>F</v>
      </c>
      <c r="B345" s="1" t="str">
        <f>[2]data!$B341</f>
        <v>EK-363</v>
      </c>
      <c r="C345" s="1" t="str">
        <f t="shared" si="31"/>
        <v>EK</v>
      </c>
      <c r="D345" s="1" t="str">
        <f>[2]data!$F341</f>
        <v>P</v>
      </c>
      <c r="E345" s="2" t="str">
        <f>IF([2]data!$G341="1","M","")</f>
        <v>M</v>
      </c>
      <c r="F345" s="37" t="str">
        <f>IF([2]data!$H341="1","M","")</f>
        <v/>
      </c>
      <c r="G345" s="1" t="str">
        <f>[2]data!$I341</f>
        <v>BC-13-5379-01</v>
      </c>
      <c r="H345" s="3"/>
      <c r="I345" s="30"/>
      <c r="J345" s="4">
        <f>IF([2]data!$N341="","VIDE",[2]data!$N341)</f>
        <v>41572.478298611102</v>
      </c>
      <c r="K345" s="127">
        <f t="shared" si="27"/>
        <v>43</v>
      </c>
      <c r="L345" s="4">
        <f t="shared" si="28"/>
        <v>41577</v>
      </c>
      <c r="M345" s="4">
        <f>IF([2]data!$Q341="","VIDE",[2]data!$Q341)</f>
        <v>41575</v>
      </c>
      <c r="N345" s="1">
        <f t="shared" si="29"/>
        <v>44</v>
      </c>
      <c r="O345" s="1">
        <f t="shared" si="30"/>
        <v>1</v>
      </c>
      <c r="P345" s="3">
        <f>IF([2]data!$T341="","VIDE",[2]data!$T341)</f>
        <v>1</v>
      </c>
      <c r="Q345" s="1">
        <f>IF([2]data!$U341="","VIDE",[2]data!$U341)</f>
        <v>1</v>
      </c>
      <c r="R345" s="1" t="str">
        <f>IF([2]data!$V341="","",[2]data!$V341)</f>
        <v>CED</v>
      </c>
      <c r="S345" s="129" t="str">
        <f>IF([2]data!$W341="","",[2]data!$W341)</f>
        <v/>
      </c>
    </row>
    <row r="346" spans="1:19">
      <c r="A346" s="1" t="str">
        <f>IF([2]data!$A342="","",[2]data!$A342)</f>
        <v>F</v>
      </c>
      <c r="B346" s="1" t="str">
        <f>[2]data!$B342</f>
        <v>DS-003</v>
      </c>
      <c r="C346" s="1" t="str">
        <f t="shared" si="31"/>
        <v>DS</v>
      </c>
      <c r="D346" s="1" t="str">
        <f>[2]data!$F342</f>
        <v>P</v>
      </c>
      <c r="E346" s="2" t="str">
        <f>IF([2]data!$G342="1","M","")</f>
        <v/>
      </c>
      <c r="F346" s="37" t="str">
        <f>IF([2]data!$H342="1","M","")</f>
        <v/>
      </c>
      <c r="G346" s="1" t="str">
        <f>[2]data!$I342</f>
        <v>BC-13-5276-03</v>
      </c>
      <c r="H346" s="3"/>
      <c r="I346" s="30"/>
      <c r="J346" s="4">
        <f>IF([2]data!$N342="","VIDE",[2]data!$N342)</f>
        <v>41568.364641203698</v>
      </c>
      <c r="K346" s="127">
        <f t="shared" si="27"/>
        <v>43</v>
      </c>
      <c r="L346" s="4">
        <f t="shared" si="28"/>
        <v>41575</v>
      </c>
      <c r="M346" s="4">
        <f>IF([2]data!$Q342="","VIDE",[2]data!$Q342)</f>
        <v>41575</v>
      </c>
      <c r="N346" s="1">
        <f t="shared" si="29"/>
        <v>44</v>
      </c>
      <c r="O346" s="1">
        <f t="shared" si="30"/>
        <v>5</v>
      </c>
      <c r="P346" s="3">
        <f>IF([2]data!$T342="","VIDE",[2]data!$T342)</f>
        <v>3.5</v>
      </c>
      <c r="Q346" s="1">
        <f>IF([2]data!$U342="","VIDE",[2]data!$U342)</f>
        <v>3.5</v>
      </c>
      <c r="R346" s="1" t="str">
        <f>IF([2]data!$V342="","",[2]data!$V342)</f>
        <v>DCI</v>
      </c>
      <c r="S346" s="129" t="str">
        <f>IF([2]data!$W342="","",[2]data!$W342)</f>
        <v/>
      </c>
    </row>
    <row r="347" spans="1:19">
      <c r="A347" s="1" t="str">
        <f>IF([2]data!$A343="","",[2]data!$A343)</f>
        <v>F</v>
      </c>
      <c r="B347" s="1" t="str">
        <f>[2]data!$B343</f>
        <v>DS-003</v>
      </c>
      <c r="C347" s="1" t="str">
        <f t="shared" si="31"/>
        <v>DS</v>
      </c>
      <c r="D347" s="1" t="str">
        <f>[2]data!$F343</f>
        <v>P</v>
      </c>
      <c r="E347" s="2" t="str">
        <f>IF([2]data!$G343="1","M","")</f>
        <v/>
      </c>
      <c r="F347" s="37" t="str">
        <f>IF([2]data!$H343="1","M","")</f>
        <v/>
      </c>
      <c r="G347" s="1" t="str">
        <f>[2]data!$I343</f>
        <v>BC-13-5276-02</v>
      </c>
      <c r="H347" s="3"/>
      <c r="I347" s="30" t="s">
        <v>55</v>
      </c>
      <c r="J347" s="4">
        <f>IF([2]data!$N343="","VIDE",[2]data!$N343)</f>
        <v>41568.364641203698</v>
      </c>
      <c r="K347" s="127">
        <f t="shared" si="27"/>
        <v>43</v>
      </c>
      <c r="L347" s="4">
        <f t="shared" si="28"/>
        <v>41575</v>
      </c>
      <c r="M347" s="4">
        <f>IF([2]data!$Q343="","VIDE",[2]data!$Q343)</f>
        <v>41575</v>
      </c>
      <c r="N347" s="1">
        <f t="shared" si="29"/>
        <v>44</v>
      </c>
      <c r="O347" s="1">
        <f t="shared" si="30"/>
        <v>5</v>
      </c>
      <c r="P347" s="3">
        <f>IF([2]data!$T343="","VIDE",[2]data!$T343)</f>
        <v>3.5</v>
      </c>
      <c r="Q347" s="1">
        <f>IF([2]data!$U343="","VIDE",[2]data!$U343)</f>
        <v>3.5</v>
      </c>
      <c r="R347" s="1" t="str">
        <f>IF([2]data!$V343="","",[2]data!$V343)</f>
        <v>DCI</v>
      </c>
      <c r="S347" s="129" t="str">
        <f>IF([2]data!$W343="","",[2]data!$W343)</f>
        <v/>
      </c>
    </row>
    <row r="348" spans="1:19">
      <c r="A348" s="1" t="str">
        <f>IF([2]data!$A344="","",[2]data!$A344)</f>
        <v>F</v>
      </c>
      <c r="B348" s="1" t="str">
        <f>[2]data!$B344</f>
        <v>DS-003</v>
      </c>
      <c r="C348" s="1" t="str">
        <f t="shared" si="31"/>
        <v>DS</v>
      </c>
      <c r="D348" s="1" t="str">
        <f>[2]data!$F344</f>
        <v>P</v>
      </c>
      <c r="E348" s="2" t="str">
        <f>IF([2]data!$G344="1","M","")</f>
        <v/>
      </c>
      <c r="F348" s="37" t="str">
        <f>IF([2]data!$H344="1","M","")</f>
        <v/>
      </c>
      <c r="G348" s="1" t="str">
        <f>[2]data!$I344</f>
        <v>BC-13-5276-01</v>
      </c>
      <c r="H348" s="3"/>
      <c r="I348" s="30" t="s">
        <v>55</v>
      </c>
      <c r="J348" s="4">
        <f>IF([2]data!$N344="","VIDE",[2]data!$N344)</f>
        <v>41568.364641203698</v>
      </c>
      <c r="K348" s="127">
        <f t="shared" si="27"/>
        <v>43</v>
      </c>
      <c r="L348" s="4">
        <f t="shared" si="28"/>
        <v>41575</v>
      </c>
      <c r="M348" s="4">
        <f>IF([2]data!$Q344="","VIDE",[2]data!$Q344)</f>
        <v>41575</v>
      </c>
      <c r="N348" s="1">
        <f t="shared" si="29"/>
        <v>44</v>
      </c>
      <c r="O348" s="1">
        <f t="shared" si="30"/>
        <v>5</v>
      </c>
      <c r="P348" s="3">
        <f>IF([2]data!$T344="","VIDE",[2]data!$T344)</f>
        <v>3.5</v>
      </c>
      <c r="Q348" s="1">
        <f>IF([2]data!$U344="","VIDE",[2]data!$U344)</f>
        <v>3.5</v>
      </c>
      <c r="R348" s="1" t="str">
        <f>IF([2]data!$V344="","",[2]data!$V344)</f>
        <v>DCI</v>
      </c>
      <c r="S348" s="129" t="str">
        <f>IF([2]data!$W344="","",[2]data!$W344)</f>
        <v>AQP</v>
      </c>
    </row>
    <row r="349" spans="1:19">
      <c r="A349" s="1" t="str">
        <f>IF([2]data!$A345="","",[2]data!$A345)</f>
        <v>F</v>
      </c>
      <c r="B349" s="1" t="str">
        <f>[2]data!$B345</f>
        <v>BG-017</v>
      </c>
      <c r="C349" s="1" t="str">
        <f t="shared" si="31"/>
        <v>BG</v>
      </c>
      <c r="D349" s="1" t="str">
        <f>[2]data!$F345</f>
        <v>P</v>
      </c>
      <c r="E349" s="2" t="str">
        <f>IF([2]data!$G345="1","M","")</f>
        <v/>
      </c>
      <c r="F349" s="37" t="str">
        <f>IF([2]data!$H345="1","M","")</f>
        <v/>
      </c>
      <c r="G349" s="1" t="str">
        <f>[2]data!$I345</f>
        <v>BC-13-5240-01</v>
      </c>
      <c r="H349" s="3"/>
      <c r="I349" s="30"/>
      <c r="J349" s="4">
        <f>IF([2]data!$N345="","VIDE",[2]data!$N345)</f>
        <v>41564.4145138889</v>
      </c>
      <c r="K349" s="127">
        <f t="shared" si="27"/>
        <v>42</v>
      </c>
      <c r="L349" s="4">
        <f t="shared" si="28"/>
        <v>41571</v>
      </c>
      <c r="M349" s="4">
        <f>IF([2]data!$Q345="","VIDE",[2]data!$Q345)</f>
        <v>41575</v>
      </c>
      <c r="N349" s="1">
        <f t="shared" si="29"/>
        <v>44</v>
      </c>
      <c r="O349" s="1">
        <f t="shared" si="30"/>
        <v>7</v>
      </c>
      <c r="P349" s="3">
        <f>IF([2]data!$T345="","VIDE",[2]data!$T345)</f>
        <v>1</v>
      </c>
      <c r="Q349" s="1">
        <f>IF([2]data!$U345="","VIDE",[2]data!$U345)</f>
        <v>1</v>
      </c>
      <c r="R349" s="1" t="str">
        <f>IF([2]data!$V345="","",[2]data!$V345)</f>
        <v>DCR</v>
      </c>
      <c r="S349" s="129" t="str">
        <f>IF([2]data!$W345="","",[2]data!$W345)</f>
        <v/>
      </c>
    </row>
    <row r="350" spans="1:19">
      <c r="A350" s="1" t="str">
        <f>IF([2]data!$A346="","",[2]data!$A346)</f>
        <v>F</v>
      </c>
      <c r="B350" s="1" t="str">
        <f>[2]data!$B346</f>
        <v>DP-369</v>
      </c>
      <c r="C350" s="1" t="str">
        <f t="shared" si="31"/>
        <v>DP</v>
      </c>
      <c r="D350" s="1" t="str">
        <f>[2]data!$F346</f>
        <v>P</v>
      </c>
      <c r="E350" s="2" t="str">
        <f>IF([2]data!$G346="1","M","")</f>
        <v/>
      </c>
      <c r="F350" s="37" t="str">
        <f>IF([2]data!$H346="1","M","")</f>
        <v/>
      </c>
      <c r="G350" s="1" t="str">
        <f>[2]data!$I346</f>
        <v>BC-13-4960-01</v>
      </c>
      <c r="H350" s="3"/>
      <c r="I350" s="30"/>
      <c r="J350" s="4">
        <f>IF([2]data!$N346="","VIDE",[2]data!$N346)</f>
        <v>41549.380138888897</v>
      </c>
      <c r="K350" s="127">
        <f t="shared" si="27"/>
        <v>40</v>
      </c>
      <c r="L350" s="4">
        <f t="shared" si="28"/>
        <v>41556</v>
      </c>
      <c r="M350" s="4">
        <f>IF([2]data!$Q346="","VIDE",[2]data!$Q346)</f>
        <v>41575</v>
      </c>
      <c r="N350" s="1">
        <f t="shared" si="29"/>
        <v>44</v>
      </c>
      <c r="O350" s="1">
        <f t="shared" si="30"/>
        <v>18</v>
      </c>
      <c r="P350" s="3">
        <f>IF([2]data!$T346="","VIDE",[2]data!$T346)</f>
        <v>0.35</v>
      </c>
      <c r="Q350" s="1">
        <f>IF([2]data!$U346="","VIDE",[2]data!$U346)</f>
        <v>0.5</v>
      </c>
      <c r="R350" s="1" t="str">
        <f>IF([2]data!$V346="","",[2]data!$V346)</f>
        <v>CED</v>
      </c>
      <c r="S350" s="129" t="str">
        <f>IF([2]data!$W346="","",[2]data!$W346)</f>
        <v/>
      </c>
    </row>
    <row r="351" spans="1:19">
      <c r="A351" s="1" t="str">
        <f>IF([2]data!$A347="","",[2]data!$A347)</f>
        <v>O</v>
      </c>
      <c r="B351" s="1" t="str">
        <f>[2]data!$B347</f>
        <v>DP-401</v>
      </c>
      <c r="C351" s="1" t="str">
        <f t="shared" si="31"/>
        <v>DP</v>
      </c>
      <c r="D351" s="1" t="str">
        <f>[2]data!$F347</f>
        <v>P</v>
      </c>
      <c r="E351" s="2" t="str">
        <f>IF([2]data!$G347="1","M","")</f>
        <v/>
      </c>
      <c r="F351" s="37" t="str">
        <f>IF([2]data!$H347="1","M","")</f>
        <v>M</v>
      </c>
      <c r="G351" s="1" t="str">
        <f>[2]data!$I347</f>
        <v>BC-13-5148-01</v>
      </c>
      <c r="H351" s="3"/>
      <c r="I351" s="30"/>
      <c r="J351" s="4">
        <f>IF([2]data!$N347="","VIDE",[2]data!$N347)</f>
        <v>41558.6000347222</v>
      </c>
      <c r="K351" s="127">
        <f t="shared" si="27"/>
        <v>41</v>
      </c>
      <c r="L351" s="4">
        <f t="shared" si="28"/>
        <v>41565</v>
      </c>
      <c r="M351" s="4">
        <f>IF([2]data!$Q347="","VIDE",[2]data!$Q347)</f>
        <v>41575</v>
      </c>
      <c r="N351" s="1">
        <f t="shared" si="29"/>
        <v>44</v>
      </c>
      <c r="O351" s="1">
        <f t="shared" si="30"/>
        <v>11</v>
      </c>
      <c r="P351" s="3">
        <f>IF([2]data!$T347="","VIDE",[2]data!$T347)</f>
        <v>0.35</v>
      </c>
      <c r="Q351" s="1">
        <f>IF([2]data!$U347="","VIDE",[2]data!$U347)</f>
        <v>1.3</v>
      </c>
      <c r="R351" s="1" t="str">
        <f>IF([2]data!$V347="","",[2]data!$V347)</f>
        <v>CBU</v>
      </c>
      <c r="S351" s="129" t="str">
        <f>IF([2]data!$W347="","",[2]data!$W347)</f>
        <v/>
      </c>
    </row>
    <row r="352" spans="1:19">
      <c r="A352" s="1" t="str">
        <f>IF([2]data!$A348="","",[2]data!$A348)</f>
        <v>F</v>
      </c>
      <c r="B352" s="1" t="str">
        <f>[2]data!$B348</f>
        <v>EK-378</v>
      </c>
      <c r="C352" s="1" t="str">
        <f t="shared" si="31"/>
        <v>EK</v>
      </c>
      <c r="D352" s="1" t="str">
        <f>[2]data!$F348</f>
        <v>P</v>
      </c>
      <c r="E352" s="2" t="str">
        <f>IF([2]data!$G348="1","M","")</f>
        <v/>
      </c>
      <c r="F352" s="37" t="str">
        <f>IF([2]data!$H348="1","M","")</f>
        <v/>
      </c>
      <c r="G352" s="1" t="str">
        <f>[2]data!$I348</f>
        <v>BC-13-5351-01</v>
      </c>
      <c r="H352" s="3"/>
      <c r="I352" s="30"/>
      <c r="J352" s="4">
        <f>IF([2]data!$N348="","VIDE",[2]data!$N348)</f>
        <v>41571.372372685197</v>
      </c>
      <c r="K352" s="127">
        <f t="shared" si="27"/>
        <v>43</v>
      </c>
      <c r="L352" s="4">
        <f t="shared" si="28"/>
        <v>41578</v>
      </c>
      <c r="M352" s="4">
        <f>IF([2]data!$Q348="","VIDE",[2]data!$Q348)</f>
        <v>41572.587650463</v>
      </c>
      <c r="N352" s="1">
        <f t="shared" si="29"/>
        <v>43</v>
      </c>
      <c r="O352" s="1">
        <f t="shared" si="30"/>
        <v>1</v>
      </c>
      <c r="P352" s="3">
        <f>IF([2]data!$T348="","VIDE",[2]data!$T348)</f>
        <v>1</v>
      </c>
      <c r="Q352" s="1">
        <f>IF([2]data!$U348="","VIDE",[2]data!$U348)</f>
        <v>1</v>
      </c>
      <c r="R352" s="1" t="str">
        <f>IF([2]data!$V348="","",[2]data!$V348)</f>
        <v>APU</v>
      </c>
      <c r="S352" s="129" t="str">
        <f>IF([2]data!$W348="","",[2]data!$W348)</f>
        <v/>
      </c>
    </row>
    <row r="353" spans="1:19">
      <c r="A353" s="1" t="str">
        <f>IF([2]data!$A349="","",[2]data!$A349)</f>
        <v>F</v>
      </c>
      <c r="B353" s="1" t="str">
        <f>[2]data!$B349</f>
        <v>AL-083</v>
      </c>
      <c r="C353" s="1" t="str">
        <f t="shared" si="31"/>
        <v>AL</v>
      </c>
      <c r="D353" s="1" t="str">
        <f>[2]data!$F349</f>
        <v>P</v>
      </c>
      <c r="E353" s="2" t="str">
        <f>IF([2]data!$G349="1","M","")</f>
        <v/>
      </c>
      <c r="F353" s="37" t="str">
        <f>IF([2]data!$H349="1","M","")</f>
        <v/>
      </c>
      <c r="G353" s="1" t="str">
        <f>[2]data!$I349</f>
        <v>BC-13-5334-01</v>
      </c>
      <c r="H353" s="3"/>
      <c r="I353" s="30"/>
      <c r="J353" s="4">
        <f>IF([2]data!$N349="","VIDE",[2]data!$N349)</f>
        <v>41570.4221412037</v>
      </c>
      <c r="K353" s="127">
        <f t="shared" si="27"/>
        <v>43</v>
      </c>
      <c r="L353" s="4">
        <f t="shared" si="28"/>
        <v>41577</v>
      </c>
      <c r="M353" s="4">
        <f>IF([2]data!$Q349="","VIDE",[2]data!$Q349)</f>
        <v>41572.558981481503</v>
      </c>
      <c r="N353" s="1">
        <f t="shared" si="29"/>
        <v>43</v>
      </c>
      <c r="O353" s="1">
        <f t="shared" si="30"/>
        <v>2</v>
      </c>
      <c r="P353" s="3">
        <f>IF([2]data!$T349="","VIDE",[2]data!$T349)</f>
        <v>1.5</v>
      </c>
      <c r="Q353" s="1">
        <f>IF([2]data!$U349="","VIDE",[2]data!$U349)</f>
        <v>1</v>
      </c>
      <c r="R353" s="1" t="str">
        <f>IF([2]data!$V349="","",[2]data!$V349)</f>
        <v>FPL</v>
      </c>
      <c r="S353" s="129" t="str">
        <f>IF([2]data!$W349="","",[2]data!$W349)</f>
        <v/>
      </c>
    </row>
    <row r="354" spans="1:19">
      <c r="A354" s="1" t="str">
        <f>IF([2]data!$A350="","",[2]data!$A350)</f>
        <v>F</v>
      </c>
      <c r="B354" s="1" t="str">
        <f>[2]data!$B350</f>
        <v>AL-066</v>
      </c>
      <c r="C354" s="1" t="str">
        <f t="shared" si="31"/>
        <v>AL</v>
      </c>
      <c r="D354" s="1" t="str">
        <f>[2]data!$F350</f>
        <v>P</v>
      </c>
      <c r="E354" s="2" t="str">
        <f>IF([2]data!$G350="1","M","")</f>
        <v/>
      </c>
      <c r="F354" s="37" t="str">
        <f>IF([2]data!$H350="1","M","")</f>
        <v/>
      </c>
      <c r="G354" s="1" t="str">
        <f>[2]data!$I350</f>
        <v>BC-13-5334-02</v>
      </c>
      <c r="H354" s="3"/>
      <c r="I354" s="30"/>
      <c r="J354" s="4">
        <f>IF([2]data!$N350="","VIDE",[2]data!$N350)</f>
        <v>41570.4221412037</v>
      </c>
      <c r="K354" s="127">
        <f t="shared" si="27"/>
        <v>43</v>
      </c>
      <c r="L354" s="4">
        <f t="shared" si="28"/>
        <v>41577</v>
      </c>
      <c r="M354" s="4">
        <f>IF([2]data!$Q350="","VIDE",[2]data!$Q350)</f>
        <v>41572.558981481503</v>
      </c>
      <c r="N354" s="1">
        <f t="shared" si="29"/>
        <v>43</v>
      </c>
      <c r="O354" s="1">
        <f t="shared" si="30"/>
        <v>2</v>
      </c>
      <c r="P354" s="3">
        <f>IF([2]data!$T350="","VIDE",[2]data!$T350)</f>
        <v>1.5</v>
      </c>
      <c r="Q354" s="1">
        <f>IF([2]data!$U350="","VIDE",[2]data!$U350)</f>
        <v>2</v>
      </c>
      <c r="R354" s="1" t="str">
        <f>IF([2]data!$V350="","",[2]data!$V350)</f>
        <v>FPL</v>
      </c>
      <c r="S354" s="129" t="str">
        <f>IF([2]data!$W350="","",[2]data!$W350)</f>
        <v/>
      </c>
    </row>
    <row r="355" spans="1:19">
      <c r="A355" s="1" t="str">
        <f>IF([2]data!$A351="","",[2]data!$A351)</f>
        <v>F</v>
      </c>
      <c r="B355" s="1" t="str">
        <f>[2]data!$B351</f>
        <v>EK-287</v>
      </c>
      <c r="C355" s="1" t="str">
        <f t="shared" si="31"/>
        <v>EK</v>
      </c>
      <c r="D355" s="1" t="str">
        <f>[2]data!$F351</f>
        <v>P</v>
      </c>
      <c r="E355" s="2" t="str">
        <f>IF([2]data!$G351="1","M","")</f>
        <v/>
      </c>
      <c r="F355" s="37" t="str">
        <f>IF([2]data!$H351="1","M","")</f>
        <v/>
      </c>
      <c r="G355" s="1" t="str">
        <f>[2]data!$I351</f>
        <v>BC-13-5299-01</v>
      </c>
      <c r="H355" s="3"/>
      <c r="I355" s="30"/>
      <c r="J355" s="4">
        <f>IF([2]data!$N351="","VIDE",[2]data!$N351)</f>
        <v>41568.489722222199</v>
      </c>
      <c r="K355" s="127">
        <f t="shared" si="27"/>
        <v>43</v>
      </c>
      <c r="L355" s="4">
        <f t="shared" si="28"/>
        <v>41575</v>
      </c>
      <c r="M355" s="4">
        <f>IF([2]data!$Q351="","VIDE",[2]data!$Q351)</f>
        <v>41572.458090277803</v>
      </c>
      <c r="N355" s="1">
        <f t="shared" si="29"/>
        <v>43</v>
      </c>
      <c r="O355" s="1">
        <f t="shared" si="30"/>
        <v>4</v>
      </c>
      <c r="P355" s="3">
        <f>IF([2]data!$T351="","VIDE",[2]data!$T351)</f>
        <v>1</v>
      </c>
      <c r="Q355" s="1">
        <f>IF([2]data!$U351="","VIDE",[2]data!$U351)</f>
        <v>0.75</v>
      </c>
      <c r="R355" s="1" t="str">
        <f>IF([2]data!$V351="","",[2]data!$V351)</f>
        <v>APU</v>
      </c>
      <c r="S355" s="129" t="str">
        <f>IF([2]data!$W351="","",[2]data!$W351)</f>
        <v/>
      </c>
    </row>
    <row r="356" spans="1:19">
      <c r="A356" s="1" t="str">
        <f>IF([2]data!$A352="","",[2]data!$A352)</f>
        <v>F</v>
      </c>
      <c r="B356" s="1" t="str">
        <f>[2]data!$B352</f>
        <v>EL-461</v>
      </c>
      <c r="C356" s="1" t="str">
        <f t="shared" si="31"/>
        <v>EL</v>
      </c>
      <c r="D356" s="1" t="str">
        <f>[2]data!$F352</f>
        <v>P</v>
      </c>
      <c r="E356" s="2" t="str">
        <f>IF([2]data!$G352="1","M","")</f>
        <v/>
      </c>
      <c r="F356" s="37" t="str">
        <f>IF([2]data!$H352="1","M","")</f>
        <v/>
      </c>
      <c r="G356" s="1" t="str">
        <f>[2]data!$I352</f>
        <v>BC-13-5348-01</v>
      </c>
      <c r="H356" s="3"/>
      <c r="I356" s="30"/>
      <c r="J356" s="4">
        <f>IF([2]data!$N352="","VIDE",[2]data!$N352)</f>
        <v>41571.350173611099</v>
      </c>
      <c r="K356" s="127">
        <f t="shared" si="27"/>
        <v>43</v>
      </c>
      <c r="L356" s="4">
        <f t="shared" si="28"/>
        <v>41578</v>
      </c>
      <c r="M356" s="4">
        <f>IF([2]data!$Q352="","VIDE",[2]data!$Q352)</f>
        <v>41572.4401967593</v>
      </c>
      <c r="N356" s="1">
        <f t="shared" si="29"/>
        <v>43</v>
      </c>
      <c r="O356" s="1">
        <f t="shared" si="30"/>
        <v>1</v>
      </c>
      <c r="P356" s="3">
        <f>IF([2]data!$T352="","VIDE",[2]data!$T352)</f>
        <v>1</v>
      </c>
      <c r="Q356" s="1">
        <f>IF([2]data!$U352="","VIDE",[2]data!$U352)</f>
        <v>1</v>
      </c>
      <c r="R356" s="1" t="str">
        <f>IF([2]data!$V352="","",[2]data!$V352)</f>
        <v>APU</v>
      </c>
      <c r="S356" s="129" t="str">
        <f>IF([2]data!$W352="","",[2]data!$W352)</f>
        <v/>
      </c>
    </row>
    <row r="357" spans="1:19">
      <c r="A357" s="1" t="str">
        <f>IF([2]data!$A353="","",[2]data!$A353)</f>
        <v>F</v>
      </c>
      <c r="B357" s="1" t="str">
        <f>[2]data!$B353</f>
        <v>EJ-107/A</v>
      </c>
      <c r="C357" s="1" t="str">
        <f t="shared" si="31"/>
        <v>EJ</v>
      </c>
      <c r="D357" s="1" t="str">
        <f>[2]data!$F353</f>
        <v>P</v>
      </c>
      <c r="E357" s="2" t="str">
        <f>IF([2]data!$G353="1","M","")</f>
        <v/>
      </c>
      <c r="F357" s="37" t="str">
        <f>IF([2]data!$H353="1","M","")</f>
        <v/>
      </c>
      <c r="G357" s="1" t="str">
        <f>[2]data!$I353</f>
        <v>BC-13-5347-01</v>
      </c>
      <c r="H357" s="3"/>
      <c r="I357" s="30"/>
      <c r="J357" s="4">
        <f>IF([2]data!$N353="","VIDE",[2]data!$N353)</f>
        <v>41571.349710648101</v>
      </c>
      <c r="K357" s="127">
        <f t="shared" si="27"/>
        <v>43</v>
      </c>
      <c r="L357" s="4">
        <f t="shared" si="28"/>
        <v>41578</v>
      </c>
      <c r="M357" s="4">
        <f>IF([2]data!$Q353="","VIDE",[2]data!$Q353)</f>
        <v>41572.418379629598</v>
      </c>
      <c r="N357" s="1">
        <f t="shared" si="29"/>
        <v>43</v>
      </c>
      <c r="O357" s="1">
        <f t="shared" si="30"/>
        <v>1</v>
      </c>
      <c r="P357" s="3">
        <f>IF([2]data!$T353="","VIDE",[2]data!$T353)</f>
        <v>2</v>
      </c>
      <c r="Q357" s="1">
        <f>IF([2]data!$U353="","VIDE",[2]data!$U353)</f>
        <v>1</v>
      </c>
      <c r="R357" s="1" t="str">
        <f>IF([2]data!$V353="","",[2]data!$V353)</f>
        <v>APU</v>
      </c>
      <c r="S357" s="129" t="str">
        <f>IF([2]data!$W353="","",[2]data!$W353)</f>
        <v/>
      </c>
    </row>
    <row r="358" spans="1:19">
      <c r="A358" s="1" t="str">
        <f>IF([2]data!$A354="","",[2]data!$A354)</f>
        <v>F</v>
      </c>
      <c r="B358" s="1" t="str">
        <f>[2]data!$B354</f>
        <v>AB-350/A</v>
      </c>
      <c r="C358" s="1" t="str">
        <f t="shared" si="31"/>
        <v>AB</v>
      </c>
      <c r="D358" s="1" t="str">
        <f>[2]data!$F354</f>
        <v>P</v>
      </c>
      <c r="E358" s="2" t="str">
        <f>IF([2]data!$G354="1","M","")</f>
        <v/>
      </c>
      <c r="F358" s="37" t="str">
        <f>IF([2]data!$H354="1","M","")</f>
        <v/>
      </c>
      <c r="G358" s="1" t="str">
        <f>[2]data!$I354</f>
        <v>BC-13-5354-01</v>
      </c>
      <c r="H358" s="3"/>
      <c r="I358" s="30"/>
      <c r="J358" s="4">
        <f>IF([2]data!$N354="","VIDE",[2]data!$N354)</f>
        <v>41571.374571759297</v>
      </c>
      <c r="K358" s="127">
        <f t="shared" si="27"/>
        <v>43</v>
      </c>
      <c r="L358" s="4">
        <f t="shared" si="28"/>
        <v>41578</v>
      </c>
      <c r="M358" s="4">
        <f>IF([2]data!$Q354="","VIDE",[2]data!$Q354)</f>
        <v>41572.375173611101</v>
      </c>
      <c r="N358" s="1">
        <f t="shared" si="29"/>
        <v>43</v>
      </c>
      <c r="O358" s="1">
        <f t="shared" si="30"/>
        <v>1</v>
      </c>
      <c r="P358" s="3">
        <f>IF([2]data!$T354="","VIDE",[2]data!$T354)</f>
        <v>1.5</v>
      </c>
      <c r="Q358" s="1">
        <f>IF([2]data!$U354="","VIDE",[2]data!$U354)</f>
        <v>0.35</v>
      </c>
      <c r="R358" s="1" t="str">
        <f>IF([2]data!$V354="","",[2]data!$V354)</f>
        <v>APU</v>
      </c>
      <c r="S358" s="129" t="str">
        <f>IF([2]data!$W354="","",[2]data!$W354)</f>
        <v>AQP</v>
      </c>
    </row>
    <row r="359" spans="1:19">
      <c r="A359" s="1" t="str">
        <f>IF([2]data!$A355="","",[2]data!$A355)</f>
        <v>F</v>
      </c>
      <c r="B359" s="1" t="str">
        <f>[2]data!$B355</f>
        <v>AD-522</v>
      </c>
      <c r="C359" s="1" t="str">
        <f t="shared" si="31"/>
        <v>AD</v>
      </c>
      <c r="D359" s="1" t="str">
        <f>[2]data!$F355</f>
        <v>P</v>
      </c>
      <c r="E359" s="2" t="str">
        <f>IF([2]data!$G355="1","M","")</f>
        <v/>
      </c>
      <c r="F359" s="37" t="str">
        <f>IF([2]data!$H355="1","M","")</f>
        <v/>
      </c>
      <c r="G359" s="1" t="str">
        <f>[2]data!$I355</f>
        <v>BC-13-5313-01</v>
      </c>
      <c r="H359" s="3"/>
      <c r="I359" s="30"/>
      <c r="J359" s="4">
        <f>IF([2]data!$N355="","VIDE",[2]data!$N355)</f>
        <v>41569.408483796302</v>
      </c>
      <c r="K359" s="127">
        <f t="shared" si="27"/>
        <v>43</v>
      </c>
      <c r="L359" s="4">
        <f t="shared" si="28"/>
        <v>41576</v>
      </c>
      <c r="M359" s="4">
        <f>IF([2]data!$Q355="","VIDE",[2]data!$Q355)</f>
        <v>41572.351076388899</v>
      </c>
      <c r="N359" s="1">
        <f t="shared" si="29"/>
        <v>43</v>
      </c>
      <c r="O359" s="1">
        <f t="shared" si="30"/>
        <v>3</v>
      </c>
      <c r="P359" s="3">
        <f>IF([2]data!$T355="","VIDE",[2]data!$T355)</f>
        <v>1.75</v>
      </c>
      <c r="Q359" s="1">
        <f>IF([2]data!$U355="","VIDE",[2]data!$U355)</f>
        <v>0.5</v>
      </c>
      <c r="R359" s="1" t="str">
        <f>IF([2]data!$V355="","",[2]data!$V355)</f>
        <v>FPL</v>
      </c>
      <c r="S359" s="129" t="str">
        <f>IF([2]data!$W355="","",[2]data!$W355)</f>
        <v/>
      </c>
    </row>
    <row r="360" spans="1:19">
      <c r="A360" s="1" t="str">
        <f>IF([2]data!$A356="","",[2]data!$A356)</f>
        <v>F</v>
      </c>
      <c r="B360" s="1" t="str">
        <f>[2]data!$B356</f>
        <v>GD-027</v>
      </c>
      <c r="C360" s="1" t="str">
        <f t="shared" si="31"/>
        <v>GD</v>
      </c>
      <c r="D360" s="1" t="str">
        <f>[2]data!$F356</f>
        <v>P</v>
      </c>
      <c r="E360" s="2" t="str">
        <f>IF([2]data!$G356="1","M","")</f>
        <v/>
      </c>
      <c r="F360" s="37" t="str">
        <f>IF([2]data!$H356="1","M","")</f>
        <v/>
      </c>
      <c r="G360" s="1" t="str">
        <f>[2]data!$I356</f>
        <v>BC-13-5369-01</v>
      </c>
      <c r="H360" s="3"/>
      <c r="I360" s="30"/>
      <c r="J360" s="4">
        <f>IF([2]data!$N356="","VIDE",[2]data!$N356)</f>
        <v>41572.348287036999</v>
      </c>
      <c r="K360" s="127">
        <f t="shared" si="27"/>
        <v>43</v>
      </c>
      <c r="L360" s="4">
        <f t="shared" si="28"/>
        <v>41579</v>
      </c>
      <c r="M360" s="4">
        <f>IF([2]data!$Q356="","VIDE",[2]data!$Q356)</f>
        <v>41572.349409722199</v>
      </c>
      <c r="N360" s="1">
        <f t="shared" si="29"/>
        <v>43</v>
      </c>
      <c r="O360" s="1">
        <f t="shared" si="30"/>
        <v>0</v>
      </c>
      <c r="P360" s="3">
        <f>IF([2]data!$T356="","VIDE",[2]data!$T356)</f>
        <v>0.35</v>
      </c>
      <c r="Q360" s="1">
        <f>IF([2]data!$U356="","VIDE",[2]data!$U356)</f>
        <v>0.15</v>
      </c>
      <c r="R360" s="1" t="str">
        <f>IF([2]data!$V356="","",[2]data!$V356)</f>
        <v>LVA</v>
      </c>
      <c r="S360" s="129" t="str">
        <f>IF([2]data!$W356="","",[2]data!$W356)</f>
        <v/>
      </c>
    </row>
    <row r="361" spans="1:19">
      <c r="A361" s="1" t="str">
        <f>IF([2]data!$A357="","",[2]data!$A357)</f>
        <v>F</v>
      </c>
      <c r="B361" s="1" t="str">
        <f>[2]data!$B357</f>
        <v>DB-040</v>
      </c>
      <c r="C361" s="1" t="str">
        <f t="shared" si="31"/>
        <v>DB</v>
      </c>
      <c r="D361" s="1" t="str">
        <f>[2]data!$F357</f>
        <v>P</v>
      </c>
      <c r="E361" s="2" t="str">
        <f>IF([2]data!$G357="1","M","")</f>
        <v/>
      </c>
      <c r="F361" s="37" t="str">
        <f>IF([2]data!$H357="1","M","")</f>
        <v/>
      </c>
      <c r="G361" s="1" t="str">
        <f>[2]data!$I357</f>
        <v>BC-13-5288-01</v>
      </c>
      <c r="H361" s="3"/>
      <c r="I361" s="30"/>
      <c r="J361" s="4">
        <f>IF([2]data!$N357="","VIDE",[2]data!$N357)</f>
        <v>41568.443923611099</v>
      </c>
      <c r="K361" s="127">
        <f t="shared" si="27"/>
        <v>43</v>
      </c>
      <c r="L361" s="4">
        <f t="shared" si="28"/>
        <v>41575</v>
      </c>
      <c r="M361" s="4">
        <f>IF([2]data!$Q357="","VIDE",[2]data!$Q357)</f>
        <v>41572.335092592599</v>
      </c>
      <c r="N361" s="1">
        <f t="shared" si="29"/>
        <v>43</v>
      </c>
      <c r="O361" s="1">
        <f t="shared" si="30"/>
        <v>4</v>
      </c>
      <c r="P361" s="3">
        <f>IF([2]data!$T357="","VIDE",[2]data!$T357)</f>
        <v>1.25</v>
      </c>
      <c r="Q361" s="1">
        <f>IF([2]data!$U357="","VIDE",[2]data!$U357)</f>
        <v>0.5</v>
      </c>
      <c r="R361" s="1" t="str">
        <f>IF([2]data!$V357="","",[2]data!$V357)</f>
        <v>FPL</v>
      </c>
      <c r="S361" s="129" t="str">
        <f>IF([2]data!$W357="","",[2]data!$W357)</f>
        <v/>
      </c>
    </row>
    <row r="362" spans="1:19">
      <c r="A362" s="1" t="str">
        <f>IF([2]data!$A358="","",[2]data!$A358)</f>
        <v>F</v>
      </c>
      <c r="B362" s="1" t="str">
        <f>[2]data!$B358</f>
        <v>BF-256</v>
      </c>
      <c r="C362" s="1" t="str">
        <f t="shared" si="31"/>
        <v>BF</v>
      </c>
      <c r="D362" s="1" t="str">
        <f>[2]data!$F358</f>
        <v>P</v>
      </c>
      <c r="E362" s="2" t="str">
        <f>IF([2]data!$G358="1","M","")</f>
        <v/>
      </c>
      <c r="F362" s="37" t="str">
        <f>IF([2]data!$H358="1","M","")</f>
        <v/>
      </c>
      <c r="G362" s="1" t="str">
        <f>[2]data!$I358</f>
        <v>BC-13-4902-01</v>
      </c>
      <c r="H362" s="3"/>
      <c r="I362" s="30"/>
      <c r="J362" s="4">
        <f>IF([2]data!$N358="","VIDE",[2]data!$N358)</f>
        <v>41547.487523148098</v>
      </c>
      <c r="K362" s="127">
        <f t="shared" si="27"/>
        <v>40</v>
      </c>
      <c r="L362" s="4">
        <f t="shared" si="28"/>
        <v>41554</v>
      </c>
      <c r="M362" s="4">
        <f>IF([2]data!$Q358="","VIDE",[2]data!$Q358)</f>
        <v>41572</v>
      </c>
      <c r="N362" s="1">
        <f t="shared" si="29"/>
        <v>43</v>
      </c>
      <c r="O362" s="1">
        <f t="shared" si="30"/>
        <v>19</v>
      </c>
      <c r="P362" s="3">
        <f>IF([2]data!$T358="","VIDE",[2]data!$T358)</f>
        <v>1.75</v>
      </c>
      <c r="Q362" s="1">
        <f>IF([2]data!$U358="","VIDE",[2]data!$U358)</f>
        <v>1.75</v>
      </c>
      <c r="R362" s="1" t="str">
        <f>IF([2]data!$V358="","",[2]data!$V358)</f>
        <v>PAB</v>
      </c>
      <c r="S362" s="129" t="str">
        <f>IF([2]data!$W358="","",[2]data!$W358)</f>
        <v/>
      </c>
    </row>
    <row r="363" spans="1:19">
      <c r="A363" s="1" t="str">
        <f>IF([2]data!$A359="","",[2]data!$A359)</f>
        <v>F</v>
      </c>
      <c r="B363" s="1" t="str">
        <f>[2]data!$B359</f>
        <v>CD-103</v>
      </c>
      <c r="C363" s="1" t="str">
        <f t="shared" si="31"/>
        <v>CD</v>
      </c>
      <c r="D363" s="1" t="str">
        <f>[2]data!$F359</f>
        <v>P</v>
      </c>
      <c r="E363" s="2" t="str">
        <f>IF([2]data!$G359="1","M","")</f>
        <v>M</v>
      </c>
      <c r="F363" s="37" t="str">
        <f>IF([2]data!$H359="1","M","")</f>
        <v/>
      </c>
      <c r="G363" s="1" t="str">
        <f>[2]data!$I359</f>
        <v>BC-13-5378-01</v>
      </c>
      <c r="H363" s="3"/>
      <c r="I363" s="30"/>
      <c r="J363" s="4">
        <f>IF([2]data!$N359="","VIDE",[2]data!$N359)</f>
        <v>41572.4778240741</v>
      </c>
      <c r="K363" s="127">
        <f t="shared" si="27"/>
        <v>43</v>
      </c>
      <c r="L363" s="4">
        <f t="shared" si="28"/>
        <v>41577</v>
      </c>
      <c r="M363" s="4">
        <f>IF([2]data!$Q359="","VIDE",[2]data!$Q359)</f>
        <v>41572</v>
      </c>
      <c r="N363" s="1">
        <f t="shared" si="29"/>
        <v>43</v>
      </c>
      <c r="O363" s="1">
        <f t="shared" si="30"/>
        <v>0</v>
      </c>
      <c r="P363" s="3">
        <f>IF([2]data!$T359="","VIDE",[2]data!$T359)</f>
        <v>0.5</v>
      </c>
      <c r="Q363" s="1">
        <f>IF([2]data!$U359="","VIDE",[2]data!$U359)</f>
        <v>0.5</v>
      </c>
      <c r="R363" s="1" t="str">
        <f>IF([2]data!$V359="","",[2]data!$V359)</f>
        <v>DCR</v>
      </c>
      <c r="S363" s="129" t="str">
        <f>IF([2]data!$W359="","",[2]data!$W359)</f>
        <v/>
      </c>
    </row>
    <row r="364" spans="1:19">
      <c r="A364" s="1" t="str">
        <f>IF([2]data!$A360="","",[2]data!$A360)</f>
        <v>F</v>
      </c>
      <c r="B364" s="1" t="str">
        <f>[2]data!$B360</f>
        <v>EK-311</v>
      </c>
      <c r="C364" s="1" t="str">
        <f t="shared" si="31"/>
        <v>EK</v>
      </c>
      <c r="D364" s="1" t="str">
        <f>[2]data!$F360</f>
        <v>P</v>
      </c>
      <c r="E364" s="2" t="str">
        <f>IF([2]data!$G360="1","M","")</f>
        <v/>
      </c>
      <c r="F364" s="37" t="str">
        <f>IF([2]data!$H360="1","M","")</f>
        <v/>
      </c>
      <c r="G364" s="1" t="str">
        <f>[2]data!$I360</f>
        <v>BC-13-5352-03</v>
      </c>
      <c r="H364" s="3"/>
      <c r="I364" s="30" t="s">
        <v>55</v>
      </c>
      <c r="J364" s="4">
        <f>IF([2]data!$N360="","VIDE",[2]data!$N360)</f>
        <v>41571.373541666697</v>
      </c>
      <c r="K364" s="127">
        <f t="shared" si="27"/>
        <v>43</v>
      </c>
      <c r="L364" s="4">
        <f t="shared" si="28"/>
        <v>41578</v>
      </c>
      <c r="M364" s="4">
        <f>IF([2]data!$Q360="","VIDE",[2]data!$Q360)</f>
        <v>41572</v>
      </c>
      <c r="N364" s="1">
        <f t="shared" si="29"/>
        <v>43</v>
      </c>
      <c r="O364" s="1">
        <f t="shared" si="30"/>
        <v>1</v>
      </c>
      <c r="P364" s="3">
        <f>IF([2]data!$T360="","VIDE",[2]data!$T360)</f>
        <v>1</v>
      </c>
      <c r="Q364" s="1">
        <f>IF([2]data!$U360="","VIDE",[2]data!$U360)</f>
        <v>1</v>
      </c>
      <c r="R364" s="1" t="str">
        <f>IF([2]data!$V360="","",[2]data!$V360)</f>
        <v>DCR</v>
      </c>
      <c r="S364" s="129" t="str">
        <f>IF([2]data!$W360="","",[2]data!$W360)</f>
        <v/>
      </c>
    </row>
    <row r="365" spans="1:19">
      <c r="A365" s="1" t="str">
        <f>IF([2]data!$A361="","",[2]data!$A361)</f>
        <v>F</v>
      </c>
      <c r="B365" s="1" t="str">
        <f>[2]data!$B361</f>
        <v>EK-295</v>
      </c>
      <c r="C365" s="1" t="str">
        <f t="shared" si="31"/>
        <v>EK</v>
      </c>
      <c r="D365" s="1" t="str">
        <f>[2]data!$F361</f>
        <v>P</v>
      </c>
      <c r="E365" s="2" t="str">
        <f>IF([2]data!$G361="1","M","")</f>
        <v/>
      </c>
      <c r="F365" s="37" t="str">
        <f>IF([2]data!$H361="1","M","")</f>
        <v/>
      </c>
      <c r="G365" s="1" t="str">
        <f>[2]data!$I361</f>
        <v>BC-13-5352-02</v>
      </c>
      <c r="H365" s="3"/>
      <c r="I365" s="30" t="s">
        <v>55</v>
      </c>
      <c r="J365" s="4">
        <f>IF([2]data!$N361="","VIDE",[2]data!$N361)</f>
        <v>41571.373541666697</v>
      </c>
      <c r="K365" s="127">
        <f t="shared" si="27"/>
        <v>43</v>
      </c>
      <c r="L365" s="4">
        <f t="shared" si="28"/>
        <v>41578</v>
      </c>
      <c r="M365" s="4">
        <f>IF([2]data!$Q361="","VIDE",[2]data!$Q361)</f>
        <v>41572</v>
      </c>
      <c r="N365" s="1">
        <f t="shared" si="29"/>
        <v>43</v>
      </c>
      <c r="O365" s="1">
        <f t="shared" si="30"/>
        <v>1</v>
      </c>
      <c r="P365" s="3">
        <f>IF([2]data!$T361="","VIDE",[2]data!$T361)</f>
        <v>1</v>
      </c>
      <c r="Q365" s="1">
        <f>IF([2]data!$U361="","VIDE",[2]data!$U361)</f>
        <v>1</v>
      </c>
      <c r="R365" s="1" t="str">
        <f>IF([2]data!$V361="","",[2]data!$V361)</f>
        <v>DCR</v>
      </c>
      <c r="S365" s="129" t="str">
        <f>IF([2]data!$W361="","",[2]data!$W361)</f>
        <v/>
      </c>
    </row>
    <row r="366" spans="1:19">
      <c r="A366" s="1" t="str">
        <f>IF([2]data!$A362="","",[2]data!$A362)</f>
        <v>F</v>
      </c>
      <c r="B366" s="1" t="str">
        <f>[2]data!$B362</f>
        <v>EK-259</v>
      </c>
      <c r="C366" s="1" t="str">
        <f t="shared" si="31"/>
        <v>EK</v>
      </c>
      <c r="D366" s="1" t="str">
        <f>[2]data!$F362</f>
        <v>P</v>
      </c>
      <c r="E366" s="2" t="str">
        <f>IF([2]data!$G362="1","M","")</f>
        <v/>
      </c>
      <c r="F366" s="37" t="str">
        <f>IF([2]data!$H362="1","M","")</f>
        <v/>
      </c>
      <c r="G366" s="1" t="str">
        <f>[2]data!$I362</f>
        <v>BC-13-5352-01</v>
      </c>
      <c r="H366" s="3"/>
      <c r="I366" s="30" t="s">
        <v>55</v>
      </c>
      <c r="J366" s="4">
        <f>IF([2]data!$N362="","VIDE",[2]data!$N362)</f>
        <v>41571.373541666697</v>
      </c>
      <c r="K366" s="127">
        <f t="shared" si="27"/>
        <v>43</v>
      </c>
      <c r="L366" s="4">
        <f t="shared" si="28"/>
        <v>41578</v>
      </c>
      <c r="M366" s="4">
        <f>IF([2]data!$Q362="","VIDE",[2]data!$Q362)</f>
        <v>41572</v>
      </c>
      <c r="N366" s="1">
        <f t="shared" si="29"/>
        <v>43</v>
      </c>
      <c r="O366" s="1">
        <f t="shared" si="30"/>
        <v>1</v>
      </c>
      <c r="P366" s="3">
        <f>IF([2]data!$T362="","VIDE",[2]data!$T362)</f>
        <v>1</v>
      </c>
      <c r="Q366" s="1">
        <f>IF([2]data!$U362="","VIDE",[2]data!$U362)</f>
        <v>1</v>
      </c>
      <c r="R366" s="1" t="str">
        <f>IF([2]data!$V362="","",[2]data!$V362)</f>
        <v>DCR</v>
      </c>
      <c r="S366" s="129" t="str">
        <f>IF([2]data!$W362="","",[2]data!$W362)</f>
        <v/>
      </c>
    </row>
    <row r="367" spans="1:19">
      <c r="A367" s="1" t="str">
        <f>IF([2]data!$A363="","",[2]data!$A363)</f>
        <v>F</v>
      </c>
      <c r="B367" s="1" t="str">
        <f>[2]data!$B363</f>
        <v>EL-353</v>
      </c>
      <c r="C367" s="1" t="str">
        <f t="shared" si="31"/>
        <v>EL</v>
      </c>
      <c r="D367" s="1" t="str">
        <f>[2]data!$F363</f>
        <v>P</v>
      </c>
      <c r="E367" s="2" t="str">
        <f>IF([2]data!$G363="1","M","")</f>
        <v/>
      </c>
      <c r="F367" s="37" t="str">
        <f>IF([2]data!$H363="1","M","")</f>
        <v/>
      </c>
      <c r="G367" s="1" t="str">
        <f>[2]data!$I363</f>
        <v>BC-13-5242-04</v>
      </c>
      <c r="H367" s="3"/>
      <c r="I367" s="30"/>
      <c r="J367" s="4">
        <f>IF([2]data!$N363="","VIDE",[2]data!$N363)</f>
        <v>41564.415416666699</v>
      </c>
      <c r="K367" s="127">
        <f t="shared" si="27"/>
        <v>42</v>
      </c>
      <c r="L367" s="4">
        <f t="shared" si="28"/>
        <v>41571</v>
      </c>
      <c r="M367" s="4">
        <f>IF([2]data!$Q363="","VIDE",[2]data!$Q363)</f>
        <v>41572</v>
      </c>
      <c r="N367" s="1">
        <f t="shared" si="29"/>
        <v>43</v>
      </c>
      <c r="O367" s="1">
        <f t="shared" si="30"/>
        <v>6</v>
      </c>
      <c r="P367" s="3">
        <f>IF([2]data!$T363="","VIDE",[2]data!$T363)</f>
        <v>2.5</v>
      </c>
      <c r="Q367" s="1">
        <f>IF([2]data!$U363="","VIDE",[2]data!$U363)</f>
        <v>2.5</v>
      </c>
      <c r="R367" s="1" t="str">
        <f>IF([2]data!$V363="","",[2]data!$V363)</f>
        <v>DCI</v>
      </c>
      <c r="S367" s="129" t="str">
        <f>IF([2]data!$W363="","",[2]data!$W363)</f>
        <v/>
      </c>
    </row>
    <row r="368" spans="1:19">
      <c r="A368" s="1" t="str">
        <f>IF([2]data!$A364="","",[2]data!$A364)</f>
        <v>F</v>
      </c>
      <c r="B368" s="1" t="str">
        <f>[2]data!$B364</f>
        <v>EL-305</v>
      </c>
      <c r="C368" s="1" t="str">
        <f t="shared" si="31"/>
        <v>EL</v>
      </c>
      <c r="D368" s="1" t="str">
        <f>[2]data!$F364</f>
        <v>P</v>
      </c>
      <c r="E368" s="2" t="str">
        <f>IF([2]data!$G364="1","M","")</f>
        <v/>
      </c>
      <c r="F368" s="37" t="str">
        <f>IF([2]data!$H364="1","M","")</f>
        <v/>
      </c>
      <c r="G368" s="1" t="str">
        <f>[2]data!$I364</f>
        <v>BC-13-5242-01</v>
      </c>
      <c r="H368" s="3"/>
      <c r="I368" s="30"/>
      <c r="J368" s="4">
        <f>IF([2]data!$N364="","VIDE",[2]data!$N364)</f>
        <v>41564.415416666699</v>
      </c>
      <c r="K368" s="127">
        <f t="shared" si="27"/>
        <v>42</v>
      </c>
      <c r="L368" s="4">
        <f t="shared" si="28"/>
        <v>41571</v>
      </c>
      <c r="M368" s="4">
        <f>IF([2]data!$Q364="","VIDE",[2]data!$Q364)</f>
        <v>41572</v>
      </c>
      <c r="N368" s="1">
        <f t="shared" si="29"/>
        <v>43</v>
      </c>
      <c r="O368" s="1">
        <f t="shared" si="30"/>
        <v>6</v>
      </c>
      <c r="P368" s="3">
        <f>IF([2]data!$T364="","VIDE",[2]data!$T364)</f>
        <v>2.5</v>
      </c>
      <c r="Q368" s="1">
        <f>IF([2]data!$U364="","VIDE",[2]data!$U364)</f>
        <v>2.5</v>
      </c>
      <c r="R368" s="1" t="str">
        <f>IF([2]data!$V364="","",[2]data!$V364)</f>
        <v>DCI</v>
      </c>
      <c r="S368" s="129" t="str">
        <f>IF([2]data!$W364="","",[2]data!$W364)</f>
        <v/>
      </c>
    </row>
    <row r="369" spans="1:19">
      <c r="A369" s="1" t="str">
        <f>IF([2]data!$A365="","",[2]data!$A365)</f>
        <v>F</v>
      </c>
      <c r="B369" s="1" t="str">
        <f>[2]data!$B365</f>
        <v>BG-007</v>
      </c>
      <c r="C369" s="1" t="str">
        <f t="shared" si="31"/>
        <v>BG</v>
      </c>
      <c r="D369" s="1" t="str">
        <f>[2]data!$F365</f>
        <v>P</v>
      </c>
      <c r="E369" s="2" t="str">
        <f>IF([2]data!$G365="1","M","")</f>
        <v/>
      </c>
      <c r="F369" s="37" t="str">
        <f>IF([2]data!$H365="1","M","")</f>
        <v/>
      </c>
      <c r="G369" s="1" t="str">
        <f>[2]data!$I365</f>
        <v>BC-13-5316-04</v>
      </c>
      <c r="H369" s="3"/>
      <c r="I369" s="30" t="s">
        <v>55</v>
      </c>
      <c r="J369" s="4">
        <f>IF([2]data!$N365="","VIDE",[2]data!$N365)</f>
        <v>41569.428749999999</v>
      </c>
      <c r="K369" s="127">
        <f t="shared" si="27"/>
        <v>43</v>
      </c>
      <c r="L369" s="4">
        <f t="shared" si="28"/>
        <v>41576</v>
      </c>
      <c r="M369" s="4">
        <f>IF([2]data!$Q365="","VIDE",[2]data!$Q365)</f>
        <v>41572</v>
      </c>
      <c r="N369" s="1">
        <f t="shared" si="29"/>
        <v>43</v>
      </c>
      <c r="O369" s="1">
        <f t="shared" si="30"/>
        <v>3</v>
      </c>
      <c r="P369" s="3">
        <f>IF([2]data!$T365="","VIDE",[2]data!$T365)</f>
        <v>1</v>
      </c>
      <c r="Q369" s="1">
        <f>IF([2]data!$U365="","VIDE",[2]data!$U365)</f>
        <v>1</v>
      </c>
      <c r="R369" s="1" t="str">
        <f>IF([2]data!$V365="","",[2]data!$V365)</f>
        <v>DCR</v>
      </c>
      <c r="S369" s="129" t="str">
        <f>IF([2]data!$W365="","",[2]data!$W365)</f>
        <v/>
      </c>
    </row>
    <row r="370" spans="1:19">
      <c r="A370" s="1" t="str">
        <f>IF([2]data!$A366="","",[2]data!$A366)</f>
        <v>F</v>
      </c>
      <c r="B370" s="1" t="str">
        <f>[2]data!$B366</f>
        <v>BG-006</v>
      </c>
      <c r="C370" s="1" t="str">
        <f t="shared" si="31"/>
        <v>BG</v>
      </c>
      <c r="D370" s="1" t="str">
        <f>[2]data!$F366</f>
        <v>P</v>
      </c>
      <c r="E370" s="2" t="str">
        <f>IF([2]data!$G366="1","M","")</f>
        <v/>
      </c>
      <c r="F370" s="37" t="str">
        <f>IF([2]data!$H366="1","M","")</f>
        <v/>
      </c>
      <c r="G370" s="1" t="str">
        <f>[2]data!$I366</f>
        <v>BC-13-5316-03</v>
      </c>
      <c r="H370" s="3"/>
      <c r="I370" s="30"/>
      <c r="J370" s="4">
        <f>IF([2]data!$N366="","VIDE",[2]data!$N366)</f>
        <v>41569.428749999999</v>
      </c>
      <c r="K370" s="127">
        <f t="shared" si="27"/>
        <v>43</v>
      </c>
      <c r="L370" s="4">
        <f t="shared" si="28"/>
        <v>41576</v>
      </c>
      <c r="M370" s="4">
        <f>IF([2]data!$Q366="","VIDE",[2]data!$Q366)</f>
        <v>41572</v>
      </c>
      <c r="N370" s="1">
        <f t="shared" si="29"/>
        <v>43</v>
      </c>
      <c r="O370" s="1">
        <f t="shared" si="30"/>
        <v>3</v>
      </c>
      <c r="P370" s="3">
        <f>IF([2]data!$T366="","VIDE",[2]data!$T366)</f>
        <v>1</v>
      </c>
      <c r="Q370" s="1">
        <f>IF([2]data!$U366="","VIDE",[2]data!$U366)</f>
        <v>1</v>
      </c>
      <c r="R370" s="1" t="str">
        <f>IF([2]data!$V366="","",[2]data!$V366)</f>
        <v>DCR</v>
      </c>
      <c r="S370" s="129" t="str">
        <f>IF([2]data!$W366="","",[2]data!$W366)</f>
        <v/>
      </c>
    </row>
    <row r="371" spans="1:19">
      <c r="A371" s="1" t="str">
        <f>IF([2]data!$A367="","",[2]data!$A367)</f>
        <v>F</v>
      </c>
      <c r="B371" s="1" t="str">
        <f>[2]data!$B367</f>
        <v>BG-005</v>
      </c>
      <c r="C371" s="1" t="str">
        <f t="shared" si="31"/>
        <v>BG</v>
      </c>
      <c r="D371" s="1" t="str">
        <f>[2]data!$F367</f>
        <v>P</v>
      </c>
      <c r="E371" s="2" t="str">
        <f>IF([2]data!$G367="1","M","")</f>
        <v/>
      </c>
      <c r="F371" s="37" t="str">
        <f>IF([2]data!$H367="1","M","")</f>
        <v/>
      </c>
      <c r="G371" s="1" t="str">
        <f>[2]data!$I367</f>
        <v>BC-13-5316-02</v>
      </c>
      <c r="H371" s="3"/>
      <c r="I371" s="30"/>
      <c r="J371" s="4">
        <f>IF([2]data!$N367="","VIDE",[2]data!$N367)</f>
        <v>41569.428749999999</v>
      </c>
      <c r="K371" s="127">
        <f t="shared" si="27"/>
        <v>43</v>
      </c>
      <c r="L371" s="4">
        <f t="shared" si="28"/>
        <v>41576</v>
      </c>
      <c r="M371" s="4">
        <f>IF([2]data!$Q367="","VIDE",[2]data!$Q367)</f>
        <v>41572</v>
      </c>
      <c r="N371" s="1">
        <f t="shared" si="29"/>
        <v>43</v>
      </c>
      <c r="O371" s="1">
        <f t="shared" si="30"/>
        <v>3</v>
      </c>
      <c r="P371" s="3">
        <f>IF([2]data!$T367="","VIDE",[2]data!$T367)</f>
        <v>1</v>
      </c>
      <c r="Q371" s="1">
        <f>IF([2]data!$U367="","VIDE",[2]data!$U367)</f>
        <v>1</v>
      </c>
      <c r="R371" s="1" t="str">
        <f>IF([2]data!$V367="","",[2]data!$V367)</f>
        <v>DCR</v>
      </c>
      <c r="S371" s="129" t="str">
        <f>IF([2]data!$W367="","",[2]data!$W367)</f>
        <v/>
      </c>
    </row>
    <row r="372" spans="1:19">
      <c r="A372" s="1" t="str">
        <f>IF([2]data!$A368="","",[2]data!$A368)</f>
        <v>F</v>
      </c>
      <c r="B372" s="1" t="str">
        <f>[2]data!$B368</f>
        <v>BG-004</v>
      </c>
      <c r="C372" s="1" t="str">
        <f t="shared" si="31"/>
        <v>BG</v>
      </c>
      <c r="D372" s="1" t="str">
        <f>[2]data!$F368</f>
        <v>P</v>
      </c>
      <c r="E372" s="2" t="str">
        <f>IF([2]data!$G368="1","M","")</f>
        <v/>
      </c>
      <c r="F372" s="37" t="str">
        <f>IF([2]data!$H368="1","M","")</f>
        <v/>
      </c>
      <c r="G372" s="1" t="str">
        <f>[2]data!$I368</f>
        <v>BC-13-5316-01</v>
      </c>
      <c r="H372" s="3"/>
      <c r="I372" s="30" t="s">
        <v>55</v>
      </c>
      <c r="J372" s="4">
        <f>IF([2]data!$N368="","VIDE",[2]data!$N368)</f>
        <v>41569.428749999999</v>
      </c>
      <c r="K372" s="127">
        <f t="shared" si="27"/>
        <v>43</v>
      </c>
      <c r="L372" s="4">
        <f t="shared" si="28"/>
        <v>41576</v>
      </c>
      <c r="M372" s="4">
        <f>IF([2]data!$Q368="","VIDE",[2]data!$Q368)</f>
        <v>41572</v>
      </c>
      <c r="N372" s="1">
        <f t="shared" si="29"/>
        <v>43</v>
      </c>
      <c r="O372" s="1">
        <f t="shared" si="30"/>
        <v>3</v>
      </c>
      <c r="P372" s="3">
        <f>IF([2]data!$T368="","VIDE",[2]data!$T368)</f>
        <v>1</v>
      </c>
      <c r="Q372" s="1">
        <f>IF([2]data!$U368="","VIDE",[2]data!$U368)</f>
        <v>1</v>
      </c>
      <c r="R372" s="1" t="str">
        <f>IF([2]data!$V368="","",[2]data!$V368)</f>
        <v>DCR</v>
      </c>
      <c r="S372" s="129" t="str">
        <f>IF([2]data!$W368="","",[2]data!$W368)</f>
        <v/>
      </c>
    </row>
    <row r="373" spans="1:19">
      <c r="A373" s="1" t="str">
        <f>IF([2]data!$A369="","",[2]data!$A369)</f>
        <v>F</v>
      </c>
      <c r="B373" s="1" t="str">
        <f>[2]data!$B369</f>
        <v>DQ-264</v>
      </c>
      <c r="C373" s="1" t="str">
        <f t="shared" si="31"/>
        <v>DQ</v>
      </c>
      <c r="D373" s="1" t="str">
        <f>[2]data!$F369</f>
        <v>P</v>
      </c>
      <c r="E373" s="2" t="str">
        <f>IF([2]data!$G369="1","M","")</f>
        <v/>
      </c>
      <c r="F373" s="37" t="str">
        <f>IF([2]data!$H369="1","M","")</f>
        <v/>
      </c>
      <c r="G373" s="1" t="str">
        <f>[2]data!$I369</f>
        <v>BC-13-5285-01</v>
      </c>
      <c r="H373" s="3"/>
      <c r="I373" s="30" t="s">
        <v>55</v>
      </c>
      <c r="J373" s="4">
        <f>IF([2]data!$N369="","VIDE",[2]data!$N369)</f>
        <v>41568.441851851901</v>
      </c>
      <c r="K373" s="127">
        <f t="shared" si="27"/>
        <v>43</v>
      </c>
      <c r="L373" s="4">
        <f t="shared" si="28"/>
        <v>41575</v>
      </c>
      <c r="M373" s="4">
        <f>IF([2]data!$Q369="","VIDE",[2]data!$Q369)</f>
        <v>41572</v>
      </c>
      <c r="N373" s="1">
        <f t="shared" si="29"/>
        <v>43</v>
      </c>
      <c r="O373" s="1">
        <f t="shared" si="30"/>
        <v>4</v>
      </c>
      <c r="P373" s="3">
        <f>IF([2]data!$T369="","VIDE",[2]data!$T369)</f>
        <v>1</v>
      </c>
      <c r="Q373" s="1">
        <f>IF([2]data!$U369="","VIDE",[2]data!$U369)</f>
        <v>0.75</v>
      </c>
      <c r="R373" s="1" t="str">
        <f>IF([2]data!$V369="","",[2]data!$V369)</f>
        <v>APU</v>
      </c>
      <c r="S373" s="129" t="str">
        <f>IF([2]data!$W369="","",[2]data!$W369)</f>
        <v/>
      </c>
    </row>
    <row r="374" spans="1:19">
      <c r="A374" s="1" t="str">
        <f>IF([2]data!$A370="","",[2]data!$A370)</f>
        <v>F</v>
      </c>
      <c r="B374" s="1" t="str">
        <f>[2]data!$B370</f>
        <v>BF-256</v>
      </c>
      <c r="C374" s="1" t="str">
        <f t="shared" si="31"/>
        <v>BF</v>
      </c>
      <c r="D374" s="1" t="str">
        <f>[2]data!$F370</f>
        <v>P</v>
      </c>
      <c r="E374" s="2" t="str">
        <f>IF([2]data!$G370="1","M","")</f>
        <v/>
      </c>
      <c r="F374" s="37" t="str">
        <f>IF([2]data!$H370="1","M","")</f>
        <v/>
      </c>
      <c r="G374" s="1" t="str">
        <f>[2]data!$I370</f>
        <v>BC-13-5095-01</v>
      </c>
      <c r="H374" s="3"/>
      <c r="I374" s="30"/>
      <c r="J374" s="4">
        <f>IF([2]data!$N370="","VIDE",[2]data!$N370)</f>
        <v>41556.405972222201</v>
      </c>
      <c r="K374" s="127">
        <f t="shared" si="27"/>
        <v>41</v>
      </c>
      <c r="L374" s="4">
        <f t="shared" si="28"/>
        <v>41563</v>
      </c>
      <c r="M374" s="4">
        <f>IF([2]data!$Q370="","VIDE",[2]data!$Q370)</f>
        <v>41572</v>
      </c>
      <c r="N374" s="1">
        <f t="shared" si="29"/>
        <v>43</v>
      </c>
      <c r="O374" s="1">
        <f t="shared" si="30"/>
        <v>12</v>
      </c>
      <c r="P374" s="3">
        <f>IF([2]data!$T370="","VIDE",[2]data!$T370)</f>
        <v>1.75</v>
      </c>
      <c r="Q374" s="1">
        <f>IF([2]data!$U370="","VIDE",[2]data!$U370)</f>
        <v>0.25</v>
      </c>
      <c r="R374" s="1" t="str">
        <f>IF([2]data!$V370="","",[2]data!$V370)</f>
        <v>PAB</v>
      </c>
      <c r="S374" s="129" t="str">
        <f>IF([2]data!$W370="","",[2]data!$W370)</f>
        <v>Lot / OF déjà contrôlé</v>
      </c>
    </row>
    <row r="375" spans="1:19">
      <c r="A375" s="1" t="str">
        <f>IF([2]data!$A371="","",[2]data!$A371)</f>
        <v>F</v>
      </c>
      <c r="B375" s="1" t="str">
        <f>[2]data!$B371</f>
        <v>EH-099</v>
      </c>
      <c r="C375" s="1" t="str">
        <f t="shared" si="31"/>
        <v>EH</v>
      </c>
      <c r="D375" s="1" t="str">
        <f>[2]data!$F371</f>
        <v>P</v>
      </c>
      <c r="E375" s="2" t="str">
        <f>IF([2]data!$G371="1","M","")</f>
        <v/>
      </c>
      <c r="F375" s="37" t="str">
        <f>IF([2]data!$H371="1","M","")</f>
        <v/>
      </c>
      <c r="G375" s="1" t="str">
        <f>[2]data!$I371</f>
        <v>BC-13-5202-01</v>
      </c>
      <c r="H375" s="3"/>
      <c r="I375" s="30" t="s">
        <v>55</v>
      </c>
      <c r="J375" s="4">
        <f>IF([2]data!$N371="","VIDE",[2]data!$N371)</f>
        <v>41562.566805555602</v>
      </c>
      <c r="K375" s="127">
        <f t="shared" si="27"/>
        <v>42</v>
      </c>
      <c r="L375" s="4">
        <f t="shared" si="28"/>
        <v>41569</v>
      </c>
      <c r="M375" s="4">
        <f>IF([2]data!$Q371="","VIDE",[2]data!$Q371)</f>
        <v>41572</v>
      </c>
      <c r="N375" s="1">
        <f t="shared" si="29"/>
        <v>43</v>
      </c>
      <c r="O375" s="1">
        <f t="shared" si="30"/>
        <v>8</v>
      </c>
      <c r="P375" s="3">
        <f>IF([2]data!$T371="","VIDE",[2]data!$T371)</f>
        <v>1.5</v>
      </c>
      <c r="Q375" s="1">
        <f>IF([2]data!$U371="","VIDE",[2]data!$U371)</f>
        <v>1.5</v>
      </c>
      <c r="R375" s="1" t="str">
        <f>IF([2]data!$V371="","",[2]data!$V371)</f>
        <v>DCR</v>
      </c>
      <c r="S375" s="129" t="str">
        <f>IF([2]data!$W371="","",[2]data!$W371)</f>
        <v/>
      </c>
    </row>
    <row r="376" spans="1:19">
      <c r="A376" s="1" t="str">
        <f>IF([2]data!$A372="","",[2]data!$A372)</f>
        <v>F</v>
      </c>
      <c r="B376" s="1" t="str">
        <f>[2]data!$B372</f>
        <v>AL-061E/A</v>
      </c>
      <c r="C376" s="1" t="str">
        <f t="shared" si="31"/>
        <v>AL</v>
      </c>
      <c r="D376" s="1" t="str">
        <f>[2]data!$F372</f>
        <v>P</v>
      </c>
      <c r="E376" s="2" t="str">
        <f>IF([2]data!$G372="1","M","")</f>
        <v/>
      </c>
      <c r="F376" s="37" t="str">
        <f>IF([2]data!$H372="1","M","")</f>
        <v/>
      </c>
      <c r="G376" s="1" t="str">
        <f>[2]data!$I372</f>
        <v>BC-13-5335-01</v>
      </c>
      <c r="H376" s="3"/>
      <c r="I376" s="30" t="s">
        <v>55</v>
      </c>
      <c r="J376" s="4">
        <f>IF([2]data!$N372="","VIDE",[2]data!$N372)</f>
        <v>41570.422708333303</v>
      </c>
      <c r="K376" s="127">
        <f t="shared" si="27"/>
        <v>43</v>
      </c>
      <c r="L376" s="4">
        <f t="shared" si="28"/>
        <v>41577</v>
      </c>
      <c r="M376" s="4">
        <f>IF([2]data!$Q372="","VIDE",[2]data!$Q372)</f>
        <v>41572</v>
      </c>
      <c r="N376" s="1">
        <f t="shared" si="29"/>
        <v>43</v>
      </c>
      <c r="O376" s="1">
        <f t="shared" si="30"/>
        <v>2</v>
      </c>
      <c r="P376" s="3">
        <f>IF([2]data!$T372="","VIDE",[2]data!$T372)</f>
        <v>1.5</v>
      </c>
      <c r="Q376" s="1">
        <f>IF([2]data!$U372="","VIDE",[2]data!$U372)</f>
        <v>1</v>
      </c>
      <c r="R376" s="1" t="str">
        <f>IF([2]data!$V372="","",[2]data!$V372)</f>
        <v>FPL</v>
      </c>
      <c r="S376" s="129" t="str">
        <f>IF([2]data!$W372="","",[2]data!$W372)</f>
        <v/>
      </c>
    </row>
    <row r="377" spans="1:19">
      <c r="A377" s="1" t="str">
        <f>IF([2]data!$A373="","",[2]data!$A373)</f>
        <v>F</v>
      </c>
      <c r="B377" s="1" t="str">
        <f>[2]data!$B373</f>
        <v>EL-537</v>
      </c>
      <c r="C377" s="1" t="str">
        <f t="shared" si="31"/>
        <v>EL</v>
      </c>
      <c r="D377" s="1" t="str">
        <f>[2]data!$F373</f>
        <v>P</v>
      </c>
      <c r="E377" s="2" t="str">
        <f>IF([2]data!$G373="1","M","")</f>
        <v/>
      </c>
      <c r="F377" s="37" t="str">
        <f>IF([2]data!$H373="1","M","")</f>
        <v/>
      </c>
      <c r="G377" s="1" t="str">
        <f>[2]data!$I373</f>
        <v>BC-13-5242-03</v>
      </c>
      <c r="H377" s="3"/>
      <c r="I377" s="30"/>
      <c r="J377" s="4">
        <f>IF([2]data!$N373="","VIDE",[2]data!$N373)</f>
        <v>41564.415416666699</v>
      </c>
      <c r="K377" s="127">
        <f t="shared" si="27"/>
        <v>42</v>
      </c>
      <c r="L377" s="4">
        <f t="shared" si="28"/>
        <v>41571</v>
      </c>
      <c r="M377" s="4">
        <f>IF([2]data!$Q373="","VIDE",[2]data!$Q373)</f>
        <v>41572</v>
      </c>
      <c r="N377" s="1">
        <f t="shared" si="29"/>
        <v>43</v>
      </c>
      <c r="O377" s="1">
        <f t="shared" si="30"/>
        <v>6</v>
      </c>
      <c r="P377" s="3">
        <f>IF([2]data!$T373="","VIDE",[2]data!$T373)</f>
        <v>2.5</v>
      </c>
      <c r="Q377" s="1">
        <f>IF([2]data!$U373="","VIDE",[2]data!$U373)</f>
        <v>2.5</v>
      </c>
      <c r="R377" s="1" t="str">
        <f>IF([2]data!$V373="","",[2]data!$V373)</f>
        <v>DCI</v>
      </c>
      <c r="S377" s="129" t="str">
        <f>IF([2]data!$W373="","",[2]data!$W373)</f>
        <v/>
      </c>
    </row>
    <row r="378" spans="1:19">
      <c r="A378" s="1" t="str">
        <f>IF([2]data!$A374="","",[2]data!$A374)</f>
        <v>F</v>
      </c>
      <c r="B378" s="1" t="str">
        <f>[2]data!$B374</f>
        <v>EL-305</v>
      </c>
      <c r="C378" s="1" t="str">
        <f t="shared" si="31"/>
        <v>EL</v>
      </c>
      <c r="D378" s="1" t="str">
        <f>[2]data!$F374</f>
        <v>P</v>
      </c>
      <c r="E378" s="2" t="str">
        <f>IF([2]data!$G374="1","M","")</f>
        <v/>
      </c>
      <c r="F378" s="37" t="str">
        <f>IF([2]data!$H374="1","M","")</f>
        <v/>
      </c>
      <c r="G378" s="1" t="str">
        <f>[2]data!$I374</f>
        <v>BC-13-5242-02</v>
      </c>
      <c r="H378" s="3"/>
      <c r="I378" s="30" t="s">
        <v>55</v>
      </c>
      <c r="J378" s="4">
        <f>IF([2]data!$N374="","VIDE",[2]data!$N374)</f>
        <v>41564.415416666699</v>
      </c>
      <c r="K378" s="127">
        <f t="shared" si="27"/>
        <v>42</v>
      </c>
      <c r="L378" s="4">
        <f t="shared" si="28"/>
        <v>41571</v>
      </c>
      <c r="M378" s="4">
        <f>IF([2]data!$Q374="","VIDE",[2]data!$Q374)</f>
        <v>41572</v>
      </c>
      <c r="N378" s="1">
        <f t="shared" si="29"/>
        <v>43</v>
      </c>
      <c r="O378" s="1">
        <f t="shared" si="30"/>
        <v>6</v>
      </c>
      <c r="P378" s="3">
        <f>IF([2]data!$T374="","VIDE",[2]data!$T374)</f>
        <v>2.5</v>
      </c>
      <c r="Q378" s="1">
        <f>IF([2]data!$U374="","VIDE",[2]data!$U374)</f>
        <v>2.5</v>
      </c>
      <c r="R378" s="1" t="str">
        <f>IF([2]data!$V374="","",[2]data!$V374)</f>
        <v>DCI</v>
      </c>
      <c r="S378" s="129" t="str">
        <f>IF([2]data!$W374="","",[2]data!$W374)</f>
        <v/>
      </c>
    </row>
    <row r="379" spans="1:19">
      <c r="A379" s="1" t="str">
        <f>IF([2]data!$A375="","",[2]data!$A375)</f>
        <v>F</v>
      </c>
      <c r="B379" s="1" t="str">
        <f>[2]data!$B375</f>
        <v>BC-184</v>
      </c>
      <c r="C379" s="1" t="str">
        <f t="shared" si="31"/>
        <v>BC</v>
      </c>
      <c r="D379" s="1" t="str">
        <f>[2]data!$F375</f>
        <v>P</v>
      </c>
      <c r="E379" s="2" t="str">
        <f>IF([2]data!$G375="1","M","")</f>
        <v/>
      </c>
      <c r="F379" s="37" t="str">
        <f>IF([2]data!$H375="1","M","")</f>
        <v/>
      </c>
      <c r="G379" s="1" t="str">
        <f>[2]data!$I375</f>
        <v>BC-13-5203-01</v>
      </c>
      <c r="H379" s="3"/>
      <c r="I379" s="30" t="s">
        <v>55</v>
      </c>
      <c r="J379" s="4">
        <f>IF([2]data!$N375="","VIDE",[2]data!$N375)</f>
        <v>41562.567268518498</v>
      </c>
      <c r="K379" s="127">
        <f t="shared" si="27"/>
        <v>42</v>
      </c>
      <c r="L379" s="4">
        <f t="shared" si="28"/>
        <v>41569</v>
      </c>
      <c r="M379" s="4">
        <f>IF([2]data!$Q375="","VIDE",[2]data!$Q375)</f>
        <v>41572</v>
      </c>
      <c r="N379" s="1">
        <f t="shared" si="29"/>
        <v>43</v>
      </c>
      <c r="O379" s="1">
        <f t="shared" si="30"/>
        <v>8</v>
      </c>
      <c r="P379" s="3">
        <f>IF([2]data!$T375="","VIDE",[2]data!$T375)</f>
        <v>0.75</v>
      </c>
      <c r="Q379" s="1">
        <f>IF([2]data!$U375="","VIDE",[2]data!$U375)</f>
        <v>0.75</v>
      </c>
      <c r="R379" s="1" t="str">
        <f>IF([2]data!$V375="","",[2]data!$V375)</f>
        <v>DCR</v>
      </c>
      <c r="S379" s="129" t="str">
        <f>IF([2]data!$W375="","",[2]data!$W375)</f>
        <v/>
      </c>
    </row>
    <row r="380" spans="1:19">
      <c r="A380" s="1" t="str">
        <f>IF([2]data!$A376="","",[2]data!$A376)</f>
        <v>F</v>
      </c>
      <c r="B380" s="1" t="str">
        <f>[2]data!$B376</f>
        <v>CD-094</v>
      </c>
      <c r="C380" s="1" t="str">
        <f t="shared" si="31"/>
        <v>CD</v>
      </c>
      <c r="D380" s="1" t="str">
        <f>[2]data!$F376</f>
        <v>P</v>
      </c>
      <c r="E380" s="2" t="str">
        <f>IF([2]data!$G376="1","M","")</f>
        <v/>
      </c>
      <c r="F380" s="37" t="str">
        <f>IF([2]data!$H376="1","M","")</f>
        <v/>
      </c>
      <c r="G380" s="1" t="str">
        <f>[2]data!$I376</f>
        <v>BC-13-5199-01</v>
      </c>
      <c r="H380" s="3"/>
      <c r="I380" s="30"/>
      <c r="J380" s="4">
        <f>IF([2]data!$N376="","VIDE",[2]data!$N376)</f>
        <v>41562.508495370399</v>
      </c>
      <c r="K380" s="127">
        <f t="shared" si="27"/>
        <v>42</v>
      </c>
      <c r="L380" s="4">
        <f t="shared" si="28"/>
        <v>41569</v>
      </c>
      <c r="M380" s="4">
        <f>IF([2]data!$Q376="","VIDE",[2]data!$Q376)</f>
        <v>41572</v>
      </c>
      <c r="N380" s="1">
        <f t="shared" si="29"/>
        <v>43</v>
      </c>
      <c r="O380" s="1">
        <f t="shared" si="30"/>
        <v>8</v>
      </c>
      <c r="P380" s="3">
        <f>IF([2]data!$T376="","VIDE",[2]data!$T376)</f>
        <v>0.5</v>
      </c>
      <c r="Q380" s="1">
        <f>IF([2]data!$U376="","VIDE",[2]data!$U376)</f>
        <v>0.5</v>
      </c>
      <c r="R380" s="1" t="str">
        <f>IF([2]data!$V376="","",[2]data!$V376)</f>
        <v>DCR</v>
      </c>
      <c r="S380" s="129" t="str">
        <f>IF([2]data!$W376="","",[2]data!$W376)</f>
        <v/>
      </c>
    </row>
    <row r="381" spans="1:19">
      <c r="A381" s="1" t="str">
        <f>IF([2]data!$A377="","",[2]data!$A377)</f>
        <v>F</v>
      </c>
      <c r="B381" s="1" t="str">
        <f>[2]data!$B377</f>
        <v>EK-243</v>
      </c>
      <c r="C381" s="1" t="str">
        <f t="shared" si="31"/>
        <v>EK</v>
      </c>
      <c r="D381" s="1" t="str">
        <f>[2]data!$F377</f>
        <v>P</v>
      </c>
      <c r="E381" s="2" t="str">
        <f>IF([2]data!$G377="1","M","")</f>
        <v/>
      </c>
      <c r="F381" s="37" t="str">
        <f>IF([2]data!$H377="1","M","")</f>
        <v/>
      </c>
      <c r="G381" s="1" t="str">
        <f>[2]data!$I377</f>
        <v>BC-13-5308-01</v>
      </c>
      <c r="H381" s="3"/>
      <c r="I381" s="30"/>
      <c r="J381" s="4">
        <f>IF([2]data!$N377="","VIDE",[2]data!$N377)</f>
        <v>41568.600497685198</v>
      </c>
      <c r="K381" s="127">
        <f t="shared" si="27"/>
        <v>43</v>
      </c>
      <c r="L381" s="4">
        <f t="shared" si="28"/>
        <v>41575</v>
      </c>
      <c r="M381" s="4">
        <f>IF([2]data!$Q377="","VIDE",[2]data!$Q377)</f>
        <v>41571.689641203702</v>
      </c>
      <c r="N381" s="1">
        <f t="shared" si="29"/>
        <v>43</v>
      </c>
      <c r="O381" s="1">
        <f t="shared" si="30"/>
        <v>3</v>
      </c>
      <c r="P381" s="3">
        <f>IF([2]data!$T377="","VIDE",[2]data!$T377)</f>
        <v>1</v>
      </c>
      <c r="Q381" s="1">
        <f>IF([2]data!$U377="","VIDE",[2]data!$U377)</f>
        <v>1.5</v>
      </c>
      <c r="R381" s="1" t="str">
        <f>IF([2]data!$V377="","",[2]data!$V377)</f>
        <v>APU</v>
      </c>
      <c r="S381" s="129" t="str">
        <f>IF([2]data!$W377="","",[2]data!$W377)</f>
        <v/>
      </c>
    </row>
    <row r="382" spans="1:19">
      <c r="A382" s="1" t="str">
        <f>IF([2]data!$A378="","",[2]data!$A378)</f>
        <v>F</v>
      </c>
      <c r="B382" s="1" t="str">
        <f>[2]data!$B378</f>
        <v>EL-375</v>
      </c>
      <c r="C382" s="1" t="str">
        <f t="shared" si="31"/>
        <v>EL</v>
      </c>
      <c r="D382" s="1" t="str">
        <f>[2]data!$F378</f>
        <v>P</v>
      </c>
      <c r="E382" s="2" t="str">
        <f>IF([2]data!$G378="1","M","")</f>
        <v>M</v>
      </c>
      <c r="F382" s="37" t="str">
        <f>IF([2]data!$H378="1","M","")</f>
        <v/>
      </c>
      <c r="G382" s="1" t="str">
        <f>[2]data!$I378</f>
        <v>BC-13-5234-01</v>
      </c>
      <c r="H382" s="3"/>
      <c r="I382" s="30"/>
      <c r="J382" s="4">
        <f>IF([2]data!$N378="","VIDE",[2]data!$N378)</f>
        <v>41564.349479166704</v>
      </c>
      <c r="K382" s="127">
        <f t="shared" si="27"/>
        <v>42</v>
      </c>
      <c r="L382" s="4">
        <f t="shared" si="28"/>
        <v>41569</v>
      </c>
      <c r="M382" s="4">
        <f>IF([2]data!$Q378="","VIDE",[2]data!$Q378)</f>
        <v>41571.679490740702</v>
      </c>
      <c r="N382" s="1">
        <f t="shared" si="29"/>
        <v>43</v>
      </c>
      <c r="O382" s="1">
        <f t="shared" si="30"/>
        <v>5</v>
      </c>
      <c r="P382" s="3">
        <f>IF([2]data!$T378="","VIDE",[2]data!$T378)</f>
        <v>2.5</v>
      </c>
      <c r="Q382" s="1">
        <f>IF([2]data!$U378="","VIDE",[2]data!$U378)</f>
        <v>2.5</v>
      </c>
      <c r="R382" s="1" t="str">
        <f>IF([2]data!$V378="","",[2]data!$V378)</f>
        <v>CED</v>
      </c>
      <c r="S382" s="129" t="str">
        <f>IF([2]data!$W378="","",[2]data!$W378)</f>
        <v/>
      </c>
    </row>
    <row r="383" spans="1:19">
      <c r="A383" s="1" t="str">
        <f>IF([2]data!$A379="","",[2]data!$A379)</f>
        <v>F</v>
      </c>
      <c r="B383" s="1" t="str">
        <f>[2]data!$B379</f>
        <v>EL-375</v>
      </c>
      <c r="C383" s="1" t="str">
        <f t="shared" si="31"/>
        <v>EL</v>
      </c>
      <c r="D383" s="1" t="str">
        <f>[2]data!$F379</f>
        <v>P</v>
      </c>
      <c r="E383" s="2" t="str">
        <f>IF([2]data!$G379="1","M","")</f>
        <v>M</v>
      </c>
      <c r="F383" s="37" t="str">
        <f>IF([2]data!$H379="1","M","")</f>
        <v/>
      </c>
      <c r="G383" s="1" t="str">
        <f>[2]data!$I379</f>
        <v>BC-13-5233-01</v>
      </c>
      <c r="H383" s="3"/>
      <c r="I383" s="30"/>
      <c r="J383" s="4">
        <f>IF([2]data!$N379="","VIDE",[2]data!$N379)</f>
        <v>41564.348668981504</v>
      </c>
      <c r="K383" s="127">
        <f t="shared" si="27"/>
        <v>42</v>
      </c>
      <c r="L383" s="4">
        <f t="shared" si="28"/>
        <v>41569</v>
      </c>
      <c r="M383" s="4">
        <f>IF([2]data!$Q379="","VIDE",[2]data!$Q379)</f>
        <v>41571.679490740702</v>
      </c>
      <c r="N383" s="1">
        <f t="shared" si="29"/>
        <v>43</v>
      </c>
      <c r="O383" s="1">
        <f t="shared" si="30"/>
        <v>5</v>
      </c>
      <c r="P383" s="3">
        <f>IF([2]data!$T379="","VIDE",[2]data!$T379)</f>
        <v>2.5</v>
      </c>
      <c r="Q383" s="1">
        <f>IF([2]data!$U379="","VIDE",[2]data!$U379)</f>
        <v>2.5</v>
      </c>
      <c r="R383" s="1" t="str">
        <f>IF([2]data!$V379="","",[2]data!$V379)</f>
        <v>CED</v>
      </c>
      <c r="S383" s="129" t="str">
        <f>IF([2]data!$W379="","",[2]data!$W379)</f>
        <v/>
      </c>
    </row>
    <row r="384" spans="1:19">
      <c r="A384" s="1" t="str">
        <f>IF([2]data!$A380="","",[2]data!$A380)</f>
        <v>F</v>
      </c>
      <c r="B384" s="1" t="str">
        <f>[2]data!$B380</f>
        <v>AD-035</v>
      </c>
      <c r="C384" s="1" t="str">
        <f t="shared" si="31"/>
        <v>AD</v>
      </c>
      <c r="D384" s="1" t="str">
        <f>[2]data!$F380</f>
        <v>P</v>
      </c>
      <c r="E384" s="2" t="str">
        <f>IF([2]data!$G380="1","M","")</f>
        <v/>
      </c>
      <c r="F384" s="37" t="str">
        <f>IF([2]data!$H380="1","M","")</f>
        <v/>
      </c>
      <c r="G384" s="1" t="str">
        <f>[2]data!$I380</f>
        <v>BC-13-5274-01</v>
      </c>
      <c r="H384" s="3"/>
      <c r="I384" s="30"/>
      <c r="J384" s="4">
        <f>IF([2]data!$N380="","VIDE",[2]data!$N380)</f>
        <v>41568.360810185201</v>
      </c>
      <c r="K384" s="127">
        <f t="shared" si="27"/>
        <v>43</v>
      </c>
      <c r="L384" s="4">
        <f t="shared" si="28"/>
        <v>41575</v>
      </c>
      <c r="M384" s="4">
        <f>IF([2]data!$Q380="","VIDE",[2]data!$Q380)</f>
        <v>41571.679062499999</v>
      </c>
      <c r="N384" s="1">
        <f t="shared" si="29"/>
        <v>43</v>
      </c>
      <c r="O384" s="1">
        <f t="shared" si="30"/>
        <v>3</v>
      </c>
      <c r="P384" s="3">
        <f>IF([2]data!$T380="","VIDE",[2]data!$T380)</f>
        <v>1.75</v>
      </c>
      <c r="Q384" s="1">
        <f>IF([2]data!$U380="","VIDE",[2]data!$U380)</f>
        <v>0.5</v>
      </c>
      <c r="R384" s="1" t="str">
        <f>IF([2]data!$V380="","",[2]data!$V380)</f>
        <v>FPL</v>
      </c>
      <c r="S384" s="129" t="str">
        <f>IF([2]data!$W380="","",[2]data!$W380)</f>
        <v/>
      </c>
    </row>
    <row r="385" spans="1:19">
      <c r="A385" s="1" t="str">
        <f>IF([2]data!$A381="","",[2]data!$A381)</f>
        <v>F</v>
      </c>
      <c r="B385" s="1" t="str">
        <f>[2]data!$B381</f>
        <v>EK-153</v>
      </c>
      <c r="C385" s="1" t="str">
        <f t="shared" si="31"/>
        <v>EK</v>
      </c>
      <c r="D385" s="1" t="str">
        <f>[2]data!$F381</f>
        <v>P</v>
      </c>
      <c r="E385" s="2" t="str">
        <f>IF([2]data!$G381="1","M","")</f>
        <v/>
      </c>
      <c r="F385" s="37" t="str">
        <f>IF([2]data!$H381="1","M","")</f>
        <v/>
      </c>
      <c r="G385" s="1" t="str">
        <f>[2]data!$I381</f>
        <v>BC-13-5340-01</v>
      </c>
      <c r="H385" s="3"/>
      <c r="I385" s="30"/>
      <c r="J385" s="4">
        <f>IF([2]data!$N381="","VIDE",[2]data!$N381)</f>
        <v>41570.471562500003</v>
      </c>
      <c r="K385" s="127">
        <f t="shared" si="27"/>
        <v>43</v>
      </c>
      <c r="L385" s="4">
        <f t="shared" si="28"/>
        <v>41577</v>
      </c>
      <c r="M385" s="4">
        <f>IF([2]data!$Q381="","VIDE",[2]data!$Q381)</f>
        <v>41571.636562500003</v>
      </c>
      <c r="N385" s="1">
        <f t="shared" si="29"/>
        <v>43</v>
      </c>
      <c r="O385" s="1">
        <f t="shared" si="30"/>
        <v>1</v>
      </c>
      <c r="P385" s="3">
        <f>IF([2]data!$T381="","VIDE",[2]data!$T381)</f>
        <v>1</v>
      </c>
      <c r="Q385" s="1">
        <f>IF([2]data!$U381="","VIDE",[2]data!$U381)</f>
        <v>0.35</v>
      </c>
      <c r="R385" s="1" t="str">
        <f>IF([2]data!$V381="","",[2]data!$V381)</f>
        <v>APU</v>
      </c>
      <c r="S385" s="129" t="str">
        <f>IF([2]data!$W381="","",[2]data!$W381)</f>
        <v>Lot / OF déjà contrôlé</v>
      </c>
    </row>
    <row r="386" spans="1:19">
      <c r="A386" s="1" t="str">
        <f>IF([2]data!$A382="","",[2]data!$A382)</f>
        <v>F</v>
      </c>
      <c r="B386" s="1" t="str">
        <f>[2]data!$B382</f>
        <v>EK-166B</v>
      </c>
      <c r="C386" s="1" t="str">
        <f t="shared" si="31"/>
        <v>EK</v>
      </c>
      <c r="D386" s="1" t="str">
        <f>[2]data!$F382</f>
        <v>P</v>
      </c>
      <c r="E386" s="2" t="str">
        <f>IF([2]data!$G382="1","M","")</f>
        <v/>
      </c>
      <c r="F386" s="37" t="str">
        <f>IF([2]data!$H382="1","M","")</f>
        <v/>
      </c>
      <c r="G386" s="1" t="str">
        <f>[2]data!$I382</f>
        <v>BC-13-5308-02</v>
      </c>
      <c r="H386" s="3"/>
      <c r="I386" s="30"/>
      <c r="J386" s="4">
        <f>IF([2]data!$N382="","VIDE",[2]data!$N382)</f>
        <v>41568.600497685198</v>
      </c>
      <c r="K386" s="127">
        <f t="shared" si="27"/>
        <v>43</v>
      </c>
      <c r="L386" s="4">
        <f t="shared" si="28"/>
        <v>41575</v>
      </c>
      <c r="M386" s="4">
        <f>IF([2]data!$Q382="","VIDE",[2]data!$Q382)</f>
        <v>41571.611875000002</v>
      </c>
      <c r="N386" s="1">
        <f t="shared" si="29"/>
        <v>43</v>
      </c>
      <c r="O386" s="1">
        <f t="shared" si="30"/>
        <v>3</v>
      </c>
      <c r="P386" s="3">
        <f>IF([2]data!$T382="","VIDE",[2]data!$T382)</f>
        <v>1</v>
      </c>
      <c r="Q386" s="1">
        <f>IF([2]data!$U382="","VIDE",[2]data!$U382)</f>
        <v>0.5</v>
      </c>
      <c r="R386" s="1" t="str">
        <f>IF([2]data!$V382="","",[2]data!$V382)</f>
        <v>APU</v>
      </c>
      <c r="S386" s="129" t="str">
        <f>IF([2]data!$W382="","",[2]data!$W382)</f>
        <v/>
      </c>
    </row>
    <row r="387" spans="1:19">
      <c r="A387" s="1" t="str">
        <f>IF([2]data!$A383="","",[2]data!$A383)</f>
        <v>F</v>
      </c>
      <c r="B387" s="1" t="str">
        <f>[2]data!$B383</f>
        <v>AD-644</v>
      </c>
      <c r="C387" s="1" t="str">
        <f t="shared" si="31"/>
        <v>AD</v>
      </c>
      <c r="D387" s="1" t="str">
        <f>[2]data!$F383</f>
        <v>P</v>
      </c>
      <c r="E387" s="2" t="str">
        <f>IF([2]data!$G383="1","M","")</f>
        <v>M</v>
      </c>
      <c r="F387" s="37" t="str">
        <f>IF([2]data!$H383="1","M","")</f>
        <v/>
      </c>
      <c r="G387" s="1" t="str">
        <f>[2]data!$I383</f>
        <v>BC-13-5361-01</v>
      </c>
      <c r="H387" s="3"/>
      <c r="I387" s="30"/>
      <c r="J387" s="4">
        <f>IF([2]data!$N383="","VIDE",[2]data!$N383)</f>
        <v>41571.568564814799</v>
      </c>
      <c r="K387" s="127">
        <f t="shared" ref="K387:K400" si="32">IF(J387="","",INT((J387-(DATE(YEAR(J387-WEEKDAY(J387-1)+4),1,3)-WEEKDAY(DATE(YEAR(J387-WEEKDAY(J387-1)+4),1,3)))+5)/7))</f>
        <v>43</v>
      </c>
      <c r="L387" s="4">
        <f t="shared" ref="L387:L400" si="33">IF($J387="","",IF($D387="P",IF($E387="",WORKDAY($J387,5,$J$3:$P$4),WORKDAY($J387,3,$J$3:$P$4)),IF($E387="",WORKDAY($J387,10,$J$3:$P$4),WORKDAY($J387,5,$J$3:$P$4))))</f>
        <v>41576</v>
      </c>
      <c r="M387" s="4">
        <f>IF([2]data!$Q383="","VIDE",[2]data!$Q383)</f>
        <v>41571.596574074101</v>
      </c>
      <c r="N387" s="1">
        <f t="shared" ref="N387:N400" si="34">IF(M387="","",INT((M387-(DATE(YEAR(M387-WEEKDAY(M387-1)+4),1,3)-WEEKDAY(DATE(YEAR(M387-WEEKDAY(M387-1)+4),1,3)))+5)/7))</f>
        <v>43</v>
      </c>
      <c r="O387" s="1">
        <f t="shared" ref="O387:O400" si="35">IF($M387="","",NETWORKDAYS(J387,M387,$J$3:$P$4)-1)</f>
        <v>0</v>
      </c>
      <c r="P387" s="3">
        <f>IF([2]data!$T383="","VIDE",[2]data!$T383)</f>
        <v>1.75</v>
      </c>
      <c r="Q387" s="1">
        <f>IF([2]data!$U383="","VIDE",[2]data!$U383)</f>
        <v>0.5</v>
      </c>
      <c r="R387" s="1" t="str">
        <f>IF([2]data!$V383="","",[2]data!$V383)</f>
        <v>FPL</v>
      </c>
      <c r="S387" s="129" t="str">
        <f>IF([2]data!$W383="","",[2]data!$W383)</f>
        <v/>
      </c>
    </row>
    <row r="388" spans="1:19">
      <c r="A388" s="1" t="str">
        <f>IF([2]data!$A384="","",[2]data!$A384)</f>
        <v>F</v>
      </c>
      <c r="B388" s="1" t="str">
        <f>[2]data!$B384</f>
        <v>FR-178W</v>
      </c>
      <c r="C388" s="1" t="str">
        <f t="shared" ref="C388:C400" si="36">LEFT(B388,2)</f>
        <v>FR</v>
      </c>
      <c r="D388" s="1" t="str">
        <f>[2]data!$F384</f>
        <v>P</v>
      </c>
      <c r="E388" s="2" t="str">
        <f>IF([2]data!$G384="1","M","")</f>
        <v/>
      </c>
      <c r="F388" s="37" t="str">
        <f>IF([2]data!$H384="1","M","")</f>
        <v/>
      </c>
      <c r="G388" s="1" t="str">
        <f>[2]data!$I384</f>
        <v>BC-13-5265-01</v>
      </c>
      <c r="H388" s="3"/>
      <c r="I388" s="30"/>
      <c r="J388" s="4">
        <f>IF([2]data!$N384="","VIDE",[2]data!$N384)</f>
        <v>41565.5836921296</v>
      </c>
      <c r="K388" s="127">
        <f t="shared" si="32"/>
        <v>42</v>
      </c>
      <c r="L388" s="4">
        <f t="shared" si="33"/>
        <v>41572</v>
      </c>
      <c r="M388" s="4">
        <f>IF([2]data!$Q384="","VIDE",[2]data!$Q384)</f>
        <v>41571.507777777799</v>
      </c>
      <c r="N388" s="1">
        <f t="shared" si="34"/>
        <v>43</v>
      </c>
      <c r="O388" s="1">
        <f t="shared" si="35"/>
        <v>4</v>
      </c>
      <c r="P388" s="3">
        <f>IF([2]data!$T384="","VIDE",[2]data!$T384)</f>
        <v>1.25</v>
      </c>
      <c r="Q388" s="1">
        <f>IF([2]data!$U384="","VIDE",[2]data!$U384)</f>
        <v>2</v>
      </c>
      <c r="R388" s="1" t="str">
        <f>IF([2]data!$V384="","",[2]data!$V384)</f>
        <v>CED</v>
      </c>
      <c r="S388" s="129" t="str">
        <f>IF([2]data!$W384="","",[2]data!$W384)</f>
        <v/>
      </c>
    </row>
    <row r="389" spans="1:19">
      <c r="A389" s="1" t="str">
        <f>IF([2]data!$A385="","",[2]data!$A385)</f>
        <v>F</v>
      </c>
      <c r="B389" s="1" t="str">
        <f>[2]data!$B385</f>
        <v>DT-470</v>
      </c>
      <c r="C389" s="1" t="str">
        <f t="shared" si="36"/>
        <v>DT</v>
      </c>
      <c r="D389" s="1" t="str">
        <f>[2]data!$F385</f>
        <v>P</v>
      </c>
      <c r="E389" s="2" t="str">
        <f>IF([2]data!$G385="1","M","")</f>
        <v/>
      </c>
      <c r="F389" s="37" t="str">
        <f>IF([2]data!$H385="1","M","")</f>
        <v/>
      </c>
      <c r="G389" s="1" t="str">
        <f>[2]data!$I385</f>
        <v>BC-13-5265-02</v>
      </c>
      <c r="H389" s="3"/>
      <c r="I389" s="30"/>
      <c r="J389" s="4">
        <f>IF([2]data!$N385="","VIDE",[2]data!$N385)</f>
        <v>41565.5836921296</v>
      </c>
      <c r="K389" s="127">
        <f t="shared" si="32"/>
        <v>42</v>
      </c>
      <c r="L389" s="4">
        <f t="shared" si="33"/>
        <v>41572</v>
      </c>
      <c r="M389" s="4">
        <f>IF([2]data!$Q385="","VIDE",[2]data!$Q385)</f>
        <v>41571.507777777799</v>
      </c>
      <c r="N389" s="1">
        <f t="shared" si="34"/>
        <v>43</v>
      </c>
      <c r="O389" s="1">
        <f t="shared" si="35"/>
        <v>4</v>
      </c>
      <c r="P389" s="3">
        <f>IF([2]data!$T385="","VIDE",[2]data!$T385)</f>
        <v>0.75</v>
      </c>
      <c r="Q389" s="1">
        <f>IF([2]data!$U385="","VIDE",[2]data!$U385)</f>
        <v>0.75</v>
      </c>
      <c r="R389" s="1" t="str">
        <f>IF([2]data!$V385="","",[2]data!$V385)</f>
        <v>CED</v>
      </c>
      <c r="S389" s="129" t="str">
        <f>IF([2]data!$W385="","",[2]data!$W385)</f>
        <v/>
      </c>
    </row>
    <row r="390" spans="1:19">
      <c r="A390" s="1" t="str">
        <f>IF([2]data!$A386="","",[2]data!$A386)</f>
        <v>F</v>
      </c>
      <c r="B390" s="1" t="str">
        <f>[2]data!$B386</f>
        <v>AD-519</v>
      </c>
      <c r="C390" s="1" t="str">
        <f t="shared" si="36"/>
        <v>AD</v>
      </c>
      <c r="D390" s="1" t="str">
        <f>[2]data!$F386</f>
        <v>P</v>
      </c>
      <c r="E390" s="2" t="str">
        <f>IF([2]data!$G386="1","M","")</f>
        <v/>
      </c>
      <c r="F390" s="37" t="str">
        <f>IF([2]data!$H386="1","M","")</f>
        <v/>
      </c>
      <c r="G390" s="1" t="str">
        <f>[2]data!$I386</f>
        <v>BC-13-5160-01</v>
      </c>
      <c r="H390" s="3"/>
      <c r="I390" s="30"/>
      <c r="J390" s="4">
        <f>IF([2]data!$N386="","VIDE",[2]data!$N386)</f>
        <v>41561.351087962998</v>
      </c>
      <c r="K390" s="127">
        <f t="shared" si="32"/>
        <v>42</v>
      </c>
      <c r="L390" s="4">
        <f t="shared" si="33"/>
        <v>41568</v>
      </c>
      <c r="M390" s="4">
        <f>IF([2]data!$Q386="","VIDE",[2]data!$Q386)</f>
        <v>41571.496296296304</v>
      </c>
      <c r="N390" s="1">
        <f t="shared" si="34"/>
        <v>43</v>
      </c>
      <c r="O390" s="1">
        <f t="shared" si="35"/>
        <v>8</v>
      </c>
      <c r="P390" s="3">
        <f>IF([2]data!$T386="","VIDE",[2]data!$T386)</f>
        <v>1.75</v>
      </c>
      <c r="Q390" s="1">
        <f>IF([2]data!$U386="","VIDE",[2]data!$U386)</f>
        <v>0.5</v>
      </c>
      <c r="R390" s="1" t="str">
        <f>IF([2]data!$V386="","",[2]data!$V386)</f>
        <v>FPL</v>
      </c>
      <c r="S390" s="129" t="str">
        <f>IF([2]data!$W386="","",[2]data!$W386)</f>
        <v/>
      </c>
    </row>
    <row r="391" spans="1:19">
      <c r="A391" s="1" t="str">
        <f>IF([2]data!$A387="","",[2]data!$A387)</f>
        <v>F</v>
      </c>
      <c r="B391" s="1" t="str">
        <f>[2]data!$B387</f>
        <v>AD-519</v>
      </c>
      <c r="C391" s="1" t="str">
        <f t="shared" si="36"/>
        <v>AD</v>
      </c>
      <c r="D391" s="1" t="str">
        <f>[2]data!$F387</f>
        <v>P</v>
      </c>
      <c r="E391" s="2" t="str">
        <f>IF([2]data!$G387="1","M","")</f>
        <v/>
      </c>
      <c r="F391" s="37" t="str">
        <f>IF([2]data!$H387="1","M","")</f>
        <v/>
      </c>
      <c r="G391" s="1" t="str">
        <f>[2]data!$I387</f>
        <v>BC-13-5324-01</v>
      </c>
      <c r="H391" s="3"/>
      <c r="I391" s="30" t="s">
        <v>55</v>
      </c>
      <c r="J391" s="4">
        <f>IF([2]data!$N387="","VIDE",[2]data!$N387)</f>
        <v>41569.645659722199</v>
      </c>
      <c r="K391" s="127">
        <f t="shared" si="32"/>
        <v>43</v>
      </c>
      <c r="L391" s="4">
        <f t="shared" si="33"/>
        <v>41576</v>
      </c>
      <c r="M391" s="4">
        <f>IF([2]data!$Q387="","VIDE",[2]data!$Q387)</f>
        <v>41571.486458333296</v>
      </c>
      <c r="N391" s="1">
        <f t="shared" si="34"/>
        <v>43</v>
      </c>
      <c r="O391" s="1">
        <f t="shared" si="35"/>
        <v>2</v>
      </c>
      <c r="P391" s="3">
        <f>IF([2]data!$T387="","VIDE",[2]data!$T387)</f>
        <v>1.75</v>
      </c>
      <c r="Q391" s="1">
        <f>IF([2]data!$U387="","VIDE",[2]data!$U387)</f>
        <v>0.5</v>
      </c>
      <c r="R391" s="1" t="str">
        <f>IF([2]data!$V387="","",[2]data!$V387)</f>
        <v>FPL</v>
      </c>
      <c r="S391" s="129" t="str">
        <f>IF([2]data!$W387="","",[2]data!$W387)</f>
        <v/>
      </c>
    </row>
    <row r="392" spans="1:19">
      <c r="A392" s="1" t="str">
        <f>IF([2]data!$A388="","",[2]data!$A388)</f>
        <v>F</v>
      </c>
      <c r="B392" s="1" t="str">
        <f>[2]data!$B388</f>
        <v>BF-043</v>
      </c>
      <c r="C392" s="1" t="str">
        <f t="shared" si="36"/>
        <v>BF</v>
      </c>
      <c r="D392" s="1" t="str">
        <f>[2]data!$F388</f>
        <v>P</v>
      </c>
      <c r="E392" s="2" t="str">
        <f>IF([2]data!$G388="1","M","")</f>
        <v/>
      </c>
      <c r="F392" s="37" t="str">
        <f>IF([2]data!$H388="1","M","")</f>
        <v/>
      </c>
      <c r="G392" s="1" t="str">
        <f>[2]data!$I388</f>
        <v>BC-13-5139-01</v>
      </c>
      <c r="H392" s="3"/>
      <c r="I392" s="30" t="s">
        <v>55</v>
      </c>
      <c r="J392" s="4">
        <f>IF([2]data!$N388="","VIDE",[2]data!$N388)</f>
        <v>41558.490439814799</v>
      </c>
      <c r="K392" s="127">
        <f t="shared" si="32"/>
        <v>41</v>
      </c>
      <c r="L392" s="4">
        <f t="shared" si="33"/>
        <v>41565</v>
      </c>
      <c r="M392" s="4">
        <f>IF([2]data!$Q388="","VIDE",[2]data!$Q388)</f>
        <v>41571.444722222201</v>
      </c>
      <c r="N392" s="1">
        <f t="shared" si="34"/>
        <v>43</v>
      </c>
      <c r="O392" s="1">
        <f t="shared" si="35"/>
        <v>9</v>
      </c>
      <c r="P392" s="3">
        <f>IF([2]data!$T388="","VIDE",[2]data!$T388)</f>
        <v>1.75</v>
      </c>
      <c r="Q392" s="1">
        <f>IF([2]data!$U388="","VIDE",[2]data!$U388)</f>
        <v>1.75</v>
      </c>
      <c r="R392" s="1" t="str">
        <f>IF([2]data!$V388="","",[2]data!$V388)</f>
        <v>FPL</v>
      </c>
      <c r="S392" s="129" t="str">
        <f>IF([2]data!$W388="","",[2]data!$W388)</f>
        <v/>
      </c>
    </row>
    <row r="393" spans="1:19">
      <c r="A393" s="1" t="str">
        <f>IF([2]data!$A389="","",[2]data!$A389)</f>
        <v>F</v>
      </c>
      <c r="B393" s="1" t="str">
        <f>[2]data!$B389</f>
        <v>EL-373</v>
      </c>
      <c r="C393" s="1" t="str">
        <f t="shared" si="36"/>
        <v>EL</v>
      </c>
      <c r="D393" s="1" t="str">
        <f>[2]data!$F389</f>
        <v>P</v>
      </c>
      <c r="E393" s="2" t="str">
        <f>IF([2]data!$G389="1","M","")</f>
        <v/>
      </c>
      <c r="F393" s="37" t="str">
        <f>IF([2]data!$H389="1","M","")</f>
        <v/>
      </c>
      <c r="G393" s="1" t="str">
        <f>[2]data!$I389</f>
        <v>BC-13-5250-01</v>
      </c>
      <c r="H393" s="3"/>
      <c r="I393" s="30" t="s">
        <v>55</v>
      </c>
      <c r="J393" s="4">
        <f>IF([2]data!$N389="","VIDE",[2]data!$N389)</f>
        <v>41564.695381944402</v>
      </c>
      <c r="K393" s="127">
        <f t="shared" si="32"/>
        <v>42</v>
      </c>
      <c r="L393" s="4">
        <f t="shared" si="33"/>
        <v>41571</v>
      </c>
      <c r="M393" s="4">
        <f>IF([2]data!$Q389="","VIDE",[2]data!$Q389)</f>
        <v>41571.405370370398</v>
      </c>
      <c r="N393" s="1">
        <f t="shared" si="34"/>
        <v>43</v>
      </c>
      <c r="O393" s="1">
        <f t="shared" si="35"/>
        <v>5</v>
      </c>
      <c r="P393" s="3">
        <f>IF([2]data!$T389="","VIDE",[2]data!$T389)</f>
        <v>2.5</v>
      </c>
      <c r="Q393" s="1">
        <f>IF([2]data!$U389="","VIDE",[2]data!$U389)</f>
        <v>2.5</v>
      </c>
      <c r="R393" s="1" t="str">
        <f>IF([2]data!$V389="","",[2]data!$V389)</f>
        <v>CED</v>
      </c>
      <c r="S393" s="129" t="str">
        <f>IF([2]data!$W389="","",[2]data!$W389)</f>
        <v/>
      </c>
    </row>
    <row r="394" spans="1:19">
      <c r="A394" s="1" t="str">
        <f>IF([2]data!$A390="","",[2]data!$A390)</f>
        <v>F</v>
      </c>
      <c r="B394" s="1" t="str">
        <f>[2]data!$B390</f>
        <v>EL-373</v>
      </c>
      <c r="C394" s="1" t="str">
        <f t="shared" si="36"/>
        <v>EL</v>
      </c>
      <c r="D394" s="1" t="str">
        <f>[2]data!$F390</f>
        <v>P</v>
      </c>
      <c r="E394" s="2" t="str">
        <f>IF([2]data!$G390="1","M","")</f>
        <v/>
      </c>
      <c r="F394" s="37" t="str">
        <f>IF([2]data!$H390="1","M","")</f>
        <v/>
      </c>
      <c r="G394" s="1" t="str">
        <f>[2]data!$I390</f>
        <v>BC-13-5250-02</v>
      </c>
      <c r="H394" s="3"/>
      <c r="I394" s="30" t="s">
        <v>55</v>
      </c>
      <c r="J394" s="4">
        <f>IF([2]data!$N390="","VIDE",[2]data!$N390)</f>
        <v>41564.695381944402</v>
      </c>
      <c r="K394" s="127">
        <f t="shared" si="32"/>
        <v>42</v>
      </c>
      <c r="L394" s="4">
        <f t="shared" si="33"/>
        <v>41571</v>
      </c>
      <c r="M394" s="4">
        <f>IF([2]data!$Q390="","VIDE",[2]data!$Q390)</f>
        <v>41571.405370370398</v>
      </c>
      <c r="N394" s="1">
        <f t="shared" si="34"/>
        <v>43</v>
      </c>
      <c r="O394" s="1">
        <f t="shared" si="35"/>
        <v>5</v>
      </c>
      <c r="P394" s="3">
        <f>IF([2]data!$T390="","VIDE",[2]data!$T390)</f>
        <v>2.5</v>
      </c>
      <c r="Q394" s="1">
        <f>IF([2]data!$U390="","VIDE",[2]data!$U390)</f>
        <v>2.5</v>
      </c>
      <c r="R394" s="1" t="str">
        <f>IF([2]data!$V390="","",[2]data!$V390)</f>
        <v>CED</v>
      </c>
      <c r="S394" s="129" t="str">
        <f>IF([2]data!$W390="","",[2]data!$W390)</f>
        <v/>
      </c>
    </row>
    <row r="395" spans="1:19">
      <c r="A395" s="1" t="str">
        <f>IF([2]data!$A391="","",[2]data!$A391)</f>
        <v>F</v>
      </c>
      <c r="B395" s="1" t="str">
        <f>[2]data!$B391</f>
        <v>AD-748</v>
      </c>
      <c r="C395" s="1" t="str">
        <f t="shared" si="36"/>
        <v>AD</v>
      </c>
      <c r="D395" s="1" t="str">
        <f>[2]data!$F391</f>
        <v>P</v>
      </c>
      <c r="E395" s="2" t="str">
        <f>IF([2]data!$G391="1","M","")</f>
        <v/>
      </c>
      <c r="F395" s="37" t="str">
        <f>IF([2]data!$H391="1","M","")</f>
        <v/>
      </c>
      <c r="G395" s="1" t="str">
        <f>[2]data!$I391</f>
        <v>BC-13-5141-01</v>
      </c>
      <c r="H395" s="3"/>
      <c r="I395" s="30"/>
      <c r="J395" s="4">
        <f>IF([2]data!$N391="","VIDE",[2]data!$N391)</f>
        <v>41558.494375000002</v>
      </c>
      <c r="K395" s="127">
        <f t="shared" si="32"/>
        <v>41</v>
      </c>
      <c r="L395" s="4">
        <f t="shared" si="33"/>
        <v>41565</v>
      </c>
      <c r="M395" s="4">
        <f>IF([2]data!$Q391="","VIDE",[2]data!$Q391)</f>
        <v>41571.365856481498</v>
      </c>
      <c r="N395" s="1">
        <f t="shared" si="34"/>
        <v>43</v>
      </c>
      <c r="O395" s="1">
        <f t="shared" si="35"/>
        <v>9</v>
      </c>
      <c r="P395" s="3">
        <f>IF([2]data!$T391="","VIDE",[2]data!$T391)</f>
        <v>1.75</v>
      </c>
      <c r="Q395" s="1">
        <f>IF([2]data!$U391="","VIDE",[2]data!$U391)</f>
        <v>3.5</v>
      </c>
      <c r="R395" s="1" t="str">
        <f>IF([2]data!$V391="","",[2]data!$V391)</f>
        <v>FPL</v>
      </c>
      <c r="S395" s="129" t="str">
        <f>IF([2]data!$W391="","",[2]data!$W391)</f>
        <v/>
      </c>
    </row>
    <row r="396" spans="1:19">
      <c r="A396" s="1" t="str">
        <f>IF([2]data!$A392="","",[2]data!$A392)</f>
        <v>F</v>
      </c>
      <c r="B396" s="1" t="str">
        <f>[2]data!$B392</f>
        <v>DW-028</v>
      </c>
      <c r="C396" s="1" t="str">
        <f t="shared" si="36"/>
        <v>DW</v>
      </c>
      <c r="D396" s="1" t="str">
        <f>[2]data!$F392</f>
        <v>P</v>
      </c>
      <c r="E396" s="2" t="str">
        <f>IF([2]data!$G392="1","M","")</f>
        <v/>
      </c>
      <c r="F396" s="37" t="str">
        <f>IF([2]data!$H392="1","M","")</f>
        <v/>
      </c>
      <c r="G396" s="1" t="str">
        <f>[2]data!$I392</f>
        <v>BC-13-4937-01</v>
      </c>
      <c r="H396" s="3"/>
      <c r="I396" s="30"/>
      <c r="J396" s="4">
        <f>IF([2]data!$N392="","VIDE",[2]data!$N392)</f>
        <v>41548.510578703703</v>
      </c>
      <c r="K396" s="127">
        <f t="shared" si="32"/>
        <v>40</v>
      </c>
      <c r="L396" s="4">
        <f t="shared" si="33"/>
        <v>41555</v>
      </c>
      <c r="M396" s="4">
        <f>IF([2]data!$Q392="","VIDE",[2]data!$Q392)</f>
        <v>41571</v>
      </c>
      <c r="N396" s="1">
        <f t="shared" si="34"/>
        <v>43</v>
      </c>
      <c r="O396" s="1">
        <f t="shared" si="35"/>
        <v>17</v>
      </c>
      <c r="P396" s="3">
        <f>IF([2]data!$T392="","VIDE",[2]data!$T392)</f>
        <v>2.5</v>
      </c>
      <c r="Q396" s="1">
        <f>IF([2]data!$U392="","VIDE",[2]data!$U392)</f>
        <v>2.5</v>
      </c>
      <c r="R396" s="1" t="str">
        <f>IF([2]data!$V392="","",[2]data!$V392)</f>
        <v>DCR</v>
      </c>
      <c r="S396" s="129" t="str">
        <f>IF([2]data!$W392="","",[2]data!$W392)</f>
        <v/>
      </c>
    </row>
    <row r="397" spans="1:19">
      <c r="A397" s="1" t="str">
        <f>IF([2]data!$A393="","",[2]data!$A393)</f>
        <v>F</v>
      </c>
      <c r="B397" s="1" t="str">
        <f>[2]data!$B393</f>
        <v>EL-296B</v>
      </c>
      <c r="C397" s="1" t="str">
        <f t="shared" si="36"/>
        <v>EL</v>
      </c>
      <c r="D397" s="1" t="str">
        <f>[2]data!$F393</f>
        <v>P</v>
      </c>
      <c r="E397" s="2" t="str">
        <f>IF([2]data!$G393="1","M","")</f>
        <v/>
      </c>
      <c r="F397" s="37" t="str">
        <f>IF([2]data!$H393="1","M","")</f>
        <v/>
      </c>
      <c r="G397" s="1" t="str">
        <f>[2]data!$I393</f>
        <v>BC-13-4937-03</v>
      </c>
      <c r="H397" s="3"/>
      <c r="I397" s="30" t="s">
        <v>55</v>
      </c>
      <c r="J397" s="4">
        <f>IF([2]data!$N393="","VIDE",[2]data!$N393)</f>
        <v>41548.510578703703</v>
      </c>
      <c r="K397" s="127">
        <f t="shared" si="32"/>
        <v>40</v>
      </c>
      <c r="L397" s="4">
        <f t="shared" si="33"/>
        <v>41555</v>
      </c>
      <c r="M397" s="4">
        <f>IF([2]data!$Q393="","VIDE",[2]data!$Q393)</f>
        <v>41571</v>
      </c>
      <c r="N397" s="1">
        <f t="shared" si="34"/>
        <v>43</v>
      </c>
      <c r="O397" s="1">
        <f t="shared" si="35"/>
        <v>17</v>
      </c>
      <c r="P397" s="3">
        <f>IF([2]data!$T393="","VIDE",[2]data!$T393)</f>
        <v>1</v>
      </c>
      <c r="Q397" s="1">
        <f>IF([2]data!$U393="","VIDE",[2]data!$U393)</f>
        <v>1</v>
      </c>
      <c r="R397" s="1" t="str">
        <f>IF([2]data!$V393="","",[2]data!$V393)</f>
        <v>DCR</v>
      </c>
      <c r="S397" s="129" t="str">
        <f>IF([2]data!$W393="","",[2]data!$W393)</f>
        <v/>
      </c>
    </row>
    <row r="398" spans="1:19">
      <c r="A398" s="1" t="str">
        <f>IF([2]data!$A394="","",[2]data!$A394)</f>
        <v>F</v>
      </c>
      <c r="B398" s="1" t="str">
        <f>[2]data!$B394</f>
        <v>DT-471</v>
      </c>
      <c r="C398" s="1" t="str">
        <f t="shared" si="36"/>
        <v>DT</v>
      </c>
      <c r="D398" s="1" t="str">
        <f>[2]data!$F394</f>
        <v>P</v>
      </c>
      <c r="E398" s="2" t="str">
        <f>IF([2]data!$G394="1","M","")</f>
        <v/>
      </c>
      <c r="F398" s="37" t="str">
        <f>IF([2]data!$H394="1","M","")</f>
        <v/>
      </c>
      <c r="G398" s="1" t="str">
        <f>[2]data!$I394</f>
        <v>BC-13-5265-03</v>
      </c>
      <c r="H398" s="3"/>
      <c r="I398" s="30"/>
      <c r="J398" s="4">
        <f>IF([2]data!$N394="","VIDE",[2]data!$N394)</f>
        <v>41565.5836921296</v>
      </c>
      <c r="K398" s="127">
        <f t="shared" si="32"/>
        <v>42</v>
      </c>
      <c r="L398" s="4">
        <f t="shared" si="33"/>
        <v>41572</v>
      </c>
      <c r="M398" s="4">
        <f>IF([2]data!$Q394="","VIDE",[2]data!$Q394)</f>
        <v>41571</v>
      </c>
      <c r="N398" s="1">
        <f t="shared" si="34"/>
        <v>43</v>
      </c>
      <c r="O398" s="1">
        <f t="shared" si="35"/>
        <v>4</v>
      </c>
      <c r="P398" s="3">
        <f>IF([2]data!$T394="","VIDE",[2]data!$T394)</f>
        <v>0.75</v>
      </c>
      <c r="Q398" s="1">
        <f>IF([2]data!$U394="","VIDE",[2]data!$U394)</f>
        <v>2</v>
      </c>
      <c r="R398" s="1" t="str">
        <f>IF([2]data!$V394="","",[2]data!$V394)</f>
        <v>CED</v>
      </c>
      <c r="S398" s="129" t="str">
        <f>IF([2]data!$W394="","",[2]data!$W394)</f>
        <v/>
      </c>
    </row>
    <row r="399" spans="1:19">
      <c r="A399" s="1" t="str">
        <f>IF([2]data!$A395="","",[2]data!$A395)</f>
        <v>F</v>
      </c>
      <c r="B399" s="1" t="str">
        <f>[2]data!$B395</f>
        <v>BG-009</v>
      </c>
      <c r="C399" s="1" t="str">
        <f t="shared" si="36"/>
        <v>BG</v>
      </c>
      <c r="D399" s="1" t="str">
        <f>[2]data!$F395</f>
        <v>P</v>
      </c>
      <c r="E399" s="2" t="str">
        <f>IF([2]data!$G395="1","M","")</f>
        <v/>
      </c>
      <c r="F399" s="37" t="str">
        <f>IF([2]data!$H395="1","M","")</f>
        <v/>
      </c>
      <c r="G399" s="1" t="str">
        <f>[2]data!$I395</f>
        <v>BC-13-5316-06</v>
      </c>
      <c r="H399" s="3"/>
      <c r="I399" s="30"/>
      <c r="J399" s="4">
        <f>IF([2]data!$N395="","VIDE",[2]data!$N395)</f>
        <v>41569.428749999999</v>
      </c>
      <c r="K399" s="127">
        <f t="shared" si="32"/>
        <v>43</v>
      </c>
      <c r="L399" s="4">
        <f t="shared" si="33"/>
        <v>41576</v>
      </c>
      <c r="M399" s="4">
        <f>IF([2]data!$Q395="","VIDE",[2]data!$Q395)</f>
        <v>41571</v>
      </c>
      <c r="N399" s="1">
        <f t="shared" si="34"/>
        <v>43</v>
      </c>
      <c r="O399" s="1">
        <f t="shared" si="35"/>
        <v>2</v>
      </c>
      <c r="P399" s="3">
        <f>IF([2]data!$T395="","VIDE",[2]data!$T395)</f>
        <v>1</v>
      </c>
      <c r="Q399" s="1">
        <f>IF([2]data!$U395="","VIDE",[2]data!$U395)</f>
        <v>1</v>
      </c>
      <c r="R399" s="1" t="str">
        <f>IF([2]data!$V395="","",[2]data!$V395)</f>
        <v>DCR</v>
      </c>
      <c r="S399" s="129" t="str">
        <f>IF([2]data!$W395="","",[2]data!$W395)</f>
        <v/>
      </c>
    </row>
    <row r="400" spans="1:19">
      <c r="A400" s="1" t="str">
        <f>IF([2]data!$A396="","",[2]data!$A396)</f>
        <v>F</v>
      </c>
      <c r="B400" s="1" t="str">
        <f>[2]data!$B396</f>
        <v>AL-105</v>
      </c>
      <c r="C400" s="1" t="str">
        <f t="shared" si="36"/>
        <v>AL</v>
      </c>
      <c r="D400" s="1" t="str">
        <f>[2]data!$F396</f>
        <v>P</v>
      </c>
      <c r="E400" s="2" t="str">
        <f>IF([2]data!$G396="1","M","")</f>
        <v/>
      </c>
      <c r="F400" s="37" t="str">
        <f>IF([2]data!$H396="1","M","")</f>
        <v/>
      </c>
      <c r="G400" s="1" t="str">
        <f>[2]data!$I396</f>
        <v>BC-13-4937-02</v>
      </c>
      <c r="H400" s="3"/>
      <c r="I400" s="30" t="s">
        <v>55</v>
      </c>
      <c r="J400" s="4">
        <f>IF([2]data!$N396="","VIDE",[2]data!$N396)</f>
        <v>41548.510578703703</v>
      </c>
      <c r="K400" s="127">
        <f t="shared" si="32"/>
        <v>40</v>
      </c>
      <c r="L400" s="4">
        <f t="shared" si="33"/>
        <v>41555</v>
      </c>
      <c r="M400" s="4">
        <f>IF([2]data!$Q396="","VIDE",[2]data!$Q396)</f>
        <v>41571</v>
      </c>
      <c r="N400" s="1">
        <f t="shared" si="34"/>
        <v>43</v>
      </c>
      <c r="O400" s="1">
        <f t="shared" si="35"/>
        <v>17</v>
      </c>
      <c r="P400" s="3">
        <f>IF([2]data!$T396="","VIDE",[2]data!$T396)</f>
        <v>1.5</v>
      </c>
      <c r="Q400" s="1">
        <f>IF([2]data!$U396="","VIDE",[2]data!$U396)</f>
        <v>1.5</v>
      </c>
      <c r="R400" s="1" t="str">
        <f>IF([2]data!$V396="","",[2]data!$V396)</f>
        <v>DCR</v>
      </c>
      <c r="S400" s="129" t="str">
        <f>IF([2]data!$W396="","",[2]data!$W396)</f>
        <v/>
      </c>
    </row>
    <row r="401" spans="1:19">
      <c r="A401" s="1" t="str">
        <f>IF([2]data!$A8835="","",[2]data!$A8835)</f>
        <v/>
      </c>
      <c r="B401" s="1">
        <f>[2]data!$B8835</f>
        <v>0</v>
      </c>
      <c r="C401" s="1" t="str">
        <f t="shared" ref="C401:C432" si="37">LEFT(B401,2)</f>
        <v>0</v>
      </c>
      <c r="D401" s="1">
        <f>[2]data!$F8835</f>
        <v>0</v>
      </c>
      <c r="E401" s="2" t="str">
        <f>IF([2]data!$G8835="1","M","")</f>
        <v/>
      </c>
      <c r="F401" s="37" t="str">
        <f>IF([2]data!$H8835="1","M","")</f>
        <v/>
      </c>
      <c r="G401" s="1">
        <f>[2]data!$I8835</f>
        <v>0</v>
      </c>
      <c r="H401" s="3"/>
      <c r="I401" s="30"/>
      <c r="J401" s="4" t="str">
        <f>IF([2]data!$N8835="","VIDE",[2]data!$N8835)</f>
        <v>VIDE</v>
      </c>
      <c r="K401" s="127" t="e">
        <f t="shared" ref="K401:K432" si="38">IF(J401="","",INT((J401-(DATE(YEAR(J401-WEEKDAY(J401-1)+4),1,3)-WEEKDAY(DATE(YEAR(J401-WEEKDAY(J401-1)+4),1,3)))+5)/7))</f>
        <v>#VALUE!</v>
      </c>
      <c r="L401" s="4" t="e">
        <f t="shared" ref="L401:L455" si="39">IF($J401="","",IF($D401="P",IF($E401="",WORKDAY($J401,5,$J$3:$P$4),WORKDAY($J401,3,$J$3:$P$4)),IF($E401="",WORKDAY($J401,10,$J$3:$P$4),WORKDAY($J401,5,$J$3:$P$4))))</f>
        <v>#VALUE!</v>
      </c>
      <c r="M401" s="4" t="str">
        <f>IF([2]data!$Q8835="","VIDE",[2]data!$Q8835)</f>
        <v>VIDE</v>
      </c>
      <c r="N401" s="1" t="e">
        <f t="shared" ref="N401:N432" si="40">IF(M401="","",INT((M401-(DATE(YEAR(M401-WEEKDAY(M401-1)+4),1,3)-WEEKDAY(DATE(YEAR(M401-WEEKDAY(M401-1)+4),1,3)))+5)/7))</f>
        <v>#VALUE!</v>
      </c>
      <c r="O401" s="1" t="e">
        <f>IF($M401="","",NETWORKDAYS(J401,M401,$J$3:$P$4)-1)</f>
        <v>#VALUE!</v>
      </c>
      <c r="P401" s="3" t="str">
        <f>IF([2]data!$T8835="","VIDE",[2]data!$T8835)</f>
        <v>VIDE</v>
      </c>
      <c r="Q401" s="1" t="str">
        <f>IF([2]data!$U8835="","VIDE",[2]data!$U8835)</f>
        <v>VIDE</v>
      </c>
      <c r="R401" s="1" t="str">
        <f>IF([2]data!$V8835="","",[2]data!$V8835)</f>
        <v/>
      </c>
      <c r="S401" s="129" t="str">
        <f>IF([2]data!$W8835="","",[2]data!$W8835)</f>
        <v/>
      </c>
    </row>
    <row r="402" spans="1:19">
      <c r="A402" s="1" t="str">
        <f>IF([2]data!$A8836="","",[2]data!$A8836)</f>
        <v/>
      </c>
      <c r="B402" s="1">
        <f>[2]data!$B8836</f>
        <v>0</v>
      </c>
      <c r="C402" s="1" t="str">
        <f t="shared" si="37"/>
        <v>0</v>
      </c>
      <c r="D402" s="1">
        <f>[2]data!$F8836</f>
        <v>0</v>
      </c>
      <c r="E402" s="2" t="str">
        <f>IF([2]data!$G8836="1","M","")</f>
        <v/>
      </c>
      <c r="F402" s="37" t="str">
        <f>IF([2]data!$H8836="1","M","")</f>
        <v/>
      </c>
      <c r="G402" s="1">
        <f>[2]data!$I8836</f>
        <v>0</v>
      </c>
      <c r="H402" s="3"/>
      <c r="I402" s="30"/>
      <c r="J402" s="4" t="str">
        <f>IF([2]data!$N8836="","VIDE",[2]data!$N8836)</f>
        <v>VIDE</v>
      </c>
      <c r="K402" s="127" t="e">
        <f t="shared" si="38"/>
        <v>#VALUE!</v>
      </c>
      <c r="L402" s="4" t="e">
        <f t="shared" si="39"/>
        <v>#VALUE!</v>
      </c>
      <c r="M402" s="4" t="str">
        <f>IF([2]data!$Q8836="","VIDE",[2]data!$Q8836)</f>
        <v>VIDE</v>
      </c>
      <c r="N402" s="1" t="e">
        <f t="shared" si="40"/>
        <v>#VALUE!</v>
      </c>
      <c r="O402" s="1" t="e">
        <f t="shared" ref="O402:O432" si="41">IF($M402="","",NETWORKDAYS(J402,M402,$J$3:$P$4)-1)</f>
        <v>#VALUE!</v>
      </c>
      <c r="P402" s="3" t="str">
        <f>IF([2]data!$T8836="","VIDE",[2]data!$T8836)</f>
        <v>VIDE</v>
      </c>
      <c r="Q402" s="1" t="str">
        <f>IF([2]data!$U8836="","VIDE",[2]data!$U8836)</f>
        <v>VIDE</v>
      </c>
      <c r="R402" s="1" t="str">
        <f>IF([2]data!$V8836="","",[2]data!$V8836)</f>
        <v/>
      </c>
      <c r="S402" s="129" t="str">
        <f>IF([2]data!$W8836="","",[2]data!$W8836)</f>
        <v/>
      </c>
    </row>
    <row r="403" spans="1:19">
      <c r="A403" s="1" t="str">
        <f>IF([2]data!$A8837="","",[2]data!$A8837)</f>
        <v/>
      </c>
      <c r="B403" s="1">
        <f>[2]data!$B8837</f>
        <v>0</v>
      </c>
      <c r="C403" s="1" t="str">
        <f t="shared" si="37"/>
        <v>0</v>
      </c>
      <c r="D403" s="1">
        <f>[2]data!$F8837</f>
        <v>0</v>
      </c>
      <c r="E403" s="2" t="str">
        <f>IF([2]data!$G8837="1","M","")</f>
        <v/>
      </c>
      <c r="F403" s="37" t="str">
        <f>IF([2]data!$H8837="1","M","")</f>
        <v/>
      </c>
      <c r="G403" s="1">
        <f>[2]data!$I8837</f>
        <v>0</v>
      </c>
      <c r="H403" s="3"/>
      <c r="I403" s="30"/>
      <c r="J403" s="4" t="str">
        <f>IF([2]data!$N8837="","VIDE",[2]data!$N8837)</f>
        <v>VIDE</v>
      </c>
      <c r="K403" s="127" t="e">
        <f t="shared" si="38"/>
        <v>#VALUE!</v>
      </c>
      <c r="L403" s="4" t="e">
        <f t="shared" si="39"/>
        <v>#VALUE!</v>
      </c>
      <c r="M403" s="4" t="str">
        <f>IF([2]data!$Q8837="","VIDE",[2]data!$Q8837)</f>
        <v>VIDE</v>
      </c>
      <c r="N403" s="1" t="e">
        <f t="shared" si="40"/>
        <v>#VALUE!</v>
      </c>
      <c r="O403" s="1" t="e">
        <f t="shared" si="41"/>
        <v>#VALUE!</v>
      </c>
      <c r="P403" s="3" t="str">
        <f>IF([2]data!$T8837="","VIDE",[2]data!$T8837)</f>
        <v>VIDE</v>
      </c>
      <c r="Q403" s="1" t="str">
        <f>IF([2]data!$U8837="","VIDE",[2]data!$U8837)</f>
        <v>VIDE</v>
      </c>
      <c r="R403" s="1" t="str">
        <f>IF([2]data!$V8837="","",[2]data!$V8837)</f>
        <v/>
      </c>
      <c r="S403" s="129" t="str">
        <f>IF([2]data!$W8837="","",[2]data!$W8837)</f>
        <v/>
      </c>
    </row>
    <row r="404" spans="1:19">
      <c r="A404" s="1" t="str">
        <f>IF([2]data!$A8838="","",[2]data!$A8838)</f>
        <v/>
      </c>
      <c r="B404" s="1">
        <f>[2]data!$B8838</f>
        <v>0</v>
      </c>
      <c r="C404" s="1" t="str">
        <f t="shared" si="37"/>
        <v>0</v>
      </c>
      <c r="D404" s="1">
        <f>[2]data!$F8838</f>
        <v>0</v>
      </c>
      <c r="E404" s="2" t="str">
        <f>IF([2]data!$G8838="1","M","")</f>
        <v/>
      </c>
      <c r="F404" s="37" t="str">
        <f>IF([2]data!$H8838="1","M","")</f>
        <v/>
      </c>
      <c r="G404" s="1">
        <f>[2]data!$I8838</f>
        <v>0</v>
      </c>
      <c r="H404" s="3"/>
      <c r="I404" s="30"/>
      <c r="J404" s="4" t="str">
        <f>IF([2]data!$N8838="","VIDE",[2]data!$N8838)</f>
        <v>VIDE</v>
      </c>
      <c r="K404" s="127" t="e">
        <f t="shared" si="38"/>
        <v>#VALUE!</v>
      </c>
      <c r="L404" s="4" t="e">
        <f t="shared" si="39"/>
        <v>#VALUE!</v>
      </c>
      <c r="M404" s="4" t="str">
        <f>IF([2]data!$Q8838="","VIDE",[2]data!$Q8838)</f>
        <v>VIDE</v>
      </c>
      <c r="N404" s="1" t="e">
        <f t="shared" si="40"/>
        <v>#VALUE!</v>
      </c>
      <c r="O404" s="1" t="e">
        <f t="shared" si="41"/>
        <v>#VALUE!</v>
      </c>
      <c r="P404" s="3" t="str">
        <f>IF([2]data!$T8838="","VIDE",[2]data!$T8838)</f>
        <v>VIDE</v>
      </c>
      <c r="Q404" s="1" t="str">
        <f>IF([2]data!$U8838="","VIDE",[2]data!$U8838)</f>
        <v>VIDE</v>
      </c>
      <c r="R404" s="1" t="str">
        <f>IF([2]data!$V8838="","",[2]data!$V8838)</f>
        <v/>
      </c>
      <c r="S404" s="129" t="str">
        <f>IF([2]data!$W8838="","",[2]data!$W8838)</f>
        <v/>
      </c>
    </row>
    <row r="405" spans="1:19">
      <c r="A405" s="1" t="str">
        <f>IF([2]data!$A8839="","",[2]data!$A8839)</f>
        <v/>
      </c>
      <c r="B405" s="1">
        <f>[2]data!$B8839</f>
        <v>0</v>
      </c>
      <c r="C405" s="1" t="str">
        <f t="shared" si="37"/>
        <v>0</v>
      </c>
      <c r="D405" s="1">
        <f>[2]data!$F8839</f>
        <v>0</v>
      </c>
      <c r="E405" s="2" t="str">
        <f>IF([2]data!$G8839="1","M","")</f>
        <v/>
      </c>
      <c r="F405" s="37" t="str">
        <f>IF([2]data!$H8839="1","M","")</f>
        <v/>
      </c>
      <c r="G405" s="1">
        <f>[2]data!$I8839</f>
        <v>0</v>
      </c>
      <c r="H405" s="3"/>
      <c r="I405" s="30"/>
      <c r="J405" s="4" t="str">
        <f>IF([2]data!$N8839="","VIDE",[2]data!$N8839)</f>
        <v>VIDE</v>
      </c>
      <c r="K405" s="127" t="e">
        <f t="shared" si="38"/>
        <v>#VALUE!</v>
      </c>
      <c r="L405" s="4" t="e">
        <f t="shared" si="39"/>
        <v>#VALUE!</v>
      </c>
      <c r="M405" s="4" t="str">
        <f>IF([2]data!$Q8839="","VIDE",[2]data!$Q8839)</f>
        <v>VIDE</v>
      </c>
      <c r="N405" s="1" t="e">
        <f t="shared" si="40"/>
        <v>#VALUE!</v>
      </c>
      <c r="O405" s="1" t="e">
        <f t="shared" si="41"/>
        <v>#VALUE!</v>
      </c>
      <c r="P405" s="3" t="str">
        <f>IF([2]data!$T8839="","VIDE",[2]data!$T8839)</f>
        <v>VIDE</v>
      </c>
      <c r="Q405" s="1" t="str">
        <f>IF([2]data!$U8839="","VIDE",[2]data!$U8839)</f>
        <v>VIDE</v>
      </c>
      <c r="R405" s="1" t="str">
        <f>IF([2]data!$V8839="","",[2]data!$V8839)</f>
        <v/>
      </c>
      <c r="S405" s="129" t="str">
        <f>IF([2]data!$W8839="","",[2]data!$W8839)</f>
        <v/>
      </c>
    </row>
    <row r="406" spans="1:19">
      <c r="A406" s="1" t="str">
        <f>IF([2]data!$A8840="","",[2]data!$A8840)</f>
        <v/>
      </c>
      <c r="B406" s="1">
        <f>[2]data!$B8840</f>
        <v>0</v>
      </c>
      <c r="C406" s="1" t="str">
        <f t="shared" si="37"/>
        <v>0</v>
      </c>
      <c r="D406" s="1">
        <f>[2]data!$F8840</f>
        <v>0</v>
      </c>
      <c r="E406" s="2" t="str">
        <f>IF([2]data!$G8840="1","M","")</f>
        <v/>
      </c>
      <c r="F406" s="37" t="str">
        <f>IF([2]data!$H8840="1","M","")</f>
        <v/>
      </c>
      <c r="G406" s="1">
        <f>[2]data!$I8840</f>
        <v>0</v>
      </c>
      <c r="H406" s="3"/>
      <c r="I406" s="30"/>
      <c r="J406" s="4" t="str">
        <f>IF([2]data!$N8840="","VIDE",[2]data!$N8840)</f>
        <v>VIDE</v>
      </c>
      <c r="K406" s="127" t="e">
        <f t="shared" si="38"/>
        <v>#VALUE!</v>
      </c>
      <c r="L406" s="4" t="e">
        <f t="shared" si="39"/>
        <v>#VALUE!</v>
      </c>
      <c r="M406" s="4" t="str">
        <f>IF([2]data!$Q8840="","VIDE",[2]data!$Q8840)</f>
        <v>VIDE</v>
      </c>
      <c r="N406" s="1" t="e">
        <f t="shared" si="40"/>
        <v>#VALUE!</v>
      </c>
      <c r="O406" s="1" t="e">
        <f t="shared" si="41"/>
        <v>#VALUE!</v>
      </c>
      <c r="P406" s="3" t="str">
        <f>IF([2]data!$T8840="","VIDE",[2]data!$T8840)</f>
        <v>VIDE</v>
      </c>
      <c r="Q406" s="1" t="str">
        <f>IF([2]data!$U8840="","VIDE",[2]data!$U8840)</f>
        <v>VIDE</v>
      </c>
      <c r="R406" s="1" t="str">
        <f>IF([2]data!$V8840="","",[2]data!$V8840)</f>
        <v/>
      </c>
      <c r="S406" s="129" t="str">
        <f>IF([2]data!$W8840="","",[2]data!$W8840)</f>
        <v/>
      </c>
    </row>
    <row r="407" spans="1:19">
      <c r="A407" s="1" t="str">
        <f>IF([2]data!$A8841="","",[2]data!$A8841)</f>
        <v/>
      </c>
      <c r="B407" s="1">
        <f>[2]data!$B8841</f>
        <v>0</v>
      </c>
      <c r="C407" s="1" t="str">
        <f t="shared" si="37"/>
        <v>0</v>
      </c>
      <c r="D407" s="1">
        <f>[2]data!$F8841</f>
        <v>0</v>
      </c>
      <c r="E407" s="2" t="str">
        <f>IF([2]data!$G8841="1","M","")</f>
        <v/>
      </c>
      <c r="F407" s="37" t="str">
        <f>IF([2]data!$H8841="1","M","")</f>
        <v/>
      </c>
      <c r="G407" s="1">
        <f>[2]data!$I8841</f>
        <v>0</v>
      </c>
      <c r="H407" s="3"/>
      <c r="I407" s="30"/>
      <c r="J407" s="4" t="str">
        <f>IF([2]data!$N8841="","VIDE",[2]data!$N8841)</f>
        <v>VIDE</v>
      </c>
      <c r="K407" s="127" t="e">
        <f t="shared" si="38"/>
        <v>#VALUE!</v>
      </c>
      <c r="L407" s="4" t="e">
        <f t="shared" si="39"/>
        <v>#VALUE!</v>
      </c>
      <c r="M407" s="4" t="str">
        <f>IF([2]data!$Q8841="","VIDE",[2]data!$Q8841)</f>
        <v>VIDE</v>
      </c>
      <c r="N407" s="1" t="e">
        <f t="shared" si="40"/>
        <v>#VALUE!</v>
      </c>
      <c r="O407" s="1" t="e">
        <f t="shared" si="41"/>
        <v>#VALUE!</v>
      </c>
      <c r="P407" s="3" t="str">
        <f>IF([2]data!$T8841="","VIDE",[2]data!$T8841)</f>
        <v>VIDE</v>
      </c>
      <c r="Q407" s="1" t="str">
        <f>IF([2]data!$U8841="","VIDE",[2]data!$U8841)</f>
        <v>VIDE</v>
      </c>
      <c r="R407" s="1" t="str">
        <f>IF([2]data!$V8841="","",[2]data!$V8841)</f>
        <v/>
      </c>
      <c r="S407" s="129" t="str">
        <f>IF([2]data!$W8841="","",[2]data!$W8841)</f>
        <v/>
      </c>
    </row>
    <row r="408" spans="1:19">
      <c r="A408" s="1" t="str">
        <f>IF([2]data!$A8842="","",[2]data!$A8842)</f>
        <v/>
      </c>
      <c r="B408" s="1">
        <f>[2]data!$B8842</f>
        <v>0</v>
      </c>
      <c r="C408" s="1" t="str">
        <f t="shared" si="37"/>
        <v>0</v>
      </c>
      <c r="D408" s="1">
        <f>[2]data!$F8842</f>
        <v>0</v>
      </c>
      <c r="E408" s="2" t="str">
        <f>IF([2]data!$G8842="1","M","")</f>
        <v/>
      </c>
      <c r="F408" s="37" t="str">
        <f>IF([2]data!$H8842="1","M","")</f>
        <v/>
      </c>
      <c r="G408" s="1">
        <f>[2]data!$I8842</f>
        <v>0</v>
      </c>
      <c r="H408" s="3"/>
      <c r="I408" s="30"/>
      <c r="J408" s="4" t="str">
        <f>IF([2]data!$N8842="","VIDE",[2]data!$N8842)</f>
        <v>VIDE</v>
      </c>
      <c r="K408" s="127" t="e">
        <f t="shared" si="38"/>
        <v>#VALUE!</v>
      </c>
      <c r="L408" s="4" t="e">
        <f t="shared" si="39"/>
        <v>#VALUE!</v>
      </c>
      <c r="M408" s="4" t="str">
        <f>IF([2]data!$Q8842="","VIDE",[2]data!$Q8842)</f>
        <v>VIDE</v>
      </c>
      <c r="N408" s="1" t="e">
        <f t="shared" si="40"/>
        <v>#VALUE!</v>
      </c>
      <c r="O408" s="1" t="e">
        <f t="shared" si="41"/>
        <v>#VALUE!</v>
      </c>
      <c r="P408" s="3" t="str">
        <f>IF([2]data!$T8842="","VIDE",[2]data!$T8842)</f>
        <v>VIDE</v>
      </c>
      <c r="Q408" s="1" t="str">
        <f>IF([2]data!$U8842="","VIDE",[2]data!$U8842)</f>
        <v>VIDE</v>
      </c>
      <c r="R408" s="1" t="str">
        <f>IF([2]data!$V8842="","",[2]data!$V8842)</f>
        <v/>
      </c>
      <c r="S408" s="129" t="str">
        <f>IF([2]data!$W8842="","",[2]data!$W8842)</f>
        <v/>
      </c>
    </row>
    <row r="409" spans="1:19">
      <c r="A409" s="1" t="str">
        <f>IF([2]data!$A8843="","",[2]data!$A8843)</f>
        <v/>
      </c>
      <c r="B409" s="1">
        <f>[2]data!$B8843</f>
        <v>0</v>
      </c>
      <c r="C409" s="1" t="str">
        <f t="shared" si="37"/>
        <v>0</v>
      </c>
      <c r="D409" s="1">
        <f>[2]data!$F8843</f>
        <v>0</v>
      </c>
      <c r="E409" s="2" t="str">
        <f>IF([2]data!$G8843="1","M","")</f>
        <v/>
      </c>
      <c r="F409" s="37" t="str">
        <f>IF([2]data!$H8843="1","M","")</f>
        <v/>
      </c>
      <c r="G409" s="1">
        <f>[2]data!$I8843</f>
        <v>0</v>
      </c>
      <c r="H409" s="3"/>
      <c r="I409" s="30"/>
      <c r="J409" s="4" t="str">
        <f>IF([2]data!$N8843="","VIDE",[2]data!$N8843)</f>
        <v>VIDE</v>
      </c>
      <c r="K409" s="127" t="e">
        <f t="shared" si="38"/>
        <v>#VALUE!</v>
      </c>
      <c r="L409" s="4" t="e">
        <f t="shared" si="39"/>
        <v>#VALUE!</v>
      </c>
      <c r="M409" s="4" t="str">
        <f>IF([2]data!$Q8843="","VIDE",[2]data!$Q8843)</f>
        <v>VIDE</v>
      </c>
      <c r="N409" s="1" t="e">
        <f t="shared" si="40"/>
        <v>#VALUE!</v>
      </c>
      <c r="O409" s="1" t="e">
        <f t="shared" si="41"/>
        <v>#VALUE!</v>
      </c>
      <c r="P409" s="3" t="str">
        <f>IF([2]data!$T8843="","VIDE",[2]data!$T8843)</f>
        <v>VIDE</v>
      </c>
      <c r="Q409" s="1" t="str">
        <f>IF([2]data!$U8843="","VIDE",[2]data!$U8843)</f>
        <v>VIDE</v>
      </c>
      <c r="R409" s="1" t="str">
        <f>IF([2]data!$V8843="","",[2]data!$V8843)</f>
        <v/>
      </c>
      <c r="S409" s="129" t="str">
        <f>IF([2]data!$W8843="","",[2]data!$W8843)</f>
        <v/>
      </c>
    </row>
    <row r="410" spans="1:19">
      <c r="A410" s="1" t="str">
        <f>IF([2]data!$A8844="","",[2]data!$A8844)</f>
        <v/>
      </c>
      <c r="B410" s="1">
        <f>[2]data!$B8844</f>
        <v>0</v>
      </c>
      <c r="C410" s="1" t="str">
        <f t="shared" si="37"/>
        <v>0</v>
      </c>
      <c r="D410" s="1">
        <f>[2]data!$F8844</f>
        <v>0</v>
      </c>
      <c r="E410" s="2" t="str">
        <f>IF([2]data!$G8844="1","M","")</f>
        <v/>
      </c>
      <c r="F410" s="37" t="str">
        <f>IF([2]data!$H8844="1","M","")</f>
        <v/>
      </c>
      <c r="G410" s="1">
        <f>[2]data!$I8844</f>
        <v>0</v>
      </c>
      <c r="H410" s="3"/>
      <c r="I410" s="30"/>
      <c r="J410" s="4" t="str">
        <f>IF([2]data!$N8844="","VIDE",[2]data!$N8844)</f>
        <v>VIDE</v>
      </c>
      <c r="K410" s="127" t="e">
        <f t="shared" si="38"/>
        <v>#VALUE!</v>
      </c>
      <c r="L410" s="4" t="e">
        <f t="shared" si="39"/>
        <v>#VALUE!</v>
      </c>
      <c r="M410" s="4" t="str">
        <f>IF([2]data!$Q8844="","VIDE",[2]data!$Q8844)</f>
        <v>VIDE</v>
      </c>
      <c r="N410" s="1" t="e">
        <f t="shared" si="40"/>
        <v>#VALUE!</v>
      </c>
      <c r="O410" s="1" t="e">
        <f t="shared" si="41"/>
        <v>#VALUE!</v>
      </c>
      <c r="P410" s="3" t="str">
        <f>IF([2]data!$T8844="","VIDE",[2]data!$T8844)</f>
        <v>VIDE</v>
      </c>
      <c r="Q410" s="1" t="str">
        <f>IF([2]data!$U8844="","VIDE",[2]data!$U8844)</f>
        <v>VIDE</v>
      </c>
      <c r="R410" s="1" t="str">
        <f>IF([2]data!$V8844="","",[2]data!$V8844)</f>
        <v/>
      </c>
      <c r="S410" s="129" t="str">
        <f>IF([2]data!$W8844="","",[2]data!$W8844)</f>
        <v/>
      </c>
    </row>
    <row r="411" spans="1:19">
      <c r="A411" s="1" t="str">
        <f>IF([2]data!$A8845="","",[2]data!$A8845)</f>
        <v/>
      </c>
      <c r="B411" s="1">
        <f>[2]data!$B8845</f>
        <v>0</v>
      </c>
      <c r="C411" s="1" t="str">
        <f t="shared" si="37"/>
        <v>0</v>
      </c>
      <c r="D411" s="1">
        <f>[2]data!$F8845</f>
        <v>0</v>
      </c>
      <c r="E411" s="2" t="str">
        <f>IF([2]data!$G8845="1","M","")</f>
        <v/>
      </c>
      <c r="F411" s="37" t="str">
        <f>IF([2]data!$H8845="1","M","")</f>
        <v/>
      </c>
      <c r="G411" s="1">
        <f>[2]data!$I8845</f>
        <v>0</v>
      </c>
      <c r="H411" s="3"/>
      <c r="I411" s="30"/>
      <c r="J411" s="4" t="str">
        <f>IF([2]data!$N8845="","VIDE",[2]data!$N8845)</f>
        <v>VIDE</v>
      </c>
      <c r="K411" s="127" t="e">
        <f t="shared" si="38"/>
        <v>#VALUE!</v>
      </c>
      <c r="L411" s="4" t="e">
        <f t="shared" si="39"/>
        <v>#VALUE!</v>
      </c>
      <c r="M411" s="4" t="str">
        <f>IF([2]data!$Q8845="","VIDE",[2]data!$Q8845)</f>
        <v>VIDE</v>
      </c>
      <c r="N411" s="1" t="e">
        <f t="shared" si="40"/>
        <v>#VALUE!</v>
      </c>
      <c r="O411" s="1" t="e">
        <f t="shared" si="41"/>
        <v>#VALUE!</v>
      </c>
      <c r="P411" s="3" t="str">
        <f>IF([2]data!$T8845="","VIDE",[2]data!$T8845)</f>
        <v>VIDE</v>
      </c>
      <c r="Q411" s="1" t="str">
        <f>IF([2]data!$U8845="","VIDE",[2]data!$U8845)</f>
        <v>VIDE</v>
      </c>
      <c r="R411" s="1" t="str">
        <f>IF([2]data!$V8845="","",[2]data!$V8845)</f>
        <v/>
      </c>
      <c r="S411" s="129" t="str">
        <f>IF([2]data!$W8845="","",[2]data!$W8845)</f>
        <v/>
      </c>
    </row>
    <row r="412" spans="1:19">
      <c r="A412" s="1" t="str">
        <f>IF([2]data!$A8846="","",[2]data!$A8846)</f>
        <v/>
      </c>
      <c r="B412" s="1">
        <f>[2]data!$B8846</f>
        <v>0</v>
      </c>
      <c r="C412" s="1" t="str">
        <f t="shared" si="37"/>
        <v>0</v>
      </c>
      <c r="D412" s="1">
        <f>[2]data!$F8846</f>
        <v>0</v>
      </c>
      <c r="E412" s="2" t="str">
        <f>IF([2]data!$G8846="1","M","")</f>
        <v/>
      </c>
      <c r="F412" s="37" t="str">
        <f>IF([2]data!$H8846="1","M","")</f>
        <v/>
      </c>
      <c r="G412" s="1">
        <f>[2]data!$I8846</f>
        <v>0</v>
      </c>
      <c r="H412" s="3"/>
      <c r="I412" s="30"/>
      <c r="J412" s="4" t="str">
        <f>IF([2]data!$N8846="","VIDE",[2]data!$N8846)</f>
        <v>VIDE</v>
      </c>
      <c r="K412" s="127" t="e">
        <f t="shared" si="38"/>
        <v>#VALUE!</v>
      </c>
      <c r="L412" s="4" t="e">
        <f t="shared" si="39"/>
        <v>#VALUE!</v>
      </c>
      <c r="M412" s="4" t="str">
        <f>IF([2]data!$Q8846="","VIDE",[2]data!$Q8846)</f>
        <v>VIDE</v>
      </c>
      <c r="N412" s="1" t="e">
        <f t="shared" si="40"/>
        <v>#VALUE!</v>
      </c>
      <c r="O412" s="1" t="e">
        <f t="shared" si="41"/>
        <v>#VALUE!</v>
      </c>
      <c r="P412" s="3" t="str">
        <f>IF([2]data!$T8846="","VIDE",[2]data!$T8846)</f>
        <v>VIDE</v>
      </c>
      <c r="Q412" s="1" t="str">
        <f>IF([2]data!$U8846="","VIDE",[2]data!$U8846)</f>
        <v>VIDE</v>
      </c>
      <c r="R412" s="1" t="str">
        <f>IF([2]data!$V8846="","",[2]data!$V8846)</f>
        <v/>
      </c>
      <c r="S412" s="129" t="str">
        <f>IF([2]data!$W8846="","",[2]data!$W8846)</f>
        <v/>
      </c>
    </row>
    <row r="413" spans="1:19">
      <c r="A413" s="1" t="str">
        <f>IF([2]data!$A8847="","",[2]data!$A8847)</f>
        <v/>
      </c>
      <c r="B413" s="1">
        <f>[2]data!$B8847</f>
        <v>0</v>
      </c>
      <c r="C413" s="1" t="str">
        <f t="shared" si="37"/>
        <v>0</v>
      </c>
      <c r="D413" s="1">
        <f>[2]data!$F8847</f>
        <v>0</v>
      </c>
      <c r="E413" s="2" t="str">
        <f>IF([2]data!$G8847="1","M","")</f>
        <v/>
      </c>
      <c r="F413" s="37" t="str">
        <f>IF([2]data!$H8847="1","M","")</f>
        <v/>
      </c>
      <c r="G413" s="1">
        <f>[2]data!$I8847</f>
        <v>0</v>
      </c>
      <c r="H413" s="3"/>
      <c r="I413" s="30"/>
      <c r="J413" s="4" t="str">
        <f>IF([2]data!$N8847="","VIDE",[2]data!$N8847)</f>
        <v>VIDE</v>
      </c>
      <c r="K413" s="127" t="e">
        <f t="shared" si="38"/>
        <v>#VALUE!</v>
      </c>
      <c r="L413" s="4" t="e">
        <f t="shared" si="39"/>
        <v>#VALUE!</v>
      </c>
      <c r="M413" s="4" t="str">
        <f>IF([2]data!$Q8847="","VIDE",[2]data!$Q8847)</f>
        <v>VIDE</v>
      </c>
      <c r="N413" s="1" t="e">
        <f t="shared" si="40"/>
        <v>#VALUE!</v>
      </c>
      <c r="O413" s="1" t="e">
        <f t="shared" si="41"/>
        <v>#VALUE!</v>
      </c>
      <c r="P413" s="3" t="str">
        <f>IF([2]data!$T8847="","VIDE",[2]data!$T8847)</f>
        <v>VIDE</v>
      </c>
      <c r="Q413" s="1" t="str">
        <f>IF([2]data!$U8847="","VIDE",[2]data!$U8847)</f>
        <v>VIDE</v>
      </c>
      <c r="R413" s="1" t="str">
        <f>IF([2]data!$V8847="","",[2]data!$V8847)</f>
        <v/>
      </c>
      <c r="S413" s="129" t="str">
        <f>IF([2]data!$W8847="","",[2]data!$W8847)</f>
        <v/>
      </c>
    </row>
    <row r="414" spans="1:19">
      <c r="A414" s="1" t="str">
        <f>IF([2]data!$A8848="","",[2]data!$A8848)</f>
        <v/>
      </c>
      <c r="B414" s="1">
        <f>[2]data!$B8848</f>
        <v>0</v>
      </c>
      <c r="C414" s="1" t="str">
        <f t="shared" si="37"/>
        <v>0</v>
      </c>
      <c r="D414" s="1">
        <f>[2]data!$F8848</f>
        <v>0</v>
      </c>
      <c r="E414" s="2" t="str">
        <f>IF([2]data!$G8848="1","M","")</f>
        <v/>
      </c>
      <c r="F414" s="37" t="str">
        <f>IF([2]data!$H8848="1","M","")</f>
        <v/>
      </c>
      <c r="G414" s="1">
        <f>[2]data!$I8848</f>
        <v>0</v>
      </c>
      <c r="H414" s="3"/>
      <c r="I414" s="30"/>
      <c r="J414" s="4" t="str">
        <f>IF([2]data!$N8848="","VIDE",[2]data!$N8848)</f>
        <v>VIDE</v>
      </c>
      <c r="K414" s="127" t="e">
        <f t="shared" si="38"/>
        <v>#VALUE!</v>
      </c>
      <c r="L414" s="4" t="e">
        <f t="shared" si="39"/>
        <v>#VALUE!</v>
      </c>
      <c r="M414" s="4" t="str">
        <f>IF([2]data!$Q8848="","VIDE",[2]data!$Q8848)</f>
        <v>VIDE</v>
      </c>
      <c r="N414" s="1" t="e">
        <f t="shared" si="40"/>
        <v>#VALUE!</v>
      </c>
      <c r="O414" s="1" t="e">
        <f t="shared" si="41"/>
        <v>#VALUE!</v>
      </c>
      <c r="P414" s="3" t="str">
        <f>IF([2]data!$T8848="","VIDE",[2]data!$T8848)</f>
        <v>VIDE</v>
      </c>
      <c r="Q414" s="1" t="str">
        <f>IF([2]data!$U8848="","VIDE",[2]data!$U8848)</f>
        <v>VIDE</v>
      </c>
      <c r="R414" s="1" t="str">
        <f>IF([2]data!$V8848="","",[2]data!$V8848)</f>
        <v/>
      </c>
      <c r="S414" s="129" t="str">
        <f>IF([2]data!$W8848="","",[2]data!$W8848)</f>
        <v/>
      </c>
    </row>
    <row r="415" spans="1:19">
      <c r="A415" s="1" t="str">
        <f>IF([2]data!$A8849="","",[2]data!$A8849)</f>
        <v/>
      </c>
      <c r="B415" s="1">
        <f>[2]data!$B8849</f>
        <v>0</v>
      </c>
      <c r="C415" s="1" t="str">
        <f t="shared" si="37"/>
        <v>0</v>
      </c>
      <c r="D415" s="1">
        <f>[2]data!$F8849</f>
        <v>0</v>
      </c>
      <c r="E415" s="2" t="str">
        <f>IF([2]data!$G8849="1","M","")</f>
        <v/>
      </c>
      <c r="F415" s="37" t="str">
        <f>IF([2]data!$H8849="1","M","")</f>
        <v/>
      </c>
      <c r="G415" s="1">
        <f>[2]data!$I8849</f>
        <v>0</v>
      </c>
      <c r="H415" s="3"/>
      <c r="I415" s="30"/>
      <c r="J415" s="4" t="str">
        <f>IF([2]data!$N8849="","VIDE",[2]data!$N8849)</f>
        <v>VIDE</v>
      </c>
      <c r="K415" s="127" t="e">
        <f t="shared" si="38"/>
        <v>#VALUE!</v>
      </c>
      <c r="L415" s="4" t="e">
        <f t="shared" si="39"/>
        <v>#VALUE!</v>
      </c>
      <c r="M415" s="4" t="str">
        <f>IF([2]data!$Q8849="","VIDE",[2]data!$Q8849)</f>
        <v>VIDE</v>
      </c>
      <c r="N415" s="1" t="e">
        <f t="shared" si="40"/>
        <v>#VALUE!</v>
      </c>
      <c r="O415" s="1" t="e">
        <f t="shared" si="41"/>
        <v>#VALUE!</v>
      </c>
      <c r="P415" s="3" t="str">
        <f>IF([2]data!$T8849="","VIDE",[2]data!$T8849)</f>
        <v>VIDE</v>
      </c>
      <c r="Q415" s="1" t="str">
        <f>IF([2]data!$U8849="","VIDE",[2]data!$U8849)</f>
        <v>VIDE</v>
      </c>
      <c r="R415" s="1" t="str">
        <f>IF([2]data!$V8849="","",[2]data!$V8849)</f>
        <v/>
      </c>
      <c r="S415" s="129" t="str">
        <f>IF([2]data!$W8849="","",[2]data!$W8849)</f>
        <v/>
      </c>
    </row>
    <row r="416" spans="1:19">
      <c r="A416" s="1" t="str">
        <f>IF([2]data!$A8850="","",[2]data!$A8850)</f>
        <v/>
      </c>
      <c r="B416" s="1">
        <f>[2]data!$B8850</f>
        <v>0</v>
      </c>
      <c r="C416" s="1" t="str">
        <f t="shared" si="37"/>
        <v>0</v>
      </c>
      <c r="D416" s="1">
        <f>[2]data!$F8850</f>
        <v>0</v>
      </c>
      <c r="E416" s="2" t="str">
        <f>IF([2]data!$G8850="1","M","")</f>
        <v/>
      </c>
      <c r="F416" s="37" t="str">
        <f>IF([2]data!$H8850="1","M","")</f>
        <v/>
      </c>
      <c r="G416" s="1">
        <f>[2]data!$I8850</f>
        <v>0</v>
      </c>
      <c r="H416" s="3"/>
      <c r="I416" s="30"/>
      <c r="J416" s="4" t="str">
        <f>IF([2]data!$N8850="","VIDE",[2]data!$N8850)</f>
        <v>VIDE</v>
      </c>
      <c r="K416" s="127" t="e">
        <f t="shared" si="38"/>
        <v>#VALUE!</v>
      </c>
      <c r="L416" s="4" t="e">
        <f t="shared" si="39"/>
        <v>#VALUE!</v>
      </c>
      <c r="M416" s="4" t="str">
        <f>IF([2]data!$Q8850="","VIDE",[2]data!$Q8850)</f>
        <v>VIDE</v>
      </c>
      <c r="N416" s="1" t="e">
        <f t="shared" si="40"/>
        <v>#VALUE!</v>
      </c>
      <c r="O416" s="1" t="e">
        <f t="shared" si="41"/>
        <v>#VALUE!</v>
      </c>
      <c r="P416" s="3" t="str">
        <f>IF([2]data!$T8850="","VIDE",[2]data!$T8850)</f>
        <v>VIDE</v>
      </c>
      <c r="Q416" s="1" t="str">
        <f>IF([2]data!$U8850="","VIDE",[2]data!$U8850)</f>
        <v>VIDE</v>
      </c>
      <c r="R416" s="1" t="str">
        <f>IF([2]data!$V8850="","",[2]data!$V8850)</f>
        <v/>
      </c>
      <c r="S416" s="129" t="str">
        <f>IF([2]data!$W8850="","",[2]data!$W8850)</f>
        <v/>
      </c>
    </row>
    <row r="417" spans="1:19">
      <c r="A417" s="1" t="str">
        <f>IF([2]data!$A8851="","",[2]data!$A8851)</f>
        <v/>
      </c>
      <c r="B417" s="1">
        <f>[2]data!$B8851</f>
        <v>0</v>
      </c>
      <c r="C417" s="1" t="str">
        <f t="shared" si="37"/>
        <v>0</v>
      </c>
      <c r="D417" s="1">
        <f>[2]data!$F8851</f>
        <v>0</v>
      </c>
      <c r="E417" s="2" t="str">
        <f>IF([2]data!$G8851="1","M","")</f>
        <v/>
      </c>
      <c r="F417" s="37" t="str">
        <f>IF([2]data!$H8851="1","M","")</f>
        <v/>
      </c>
      <c r="G417" s="1">
        <f>[2]data!$I8851</f>
        <v>0</v>
      </c>
      <c r="H417" s="3"/>
      <c r="I417" s="30"/>
      <c r="J417" s="4" t="str">
        <f>IF([2]data!$N8851="","VIDE",[2]data!$N8851)</f>
        <v>VIDE</v>
      </c>
      <c r="K417" s="127" t="e">
        <f t="shared" si="38"/>
        <v>#VALUE!</v>
      </c>
      <c r="L417" s="4" t="e">
        <f t="shared" si="39"/>
        <v>#VALUE!</v>
      </c>
      <c r="M417" s="4" t="str">
        <f>IF([2]data!$Q8851="","VIDE",[2]data!$Q8851)</f>
        <v>VIDE</v>
      </c>
      <c r="N417" s="1" t="e">
        <f t="shared" si="40"/>
        <v>#VALUE!</v>
      </c>
      <c r="O417" s="1" t="e">
        <f t="shared" si="41"/>
        <v>#VALUE!</v>
      </c>
      <c r="P417" s="3" t="str">
        <f>IF([2]data!$T8851="","VIDE",[2]data!$T8851)</f>
        <v>VIDE</v>
      </c>
      <c r="Q417" s="1" t="str">
        <f>IF([2]data!$U8851="","VIDE",[2]data!$U8851)</f>
        <v>VIDE</v>
      </c>
      <c r="R417" s="1" t="str">
        <f>IF([2]data!$V8851="","",[2]data!$V8851)</f>
        <v/>
      </c>
      <c r="S417" s="129" t="str">
        <f>IF([2]data!$W8851="","",[2]data!$W8851)</f>
        <v/>
      </c>
    </row>
    <row r="418" spans="1:19">
      <c r="A418" s="1" t="str">
        <f>IF([2]data!$A8852="","",[2]data!$A8852)</f>
        <v/>
      </c>
      <c r="B418" s="1">
        <f>[2]data!$B8852</f>
        <v>0</v>
      </c>
      <c r="C418" s="1" t="str">
        <f t="shared" si="37"/>
        <v>0</v>
      </c>
      <c r="D418" s="1">
        <f>[2]data!$F8852</f>
        <v>0</v>
      </c>
      <c r="E418" s="2" t="str">
        <f>IF([2]data!$G8852="1","M","")</f>
        <v/>
      </c>
      <c r="F418" s="37" t="str">
        <f>IF([2]data!$H8852="1","M","")</f>
        <v/>
      </c>
      <c r="G418" s="1">
        <f>[2]data!$I8852</f>
        <v>0</v>
      </c>
      <c r="H418" s="3"/>
      <c r="I418" s="30"/>
      <c r="J418" s="4" t="str">
        <f>IF([2]data!$N8852="","VIDE",[2]data!$N8852)</f>
        <v>VIDE</v>
      </c>
      <c r="K418" s="127" t="e">
        <f t="shared" si="38"/>
        <v>#VALUE!</v>
      </c>
      <c r="L418" s="4" t="e">
        <f t="shared" si="39"/>
        <v>#VALUE!</v>
      </c>
      <c r="M418" s="4" t="str">
        <f>IF([2]data!$Q8852="","VIDE",[2]data!$Q8852)</f>
        <v>VIDE</v>
      </c>
      <c r="N418" s="1" t="e">
        <f t="shared" si="40"/>
        <v>#VALUE!</v>
      </c>
      <c r="O418" s="1" t="e">
        <f t="shared" si="41"/>
        <v>#VALUE!</v>
      </c>
      <c r="P418" s="3" t="str">
        <f>IF([2]data!$T8852="","VIDE",[2]data!$T8852)</f>
        <v>VIDE</v>
      </c>
      <c r="Q418" s="1" t="str">
        <f>IF([2]data!$U8852="","VIDE",[2]data!$U8852)</f>
        <v>VIDE</v>
      </c>
      <c r="R418" s="1" t="str">
        <f>IF([2]data!$V8852="","",[2]data!$V8852)</f>
        <v/>
      </c>
      <c r="S418" s="129" t="str">
        <f>IF([2]data!$W8852="","",[2]data!$W8852)</f>
        <v/>
      </c>
    </row>
    <row r="419" spans="1:19">
      <c r="A419" s="1" t="str">
        <f>IF([2]data!$A8853="","",[2]data!$A8853)</f>
        <v/>
      </c>
      <c r="B419" s="1">
        <f>[2]data!$B8853</f>
        <v>0</v>
      </c>
      <c r="C419" s="1" t="str">
        <f t="shared" si="37"/>
        <v>0</v>
      </c>
      <c r="D419" s="1">
        <f>[2]data!$F8853</f>
        <v>0</v>
      </c>
      <c r="E419" s="2" t="str">
        <f>IF([2]data!$G8853="1","M","")</f>
        <v/>
      </c>
      <c r="F419" s="37" t="str">
        <f>IF([2]data!$H8853="1","M","")</f>
        <v/>
      </c>
      <c r="G419" s="1">
        <f>[2]data!$I8853</f>
        <v>0</v>
      </c>
      <c r="H419" s="3"/>
      <c r="I419" s="30"/>
      <c r="J419" s="4" t="str">
        <f>IF([2]data!$N8853="","VIDE",[2]data!$N8853)</f>
        <v>VIDE</v>
      </c>
      <c r="K419" s="127" t="e">
        <f t="shared" si="38"/>
        <v>#VALUE!</v>
      </c>
      <c r="L419" s="4" t="e">
        <f t="shared" si="39"/>
        <v>#VALUE!</v>
      </c>
      <c r="M419" s="4" t="str">
        <f>IF([2]data!$Q8853="","VIDE",[2]data!$Q8853)</f>
        <v>VIDE</v>
      </c>
      <c r="N419" s="1" t="e">
        <f t="shared" si="40"/>
        <v>#VALUE!</v>
      </c>
      <c r="O419" s="1" t="e">
        <f t="shared" si="41"/>
        <v>#VALUE!</v>
      </c>
      <c r="P419" s="3" t="str">
        <f>IF([2]data!$T8853="","VIDE",[2]data!$T8853)</f>
        <v>VIDE</v>
      </c>
      <c r="Q419" s="1" t="str">
        <f>IF([2]data!$U8853="","VIDE",[2]data!$U8853)</f>
        <v>VIDE</v>
      </c>
      <c r="R419" s="1" t="str">
        <f>IF([2]data!$V8853="","",[2]data!$V8853)</f>
        <v/>
      </c>
      <c r="S419" s="129" t="str">
        <f>IF([2]data!$W8853="","",[2]data!$W8853)</f>
        <v/>
      </c>
    </row>
    <row r="420" spans="1:19">
      <c r="A420" s="1" t="str">
        <f>IF([2]data!$A8854="","",[2]data!$A8854)</f>
        <v/>
      </c>
      <c r="B420" s="1">
        <f>[2]data!$B8854</f>
        <v>0</v>
      </c>
      <c r="C420" s="1" t="str">
        <f t="shared" si="37"/>
        <v>0</v>
      </c>
      <c r="D420" s="1">
        <f>[2]data!$F8854</f>
        <v>0</v>
      </c>
      <c r="E420" s="2" t="str">
        <f>IF([2]data!$G8854="1","M","")</f>
        <v/>
      </c>
      <c r="F420" s="37" t="str">
        <f>IF([2]data!$H8854="1","M","")</f>
        <v/>
      </c>
      <c r="G420" s="1">
        <f>[2]data!$I8854</f>
        <v>0</v>
      </c>
      <c r="H420" s="3"/>
      <c r="I420" s="30"/>
      <c r="J420" s="4" t="str">
        <f>IF([2]data!$N8854="","VIDE",[2]data!$N8854)</f>
        <v>VIDE</v>
      </c>
      <c r="K420" s="127" t="e">
        <f t="shared" si="38"/>
        <v>#VALUE!</v>
      </c>
      <c r="L420" s="4" t="e">
        <f t="shared" si="39"/>
        <v>#VALUE!</v>
      </c>
      <c r="M420" s="4" t="str">
        <f>IF([2]data!$Q8854="","VIDE",[2]data!$Q8854)</f>
        <v>VIDE</v>
      </c>
      <c r="N420" s="1" t="e">
        <f t="shared" si="40"/>
        <v>#VALUE!</v>
      </c>
      <c r="O420" s="1" t="e">
        <f t="shared" si="41"/>
        <v>#VALUE!</v>
      </c>
      <c r="P420" s="3" t="str">
        <f>IF([2]data!$T8854="","VIDE",[2]data!$T8854)</f>
        <v>VIDE</v>
      </c>
      <c r="Q420" s="1" t="str">
        <f>IF([2]data!$U8854="","VIDE",[2]data!$U8854)</f>
        <v>VIDE</v>
      </c>
      <c r="R420" s="1" t="str">
        <f>IF([2]data!$V8854="","",[2]data!$V8854)</f>
        <v/>
      </c>
      <c r="S420" s="129" t="str">
        <f>IF([2]data!$W8854="","",[2]data!$W8854)</f>
        <v/>
      </c>
    </row>
    <row r="421" spans="1:19">
      <c r="A421" s="1" t="str">
        <f>IF([2]data!$A8855="","",[2]data!$A8855)</f>
        <v/>
      </c>
      <c r="B421" s="1">
        <f>[2]data!$B8855</f>
        <v>0</v>
      </c>
      <c r="C421" s="1" t="str">
        <f t="shared" si="37"/>
        <v>0</v>
      </c>
      <c r="D421" s="1">
        <f>[2]data!$F8855</f>
        <v>0</v>
      </c>
      <c r="E421" s="2" t="str">
        <f>IF([2]data!$G8855="1","M","")</f>
        <v/>
      </c>
      <c r="F421" s="37" t="str">
        <f>IF([2]data!$H8855="1","M","")</f>
        <v/>
      </c>
      <c r="G421" s="1">
        <f>[2]data!$I8855</f>
        <v>0</v>
      </c>
      <c r="H421" s="3"/>
      <c r="I421" s="30"/>
      <c r="J421" s="4" t="str">
        <f>IF([2]data!$N8855="","VIDE",[2]data!$N8855)</f>
        <v>VIDE</v>
      </c>
      <c r="K421" s="127" t="e">
        <f t="shared" si="38"/>
        <v>#VALUE!</v>
      </c>
      <c r="L421" s="4" t="e">
        <f t="shared" si="39"/>
        <v>#VALUE!</v>
      </c>
      <c r="M421" s="4" t="str">
        <f>IF([2]data!$Q8855="","VIDE",[2]data!$Q8855)</f>
        <v>VIDE</v>
      </c>
      <c r="N421" s="1" t="e">
        <f t="shared" si="40"/>
        <v>#VALUE!</v>
      </c>
      <c r="O421" s="1" t="e">
        <f t="shared" si="41"/>
        <v>#VALUE!</v>
      </c>
      <c r="P421" s="3" t="str">
        <f>IF([2]data!$T8855="","VIDE",[2]data!$T8855)</f>
        <v>VIDE</v>
      </c>
      <c r="Q421" s="1" t="str">
        <f>IF([2]data!$U8855="","VIDE",[2]data!$U8855)</f>
        <v>VIDE</v>
      </c>
      <c r="R421" s="1" t="str">
        <f>IF([2]data!$V8855="","",[2]data!$V8855)</f>
        <v/>
      </c>
      <c r="S421" s="129" t="str">
        <f>IF([2]data!$W8855="","",[2]data!$W8855)</f>
        <v/>
      </c>
    </row>
    <row r="422" spans="1:19">
      <c r="A422" s="1" t="str">
        <f>IF([2]data!$A8856="","",[2]data!$A8856)</f>
        <v/>
      </c>
      <c r="B422" s="1">
        <f>[2]data!$B8856</f>
        <v>0</v>
      </c>
      <c r="C422" s="1" t="str">
        <f t="shared" si="37"/>
        <v>0</v>
      </c>
      <c r="D422" s="1">
        <f>[2]data!$F8856</f>
        <v>0</v>
      </c>
      <c r="E422" s="2" t="str">
        <f>IF([2]data!$G8856="1","M","")</f>
        <v/>
      </c>
      <c r="F422" s="37" t="str">
        <f>IF([2]data!$H8856="1","M","")</f>
        <v/>
      </c>
      <c r="G422" s="1">
        <f>[2]data!$I8856</f>
        <v>0</v>
      </c>
      <c r="H422" s="3"/>
      <c r="I422" s="30"/>
      <c r="J422" s="4" t="str">
        <f>IF([2]data!$N8856="","VIDE",[2]data!$N8856)</f>
        <v>VIDE</v>
      </c>
      <c r="K422" s="127" t="e">
        <f t="shared" si="38"/>
        <v>#VALUE!</v>
      </c>
      <c r="L422" s="4" t="e">
        <f t="shared" si="39"/>
        <v>#VALUE!</v>
      </c>
      <c r="M422" s="4" t="str">
        <f>IF([2]data!$Q8856="","VIDE",[2]data!$Q8856)</f>
        <v>VIDE</v>
      </c>
      <c r="N422" s="1" t="e">
        <f t="shared" si="40"/>
        <v>#VALUE!</v>
      </c>
      <c r="O422" s="1" t="e">
        <f t="shared" si="41"/>
        <v>#VALUE!</v>
      </c>
      <c r="P422" s="3" t="str">
        <f>IF([2]data!$T8856="","VIDE",[2]data!$T8856)</f>
        <v>VIDE</v>
      </c>
      <c r="Q422" s="1" t="str">
        <f>IF([2]data!$U8856="","VIDE",[2]data!$U8856)</f>
        <v>VIDE</v>
      </c>
      <c r="R422" s="1" t="str">
        <f>IF([2]data!$V8856="","",[2]data!$V8856)</f>
        <v/>
      </c>
      <c r="S422" s="129" t="str">
        <f>IF([2]data!$W8856="","",[2]data!$W8856)</f>
        <v/>
      </c>
    </row>
    <row r="423" spans="1:19">
      <c r="A423" s="1" t="str">
        <f>IF([2]data!$A8857="","",[2]data!$A8857)</f>
        <v/>
      </c>
      <c r="B423" s="1">
        <f>[2]data!$B8857</f>
        <v>0</v>
      </c>
      <c r="C423" s="1" t="str">
        <f t="shared" si="37"/>
        <v>0</v>
      </c>
      <c r="D423" s="1">
        <f>[2]data!$F8857</f>
        <v>0</v>
      </c>
      <c r="E423" s="2" t="str">
        <f>IF([2]data!$G8857="1","M","")</f>
        <v/>
      </c>
      <c r="F423" s="37" t="str">
        <f>IF([2]data!$H8857="1","M","")</f>
        <v/>
      </c>
      <c r="G423" s="1">
        <f>[2]data!$I8857</f>
        <v>0</v>
      </c>
      <c r="H423" s="3"/>
      <c r="I423" s="30"/>
      <c r="J423" s="4" t="str">
        <f>IF([2]data!$N8857="","VIDE",[2]data!$N8857)</f>
        <v>VIDE</v>
      </c>
      <c r="K423" s="127" t="e">
        <f t="shared" si="38"/>
        <v>#VALUE!</v>
      </c>
      <c r="L423" s="4" t="e">
        <f t="shared" si="39"/>
        <v>#VALUE!</v>
      </c>
      <c r="M423" s="4" t="str">
        <f>IF([2]data!$Q8857="","VIDE",[2]data!$Q8857)</f>
        <v>VIDE</v>
      </c>
      <c r="N423" s="1" t="e">
        <f t="shared" si="40"/>
        <v>#VALUE!</v>
      </c>
      <c r="O423" s="1" t="e">
        <f t="shared" si="41"/>
        <v>#VALUE!</v>
      </c>
      <c r="P423" s="3" t="str">
        <f>IF([2]data!$T8857="","VIDE",[2]data!$T8857)</f>
        <v>VIDE</v>
      </c>
      <c r="Q423" s="1" t="str">
        <f>IF([2]data!$U8857="","VIDE",[2]data!$U8857)</f>
        <v>VIDE</v>
      </c>
      <c r="R423" s="1" t="str">
        <f>IF([2]data!$V8857="","",[2]data!$V8857)</f>
        <v/>
      </c>
      <c r="S423" s="129" t="str">
        <f>IF([2]data!$W8857="","",[2]data!$W8857)</f>
        <v/>
      </c>
    </row>
    <row r="424" spans="1:19">
      <c r="A424" s="1" t="str">
        <f>IF([2]data!$A8858="","",[2]data!$A8858)</f>
        <v/>
      </c>
      <c r="B424" s="1">
        <f>[2]data!$B8858</f>
        <v>0</v>
      </c>
      <c r="C424" s="1" t="str">
        <f t="shared" si="37"/>
        <v>0</v>
      </c>
      <c r="D424" s="1">
        <f>[2]data!$F8858</f>
        <v>0</v>
      </c>
      <c r="E424" s="2" t="str">
        <f>IF([2]data!$G8858="1","M","")</f>
        <v/>
      </c>
      <c r="F424" s="37" t="str">
        <f>IF([2]data!$H8858="1","M","")</f>
        <v/>
      </c>
      <c r="G424" s="1">
        <f>[2]data!$I8858</f>
        <v>0</v>
      </c>
      <c r="H424" s="3"/>
      <c r="I424" s="30"/>
      <c r="J424" s="4" t="str">
        <f>IF([2]data!$N8858="","VIDE",[2]data!$N8858)</f>
        <v>VIDE</v>
      </c>
      <c r="K424" s="127" t="e">
        <f t="shared" si="38"/>
        <v>#VALUE!</v>
      </c>
      <c r="L424" s="4" t="e">
        <f t="shared" si="39"/>
        <v>#VALUE!</v>
      </c>
      <c r="M424" s="4" t="str">
        <f>IF([2]data!$Q8858="","VIDE",[2]data!$Q8858)</f>
        <v>VIDE</v>
      </c>
      <c r="N424" s="1" t="e">
        <f t="shared" si="40"/>
        <v>#VALUE!</v>
      </c>
      <c r="O424" s="1" t="e">
        <f t="shared" si="41"/>
        <v>#VALUE!</v>
      </c>
      <c r="P424" s="3" t="str">
        <f>IF([2]data!$T8858="","VIDE",[2]data!$T8858)</f>
        <v>VIDE</v>
      </c>
      <c r="Q424" s="1" t="str">
        <f>IF([2]data!$U8858="","VIDE",[2]data!$U8858)</f>
        <v>VIDE</v>
      </c>
      <c r="R424" s="1" t="str">
        <f>IF([2]data!$V8858="","",[2]data!$V8858)</f>
        <v/>
      </c>
      <c r="S424" s="129" t="str">
        <f>IF([2]data!$W8858="","",[2]data!$W8858)</f>
        <v/>
      </c>
    </row>
    <row r="425" spans="1:19">
      <c r="A425" s="1" t="str">
        <f>IF([2]data!$A8859="","",[2]data!$A8859)</f>
        <v/>
      </c>
      <c r="B425" s="1">
        <f>[2]data!$B8859</f>
        <v>0</v>
      </c>
      <c r="C425" s="1" t="str">
        <f t="shared" si="37"/>
        <v>0</v>
      </c>
      <c r="D425" s="1">
        <f>[2]data!$F8859</f>
        <v>0</v>
      </c>
      <c r="E425" s="2" t="str">
        <f>IF([2]data!$G8859="1","M","")</f>
        <v/>
      </c>
      <c r="F425" s="37" t="str">
        <f>IF([2]data!$H8859="1","M","")</f>
        <v/>
      </c>
      <c r="G425" s="1">
        <f>[2]data!$I8859</f>
        <v>0</v>
      </c>
      <c r="H425" s="3"/>
      <c r="I425" s="30"/>
      <c r="J425" s="4" t="str">
        <f>IF([2]data!$N8859="","VIDE",[2]data!$N8859)</f>
        <v>VIDE</v>
      </c>
      <c r="K425" s="127" t="e">
        <f t="shared" si="38"/>
        <v>#VALUE!</v>
      </c>
      <c r="L425" s="4" t="e">
        <f t="shared" si="39"/>
        <v>#VALUE!</v>
      </c>
      <c r="M425" s="4" t="str">
        <f>IF([2]data!$Q8859="","VIDE",[2]data!$Q8859)</f>
        <v>VIDE</v>
      </c>
      <c r="N425" s="1" t="e">
        <f t="shared" si="40"/>
        <v>#VALUE!</v>
      </c>
      <c r="O425" s="1" t="e">
        <f t="shared" si="41"/>
        <v>#VALUE!</v>
      </c>
      <c r="P425" s="3" t="str">
        <f>IF([2]data!$T8859="","VIDE",[2]data!$T8859)</f>
        <v>VIDE</v>
      </c>
      <c r="Q425" s="1" t="str">
        <f>IF([2]data!$U8859="","VIDE",[2]data!$U8859)</f>
        <v>VIDE</v>
      </c>
      <c r="R425" s="1" t="str">
        <f>IF([2]data!$V8859="","",[2]data!$V8859)</f>
        <v/>
      </c>
      <c r="S425" s="129" t="str">
        <f>IF([2]data!$W8859="","",[2]data!$W8859)</f>
        <v/>
      </c>
    </row>
    <row r="426" spans="1:19">
      <c r="A426" s="1" t="str">
        <f>IF([2]data!$A8860="","",[2]data!$A8860)</f>
        <v/>
      </c>
      <c r="B426" s="1">
        <f>[2]data!$B8860</f>
        <v>0</v>
      </c>
      <c r="C426" s="1" t="str">
        <f t="shared" si="37"/>
        <v>0</v>
      </c>
      <c r="D426" s="1">
        <f>[2]data!$F8860</f>
        <v>0</v>
      </c>
      <c r="E426" s="2" t="str">
        <f>IF([2]data!$G8860="1","M","")</f>
        <v/>
      </c>
      <c r="F426" s="37" t="str">
        <f>IF([2]data!$H8860="1","M","")</f>
        <v/>
      </c>
      <c r="G426" s="1">
        <f>[2]data!$I8860</f>
        <v>0</v>
      </c>
      <c r="H426" s="3"/>
      <c r="I426" s="30"/>
      <c r="J426" s="4" t="str">
        <f>IF([2]data!$N8860="","VIDE",[2]data!$N8860)</f>
        <v>VIDE</v>
      </c>
      <c r="K426" s="127" t="e">
        <f t="shared" si="38"/>
        <v>#VALUE!</v>
      </c>
      <c r="L426" s="4" t="e">
        <f t="shared" si="39"/>
        <v>#VALUE!</v>
      </c>
      <c r="M426" s="4" t="str">
        <f>IF([2]data!$Q8860="","VIDE",[2]data!$Q8860)</f>
        <v>VIDE</v>
      </c>
      <c r="N426" s="1" t="e">
        <f t="shared" si="40"/>
        <v>#VALUE!</v>
      </c>
      <c r="O426" s="1" t="e">
        <f t="shared" si="41"/>
        <v>#VALUE!</v>
      </c>
      <c r="P426" s="3" t="str">
        <f>IF([2]data!$T8860="","VIDE",[2]data!$T8860)</f>
        <v>VIDE</v>
      </c>
      <c r="Q426" s="1" t="str">
        <f>IF([2]data!$U8860="","VIDE",[2]data!$U8860)</f>
        <v>VIDE</v>
      </c>
      <c r="R426" s="1" t="str">
        <f>IF([2]data!$V8860="","",[2]data!$V8860)</f>
        <v/>
      </c>
      <c r="S426" s="129" t="str">
        <f>IF([2]data!$W8860="","",[2]data!$W8860)</f>
        <v/>
      </c>
    </row>
    <row r="427" spans="1:19">
      <c r="A427" s="1" t="str">
        <f>IF([2]data!$A8861="","",[2]data!$A8861)</f>
        <v/>
      </c>
      <c r="B427" s="1">
        <f>[2]data!$B8861</f>
        <v>0</v>
      </c>
      <c r="C427" s="1" t="str">
        <f t="shared" si="37"/>
        <v>0</v>
      </c>
      <c r="D427" s="1">
        <f>[2]data!$F8861</f>
        <v>0</v>
      </c>
      <c r="E427" s="2" t="str">
        <f>IF([2]data!$G8861="1","M","")</f>
        <v/>
      </c>
      <c r="F427" s="37" t="str">
        <f>IF([2]data!$H8861="1","M","")</f>
        <v/>
      </c>
      <c r="G427" s="1">
        <f>[2]data!$I8861</f>
        <v>0</v>
      </c>
      <c r="H427" s="3"/>
      <c r="I427" s="30"/>
      <c r="J427" s="4" t="str">
        <f>IF([2]data!$N8861="","VIDE",[2]data!$N8861)</f>
        <v>VIDE</v>
      </c>
      <c r="K427" s="127" t="e">
        <f t="shared" si="38"/>
        <v>#VALUE!</v>
      </c>
      <c r="L427" s="4" t="e">
        <f t="shared" si="39"/>
        <v>#VALUE!</v>
      </c>
      <c r="M427" s="4" t="str">
        <f>IF([2]data!$Q8861="","VIDE",[2]data!$Q8861)</f>
        <v>VIDE</v>
      </c>
      <c r="N427" s="1" t="e">
        <f t="shared" si="40"/>
        <v>#VALUE!</v>
      </c>
      <c r="O427" s="1" t="e">
        <f t="shared" si="41"/>
        <v>#VALUE!</v>
      </c>
      <c r="P427" s="3" t="str">
        <f>IF([2]data!$T8861="","VIDE",[2]data!$T8861)</f>
        <v>VIDE</v>
      </c>
      <c r="Q427" s="1" t="str">
        <f>IF([2]data!$U8861="","VIDE",[2]data!$U8861)</f>
        <v>VIDE</v>
      </c>
      <c r="R427" s="1" t="str">
        <f>IF([2]data!$V8861="","",[2]data!$V8861)</f>
        <v/>
      </c>
      <c r="S427" s="129" t="str">
        <f>IF([2]data!$W8861="","",[2]data!$W8861)</f>
        <v/>
      </c>
    </row>
    <row r="428" spans="1:19">
      <c r="A428" s="1" t="str">
        <f>IF([2]data!$A8862="","",[2]data!$A8862)</f>
        <v/>
      </c>
      <c r="B428" s="1">
        <f>[2]data!$B8862</f>
        <v>0</v>
      </c>
      <c r="C428" s="1" t="str">
        <f t="shared" si="37"/>
        <v>0</v>
      </c>
      <c r="D428" s="1">
        <f>[2]data!$F8862</f>
        <v>0</v>
      </c>
      <c r="E428" s="2" t="str">
        <f>IF([2]data!$G8862="1","M","")</f>
        <v/>
      </c>
      <c r="F428" s="37" t="str">
        <f>IF([2]data!$H8862="1","M","")</f>
        <v/>
      </c>
      <c r="G428" s="1">
        <f>[2]data!$I8862</f>
        <v>0</v>
      </c>
      <c r="H428" s="3"/>
      <c r="I428" s="30"/>
      <c r="J428" s="4" t="str">
        <f>IF([2]data!$N8862="","VIDE",[2]data!$N8862)</f>
        <v>VIDE</v>
      </c>
      <c r="K428" s="127" t="e">
        <f t="shared" si="38"/>
        <v>#VALUE!</v>
      </c>
      <c r="L428" s="4" t="e">
        <f t="shared" si="39"/>
        <v>#VALUE!</v>
      </c>
      <c r="M428" s="4" t="str">
        <f>IF([2]data!$Q8862="","VIDE",[2]data!$Q8862)</f>
        <v>VIDE</v>
      </c>
      <c r="N428" s="1" t="e">
        <f t="shared" si="40"/>
        <v>#VALUE!</v>
      </c>
      <c r="O428" s="1" t="e">
        <f t="shared" si="41"/>
        <v>#VALUE!</v>
      </c>
      <c r="P428" s="3" t="str">
        <f>IF([2]data!$T8862="","VIDE",[2]data!$T8862)</f>
        <v>VIDE</v>
      </c>
      <c r="Q428" s="1" t="str">
        <f>IF([2]data!$U8862="","VIDE",[2]data!$U8862)</f>
        <v>VIDE</v>
      </c>
      <c r="R428" s="1" t="str">
        <f>IF([2]data!$V8862="","",[2]data!$V8862)</f>
        <v/>
      </c>
      <c r="S428" s="129" t="str">
        <f>IF([2]data!$W8862="","",[2]data!$W8862)</f>
        <v/>
      </c>
    </row>
    <row r="429" spans="1:19">
      <c r="A429" s="1" t="str">
        <f>IF([2]data!$A8863="","",[2]data!$A8863)</f>
        <v/>
      </c>
      <c r="B429" s="1">
        <f>[2]data!$B8863</f>
        <v>0</v>
      </c>
      <c r="C429" s="1" t="str">
        <f t="shared" si="37"/>
        <v>0</v>
      </c>
      <c r="D429" s="1">
        <f>[2]data!$F8863</f>
        <v>0</v>
      </c>
      <c r="E429" s="2" t="str">
        <f>IF([2]data!$G8863="1","M","")</f>
        <v/>
      </c>
      <c r="F429" s="37" t="str">
        <f>IF([2]data!$H8863="1","M","")</f>
        <v/>
      </c>
      <c r="G429" s="1">
        <f>[2]data!$I8863</f>
        <v>0</v>
      </c>
      <c r="H429" s="3"/>
      <c r="I429" s="30"/>
      <c r="J429" s="4" t="str">
        <f>IF([2]data!$N8863="","VIDE",[2]data!$N8863)</f>
        <v>VIDE</v>
      </c>
      <c r="K429" s="127" t="e">
        <f t="shared" si="38"/>
        <v>#VALUE!</v>
      </c>
      <c r="L429" s="4" t="e">
        <f t="shared" si="39"/>
        <v>#VALUE!</v>
      </c>
      <c r="M429" s="4" t="str">
        <f>IF([2]data!$Q8863="","VIDE",[2]data!$Q8863)</f>
        <v>VIDE</v>
      </c>
      <c r="N429" s="1" t="e">
        <f t="shared" si="40"/>
        <v>#VALUE!</v>
      </c>
      <c r="O429" s="1" t="e">
        <f t="shared" si="41"/>
        <v>#VALUE!</v>
      </c>
      <c r="P429" s="3" t="str">
        <f>IF([2]data!$T8863="","VIDE",[2]data!$T8863)</f>
        <v>VIDE</v>
      </c>
      <c r="Q429" s="1" t="str">
        <f>IF([2]data!$U8863="","VIDE",[2]data!$U8863)</f>
        <v>VIDE</v>
      </c>
      <c r="R429" s="1" t="str">
        <f>IF([2]data!$V8863="","",[2]data!$V8863)</f>
        <v/>
      </c>
      <c r="S429" s="129" t="str">
        <f>IF([2]data!$W8863="","",[2]data!$W8863)</f>
        <v/>
      </c>
    </row>
    <row r="430" spans="1:19">
      <c r="A430" s="1" t="str">
        <f>IF([2]data!$A8864="","",[2]data!$A8864)</f>
        <v/>
      </c>
      <c r="B430" s="1">
        <f>[2]data!$B8864</f>
        <v>0</v>
      </c>
      <c r="C430" s="1" t="str">
        <f t="shared" si="37"/>
        <v>0</v>
      </c>
      <c r="D430" s="1">
        <f>[2]data!$F8864</f>
        <v>0</v>
      </c>
      <c r="E430" s="2" t="str">
        <f>IF([2]data!$G8864="1","M","")</f>
        <v/>
      </c>
      <c r="F430" s="37" t="str">
        <f>IF([2]data!$H8864="1","M","")</f>
        <v/>
      </c>
      <c r="G430" s="1">
        <f>[2]data!$I8864</f>
        <v>0</v>
      </c>
      <c r="H430" s="3"/>
      <c r="I430" s="30"/>
      <c r="J430" s="4" t="str">
        <f>IF([2]data!$N8864="","VIDE",[2]data!$N8864)</f>
        <v>VIDE</v>
      </c>
      <c r="K430" s="127" t="e">
        <f t="shared" si="38"/>
        <v>#VALUE!</v>
      </c>
      <c r="L430" s="4" t="e">
        <f t="shared" si="39"/>
        <v>#VALUE!</v>
      </c>
      <c r="M430" s="4" t="str">
        <f>IF([2]data!$Q8864="","VIDE",[2]data!$Q8864)</f>
        <v>VIDE</v>
      </c>
      <c r="N430" s="1" t="e">
        <f t="shared" si="40"/>
        <v>#VALUE!</v>
      </c>
      <c r="O430" s="1" t="e">
        <f t="shared" si="41"/>
        <v>#VALUE!</v>
      </c>
      <c r="P430" s="3" t="str">
        <f>IF([2]data!$T8864="","VIDE",[2]data!$T8864)</f>
        <v>VIDE</v>
      </c>
      <c r="Q430" s="1" t="str">
        <f>IF([2]data!$U8864="","VIDE",[2]data!$U8864)</f>
        <v>VIDE</v>
      </c>
      <c r="R430" s="1" t="str">
        <f>IF([2]data!$V8864="","",[2]data!$V8864)</f>
        <v/>
      </c>
      <c r="S430" s="129" t="str">
        <f>IF([2]data!$W8864="","",[2]data!$W8864)</f>
        <v/>
      </c>
    </row>
    <row r="431" spans="1:19">
      <c r="A431" s="1" t="str">
        <f>IF([2]data!$A8865="","",[2]data!$A8865)</f>
        <v/>
      </c>
      <c r="B431" s="1">
        <f>[2]data!$B8865</f>
        <v>0</v>
      </c>
      <c r="C431" s="1" t="str">
        <f t="shared" si="37"/>
        <v>0</v>
      </c>
      <c r="D431" s="1">
        <f>[2]data!$F8865</f>
        <v>0</v>
      </c>
      <c r="E431" s="2" t="str">
        <f>IF([2]data!$G8865="1","M","")</f>
        <v/>
      </c>
      <c r="F431" s="37" t="str">
        <f>IF([2]data!$H8865="1","M","")</f>
        <v/>
      </c>
      <c r="G431" s="1">
        <f>[2]data!$I8865</f>
        <v>0</v>
      </c>
      <c r="H431" s="3"/>
      <c r="I431" s="30"/>
      <c r="J431" s="4" t="str">
        <f>IF([2]data!$N8865="","VIDE",[2]data!$N8865)</f>
        <v>VIDE</v>
      </c>
      <c r="K431" s="127" t="e">
        <f t="shared" si="38"/>
        <v>#VALUE!</v>
      </c>
      <c r="L431" s="4" t="e">
        <f t="shared" si="39"/>
        <v>#VALUE!</v>
      </c>
      <c r="M431" s="4" t="str">
        <f>IF([2]data!$Q8865="","VIDE",[2]data!$Q8865)</f>
        <v>VIDE</v>
      </c>
      <c r="N431" s="1" t="e">
        <f t="shared" si="40"/>
        <v>#VALUE!</v>
      </c>
      <c r="O431" s="1" t="e">
        <f t="shared" si="41"/>
        <v>#VALUE!</v>
      </c>
      <c r="P431" s="3" t="str">
        <f>IF([2]data!$T8865="","VIDE",[2]data!$T8865)</f>
        <v>VIDE</v>
      </c>
      <c r="Q431" s="1" t="str">
        <f>IF([2]data!$U8865="","VIDE",[2]data!$U8865)</f>
        <v>VIDE</v>
      </c>
      <c r="R431" s="1" t="str">
        <f>IF([2]data!$V8865="","",[2]data!$V8865)</f>
        <v/>
      </c>
      <c r="S431" s="129" t="str">
        <f>IF([2]data!$W8865="","",[2]data!$W8865)</f>
        <v/>
      </c>
    </row>
    <row r="432" spans="1:19">
      <c r="A432" s="1" t="str">
        <f>IF([2]data!$A8866="","",[2]data!$A8866)</f>
        <v/>
      </c>
      <c r="B432" s="1">
        <f>[2]data!$B8866</f>
        <v>0</v>
      </c>
      <c r="C432" s="1" t="str">
        <f t="shared" si="37"/>
        <v>0</v>
      </c>
      <c r="D432" s="1">
        <f>[2]data!$F8866</f>
        <v>0</v>
      </c>
      <c r="E432" s="2" t="str">
        <f>IF([2]data!$G8866="1","M","")</f>
        <v/>
      </c>
      <c r="F432" s="37" t="str">
        <f>IF([2]data!$H8866="1","M","")</f>
        <v/>
      </c>
      <c r="G432" s="1">
        <f>[2]data!$I8866</f>
        <v>0</v>
      </c>
      <c r="H432" s="3"/>
      <c r="I432" s="30"/>
      <c r="J432" s="4" t="str">
        <f>IF([2]data!$N8866="","VIDE",[2]data!$N8866)</f>
        <v>VIDE</v>
      </c>
      <c r="K432" s="127" t="e">
        <f t="shared" si="38"/>
        <v>#VALUE!</v>
      </c>
      <c r="L432" s="4" t="e">
        <f t="shared" si="39"/>
        <v>#VALUE!</v>
      </c>
      <c r="M432" s="4" t="str">
        <f>IF([2]data!$Q8866="","VIDE",[2]data!$Q8866)</f>
        <v>VIDE</v>
      </c>
      <c r="N432" s="1" t="e">
        <f t="shared" si="40"/>
        <v>#VALUE!</v>
      </c>
      <c r="O432" s="1" t="e">
        <f t="shared" si="41"/>
        <v>#VALUE!</v>
      </c>
      <c r="P432" s="3" t="str">
        <f>IF([2]data!$T8866="","VIDE",[2]data!$T8866)</f>
        <v>VIDE</v>
      </c>
      <c r="Q432" s="1" t="str">
        <f>IF([2]data!$U8866="","VIDE",[2]data!$U8866)</f>
        <v>VIDE</v>
      </c>
      <c r="R432" s="1" t="str">
        <f>IF([2]data!$V8866="","",[2]data!$V8866)</f>
        <v/>
      </c>
      <c r="S432" s="129" t="str">
        <f>IF([2]data!$W8866="","",[2]data!$W8866)</f>
        <v/>
      </c>
    </row>
    <row r="433" spans="1:19">
      <c r="A433" s="1" t="str">
        <f>IF([2]data!$A8867="","",[2]data!$A8867)</f>
        <v/>
      </c>
      <c r="B433" s="1">
        <f>[2]data!$B8867</f>
        <v>0</v>
      </c>
      <c r="C433" s="1" t="str">
        <f t="shared" ref="C433:C496" si="42">LEFT(B433,2)</f>
        <v>0</v>
      </c>
      <c r="D433" s="1">
        <f>[2]data!$F8867</f>
        <v>0</v>
      </c>
      <c r="E433" s="2" t="str">
        <f>IF([2]data!$G8867="1","M","")</f>
        <v/>
      </c>
      <c r="F433" s="37" t="str">
        <f>IF([2]data!$H8867="1","M","")</f>
        <v/>
      </c>
      <c r="G433" s="1">
        <f>[2]data!$I8867</f>
        <v>0</v>
      </c>
      <c r="H433" s="3"/>
      <c r="I433" s="30"/>
      <c r="J433" s="4" t="str">
        <f>IF([2]data!$N8867="","VIDE",[2]data!$N8867)</f>
        <v>VIDE</v>
      </c>
      <c r="K433" s="127" t="e">
        <f t="shared" ref="K433:K496" si="43">IF(J433="","",INT((J433-(DATE(YEAR(J433-WEEKDAY(J433-1)+4),1,3)-WEEKDAY(DATE(YEAR(J433-WEEKDAY(J433-1)+4),1,3)))+5)/7))</f>
        <v>#VALUE!</v>
      </c>
      <c r="L433" s="4" t="e">
        <f t="shared" si="39"/>
        <v>#VALUE!</v>
      </c>
      <c r="M433" s="4" t="str">
        <f>IF([2]data!$Q8867="","VIDE",[2]data!$Q8867)</f>
        <v>VIDE</v>
      </c>
      <c r="N433" s="1" t="e">
        <f t="shared" ref="N433:N496" si="44">IF(M433="","",INT((M433-(DATE(YEAR(M433-WEEKDAY(M433-1)+4),1,3)-WEEKDAY(DATE(YEAR(M433-WEEKDAY(M433-1)+4),1,3)))+5)/7))</f>
        <v>#VALUE!</v>
      </c>
      <c r="O433" s="1" t="e">
        <f t="shared" ref="O433:O496" si="45">IF($M433="","",NETWORKDAYS(J433,M433,$J$3:$P$4)-1)</f>
        <v>#VALUE!</v>
      </c>
      <c r="P433" s="3" t="str">
        <f>IF([2]data!$T8867="","VIDE",[2]data!$T8867)</f>
        <v>VIDE</v>
      </c>
      <c r="Q433" s="1" t="str">
        <f>IF([2]data!$U8867="","VIDE",[2]data!$U8867)</f>
        <v>VIDE</v>
      </c>
      <c r="R433" s="1" t="str">
        <f>IF([2]data!$V8867="","",[2]data!$V8867)</f>
        <v/>
      </c>
      <c r="S433" s="129" t="str">
        <f>IF([2]data!$W8867="","",[2]data!$W8867)</f>
        <v/>
      </c>
    </row>
    <row r="434" spans="1:19">
      <c r="A434" s="1" t="str">
        <f>IF([2]data!$A8868="","",[2]data!$A8868)</f>
        <v/>
      </c>
      <c r="B434" s="1">
        <f>[2]data!$B8868</f>
        <v>0</v>
      </c>
      <c r="C434" s="1" t="str">
        <f t="shared" si="42"/>
        <v>0</v>
      </c>
      <c r="D434" s="1">
        <f>[2]data!$F8868</f>
        <v>0</v>
      </c>
      <c r="E434" s="2" t="str">
        <f>IF([2]data!$G8868="1","M","")</f>
        <v/>
      </c>
      <c r="F434" s="37" t="str">
        <f>IF([2]data!$H8868="1","M","")</f>
        <v/>
      </c>
      <c r="G434" s="1">
        <f>[2]data!$I8868</f>
        <v>0</v>
      </c>
      <c r="H434" s="3"/>
      <c r="I434" s="30"/>
      <c r="J434" s="4" t="str">
        <f>IF([2]data!$N8868="","VIDE",[2]data!$N8868)</f>
        <v>VIDE</v>
      </c>
      <c r="K434" s="127" t="e">
        <f t="shared" si="43"/>
        <v>#VALUE!</v>
      </c>
      <c r="L434" s="4" t="e">
        <f t="shared" si="39"/>
        <v>#VALUE!</v>
      </c>
      <c r="M434" s="4" t="str">
        <f>IF([2]data!$Q8868="","VIDE",[2]data!$Q8868)</f>
        <v>VIDE</v>
      </c>
      <c r="N434" s="1" t="e">
        <f t="shared" si="44"/>
        <v>#VALUE!</v>
      </c>
      <c r="O434" s="1" t="e">
        <f t="shared" si="45"/>
        <v>#VALUE!</v>
      </c>
      <c r="P434" s="3" t="str">
        <f>IF([2]data!$T8868="","VIDE",[2]data!$T8868)</f>
        <v>VIDE</v>
      </c>
      <c r="Q434" s="1" t="str">
        <f>IF([2]data!$U8868="","VIDE",[2]data!$U8868)</f>
        <v>VIDE</v>
      </c>
      <c r="R434" s="1" t="str">
        <f>IF([2]data!$V8868="","",[2]data!$V8868)</f>
        <v/>
      </c>
      <c r="S434" s="129" t="str">
        <f>IF([2]data!$W8868="","",[2]data!$W8868)</f>
        <v/>
      </c>
    </row>
    <row r="435" spans="1:19">
      <c r="A435" s="1" t="str">
        <f>IF([2]data!$A8869="","",[2]data!$A8869)</f>
        <v/>
      </c>
      <c r="B435" s="1">
        <f>[2]data!$B8869</f>
        <v>0</v>
      </c>
      <c r="C435" s="1" t="str">
        <f t="shared" si="42"/>
        <v>0</v>
      </c>
      <c r="D435" s="1">
        <f>[2]data!$F8869</f>
        <v>0</v>
      </c>
      <c r="E435" s="2" t="str">
        <f>IF([2]data!$G8869="1","M","")</f>
        <v/>
      </c>
      <c r="F435" s="37" t="str">
        <f>IF([2]data!$H8869="1","M","")</f>
        <v/>
      </c>
      <c r="G435" s="1">
        <f>[2]data!$I8869</f>
        <v>0</v>
      </c>
      <c r="H435" s="3"/>
      <c r="I435" s="30"/>
      <c r="J435" s="4" t="str">
        <f>IF([2]data!$N8869="","VIDE",[2]data!$N8869)</f>
        <v>VIDE</v>
      </c>
      <c r="K435" s="127" t="e">
        <f t="shared" si="43"/>
        <v>#VALUE!</v>
      </c>
      <c r="L435" s="4" t="e">
        <f t="shared" si="39"/>
        <v>#VALUE!</v>
      </c>
      <c r="M435" s="4" t="str">
        <f>IF([2]data!$Q8869="","VIDE",[2]data!$Q8869)</f>
        <v>VIDE</v>
      </c>
      <c r="N435" s="1" t="e">
        <f t="shared" si="44"/>
        <v>#VALUE!</v>
      </c>
      <c r="O435" s="1" t="e">
        <f t="shared" si="45"/>
        <v>#VALUE!</v>
      </c>
      <c r="P435" s="3" t="str">
        <f>IF([2]data!$T8869="","VIDE",[2]data!$T8869)</f>
        <v>VIDE</v>
      </c>
      <c r="Q435" s="1" t="str">
        <f>IF([2]data!$U8869="","VIDE",[2]data!$U8869)</f>
        <v>VIDE</v>
      </c>
      <c r="R435" s="1" t="str">
        <f>IF([2]data!$V8869="","",[2]data!$V8869)</f>
        <v/>
      </c>
      <c r="S435" s="129" t="str">
        <f>IF([2]data!$W8869="","",[2]data!$W8869)</f>
        <v/>
      </c>
    </row>
    <row r="436" spans="1:19">
      <c r="A436" s="1" t="str">
        <f>IF([2]data!$A8870="","",[2]data!$A8870)</f>
        <v/>
      </c>
      <c r="B436" s="1">
        <f>[2]data!$B8870</f>
        <v>0</v>
      </c>
      <c r="C436" s="1" t="str">
        <f t="shared" si="42"/>
        <v>0</v>
      </c>
      <c r="D436" s="1">
        <f>[2]data!$F8870</f>
        <v>0</v>
      </c>
      <c r="E436" s="2" t="str">
        <f>IF([2]data!$G8870="1","M","")</f>
        <v/>
      </c>
      <c r="F436" s="37" t="str">
        <f>IF([2]data!$H8870="1","M","")</f>
        <v/>
      </c>
      <c r="G436" s="1">
        <f>[2]data!$I8870</f>
        <v>0</v>
      </c>
      <c r="H436" s="3"/>
      <c r="I436" s="30"/>
      <c r="J436" s="4" t="str">
        <f>IF([2]data!$N8870="","VIDE",[2]data!$N8870)</f>
        <v>VIDE</v>
      </c>
      <c r="K436" s="127" t="e">
        <f t="shared" si="43"/>
        <v>#VALUE!</v>
      </c>
      <c r="L436" s="4" t="e">
        <f t="shared" si="39"/>
        <v>#VALUE!</v>
      </c>
      <c r="M436" s="4" t="str">
        <f>IF([2]data!$Q8870="","VIDE",[2]data!$Q8870)</f>
        <v>VIDE</v>
      </c>
      <c r="N436" s="1" t="e">
        <f t="shared" si="44"/>
        <v>#VALUE!</v>
      </c>
      <c r="O436" s="1" t="e">
        <f t="shared" si="45"/>
        <v>#VALUE!</v>
      </c>
      <c r="P436" s="3" t="str">
        <f>IF([2]data!$T8870="","VIDE",[2]data!$T8870)</f>
        <v>VIDE</v>
      </c>
      <c r="Q436" s="1" t="str">
        <f>IF([2]data!$U8870="","VIDE",[2]data!$U8870)</f>
        <v>VIDE</v>
      </c>
      <c r="R436" s="1" t="str">
        <f>IF([2]data!$V8870="","",[2]data!$V8870)</f>
        <v/>
      </c>
      <c r="S436" s="129" t="str">
        <f>IF([2]data!$W8870="","",[2]data!$W8870)</f>
        <v/>
      </c>
    </row>
    <row r="437" spans="1:19">
      <c r="A437" s="1" t="str">
        <f>IF([2]data!$A8871="","",[2]data!$A8871)</f>
        <v/>
      </c>
      <c r="B437" s="1">
        <f>[2]data!$B8871</f>
        <v>0</v>
      </c>
      <c r="C437" s="1" t="str">
        <f t="shared" si="42"/>
        <v>0</v>
      </c>
      <c r="D437" s="1">
        <f>[2]data!$F8871</f>
        <v>0</v>
      </c>
      <c r="E437" s="2" t="str">
        <f>IF([2]data!$G8871="1","M","")</f>
        <v/>
      </c>
      <c r="F437" s="37" t="str">
        <f>IF([2]data!$H8871="1","M","")</f>
        <v/>
      </c>
      <c r="G437" s="1">
        <f>[2]data!$I8871</f>
        <v>0</v>
      </c>
      <c r="H437" s="3"/>
      <c r="I437" s="30"/>
      <c r="J437" s="4" t="str">
        <f>IF([2]data!$N8871="","VIDE",[2]data!$N8871)</f>
        <v>VIDE</v>
      </c>
      <c r="K437" s="127" t="e">
        <f t="shared" si="43"/>
        <v>#VALUE!</v>
      </c>
      <c r="L437" s="4" t="e">
        <f t="shared" si="39"/>
        <v>#VALUE!</v>
      </c>
      <c r="M437" s="4" t="str">
        <f>IF([2]data!$Q8871="","VIDE",[2]data!$Q8871)</f>
        <v>VIDE</v>
      </c>
      <c r="N437" s="1" t="e">
        <f t="shared" si="44"/>
        <v>#VALUE!</v>
      </c>
      <c r="O437" s="1" t="e">
        <f t="shared" si="45"/>
        <v>#VALUE!</v>
      </c>
      <c r="P437" s="3" t="str">
        <f>IF([2]data!$T8871="","VIDE",[2]data!$T8871)</f>
        <v>VIDE</v>
      </c>
      <c r="Q437" s="1" t="str">
        <f>IF([2]data!$U8871="","VIDE",[2]data!$U8871)</f>
        <v>VIDE</v>
      </c>
      <c r="R437" s="1" t="str">
        <f>IF([2]data!$V8871="","",[2]data!$V8871)</f>
        <v/>
      </c>
      <c r="S437" s="129" t="str">
        <f>IF([2]data!$W8871="","",[2]data!$W8871)</f>
        <v/>
      </c>
    </row>
    <row r="438" spans="1:19">
      <c r="A438" s="1" t="str">
        <f>IF([2]data!$A8872="","",[2]data!$A8872)</f>
        <v/>
      </c>
      <c r="B438" s="1">
        <f>[2]data!$B8872</f>
        <v>0</v>
      </c>
      <c r="C438" s="1" t="str">
        <f t="shared" si="42"/>
        <v>0</v>
      </c>
      <c r="D438" s="1">
        <f>[2]data!$F8872</f>
        <v>0</v>
      </c>
      <c r="E438" s="2" t="str">
        <f>IF([2]data!$G8872="1","M","")</f>
        <v/>
      </c>
      <c r="F438" s="37" t="str">
        <f>IF([2]data!$H8872="1","M","")</f>
        <v/>
      </c>
      <c r="G438" s="1">
        <f>[2]data!$I8872</f>
        <v>0</v>
      </c>
      <c r="H438" s="3"/>
      <c r="I438" s="30"/>
      <c r="J438" s="4" t="str">
        <f>IF([2]data!$N8872="","VIDE",[2]data!$N8872)</f>
        <v>VIDE</v>
      </c>
      <c r="K438" s="127" t="e">
        <f t="shared" si="43"/>
        <v>#VALUE!</v>
      </c>
      <c r="L438" s="4" t="e">
        <f t="shared" si="39"/>
        <v>#VALUE!</v>
      </c>
      <c r="M438" s="4" t="str">
        <f>IF([2]data!$Q8872="","VIDE",[2]data!$Q8872)</f>
        <v>VIDE</v>
      </c>
      <c r="N438" s="1" t="e">
        <f t="shared" si="44"/>
        <v>#VALUE!</v>
      </c>
      <c r="O438" s="1" t="e">
        <f t="shared" si="45"/>
        <v>#VALUE!</v>
      </c>
      <c r="P438" s="3" t="str">
        <f>IF([2]data!$T8872="","VIDE",[2]data!$T8872)</f>
        <v>VIDE</v>
      </c>
      <c r="Q438" s="1" t="str">
        <f>IF([2]data!$U8872="","VIDE",[2]data!$U8872)</f>
        <v>VIDE</v>
      </c>
      <c r="R438" s="1" t="str">
        <f>IF([2]data!$V8872="","",[2]data!$V8872)</f>
        <v/>
      </c>
      <c r="S438" s="129" t="str">
        <f>IF([2]data!$W8872="","",[2]data!$W8872)</f>
        <v/>
      </c>
    </row>
    <row r="439" spans="1:19">
      <c r="A439" s="1" t="str">
        <f>IF([2]data!$A8873="","",[2]data!$A8873)</f>
        <v/>
      </c>
      <c r="B439" s="1">
        <f>[2]data!$B8873</f>
        <v>0</v>
      </c>
      <c r="C439" s="1" t="str">
        <f t="shared" si="42"/>
        <v>0</v>
      </c>
      <c r="D439" s="1">
        <f>[2]data!$F8873</f>
        <v>0</v>
      </c>
      <c r="E439" s="2" t="str">
        <f>IF([2]data!$G8873="1","M","")</f>
        <v/>
      </c>
      <c r="F439" s="37" t="str">
        <f>IF([2]data!$H8873="1","M","")</f>
        <v/>
      </c>
      <c r="G439" s="1">
        <f>[2]data!$I8873</f>
        <v>0</v>
      </c>
      <c r="H439" s="3"/>
      <c r="I439" s="30"/>
      <c r="J439" s="4" t="str">
        <f>IF([2]data!$N8873="","VIDE",[2]data!$N8873)</f>
        <v>VIDE</v>
      </c>
      <c r="K439" s="127" t="e">
        <f t="shared" si="43"/>
        <v>#VALUE!</v>
      </c>
      <c r="L439" s="4" t="e">
        <f t="shared" si="39"/>
        <v>#VALUE!</v>
      </c>
      <c r="M439" s="4" t="str">
        <f>IF([2]data!$Q8873="","VIDE",[2]data!$Q8873)</f>
        <v>VIDE</v>
      </c>
      <c r="N439" s="1" t="e">
        <f t="shared" si="44"/>
        <v>#VALUE!</v>
      </c>
      <c r="O439" s="1" t="e">
        <f t="shared" si="45"/>
        <v>#VALUE!</v>
      </c>
      <c r="P439" s="3" t="str">
        <f>IF([2]data!$T8873="","VIDE",[2]data!$T8873)</f>
        <v>VIDE</v>
      </c>
      <c r="Q439" s="1" t="str">
        <f>IF([2]data!$U8873="","VIDE",[2]data!$U8873)</f>
        <v>VIDE</v>
      </c>
      <c r="R439" s="1" t="str">
        <f>IF([2]data!$V8873="","",[2]data!$V8873)</f>
        <v/>
      </c>
      <c r="S439" s="129" t="str">
        <f>IF([2]data!$W8873="","",[2]data!$W8873)</f>
        <v/>
      </c>
    </row>
    <row r="440" spans="1:19">
      <c r="A440" s="1" t="str">
        <f>IF([2]data!$A8874="","",[2]data!$A8874)</f>
        <v/>
      </c>
      <c r="B440" s="1">
        <f>[2]data!$B8874</f>
        <v>0</v>
      </c>
      <c r="C440" s="1" t="str">
        <f t="shared" si="42"/>
        <v>0</v>
      </c>
      <c r="D440" s="1">
        <f>[2]data!$F8874</f>
        <v>0</v>
      </c>
      <c r="E440" s="2" t="str">
        <f>IF([2]data!$G8874="1","M","")</f>
        <v/>
      </c>
      <c r="F440" s="37" t="str">
        <f>IF([2]data!$H8874="1","M","")</f>
        <v/>
      </c>
      <c r="G440" s="1">
        <f>[2]data!$I8874</f>
        <v>0</v>
      </c>
      <c r="H440" s="3"/>
      <c r="I440" s="30"/>
      <c r="J440" s="4" t="str">
        <f>IF([2]data!$N8874="","VIDE",[2]data!$N8874)</f>
        <v>VIDE</v>
      </c>
      <c r="K440" s="127" t="e">
        <f t="shared" si="43"/>
        <v>#VALUE!</v>
      </c>
      <c r="L440" s="4" t="e">
        <f t="shared" si="39"/>
        <v>#VALUE!</v>
      </c>
      <c r="M440" s="4" t="str">
        <f>IF([2]data!$Q8874="","VIDE",[2]data!$Q8874)</f>
        <v>VIDE</v>
      </c>
      <c r="N440" s="1" t="e">
        <f t="shared" si="44"/>
        <v>#VALUE!</v>
      </c>
      <c r="O440" s="1" t="e">
        <f t="shared" si="45"/>
        <v>#VALUE!</v>
      </c>
      <c r="P440" s="3" t="str">
        <f>IF([2]data!$T8874="","VIDE",[2]data!$T8874)</f>
        <v>VIDE</v>
      </c>
      <c r="Q440" s="1" t="str">
        <f>IF([2]data!$U8874="","VIDE",[2]data!$U8874)</f>
        <v>VIDE</v>
      </c>
      <c r="R440" s="1" t="str">
        <f>IF([2]data!$V8874="","",[2]data!$V8874)</f>
        <v/>
      </c>
      <c r="S440" s="129" t="str">
        <f>IF([2]data!$W8874="","",[2]data!$W8874)</f>
        <v/>
      </c>
    </row>
    <row r="441" spans="1:19">
      <c r="A441" s="1" t="str">
        <f>IF([2]data!$A8875="","",[2]data!$A8875)</f>
        <v/>
      </c>
      <c r="B441" s="1">
        <f>[2]data!$B8875</f>
        <v>0</v>
      </c>
      <c r="C441" s="1" t="str">
        <f t="shared" si="42"/>
        <v>0</v>
      </c>
      <c r="D441" s="1">
        <f>[2]data!$F8875</f>
        <v>0</v>
      </c>
      <c r="E441" s="2" t="str">
        <f>IF([2]data!$G8875="1","M","")</f>
        <v/>
      </c>
      <c r="F441" s="37" t="str">
        <f>IF([2]data!$H8875="1","M","")</f>
        <v/>
      </c>
      <c r="G441" s="1">
        <f>[2]data!$I8875</f>
        <v>0</v>
      </c>
      <c r="H441" s="3"/>
      <c r="I441" s="30"/>
      <c r="J441" s="4" t="str">
        <f>IF([2]data!$N8875="","VIDE",[2]data!$N8875)</f>
        <v>VIDE</v>
      </c>
      <c r="K441" s="127" t="e">
        <f t="shared" si="43"/>
        <v>#VALUE!</v>
      </c>
      <c r="L441" s="4" t="e">
        <f t="shared" si="39"/>
        <v>#VALUE!</v>
      </c>
      <c r="M441" s="4" t="str">
        <f>IF([2]data!$Q8875="","VIDE",[2]data!$Q8875)</f>
        <v>VIDE</v>
      </c>
      <c r="N441" s="1" t="e">
        <f t="shared" si="44"/>
        <v>#VALUE!</v>
      </c>
      <c r="O441" s="1" t="e">
        <f t="shared" si="45"/>
        <v>#VALUE!</v>
      </c>
      <c r="P441" s="3" t="str">
        <f>IF([2]data!$T8875="","VIDE",[2]data!$T8875)</f>
        <v>VIDE</v>
      </c>
      <c r="Q441" s="1" t="str">
        <f>IF([2]data!$U8875="","VIDE",[2]data!$U8875)</f>
        <v>VIDE</v>
      </c>
      <c r="R441" s="1" t="str">
        <f>IF([2]data!$V8875="","",[2]data!$V8875)</f>
        <v/>
      </c>
      <c r="S441" s="129" t="str">
        <f>IF([2]data!$W8875="","",[2]data!$W8875)</f>
        <v/>
      </c>
    </row>
    <row r="442" spans="1:19">
      <c r="A442" s="1" t="str">
        <f>IF([2]data!$A8876="","",[2]data!$A8876)</f>
        <v/>
      </c>
      <c r="B442" s="1">
        <f>[2]data!$B8876</f>
        <v>0</v>
      </c>
      <c r="C442" s="1" t="str">
        <f t="shared" si="42"/>
        <v>0</v>
      </c>
      <c r="D442" s="1">
        <f>[2]data!$F8876</f>
        <v>0</v>
      </c>
      <c r="E442" s="2" t="str">
        <f>IF([2]data!$G8876="1","M","")</f>
        <v/>
      </c>
      <c r="F442" s="37" t="str">
        <f>IF([2]data!$H8876="1","M","")</f>
        <v/>
      </c>
      <c r="G442" s="1">
        <f>[2]data!$I8876</f>
        <v>0</v>
      </c>
      <c r="H442" s="3"/>
      <c r="I442" s="30"/>
      <c r="J442" s="4" t="str">
        <f>IF([2]data!$N8876="","VIDE",[2]data!$N8876)</f>
        <v>VIDE</v>
      </c>
      <c r="K442" s="127" t="e">
        <f t="shared" si="43"/>
        <v>#VALUE!</v>
      </c>
      <c r="L442" s="4" t="e">
        <f t="shared" si="39"/>
        <v>#VALUE!</v>
      </c>
      <c r="M442" s="4" t="str">
        <f>IF([2]data!$Q8876="","VIDE",[2]data!$Q8876)</f>
        <v>VIDE</v>
      </c>
      <c r="N442" s="1" t="e">
        <f t="shared" si="44"/>
        <v>#VALUE!</v>
      </c>
      <c r="O442" s="1" t="e">
        <f t="shared" si="45"/>
        <v>#VALUE!</v>
      </c>
      <c r="P442" s="3" t="str">
        <f>IF([2]data!$T8876="","VIDE",[2]data!$T8876)</f>
        <v>VIDE</v>
      </c>
      <c r="Q442" s="1" t="str">
        <f>IF([2]data!$U8876="","VIDE",[2]data!$U8876)</f>
        <v>VIDE</v>
      </c>
      <c r="R442" s="1" t="str">
        <f>IF([2]data!$V8876="","",[2]data!$V8876)</f>
        <v/>
      </c>
      <c r="S442" s="129" t="str">
        <f>IF([2]data!$W8876="","",[2]data!$W8876)</f>
        <v/>
      </c>
    </row>
    <row r="443" spans="1:19">
      <c r="A443" s="1" t="str">
        <f>IF([2]data!$A8877="","",[2]data!$A8877)</f>
        <v/>
      </c>
      <c r="B443" s="1">
        <f>[2]data!$B8877</f>
        <v>0</v>
      </c>
      <c r="C443" s="1" t="str">
        <f t="shared" si="42"/>
        <v>0</v>
      </c>
      <c r="D443" s="1">
        <f>[2]data!$F8877</f>
        <v>0</v>
      </c>
      <c r="E443" s="2" t="str">
        <f>IF([2]data!$G8877="1","M","")</f>
        <v/>
      </c>
      <c r="F443" s="37" t="str">
        <f>IF([2]data!$H8877="1","M","")</f>
        <v/>
      </c>
      <c r="G443" s="1">
        <f>[2]data!$I8877</f>
        <v>0</v>
      </c>
      <c r="H443" s="3"/>
      <c r="I443" s="30"/>
      <c r="J443" s="4" t="str">
        <f>IF([2]data!$N8877="","VIDE",[2]data!$N8877)</f>
        <v>VIDE</v>
      </c>
      <c r="K443" s="127" t="e">
        <f t="shared" si="43"/>
        <v>#VALUE!</v>
      </c>
      <c r="L443" s="4" t="e">
        <f t="shared" si="39"/>
        <v>#VALUE!</v>
      </c>
      <c r="M443" s="4" t="str">
        <f>IF([2]data!$Q8877="","VIDE",[2]data!$Q8877)</f>
        <v>VIDE</v>
      </c>
      <c r="N443" s="1" t="e">
        <f t="shared" si="44"/>
        <v>#VALUE!</v>
      </c>
      <c r="O443" s="1" t="e">
        <f t="shared" si="45"/>
        <v>#VALUE!</v>
      </c>
      <c r="P443" s="3" t="str">
        <f>IF([2]data!$T8877="","VIDE",[2]data!$T8877)</f>
        <v>VIDE</v>
      </c>
      <c r="Q443" s="1" t="str">
        <f>IF([2]data!$U8877="","VIDE",[2]data!$U8877)</f>
        <v>VIDE</v>
      </c>
      <c r="R443" s="1" t="str">
        <f>IF([2]data!$V8877="","",[2]data!$V8877)</f>
        <v/>
      </c>
      <c r="S443" s="129" t="str">
        <f>IF([2]data!$W8877="","",[2]data!$W8877)</f>
        <v/>
      </c>
    </row>
    <row r="444" spans="1:19">
      <c r="A444" s="1" t="str">
        <f>IF([2]data!$A8878="","",[2]data!$A8878)</f>
        <v/>
      </c>
      <c r="B444" s="1">
        <f>[2]data!$B8878</f>
        <v>0</v>
      </c>
      <c r="C444" s="1" t="str">
        <f t="shared" si="42"/>
        <v>0</v>
      </c>
      <c r="D444" s="1">
        <f>[2]data!$F8878</f>
        <v>0</v>
      </c>
      <c r="E444" s="2" t="str">
        <f>IF([2]data!$G8878="1","M","")</f>
        <v/>
      </c>
      <c r="F444" s="37" t="str">
        <f>IF([2]data!$H8878="1","M","")</f>
        <v/>
      </c>
      <c r="G444" s="1">
        <f>[2]data!$I8878</f>
        <v>0</v>
      </c>
      <c r="H444" s="3"/>
      <c r="I444" s="30"/>
      <c r="J444" s="4" t="str">
        <f>IF([2]data!$N8878="","VIDE",[2]data!$N8878)</f>
        <v>VIDE</v>
      </c>
      <c r="K444" s="127" t="e">
        <f t="shared" si="43"/>
        <v>#VALUE!</v>
      </c>
      <c r="L444" s="4" t="e">
        <f t="shared" si="39"/>
        <v>#VALUE!</v>
      </c>
      <c r="M444" s="4" t="str">
        <f>IF([2]data!$Q8878="","VIDE",[2]data!$Q8878)</f>
        <v>VIDE</v>
      </c>
      <c r="N444" s="1" t="e">
        <f t="shared" si="44"/>
        <v>#VALUE!</v>
      </c>
      <c r="O444" s="1" t="e">
        <f t="shared" si="45"/>
        <v>#VALUE!</v>
      </c>
      <c r="P444" s="3" t="str">
        <f>IF([2]data!$T8878="","VIDE",[2]data!$T8878)</f>
        <v>VIDE</v>
      </c>
      <c r="Q444" s="1" t="str">
        <f>IF([2]data!$U8878="","VIDE",[2]data!$U8878)</f>
        <v>VIDE</v>
      </c>
      <c r="R444" s="1" t="str">
        <f>IF([2]data!$V8878="","",[2]data!$V8878)</f>
        <v/>
      </c>
      <c r="S444" s="129" t="str">
        <f>IF([2]data!$W8878="","",[2]data!$W8878)</f>
        <v/>
      </c>
    </row>
    <row r="445" spans="1:19">
      <c r="A445" s="1" t="str">
        <f>IF([2]data!$A8879="","",[2]data!$A8879)</f>
        <v/>
      </c>
      <c r="B445" s="1">
        <f>[2]data!$B8879</f>
        <v>0</v>
      </c>
      <c r="C445" s="1" t="str">
        <f t="shared" si="42"/>
        <v>0</v>
      </c>
      <c r="D445" s="1">
        <f>[2]data!$F8879</f>
        <v>0</v>
      </c>
      <c r="E445" s="2" t="str">
        <f>IF([2]data!$G8879="1","M","")</f>
        <v/>
      </c>
      <c r="F445" s="37" t="str">
        <f>IF([2]data!$H8879="1","M","")</f>
        <v/>
      </c>
      <c r="G445" s="1">
        <f>[2]data!$I8879</f>
        <v>0</v>
      </c>
      <c r="H445" s="3"/>
      <c r="I445" s="30"/>
      <c r="J445" s="4" t="str">
        <f>IF([2]data!$N8879="","VIDE",[2]data!$N8879)</f>
        <v>VIDE</v>
      </c>
      <c r="K445" s="127" t="e">
        <f t="shared" si="43"/>
        <v>#VALUE!</v>
      </c>
      <c r="L445" s="4" t="e">
        <f t="shared" si="39"/>
        <v>#VALUE!</v>
      </c>
      <c r="M445" s="4" t="str">
        <f>IF([2]data!$Q8879="","VIDE",[2]data!$Q8879)</f>
        <v>VIDE</v>
      </c>
      <c r="N445" s="1" t="e">
        <f t="shared" si="44"/>
        <v>#VALUE!</v>
      </c>
      <c r="O445" s="1" t="e">
        <f t="shared" si="45"/>
        <v>#VALUE!</v>
      </c>
      <c r="P445" s="3" t="str">
        <f>IF([2]data!$T8879="","VIDE",[2]data!$T8879)</f>
        <v>VIDE</v>
      </c>
      <c r="Q445" s="1" t="str">
        <f>IF([2]data!$U8879="","VIDE",[2]data!$U8879)</f>
        <v>VIDE</v>
      </c>
      <c r="R445" s="1" t="str">
        <f>IF([2]data!$V8879="","",[2]data!$V8879)</f>
        <v/>
      </c>
      <c r="S445" s="129" t="str">
        <f>IF([2]data!$W8879="","",[2]data!$W8879)</f>
        <v/>
      </c>
    </row>
    <row r="446" spans="1:19">
      <c r="A446" s="1" t="str">
        <f>IF([2]data!$A8880="","",[2]data!$A8880)</f>
        <v/>
      </c>
      <c r="B446" s="1">
        <f>[2]data!$B8880</f>
        <v>0</v>
      </c>
      <c r="C446" s="1" t="str">
        <f t="shared" si="42"/>
        <v>0</v>
      </c>
      <c r="D446" s="1">
        <f>[2]data!$F8880</f>
        <v>0</v>
      </c>
      <c r="E446" s="2" t="str">
        <f>IF([2]data!$G8880="1","M","")</f>
        <v/>
      </c>
      <c r="F446" s="37" t="str">
        <f>IF([2]data!$H8880="1","M","")</f>
        <v/>
      </c>
      <c r="G446" s="1">
        <f>[2]data!$I8880</f>
        <v>0</v>
      </c>
      <c r="H446" s="3"/>
      <c r="I446" s="30"/>
      <c r="J446" s="4" t="str">
        <f>IF([2]data!$N8880="","VIDE",[2]data!$N8880)</f>
        <v>VIDE</v>
      </c>
      <c r="K446" s="127" t="e">
        <f t="shared" si="43"/>
        <v>#VALUE!</v>
      </c>
      <c r="L446" s="4" t="e">
        <f t="shared" si="39"/>
        <v>#VALUE!</v>
      </c>
      <c r="M446" s="4" t="str">
        <f>IF([2]data!$Q8880="","VIDE",[2]data!$Q8880)</f>
        <v>VIDE</v>
      </c>
      <c r="N446" s="1" t="e">
        <f t="shared" si="44"/>
        <v>#VALUE!</v>
      </c>
      <c r="O446" s="1" t="e">
        <f t="shared" si="45"/>
        <v>#VALUE!</v>
      </c>
      <c r="P446" s="3" t="str">
        <f>IF([2]data!$T8880="","VIDE",[2]data!$T8880)</f>
        <v>VIDE</v>
      </c>
      <c r="Q446" s="1" t="str">
        <f>IF([2]data!$U8880="","VIDE",[2]data!$U8880)</f>
        <v>VIDE</v>
      </c>
      <c r="R446" s="1" t="str">
        <f>IF([2]data!$V8880="","",[2]data!$V8880)</f>
        <v/>
      </c>
      <c r="S446" s="129" t="str">
        <f>IF([2]data!$W8880="","",[2]data!$W8880)</f>
        <v/>
      </c>
    </row>
    <row r="447" spans="1:19">
      <c r="A447" s="1" t="str">
        <f>IF([2]data!$A8881="","",[2]data!$A8881)</f>
        <v/>
      </c>
      <c r="B447" s="1">
        <f>[2]data!$B8881</f>
        <v>0</v>
      </c>
      <c r="C447" s="1" t="str">
        <f t="shared" si="42"/>
        <v>0</v>
      </c>
      <c r="D447" s="1">
        <f>[2]data!$F8881</f>
        <v>0</v>
      </c>
      <c r="E447" s="2" t="str">
        <f>IF([2]data!$G8881="1","M","")</f>
        <v/>
      </c>
      <c r="F447" s="37" t="str">
        <f>IF([2]data!$H8881="1","M","")</f>
        <v/>
      </c>
      <c r="G447" s="1">
        <f>[2]data!$I8881</f>
        <v>0</v>
      </c>
      <c r="H447" s="3"/>
      <c r="I447" s="30"/>
      <c r="J447" s="4" t="str">
        <f>IF([2]data!$N8881="","VIDE",[2]data!$N8881)</f>
        <v>VIDE</v>
      </c>
      <c r="K447" s="127" t="e">
        <f t="shared" si="43"/>
        <v>#VALUE!</v>
      </c>
      <c r="L447" s="4" t="e">
        <f t="shared" si="39"/>
        <v>#VALUE!</v>
      </c>
      <c r="M447" s="4" t="str">
        <f>IF([2]data!$Q8881="","VIDE",[2]data!$Q8881)</f>
        <v>VIDE</v>
      </c>
      <c r="N447" s="1" t="e">
        <f t="shared" si="44"/>
        <v>#VALUE!</v>
      </c>
      <c r="O447" s="1" t="e">
        <f t="shared" si="45"/>
        <v>#VALUE!</v>
      </c>
      <c r="P447" s="3" t="str">
        <f>IF([2]data!$T8881="","VIDE",[2]data!$T8881)</f>
        <v>VIDE</v>
      </c>
      <c r="Q447" s="1" t="str">
        <f>IF([2]data!$U8881="","VIDE",[2]data!$U8881)</f>
        <v>VIDE</v>
      </c>
      <c r="R447" s="1" t="str">
        <f>IF([2]data!$V8881="","",[2]data!$V8881)</f>
        <v/>
      </c>
      <c r="S447" s="129" t="str">
        <f>IF([2]data!$W8881="","",[2]data!$W8881)</f>
        <v/>
      </c>
    </row>
    <row r="448" spans="1:19">
      <c r="A448" s="1" t="str">
        <f>IF([2]data!$A8882="","",[2]data!$A8882)</f>
        <v/>
      </c>
      <c r="B448" s="1">
        <f>[2]data!$B8882</f>
        <v>0</v>
      </c>
      <c r="C448" s="1" t="str">
        <f t="shared" si="42"/>
        <v>0</v>
      </c>
      <c r="D448" s="1">
        <f>[2]data!$F8882</f>
        <v>0</v>
      </c>
      <c r="E448" s="2" t="str">
        <f>IF([2]data!$G8882="1","M","")</f>
        <v/>
      </c>
      <c r="F448" s="37" t="str">
        <f>IF([2]data!$H8882="1","M","")</f>
        <v/>
      </c>
      <c r="G448" s="1">
        <f>[2]data!$I8882</f>
        <v>0</v>
      </c>
      <c r="H448" s="3"/>
      <c r="I448" s="30"/>
      <c r="J448" s="4" t="str">
        <f>IF([2]data!$N8882="","VIDE",[2]data!$N8882)</f>
        <v>VIDE</v>
      </c>
      <c r="K448" s="127" t="e">
        <f t="shared" si="43"/>
        <v>#VALUE!</v>
      </c>
      <c r="L448" s="4" t="e">
        <f t="shared" si="39"/>
        <v>#VALUE!</v>
      </c>
      <c r="M448" s="4" t="str">
        <f>IF([2]data!$Q8882="","VIDE",[2]data!$Q8882)</f>
        <v>VIDE</v>
      </c>
      <c r="N448" s="1" t="e">
        <f t="shared" si="44"/>
        <v>#VALUE!</v>
      </c>
      <c r="O448" s="1" t="e">
        <f t="shared" si="45"/>
        <v>#VALUE!</v>
      </c>
      <c r="P448" s="3" t="str">
        <f>IF([2]data!$T8882="","VIDE",[2]data!$T8882)</f>
        <v>VIDE</v>
      </c>
      <c r="Q448" s="1" t="str">
        <f>IF([2]data!$U8882="","VIDE",[2]data!$U8882)</f>
        <v>VIDE</v>
      </c>
      <c r="R448" s="1" t="str">
        <f>IF([2]data!$V8882="","",[2]data!$V8882)</f>
        <v/>
      </c>
      <c r="S448" s="129" t="str">
        <f>IF([2]data!$W8882="","",[2]data!$W8882)</f>
        <v/>
      </c>
    </row>
    <row r="449" spans="1:19">
      <c r="A449" s="1" t="str">
        <f>IF([2]data!$A8883="","",[2]data!$A8883)</f>
        <v/>
      </c>
      <c r="B449" s="1">
        <f>[2]data!$B8883</f>
        <v>0</v>
      </c>
      <c r="C449" s="1" t="str">
        <f t="shared" si="42"/>
        <v>0</v>
      </c>
      <c r="D449" s="1">
        <f>[2]data!$F8883</f>
        <v>0</v>
      </c>
      <c r="E449" s="2" t="str">
        <f>IF([2]data!$G8883="1","M","")</f>
        <v/>
      </c>
      <c r="F449" s="37" t="str">
        <f>IF([2]data!$H8883="1","M","")</f>
        <v/>
      </c>
      <c r="G449" s="1">
        <f>[2]data!$I8883</f>
        <v>0</v>
      </c>
      <c r="H449" s="3"/>
      <c r="I449" s="30"/>
      <c r="J449" s="4" t="str">
        <f>IF([2]data!$N8883="","VIDE",[2]data!$N8883)</f>
        <v>VIDE</v>
      </c>
      <c r="K449" s="127" t="e">
        <f t="shared" si="43"/>
        <v>#VALUE!</v>
      </c>
      <c r="L449" s="4" t="e">
        <f t="shared" si="39"/>
        <v>#VALUE!</v>
      </c>
      <c r="M449" s="4" t="str">
        <f>IF([2]data!$Q8883="","VIDE",[2]data!$Q8883)</f>
        <v>VIDE</v>
      </c>
      <c r="N449" s="1" t="e">
        <f t="shared" si="44"/>
        <v>#VALUE!</v>
      </c>
      <c r="O449" s="1" t="e">
        <f t="shared" si="45"/>
        <v>#VALUE!</v>
      </c>
      <c r="P449" s="3" t="str">
        <f>IF([2]data!$T8883="","VIDE",[2]data!$T8883)</f>
        <v>VIDE</v>
      </c>
      <c r="Q449" s="1" t="str">
        <f>IF([2]data!$U8883="","VIDE",[2]data!$U8883)</f>
        <v>VIDE</v>
      </c>
      <c r="R449" s="1" t="str">
        <f>IF([2]data!$V8883="","",[2]data!$V8883)</f>
        <v/>
      </c>
      <c r="S449" s="129" t="str">
        <f>IF([2]data!$W8883="","",[2]data!$W8883)</f>
        <v/>
      </c>
    </row>
    <row r="450" spans="1:19">
      <c r="A450" s="1" t="str">
        <f>IF([2]data!$A8884="","",[2]data!$A8884)</f>
        <v/>
      </c>
      <c r="B450" s="1">
        <f>[2]data!$B8884</f>
        <v>0</v>
      </c>
      <c r="C450" s="1" t="str">
        <f t="shared" si="42"/>
        <v>0</v>
      </c>
      <c r="D450" s="1">
        <f>[2]data!$F8884</f>
        <v>0</v>
      </c>
      <c r="E450" s="2" t="str">
        <f>IF([2]data!$G8884="1","M","")</f>
        <v/>
      </c>
      <c r="F450" s="37" t="str">
        <f>IF([2]data!$H8884="1","M","")</f>
        <v/>
      </c>
      <c r="G450" s="1">
        <f>[2]data!$I8884</f>
        <v>0</v>
      </c>
      <c r="H450" s="3"/>
      <c r="I450" s="30"/>
      <c r="J450" s="4" t="str">
        <f>IF([2]data!$N8884="","VIDE",[2]data!$N8884)</f>
        <v>VIDE</v>
      </c>
      <c r="K450" s="127" t="e">
        <f t="shared" si="43"/>
        <v>#VALUE!</v>
      </c>
      <c r="L450" s="4" t="e">
        <f t="shared" si="39"/>
        <v>#VALUE!</v>
      </c>
      <c r="M450" s="4" t="str">
        <f>IF([2]data!$Q8884="","VIDE",[2]data!$Q8884)</f>
        <v>VIDE</v>
      </c>
      <c r="N450" s="1" t="e">
        <f t="shared" si="44"/>
        <v>#VALUE!</v>
      </c>
      <c r="O450" s="1" t="e">
        <f t="shared" si="45"/>
        <v>#VALUE!</v>
      </c>
      <c r="P450" s="3" t="str">
        <f>IF([2]data!$T8884="","VIDE",[2]data!$T8884)</f>
        <v>VIDE</v>
      </c>
      <c r="Q450" s="1" t="str">
        <f>IF([2]data!$U8884="","VIDE",[2]data!$U8884)</f>
        <v>VIDE</v>
      </c>
      <c r="R450" s="1" t="str">
        <f>IF([2]data!$V8884="","",[2]data!$V8884)</f>
        <v/>
      </c>
      <c r="S450" s="129" t="str">
        <f>IF([2]data!$W8884="","",[2]data!$W8884)</f>
        <v/>
      </c>
    </row>
    <row r="451" spans="1:19">
      <c r="A451" s="1" t="str">
        <f>IF([2]data!$A8885="","",[2]data!$A8885)</f>
        <v/>
      </c>
      <c r="B451" s="1">
        <f>[2]data!$B8885</f>
        <v>0</v>
      </c>
      <c r="C451" s="1" t="str">
        <f t="shared" si="42"/>
        <v>0</v>
      </c>
      <c r="D451" s="1">
        <f>[2]data!$F8885</f>
        <v>0</v>
      </c>
      <c r="E451" s="2" t="str">
        <f>IF([2]data!$G8885="1","M","")</f>
        <v/>
      </c>
      <c r="F451" s="37" t="str">
        <f>IF([2]data!$H8885="1","M","")</f>
        <v/>
      </c>
      <c r="G451" s="1">
        <f>[2]data!$I8885</f>
        <v>0</v>
      </c>
      <c r="H451" s="3"/>
      <c r="I451" s="30"/>
      <c r="J451" s="4" t="str">
        <f>IF([2]data!$N8885="","VIDE",[2]data!$N8885)</f>
        <v>VIDE</v>
      </c>
      <c r="K451" s="127" t="e">
        <f t="shared" si="43"/>
        <v>#VALUE!</v>
      </c>
      <c r="L451" s="4" t="e">
        <f t="shared" si="39"/>
        <v>#VALUE!</v>
      </c>
      <c r="M451" s="4" t="str">
        <f>IF([2]data!$Q8885="","VIDE",[2]data!$Q8885)</f>
        <v>VIDE</v>
      </c>
      <c r="N451" s="1" t="e">
        <f t="shared" si="44"/>
        <v>#VALUE!</v>
      </c>
      <c r="O451" s="1" t="e">
        <f t="shared" si="45"/>
        <v>#VALUE!</v>
      </c>
      <c r="P451" s="3" t="str">
        <f>IF([2]data!$T8885="","VIDE",[2]data!$T8885)</f>
        <v>VIDE</v>
      </c>
      <c r="Q451" s="1" t="str">
        <f>IF([2]data!$U8885="","VIDE",[2]data!$U8885)</f>
        <v>VIDE</v>
      </c>
      <c r="R451" s="1" t="str">
        <f>IF([2]data!$V8885="","",[2]data!$V8885)</f>
        <v/>
      </c>
      <c r="S451" s="129" t="str">
        <f>IF([2]data!$W8885="","",[2]data!$W8885)</f>
        <v/>
      </c>
    </row>
    <row r="452" spans="1:19">
      <c r="A452" s="1" t="str">
        <f>IF([2]data!$A8886="","",[2]data!$A8886)</f>
        <v/>
      </c>
      <c r="B452" s="1">
        <f>[2]data!$B8886</f>
        <v>0</v>
      </c>
      <c r="C452" s="1" t="str">
        <f t="shared" si="42"/>
        <v>0</v>
      </c>
      <c r="D452" s="1">
        <f>[2]data!$F8886</f>
        <v>0</v>
      </c>
      <c r="E452" s="2" t="str">
        <f>IF([2]data!$G8886="1","M","")</f>
        <v/>
      </c>
      <c r="F452" s="37" t="str">
        <f>IF([2]data!$H8886="1","M","")</f>
        <v/>
      </c>
      <c r="G452" s="1">
        <f>[2]data!$I8886</f>
        <v>0</v>
      </c>
      <c r="H452" s="3"/>
      <c r="I452" s="30"/>
      <c r="J452" s="4" t="str">
        <f>IF([2]data!$N8886="","VIDE",[2]data!$N8886)</f>
        <v>VIDE</v>
      </c>
      <c r="K452" s="127" t="e">
        <f t="shared" si="43"/>
        <v>#VALUE!</v>
      </c>
      <c r="L452" s="4" t="e">
        <f t="shared" si="39"/>
        <v>#VALUE!</v>
      </c>
      <c r="M452" s="4" t="str">
        <f>IF([2]data!$Q8886="","VIDE",[2]data!$Q8886)</f>
        <v>VIDE</v>
      </c>
      <c r="N452" s="1" t="e">
        <f t="shared" si="44"/>
        <v>#VALUE!</v>
      </c>
      <c r="O452" s="1" t="e">
        <f t="shared" si="45"/>
        <v>#VALUE!</v>
      </c>
      <c r="P452" s="3" t="str">
        <f>IF([2]data!$T8886="","VIDE",[2]data!$T8886)</f>
        <v>VIDE</v>
      </c>
      <c r="Q452" s="1" t="str">
        <f>IF([2]data!$U8886="","VIDE",[2]data!$U8886)</f>
        <v>VIDE</v>
      </c>
      <c r="R452" s="1" t="str">
        <f>IF([2]data!$V8886="","",[2]data!$V8886)</f>
        <v/>
      </c>
      <c r="S452" s="129" t="str">
        <f>IF([2]data!$W8886="","",[2]data!$W8886)</f>
        <v/>
      </c>
    </row>
    <row r="453" spans="1:19">
      <c r="A453" s="1" t="str">
        <f>IF([2]data!$A8887="","",[2]data!$A8887)</f>
        <v/>
      </c>
      <c r="B453" s="1">
        <f>[2]data!$B8887</f>
        <v>0</v>
      </c>
      <c r="C453" s="1" t="str">
        <f t="shared" si="42"/>
        <v>0</v>
      </c>
      <c r="D453" s="1">
        <f>[2]data!$F8887</f>
        <v>0</v>
      </c>
      <c r="E453" s="2" t="str">
        <f>IF([2]data!$G8887="1","M","")</f>
        <v/>
      </c>
      <c r="F453" s="37" t="str">
        <f>IF([2]data!$H8887="1","M","")</f>
        <v/>
      </c>
      <c r="G453" s="1">
        <f>[2]data!$I8887</f>
        <v>0</v>
      </c>
      <c r="H453" s="3"/>
      <c r="I453" s="30"/>
      <c r="J453" s="4" t="str">
        <f>IF([2]data!$N8887="","VIDE",[2]data!$N8887)</f>
        <v>VIDE</v>
      </c>
      <c r="K453" s="127" t="e">
        <f t="shared" si="43"/>
        <v>#VALUE!</v>
      </c>
      <c r="L453" s="4" t="e">
        <f t="shared" si="39"/>
        <v>#VALUE!</v>
      </c>
      <c r="M453" s="4" t="str">
        <f>IF([2]data!$Q8887="","VIDE",[2]data!$Q8887)</f>
        <v>VIDE</v>
      </c>
      <c r="N453" s="1" t="e">
        <f t="shared" si="44"/>
        <v>#VALUE!</v>
      </c>
      <c r="O453" s="1" t="e">
        <f t="shared" si="45"/>
        <v>#VALUE!</v>
      </c>
      <c r="P453" s="3" t="str">
        <f>IF([2]data!$T8887="","VIDE",[2]data!$T8887)</f>
        <v>VIDE</v>
      </c>
      <c r="Q453" s="1" t="str">
        <f>IF([2]data!$U8887="","VIDE",[2]data!$U8887)</f>
        <v>VIDE</v>
      </c>
      <c r="R453" s="1" t="str">
        <f>IF([2]data!$V8887="","",[2]data!$V8887)</f>
        <v/>
      </c>
      <c r="S453" s="129" t="str">
        <f>IF([2]data!$W8887="","",[2]data!$W8887)</f>
        <v/>
      </c>
    </row>
    <row r="454" spans="1:19">
      <c r="A454" s="1" t="str">
        <f>IF([2]data!$A8888="","",[2]data!$A8888)</f>
        <v/>
      </c>
      <c r="B454" s="1">
        <f>[2]data!$B8888</f>
        <v>0</v>
      </c>
      <c r="C454" s="1" t="str">
        <f t="shared" si="42"/>
        <v>0</v>
      </c>
      <c r="D454" s="1">
        <f>[2]data!$F8888</f>
        <v>0</v>
      </c>
      <c r="E454" s="2" t="str">
        <f>IF([2]data!$G8888="1","M","")</f>
        <v/>
      </c>
      <c r="F454" s="37" t="str">
        <f>IF([2]data!$H8888="1","M","")</f>
        <v/>
      </c>
      <c r="G454" s="1">
        <f>[2]data!$I8888</f>
        <v>0</v>
      </c>
      <c r="H454" s="3"/>
      <c r="I454" s="30"/>
      <c r="J454" s="4" t="str">
        <f>IF([2]data!$N8888="","VIDE",[2]data!$N8888)</f>
        <v>VIDE</v>
      </c>
      <c r="K454" s="127" t="e">
        <f t="shared" si="43"/>
        <v>#VALUE!</v>
      </c>
      <c r="L454" s="4" t="e">
        <f t="shared" si="39"/>
        <v>#VALUE!</v>
      </c>
      <c r="M454" s="4" t="str">
        <f>IF([2]data!$Q8888="","VIDE",[2]data!$Q8888)</f>
        <v>VIDE</v>
      </c>
      <c r="N454" s="1" t="e">
        <f t="shared" si="44"/>
        <v>#VALUE!</v>
      </c>
      <c r="O454" s="1" t="e">
        <f t="shared" si="45"/>
        <v>#VALUE!</v>
      </c>
      <c r="P454" s="3" t="str">
        <f>IF([2]data!$T8888="","VIDE",[2]data!$T8888)</f>
        <v>VIDE</v>
      </c>
      <c r="Q454" s="1" t="str">
        <f>IF([2]data!$U8888="","VIDE",[2]data!$U8888)</f>
        <v>VIDE</v>
      </c>
      <c r="R454" s="1" t="str">
        <f>IF([2]data!$V8888="","",[2]data!$V8888)</f>
        <v/>
      </c>
      <c r="S454" s="129" t="str">
        <f>IF([2]data!$W8888="","",[2]data!$W8888)</f>
        <v/>
      </c>
    </row>
    <row r="455" spans="1:19">
      <c r="A455" s="1" t="str">
        <f>IF([2]data!$A8889="","",[2]data!$A8889)</f>
        <v/>
      </c>
      <c r="B455" s="1">
        <f>[2]data!$B8889</f>
        <v>0</v>
      </c>
      <c r="C455" s="1" t="str">
        <f t="shared" si="42"/>
        <v>0</v>
      </c>
      <c r="D455" s="1">
        <f>[2]data!$F8889</f>
        <v>0</v>
      </c>
      <c r="E455" s="2" t="str">
        <f>IF([2]data!$G8889="1","M","")</f>
        <v/>
      </c>
      <c r="F455" s="37" t="str">
        <f>IF([2]data!$H8889="1","M","")</f>
        <v/>
      </c>
      <c r="G455" s="1">
        <f>[2]data!$I8889</f>
        <v>0</v>
      </c>
      <c r="H455" s="3"/>
      <c r="I455" s="30"/>
      <c r="J455" s="4" t="str">
        <f>IF([2]data!$N8889="","VIDE",[2]data!$N8889)</f>
        <v>VIDE</v>
      </c>
      <c r="K455" s="127" t="e">
        <f t="shared" si="43"/>
        <v>#VALUE!</v>
      </c>
      <c r="L455" s="4" t="e">
        <f t="shared" si="39"/>
        <v>#VALUE!</v>
      </c>
      <c r="M455" s="4" t="str">
        <f>IF([2]data!$Q8889="","VIDE",[2]data!$Q8889)</f>
        <v>VIDE</v>
      </c>
      <c r="N455" s="1" t="e">
        <f t="shared" si="44"/>
        <v>#VALUE!</v>
      </c>
      <c r="O455" s="1" t="e">
        <f t="shared" si="45"/>
        <v>#VALUE!</v>
      </c>
      <c r="P455" s="3" t="str">
        <f>IF([2]data!$T8889="","VIDE",[2]data!$T8889)</f>
        <v>VIDE</v>
      </c>
      <c r="Q455" s="1" t="str">
        <f>IF([2]data!$U8889="","VIDE",[2]data!$U8889)</f>
        <v>VIDE</v>
      </c>
      <c r="R455" s="1" t="str">
        <f>IF([2]data!$V8889="","",[2]data!$V8889)</f>
        <v/>
      </c>
      <c r="S455" s="129" t="str">
        <f>IF([2]data!$W8889="","",[2]data!$W8889)</f>
        <v/>
      </c>
    </row>
    <row r="456" spans="1:19">
      <c r="A456" s="1" t="str">
        <f>IF([2]data!$A8890="","",[2]data!$A8890)</f>
        <v/>
      </c>
      <c r="B456" s="1">
        <f>[2]data!$B8890</f>
        <v>0</v>
      </c>
      <c r="C456" s="1" t="str">
        <f t="shared" si="42"/>
        <v>0</v>
      </c>
      <c r="D456" s="1">
        <f>[2]data!$F8890</f>
        <v>0</v>
      </c>
      <c r="E456" s="2" t="str">
        <f>IF([2]data!$G8890="1","M","")</f>
        <v/>
      </c>
      <c r="F456" s="37" t="str">
        <f>IF([2]data!$H8890="1","M","")</f>
        <v/>
      </c>
      <c r="G456" s="1">
        <f>[2]data!$I8890</f>
        <v>0</v>
      </c>
      <c r="H456" s="3"/>
      <c r="I456" s="30"/>
      <c r="J456" s="4" t="str">
        <f>IF([2]data!$N8890="","VIDE",[2]data!$N8890)</f>
        <v>VIDE</v>
      </c>
      <c r="K456" s="127" t="e">
        <f t="shared" si="43"/>
        <v>#VALUE!</v>
      </c>
      <c r="L456" s="4" t="e">
        <f t="shared" ref="L456:L500" si="46">IF($J456="","",IF($D456="P",IF($E456="",WORKDAY($J456,5,$J$3:$P$4),WORKDAY($J456,3,$J$3:$P$4)),IF($E456="",WORKDAY($J456,10,$J$3:$P$4),WORKDAY($J456,5,$J$3:$P$4))))</f>
        <v>#VALUE!</v>
      </c>
      <c r="M456" s="4" t="str">
        <f>IF([2]data!$Q8890="","VIDE",[2]data!$Q8890)</f>
        <v>VIDE</v>
      </c>
      <c r="N456" s="1" t="e">
        <f t="shared" si="44"/>
        <v>#VALUE!</v>
      </c>
      <c r="O456" s="1" t="e">
        <f t="shared" si="45"/>
        <v>#VALUE!</v>
      </c>
      <c r="P456" s="3" t="str">
        <f>IF([2]data!$T8890="","VIDE",[2]data!$T8890)</f>
        <v>VIDE</v>
      </c>
      <c r="Q456" s="1" t="str">
        <f>IF([2]data!$U8890="","VIDE",[2]data!$U8890)</f>
        <v>VIDE</v>
      </c>
      <c r="R456" s="1" t="str">
        <f>IF([2]data!$V8890="","",[2]data!$V8890)</f>
        <v/>
      </c>
      <c r="S456" s="129" t="str">
        <f>IF([2]data!$W8890="","",[2]data!$W8890)</f>
        <v/>
      </c>
    </row>
    <row r="457" spans="1:19">
      <c r="A457" s="1" t="str">
        <f>IF([2]data!$A8891="","",[2]data!$A8891)</f>
        <v/>
      </c>
      <c r="B457" s="1">
        <f>[2]data!$B8891</f>
        <v>0</v>
      </c>
      <c r="C457" s="1" t="str">
        <f t="shared" si="42"/>
        <v>0</v>
      </c>
      <c r="D457" s="1">
        <f>[2]data!$F8891</f>
        <v>0</v>
      </c>
      <c r="E457" s="2" t="str">
        <f>IF([2]data!$G8891="1","M","")</f>
        <v/>
      </c>
      <c r="F457" s="37" t="str">
        <f>IF([2]data!$H8891="1","M","")</f>
        <v/>
      </c>
      <c r="G457" s="1">
        <f>[2]data!$I8891</f>
        <v>0</v>
      </c>
      <c r="H457" s="3"/>
      <c r="I457" s="30"/>
      <c r="J457" s="4" t="str">
        <f>IF([2]data!$N8891="","VIDE",[2]data!$N8891)</f>
        <v>VIDE</v>
      </c>
      <c r="K457" s="127" t="e">
        <f t="shared" si="43"/>
        <v>#VALUE!</v>
      </c>
      <c r="L457" s="4" t="e">
        <f t="shared" si="46"/>
        <v>#VALUE!</v>
      </c>
      <c r="M457" s="4" t="str">
        <f>IF([2]data!$Q8891="","VIDE",[2]data!$Q8891)</f>
        <v>VIDE</v>
      </c>
      <c r="N457" s="1" t="e">
        <f t="shared" si="44"/>
        <v>#VALUE!</v>
      </c>
      <c r="O457" s="1" t="e">
        <f t="shared" si="45"/>
        <v>#VALUE!</v>
      </c>
      <c r="P457" s="3" t="str">
        <f>IF([2]data!$T8891="","VIDE",[2]data!$T8891)</f>
        <v>VIDE</v>
      </c>
      <c r="Q457" s="1" t="str">
        <f>IF([2]data!$U8891="","VIDE",[2]data!$U8891)</f>
        <v>VIDE</v>
      </c>
      <c r="R457" s="1" t="str">
        <f>IF([2]data!$V8891="","",[2]data!$V8891)</f>
        <v/>
      </c>
      <c r="S457" s="129" t="str">
        <f>IF([2]data!$W8891="","",[2]data!$W8891)</f>
        <v/>
      </c>
    </row>
    <row r="458" spans="1:19">
      <c r="A458" s="1" t="str">
        <f>IF([2]data!$A8892="","",[2]data!$A8892)</f>
        <v/>
      </c>
      <c r="B458" s="1">
        <f>[2]data!$B8892</f>
        <v>0</v>
      </c>
      <c r="C458" s="1" t="str">
        <f t="shared" si="42"/>
        <v>0</v>
      </c>
      <c r="D458" s="1">
        <f>[2]data!$F8892</f>
        <v>0</v>
      </c>
      <c r="E458" s="2" t="str">
        <f>IF([2]data!$G8892="1","M","")</f>
        <v/>
      </c>
      <c r="F458" s="37" t="str">
        <f>IF([2]data!$H8892="1","M","")</f>
        <v/>
      </c>
      <c r="G458" s="1">
        <f>[2]data!$I8892</f>
        <v>0</v>
      </c>
      <c r="H458" s="3"/>
      <c r="I458" s="30"/>
      <c r="J458" s="4" t="str">
        <f>IF([2]data!$N8892="","VIDE",[2]data!$N8892)</f>
        <v>VIDE</v>
      </c>
      <c r="K458" s="127" t="e">
        <f t="shared" si="43"/>
        <v>#VALUE!</v>
      </c>
      <c r="L458" s="4" t="e">
        <f t="shared" si="46"/>
        <v>#VALUE!</v>
      </c>
      <c r="M458" s="4" t="str">
        <f>IF([2]data!$Q8892="","VIDE",[2]data!$Q8892)</f>
        <v>VIDE</v>
      </c>
      <c r="N458" s="1" t="e">
        <f t="shared" si="44"/>
        <v>#VALUE!</v>
      </c>
      <c r="O458" s="1" t="e">
        <f t="shared" si="45"/>
        <v>#VALUE!</v>
      </c>
      <c r="P458" s="3" t="str">
        <f>IF([2]data!$T8892="","VIDE",[2]data!$T8892)</f>
        <v>VIDE</v>
      </c>
      <c r="Q458" s="1" t="str">
        <f>IF([2]data!$U8892="","VIDE",[2]data!$U8892)</f>
        <v>VIDE</v>
      </c>
      <c r="R458" s="1" t="str">
        <f>IF([2]data!$V8892="","",[2]data!$V8892)</f>
        <v/>
      </c>
      <c r="S458" s="129" t="str">
        <f>IF([2]data!$W8892="","",[2]data!$W8892)</f>
        <v/>
      </c>
    </row>
    <row r="459" spans="1:19">
      <c r="A459" s="1" t="str">
        <f>IF([2]data!$A8893="","",[2]data!$A8893)</f>
        <v/>
      </c>
      <c r="B459" s="1">
        <f>[2]data!$B8893</f>
        <v>0</v>
      </c>
      <c r="C459" s="1" t="str">
        <f t="shared" si="42"/>
        <v>0</v>
      </c>
      <c r="D459" s="1">
        <f>[2]data!$F8893</f>
        <v>0</v>
      </c>
      <c r="E459" s="2" t="str">
        <f>IF([2]data!$G8893="1","M","")</f>
        <v/>
      </c>
      <c r="F459" s="37" t="str">
        <f>IF([2]data!$H8893="1","M","")</f>
        <v/>
      </c>
      <c r="G459" s="1">
        <f>[2]data!$I8893</f>
        <v>0</v>
      </c>
      <c r="H459" s="3"/>
      <c r="I459" s="30"/>
      <c r="J459" s="4" t="str">
        <f>IF([2]data!$N8893="","VIDE",[2]data!$N8893)</f>
        <v>VIDE</v>
      </c>
      <c r="K459" s="127" t="e">
        <f t="shared" si="43"/>
        <v>#VALUE!</v>
      </c>
      <c r="L459" s="4" t="e">
        <f t="shared" si="46"/>
        <v>#VALUE!</v>
      </c>
      <c r="M459" s="4" t="str">
        <f>IF([2]data!$Q8893="","VIDE",[2]data!$Q8893)</f>
        <v>VIDE</v>
      </c>
      <c r="N459" s="1" t="e">
        <f t="shared" si="44"/>
        <v>#VALUE!</v>
      </c>
      <c r="O459" s="1" t="e">
        <f t="shared" si="45"/>
        <v>#VALUE!</v>
      </c>
      <c r="P459" s="3" t="str">
        <f>IF([2]data!$T8893="","VIDE",[2]data!$T8893)</f>
        <v>VIDE</v>
      </c>
      <c r="Q459" s="1" t="str">
        <f>IF([2]data!$U8893="","VIDE",[2]data!$U8893)</f>
        <v>VIDE</v>
      </c>
      <c r="R459" s="1" t="str">
        <f>IF([2]data!$V8893="","",[2]data!$V8893)</f>
        <v/>
      </c>
      <c r="S459" s="129" t="str">
        <f>IF([2]data!$W8893="","",[2]data!$W8893)</f>
        <v/>
      </c>
    </row>
    <row r="460" spans="1:19">
      <c r="A460" s="1" t="str">
        <f>IF([2]data!$A8894="","",[2]data!$A8894)</f>
        <v/>
      </c>
      <c r="B460" s="1">
        <f>[2]data!$B8894</f>
        <v>0</v>
      </c>
      <c r="C460" s="1" t="str">
        <f t="shared" si="42"/>
        <v>0</v>
      </c>
      <c r="D460" s="1">
        <f>[2]data!$F8894</f>
        <v>0</v>
      </c>
      <c r="E460" s="2" t="str">
        <f>IF([2]data!$G8894="1","M","")</f>
        <v/>
      </c>
      <c r="F460" s="37" t="str">
        <f>IF([2]data!$H8894="1","M","")</f>
        <v/>
      </c>
      <c r="G460" s="1">
        <f>[2]data!$I8894</f>
        <v>0</v>
      </c>
      <c r="H460" s="3"/>
      <c r="I460" s="30"/>
      <c r="J460" s="4" t="str">
        <f>IF([2]data!$N8894="","VIDE",[2]data!$N8894)</f>
        <v>VIDE</v>
      </c>
      <c r="K460" s="127" t="e">
        <f t="shared" si="43"/>
        <v>#VALUE!</v>
      </c>
      <c r="L460" s="4" t="e">
        <f t="shared" si="46"/>
        <v>#VALUE!</v>
      </c>
      <c r="M460" s="4" t="str">
        <f>IF([2]data!$Q8894="","VIDE",[2]data!$Q8894)</f>
        <v>VIDE</v>
      </c>
      <c r="N460" s="1" t="e">
        <f t="shared" si="44"/>
        <v>#VALUE!</v>
      </c>
      <c r="O460" s="1" t="e">
        <f t="shared" si="45"/>
        <v>#VALUE!</v>
      </c>
      <c r="P460" s="3" t="str">
        <f>IF([2]data!$T8894="","VIDE",[2]data!$T8894)</f>
        <v>VIDE</v>
      </c>
      <c r="Q460" s="1" t="str">
        <f>IF([2]data!$U8894="","VIDE",[2]data!$U8894)</f>
        <v>VIDE</v>
      </c>
      <c r="R460" s="1" t="str">
        <f>IF([2]data!$V8894="","",[2]data!$V8894)</f>
        <v/>
      </c>
      <c r="S460" s="129" t="str">
        <f>IF([2]data!$W8894="","",[2]data!$W8894)</f>
        <v/>
      </c>
    </row>
    <row r="461" spans="1:19">
      <c r="A461" s="1" t="str">
        <f>IF([2]data!$A8895="","",[2]data!$A8895)</f>
        <v/>
      </c>
      <c r="B461" s="1">
        <f>[2]data!$B8895</f>
        <v>0</v>
      </c>
      <c r="C461" s="1" t="str">
        <f t="shared" si="42"/>
        <v>0</v>
      </c>
      <c r="D461" s="1">
        <f>[2]data!$F8895</f>
        <v>0</v>
      </c>
      <c r="E461" s="2" t="str">
        <f>IF([2]data!$G8895="1","M","")</f>
        <v/>
      </c>
      <c r="F461" s="37" t="str">
        <f>IF([2]data!$H8895="1","M","")</f>
        <v/>
      </c>
      <c r="G461" s="1">
        <f>[2]data!$I8895</f>
        <v>0</v>
      </c>
      <c r="H461" s="3"/>
      <c r="I461" s="30"/>
      <c r="J461" s="4" t="str">
        <f>IF([2]data!$N8895="","VIDE",[2]data!$N8895)</f>
        <v>VIDE</v>
      </c>
      <c r="K461" s="127" t="e">
        <f t="shared" si="43"/>
        <v>#VALUE!</v>
      </c>
      <c r="L461" s="4" t="e">
        <f t="shared" si="46"/>
        <v>#VALUE!</v>
      </c>
      <c r="M461" s="4" t="str">
        <f>IF([2]data!$Q8895="","VIDE",[2]data!$Q8895)</f>
        <v>VIDE</v>
      </c>
      <c r="N461" s="1" t="e">
        <f t="shared" si="44"/>
        <v>#VALUE!</v>
      </c>
      <c r="O461" s="1" t="e">
        <f t="shared" si="45"/>
        <v>#VALUE!</v>
      </c>
      <c r="P461" s="3" t="str">
        <f>IF([2]data!$T8895="","VIDE",[2]data!$T8895)</f>
        <v>VIDE</v>
      </c>
      <c r="Q461" s="1" t="str">
        <f>IF([2]data!$U8895="","VIDE",[2]data!$U8895)</f>
        <v>VIDE</v>
      </c>
      <c r="R461" s="1" t="str">
        <f>IF([2]data!$V8895="","",[2]data!$V8895)</f>
        <v/>
      </c>
      <c r="S461" s="129" t="str">
        <f>IF([2]data!$W8895="","",[2]data!$W8895)</f>
        <v/>
      </c>
    </row>
    <row r="462" spans="1:19">
      <c r="A462" s="1" t="str">
        <f>IF([2]data!$A8896="","",[2]data!$A8896)</f>
        <v/>
      </c>
      <c r="B462" s="1">
        <f>[2]data!$B8896</f>
        <v>0</v>
      </c>
      <c r="C462" s="1" t="str">
        <f t="shared" si="42"/>
        <v>0</v>
      </c>
      <c r="D462" s="1">
        <f>[2]data!$F8896</f>
        <v>0</v>
      </c>
      <c r="E462" s="2" t="str">
        <f>IF([2]data!$G8896="1","M","")</f>
        <v/>
      </c>
      <c r="F462" s="37" t="str">
        <f>IF([2]data!$H8896="1","M","")</f>
        <v/>
      </c>
      <c r="G462" s="1">
        <f>[2]data!$I8896</f>
        <v>0</v>
      </c>
      <c r="H462" s="3"/>
      <c r="I462" s="30"/>
      <c r="J462" s="4" t="str">
        <f>IF([2]data!$N8896="","VIDE",[2]data!$N8896)</f>
        <v>VIDE</v>
      </c>
      <c r="K462" s="127" t="e">
        <f t="shared" si="43"/>
        <v>#VALUE!</v>
      </c>
      <c r="L462" s="4" t="e">
        <f t="shared" si="46"/>
        <v>#VALUE!</v>
      </c>
      <c r="M462" s="4" t="str">
        <f>IF([2]data!$Q8896="","VIDE",[2]data!$Q8896)</f>
        <v>VIDE</v>
      </c>
      <c r="N462" s="1" t="e">
        <f t="shared" si="44"/>
        <v>#VALUE!</v>
      </c>
      <c r="O462" s="1" t="e">
        <f t="shared" si="45"/>
        <v>#VALUE!</v>
      </c>
      <c r="P462" s="3" t="str">
        <f>IF([2]data!$T8896="","VIDE",[2]data!$T8896)</f>
        <v>VIDE</v>
      </c>
      <c r="Q462" s="1" t="str">
        <f>IF([2]data!$U8896="","VIDE",[2]data!$U8896)</f>
        <v>VIDE</v>
      </c>
      <c r="R462" s="1" t="str">
        <f>IF([2]data!$V8896="","",[2]data!$V8896)</f>
        <v/>
      </c>
      <c r="S462" s="129" t="str">
        <f>IF([2]data!$W8896="","",[2]data!$W8896)</f>
        <v/>
      </c>
    </row>
    <row r="463" spans="1:19">
      <c r="A463" s="1" t="str">
        <f>IF([2]data!$A8897="","",[2]data!$A8897)</f>
        <v/>
      </c>
      <c r="B463" s="1">
        <f>[2]data!$B8897</f>
        <v>0</v>
      </c>
      <c r="C463" s="1" t="str">
        <f t="shared" si="42"/>
        <v>0</v>
      </c>
      <c r="D463" s="1">
        <f>[2]data!$F8897</f>
        <v>0</v>
      </c>
      <c r="E463" s="2" t="str">
        <f>IF([2]data!$G8897="1","M","")</f>
        <v/>
      </c>
      <c r="F463" s="37" t="str">
        <f>IF([2]data!$H8897="1","M","")</f>
        <v/>
      </c>
      <c r="G463" s="1">
        <f>[2]data!$I8897</f>
        <v>0</v>
      </c>
      <c r="H463" s="3"/>
      <c r="I463" s="30"/>
      <c r="J463" s="4" t="str">
        <f>IF([2]data!$N8897="","VIDE",[2]data!$N8897)</f>
        <v>VIDE</v>
      </c>
      <c r="K463" s="127" t="e">
        <f t="shared" si="43"/>
        <v>#VALUE!</v>
      </c>
      <c r="L463" s="4" t="e">
        <f t="shared" si="46"/>
        <v>#VALUE!</v>
      </c>
      <c r="M463" s="4" t="str">
        <f>IF([2]data!$Q8897="","VIDE",[2]data!$Q8897)</f>
        <v>VIDE</v>
      </c>
      <c r="N463" s="1" t="e">
        <f t="shared" si="44"/>
        <v>#VALUE!</v>
      </c>
      <c r="O463" s="1" t="e">
        <f t="shared" si="45"/>
        <v>#VALUE!</v>
      </c>
      <c r="P463" s="3" t="str">
        <f>IF([2]data!$T8897="","VIDE",[2]data!$T8897)</f>
        <v>VIDE</v>
      </c>
      <c r="Q463" s="1" t="str">
        <f>IF([2]data!$U8897="","VIDE",[2]data!$U8897)</f>
        <v>VIDE</v>
      </c>
      <c r="R463" s="1" t="str">
        <f>IF([2]data!$V8897="","",[2]data!$V8897)</f>
        <v/>
      </c>
      <c r="S463" s="129" t="str">
        <f>IF([2]data!$W8897="","",[2]data!$W8897)</f>
        <v/>
      </c>
    </row>
    <row r="464" spans="1:19">
      <c r="A464" s="1" t="str">
        <f>IF([2]data!$A8898="","",[2]data!$A8898)</f>
        <v/>
      </c>
      <c r="B464" s="1">
        <f>[2]data!$B8898</f>
        <v>0</v>
      </c>
      <c r="C464" s="1" t="str">
        <f t="shared" si="42"/>
        <v>0</v>
      </c>
      <c r="D464" s="1">
        <f>[2]data!$F8898</f>
        <v>0</v>
      </c>
      <c r="E464" s="2" t="str">
        <f>IF([2]data!$G8898="1","M","")</f>
        <v/>
      </c>
      <c r="F464" s="37" t="str">
        <f>IF([2]data!$H8898="1","M","")</f>
        <v/>
      </c>
      <c r="G464" s="1">
        <f>[2]data!$I8898</f>
        <v>0</v>
      </c>
      <c r="H464" s="3"/>
      <c r="I464" s="30"/>
      <c r="J464" s="4" t="str">
        <f>IF([2]data!$N8898="","VIDE",[2]data!$N8898)</f>
        <v>VIDE</v>
      </c>
      <c r="K464" s="127" t="e">
        <f t="shared" si="43"/>
        <v>#VALUE!</v>
      </c>
      <c r="L464" s="4" t="e">
        <f t="shared" si="46"/>
        <v>#VALUE!</v>
      </c>
      <c r="M464" s="4" t="str">
        <f>IF([2]data!$Q8898="","VIDE",[2]data!$Q8898)</f>
        <v>VIDE</v>
      </c>
      <c r="N464" s="1" t="e">
        <f t="shared" si="44"/>
        <v>#VALUE!</v>
      </c>
      <c r="O464" s="1" t="e">
        <f t="shared" si="45"/>
        <v>#VALUE!</v>
      </c>
      <c r="P464" s="3" t="str">
        <f>IF([2]data!$T8898="","VIDE",[2]data!$T8898)</f>
        <v>VIDE</v>
      </c>
      <c r="Q464" s="1" t="str">
        <f>IF([2]data!$U8898="","VIDE",[2]data!$U8898)</f>
        <v>VIDE</v>
      </c>
      <c r="R464" s="1" t="str">
        <f>IF([2]data!$V8898="","",[2]data!$V8898)</f>
        <v/>
      </c>
      <c r="S464" s="129" t="str">
        <f>IF([2]data!$W8898="","",[2]data!$W8898)</f>
        <v/>
      </c>
    </row>
    <row r="465" spans="1:19">
      <c r="A465" s="1" t="str">
        <f>IF([2]data!$A8899="","",[2]data!$A8899)</f>
        <v/>
      </c>
      <c r="B465" s="1">
        <f>[2]data!$B8899</f>
        <v>0</v>
      </c>
      <c r="C465" s="1" t="str">
        <f t="shared" si="42"/>
        <v>0</v>
      </c>
      <c r="D465" s="1">
        <f>[2]data!$F8899</f>
        <v>0</v>
      </c>
      <c r="E465" s="2" t="str">
        <f>IF([2]data!$G8899="1","M","")</f>
        <v/>
      </c>
      <c r="F465" s="37" t="str">
        <f>IF([2]data!$H8899="1","M","")</f>
        <v/>
      </c>
      <c r="G465" s="1">
        <f>[2]data!$I8899</f>
        <v>0</v>
      </c>
      <c r="H465" s="3"/>
      <c r="I465" s="30"/>
      <c r="J465" s="4" t="str">
        <f>IF([2]data!$N8899="","VIDE",[2]data!$N8899)</f>
        <v>VIDE</v>
      </c>
      <c r="K465" s="127" t="e">
        <f t="shared" si="43"/>
        <v>#VALUE!</v>
      </c>
      <c r="L465" s="4" t="e">
        <f t="shared" si="46"/>
        <v>#VALUE!</v>
      </c>
      <c r="M465" s="4" t="str">
        <f>IF([2]data!$Q8899="","VIDE",[2]data!$Q8899)</f>
        <v>VIDE</v>
      </c>
      <c r="N465" s="1" t="e">
        <f t="shared" si="44"/>
        <v>#VALUE!</v>
      </c>
      <c r="O465" s="1" t="e">
        <f t="shared" si="45"/>
        <v>#VALUE!</v>
      </c>
      <c r="P465" s="3" t="str">
        <f>IF([2]data!$T8899="","VIDE",[2]data!$T8899)</f>
        <v>VIDE</v>
      </c>
      <c r="Q465" s="1" t="str">
        <f>IF([2]data!$U8899="","VIDE",[2]data!$U8899)</f>
        <v>VIDE</v>
      </c>
      <c r="R465" s="1" t="str">
        <f>IF([2]data!$V8899="","",[2]data!$V8899)</f>
        <v/>
      </c>
      <c r="S465" s="129" t="str">
        <f>IF([2]data!$W8899="","",[2]data!$W8899)</f>
        <v/>
      </c>
    </row>
    <row r="466" spans="1:19">
      <c r="A466" s="1" t="str">
        <f>IF([2]data!$A8900="","",[2]data!$A8900)</f>
        <v/>
      </c>
      <c r="B466" s="1">
        <f>[2]data!$B8900</f>
        <v>0</v>
      </c>
      <c r="C466" s="1" t="str">
        <f t="shared" si="42"/>
        <v>0</v>
      </c>
      <c r="D466" s="1">
        <f>[2]data!$F8900</f>
        <v>0</v>
      </c>
      <c r="E466" s="2" t="str">
        <f>IF([2]data!$G8900="1","M","")</f>
        <v/>
      </c>
      <c r="F466" s="37" t="str">
        <f>IF([2]data!$H8900="1","M","")</f>
        <v/>
      </c>
      <c r="G466" s="1">
        <f>[2]data!$I8900</f>
        <v>0</v>
      </c>
      <c r="H466" s="3"/>
      <c r="I466" s="30"/>
      <c r="J466" s="4" t="str">
        <f>IF([2]data!$N8900="","VIDE",[2]data!$N8900)</f>
        <v>VIDE</v>
      </c>
      <c r="K466" s="127" t="e">
        <f t="shared" si="43"/>
        <v>#VALUE!</v>
      </c>
      <c r="L466" s="4" t="e">
        <f t="shared" si="46"/>
        <v>#VALUE!</v>
      </c>
      <c r="M466" s="4" t="str">
        <f>IF([2]data!$Q8900="","VIDE",[2]data!$Q8900)</f>
        <v>VIDE</v>
      </c>
      <c r="N466" s="1" t="e">
        <f t="shared" si="44"/>
        <v>#VALUE!</v>
      </c>
      <c r="O466" s="1" t="e">
        <f t="shared" si="45"/>
        <v>#VALUE!</v>
      </c>
      <c r="P466" s="3" t="str">
        <f>IF([2]data!$T8900="","VIDE",[2]data!$T8900)</f>
        <v>VIDE</v>
      </c>
      <c r="Q466" s="1" t="str">
        <f>IF([2]data!$U8900="","VIDE",[2]data!$U8900)</f>
        <v>VIDE</v>
      </c>
      <c r="R466" s="1" t="str">
        <f>IF([2]data!$V8900="","",[2]data!$V8900)</f>
        <v/>
      </c>
      <c r="S466" s="129" t="str">
        <f>IF([2]data!$W8900="","",[2]data!$W8900)</f>
        <v/>
      </c>
    </row>
    <row r="467" spans="1:19">
      <c r="A467" s="1" t="str">
        <f>IF([2]data!$A8901="","",[2]data!$A8901)</f>
        <v/>
      </c>
      <c r="B467" s="1">
        <f>[2]data!$B8901</f>
        <v>0</v>
      </c>
      <c r="C467" s="1" t="str">
        <f t="shared" si="42"/>
        <v>0</v>
      </c>
      <c r="D467" s="1">
        <f>[2]data!$F8901</f>
        <v>0</v>
      </c>
      <c r="E467" s="2" t="str">
        <f>IF([2]data!$G8901="1","M","")</f>
        <v/>
      </c>
      <c r="F467" s="37" t="str">
        <f>IF([2]data!$H8901="1","M","")</f>
        <v/>
      </c>
      <c r="G467" s="1">
        <f>[2]data!$I8901</f>
        <v>0</v>
      </c>
      <c r="H467" s="3"/>
      <c r="I467" s="30"/>
      <c r="J467" s="4" t="str">
        <f>IF([2]data!$N8901="","VIDE",[2]data!$N8901)</f>
        <v>VIDE</v>
      </c>
      <c r="K467" s="127" t="e">
        <f t="shared" si="43"/>
        <v>#VALUE!</v>
      </c>
      <c r="L467" s="4" t="e">
        <f t="shared" si="46"/>
        <v>#VALUE!</v>
      </c>
      <c r="M467" s="4" t="str">
        <f>IF([2]data!$Q8901="","VIDE",[2]data!$Q8901)</f>
        <v>VIDE</v>
      </c>
      <c r="N467" s="1" t="e">
        <f t="shared" si="44"/>
        <v>#VALUE!</v>
      </c>
      <c r="O467" s="1" t="e">
        <f t="shared" si="45"/>
        <v>#VALUE!</v>
      </c>
      <c r="P467" s="3" t="str">
        <f>IF([2]data!$T8901="","VIDE",[2]data!$T8901)</f>
        <v>VIDE</v>
      </c>
      <c r="Q467" s="1" t="str">
        <f>IF([2]data!$U8901="","VIDE",[2]data!$U8901)</f>
        <v>VIDE</v>
      </c>
      <c r="R467" s="1" t="str">
        <f>IF([2]data!$V8901="","",[2]data!$V8901)</f>
        <v/>
      </c>
      <c r="S467" s="129" t="str">
        <f>IF([2]data!$W8901="","",[2]data!$W8901)</f>
        <v/>
      </c>
    </row>
    <row r="468" spans="1:19">
      <c r="A468" s="1" t="str">
        <f>IF([2]data!$A8902="","",[2]data!$A8902)</f>
        <v/>
      </c>
      <c r="B468" s="1">
        <f>[2]data!$B8902</f>
        <v>0</v>
      </c>
      <c r="C468" s="1" t="str">
        <f t="shared" si="42"/>
        <v>0</v>
      </c>
      <c r="D468" s="1">
        <f>[2]data!$F8902</f>
        <v>0</v>
      </c>
      <c r="E468" s="2" t="str">
        <f>IF([2]data!$G8902="1","M","")</f>
        <v/>
      </c>
      <c r="F468" s="37" t="str">
        <f>IF([2]data!$H8902="1","M","")</f>
        <v/>
      </c>
      <c r="G468" s="1">
        <f>[2]data!$I8902</f>
        <v>0</v>
      </c>
      <c r="H468" s="3"/>
      <c r="I468" s="30"/>
      <c r="J468" s="4" t="str">
        <f>IF([2]data!$N8902="","VIDE",[2]data!$N8902)</f>
        <v>VIDE</v>
      </c>
      <c r="K468" s="127" t="e">
        <f t="shared" si="43"/>
        <v>#VALUE!</v>
      </c>
      <c r="L468" s="4" t="e">
        <f t="shared" si="46"/>
        <v>#VALUE!</v>
      </c>
      <c r="M468" s="4" t="str">
        <f>IF([2]data!$Q8902="","VIDE",[2]data!$Q8902)</f>
        <v>VIDE</v>
      </c>
      <c r="N468" s="1" t="e">
        <f t="shared" si="44"/>
        <v>#VALUE!</v>
      </c>
      <c r="O468" s="1" t="e">
        <f t="shared" si="45"/>
        <v>#VALUE!</v>
      </c>
      <c r="P468" s="3" t="str">
        <f>IF([2]data!$T8902="","VIDE",[2]data!$T8902)</f>
        <v>VIDE</v>
      </c>
      <c r="Q468" s="1" t="str">
        <f>IF([2]data!$U8902="","VIDE",[2]data!$U8902)</f>
        <v>VIDE</v>
      </c>
      <c r="R468" s="1" t="str">
        <f>IF([2]data!$V8902="","",[2]data!$V8902)</f>
        <v/>
      </c>
      <c r="S468" s="129" t="str">
        <f>IF([2]data!$W8902="","",[2]data!$W8902)</f>
        <v/>
      </c>
    </row>
    <row r="469" spans="1:19">
      <c r="A469" s="1" t="str">
        <f>IF([2]data!$A8903="","",[2]data!$A8903)</f>
        <v/>
      </c>
      <c r="B469" s="1">
        <f>[2]data!$B8903</f>
        <v>0</v>
      </c>
      <c r="C469" s="1" t="str">
        <f t="shared" si="42"/>
        <v>0</v>
      </c>
      <c r="D469" s="1">
        <f>[2]data!$F8903</f>
        <v>0</v>
      </c>
      <c r="E469" s="2" t="str">
        <f>IF([2]data!$G8903="1","M","")</f>
        <v/>
      </c>
      <c r="F469" s="37" t="str">
        <f>IF([2]data!$H8903="1","M","")</f>
        <v/>
      </c>
      <c r="G469" s="1">
        <f>[2]data!$I8903</f>
        <v>0</v>
      </c>
      <c r="H469" s="3"/>
      <c r="I469" s="30"/>
      <c r="J469" s="4" t="str">
        <f>IF([2]data!$N8903="","VIDE",[2]data!$N8903)</f>
        <v>VIDE</v>
      </c>
      <c r="K469" s="127" t="e">
        <f t="shared" si="43"/>
        <v>#VALUE!</v>
      </c>
      <c r="L469" s="4" t="e">
        <f t="shared" si="46"/>
        <v>#VALUE!</v>
      </c>
      <c r="M469" s="4" t="str">
        <f>IF([2]data!$Q8903="","VIDE",[2]data!$Q8903)</f>
        <v>VIDE</v>
      </c>
      <c r="N469" s="1" t="e">
        <f t="shared" si="44"/>
        <v>#VALUE!</v>
      </c>
      <c r="O469" s="1" t="e">
        <f t="shared" si="45"/>
        <v>#VALUE!</v>
      </c>
      <c r="P469" s="3" t="str">
        <f>IF([2]data!$T8903="","VIDE",[2]data!$T8903)</f>
        <v>VIDE</v>
      </c>
      <c r="Q469" s="1" t="str">
        <f>IF([2]data!$U8903="","VIDE",[2]data!$U8903)</f>
        <v>VIDE</v>
      </c>
      <c r="R469" s="1" t="str">
        <f>IF([2]data!$V8903="","",[2]data!$V8903)</f>
        <v/>
      </c>
      <c r="S469" s="129" t="str">
        <f>IF([2]data!$W8903="","",[2]data!$W8903)</f>
        <v/>
      </c>
    </row>
    <row r="470" spans="1:19">
      <c r="A470" s="1" t="str">
        <f>IF([2]data!$A8904="","",[2]data!$A8904)</f>
        <v/>
      </c>
      <c r="B470" s="1">
        <f>[2]data!$B8904</f>
        <v>0</v>
      </c>
      <c r="C470" s="1" t="str">
        <f t="shared" si="42"/>
        <v>0</v>
      </c>
      <c r="D470" s="1">
        <f>[2]data!$F8904</f>
        <v>0</v>
      </c>
      <c r="E470" s="2" t="str">
        <f>IF([2]data!$G8904="1","M","")</f>
        <v/>
      </c>
      <c r="F470" s="37" t="str">
        <f>IF([2]data!$H8904="1","M","")</f>
        <v/>
      </c>
      <c r="G470" s="1">
        <f>[2]data!$I8904</f>
        <v>0</v>
      </c>
      <c r="H470" s="3"/>
      <c r="I470" s="30"/>
      <c r="J470" s="4" t="str">
        <f>IF([2]data!$N8904="","VIDE",[2]data!$N8904)</f>
        <v>VIDE</v>
      </c>
      <c r="K470" s="127" t="e">
        <f t="shared" si="43"/>
        <v>#VALUE!</v>
      </c>
      <c r="L470" s="4" t="e">
        <f t="shared" si="46"/>
        <v>#VALUE!</v>
      </c>
      <c r="M470" s="4" t="str">
        <f>IF([2]data!$Q8904="","VIDE",[2]data!$Q8904)</f>
        <v>VIDE</v>
      </c>
      <c r="N470" s="1" t="e">
        <f t="shared" si="44"/>
        <v>#VALUE!</v>
      </c>
      <c r="O470" s="1" t="e">
        <f t="shared" si="45"/>
        <v>#VALUE!</v>
      </c>
      <c r="P470" s="3" t="str">
        <f>IF([2]data!$T8904="","VIDE",[2]data!$T8904)</f>
        <v>VIDE</v>
      </c>
      <c r="Q470" s="1" t="str">
        <f>IF([2]data!$U8904="","VIDE",[2]data!$U8904)</f>
        <v>VIDE</v>
      </c>
      <c r="R470" s="1" t="str">
        <f>IF([2]data!$V8904="","",[2]data!$V8904)</f>
        <v/>
      </c>
      <c r="S470" s="129" t="str">
        <f>IF([2]data!$W8904="","",[2]data!$W8904)</f>
        <v/>
      </c>
    </row>
    <row r="471" spans="1:19">
      <c r="A471" s="1" t="str">
        <f>IF([2]data!$A8905="","",[2]data!$A8905)</f>
        <v/>
      </c>
      <c r="B471" s="1">
        <f>[2]data!$B8905</f>
        <v>0</v>
      </c>
      <c r="C471" s="1" t="str">
        <f t="shared" si="42"/>
        <v>0</v>
      </c>
      <c r="D471" s="1">
        <f>[2]data!$F8905</f>
        <v>0</v>
      </c>
      <c r="E471" s="2" t="str">
        <f>IF([2]data!$G8905="1","M","")</f>
        <v/>
      </c>
      <c r="F471" s="37" t="str">
        <f>IF([2]data!$H8905="1","M","")</f>
        <v/>
      </c>
      <c r="G471" s="1">
        <f>[2]data!$I8905</f>
        <v>0</v>
      </c>
      <c r="H471" s="3"/>
      <c r="I471" s="30"/>
      <c r="J471" s="4" t="str">
        <f>IF([2]data!$N8905="","VIDE",[2]data!$N8905)</f>
        <v>VIDE</v>
      </c>
      <c r="K471" s="127" t="e">
        <f t="shared" si="43"/>
        <v>#VALUE!</v>
      </c>
      <c r="L471" s="4" t="e">
        <f t="shared" si="46"/>
        <v>#VALUE!</v>
      </c>
      <c r="M471" s="4" t="str">
        <f>IF([2]data!$Q8905="","VIDE",[2]data!$Q8905)</f>
        <v>VIDE</v>
      </c>
      <c r="N471" s="1" t="e">
        <f t="shared" si="44"/>
        <v>#VALUE!</v>
      </c>
      <c r="O471" s="1" t="e">
        <f t="shared" si="45"/>
        <v>#VALUE!</v>
      </c>
      <c r="P471" s="3" t="str">
        <f>IF([2]data!$T8905="","VIDE",[2]data!$T8905)</f>
        <v>VIDE</v>
      </c>
      <c r="Q471" s="1" t="str">
        <f>IF([2]data!$U8905="","VIDE",[2]data!$U8905)</f>
        <v>VIDE</v>
      </c>
      <c r="R471" s="1" t="str">
        <f>IF([2]data!$V8905="","",[2]data!$V8905)</f>
        <v/>
      </c>
      <c r="S471" s="129" t="str">
        <f>IF([2]data!$W8905="","",[2]data!$W8905)</f>
        <v/>
      </c>
    </row>
    <row r="472" spans="1:19">
      <c r="A472" s="1" t="str">
        <f>IF([2]data!$A8906="","",[2]data!$A8906)</f>
        <v/>
      </c>
      <c r="B472" s="1">
        <f>[2]data!$B8906</f>
        <v>0</v>
      </c>
      <c r="C472" s="1" t="str">
        <f t="shared" si="42"/>
        <v>0</v>
      </c>
      <c r="D472" s="1">
        <f>[2]data!$F8906</f>
        <v>0</v>
      </c>
      <c r="E472" s="2" t="str">
        <f>IF([2]data!$G8906="1","M","")</f>
        <v/>
      </c>
      <c r="F472" s="37" t="str">
        <f>IF([2]data!$H8906="1","M","")</f>
        <v/>
      </c>
      <c r="G472" s="1">
        <f>[2]data!$I8906</f>
        <v>0</v>
      </c>
      <c r="H472" s="3"/>
      <c r="I472" s="30"/>
      <c r="J472" s="4" t="str">
        <f>IF([2]data!$N8906="","VIDE",[2]data!$N8906)</f>
        <v>VIDE</v>
      </c>
      <c r="K472" s="127" t="e">
        <f t="shared" si="43"/>
        <v>#VALUE!</v>
      </c>
      <c r="L472" s="4" t="e">
        <f t="shared" si="46"/>
        <v>#VALUE!</v>
      </c>
      <c r="M472" s="4" t="str">
        <f>IF([2]data!$Q8906="","VIDE",[2]data!$Q8906)</f>
        <v>VIDE</v>
      </c>
      <c r="N472" s="1" t="e">
        <f t="shared" si="44"/>
        <v>#VALUE!</v>
      </c>
      <c r="O472" s="1" t="e">
        <f t="shared" si="45"/>
        <v>#VALUE!</v>
      </c>
      <c r="P472" s="3" t="str">
        <f>IF([2]data!$T8906="","VIDE",[2]data!$T8906)</f>
        <v>VIDE</v>
      </c>
      <c r="Q472" s="1" t="str">
        <f>IF([2]data!$U8906="","VIDE",[2]data!$U8906)</f>
        <v>VIDE</v>
      </c>
      <c r="R472" s="1" t="str">
        <f>IF([2]data!$V8906="","",[2]data!$V8906)</f>
        <v/>
      </c>
      <c r="S472" s="129" t="str">
        <f>IF([2]data!$W8906="","",[2]data!$W8906)</f>
        <v/>
      </c>
    </row>
    <row r="473" spans="1:19">
      <c r="A473" s="1" t="str">
        <f>IF([2]data!$A8907="","",[2]data!$A8907)</f>
        <v/>
      </c>
      <c r="B473" s="1">
        <f>[2]data!$B8907</f>
        <v>0</v>
      </c>
      <c r="C473" s="1" t="str">
        <f t="shared" si="42"/>
        <v>0</v>
      </c>
      <c r="D473" s="1">
        <f>[2]data!$F8907</f>
        <v>0</v>
      </c>
      <c r="E473" s="2" t="str">
        <f>IF([2]data!$G8907="1","M","")</f>
        <v/>
      </c>
      <c r="F473" s="37" t="str">
        <f>IF([2]data!$H8907="1","M","")</f>
        <v/>
      </c>
      <c r="G473" s="1">
        <f>[2]data!$I8907</f>
        <v>0</v>
      </c>
      <c r="H473" s="3"/>
      <c r="I473" s="30"/>
      <c r="J473" s="4" t="str">
        <f>IF([2]data!$N8907="","VIDE",[2]data!$N8907)</f>
        <v>VIDE</v>
      </c>
      <c r="K473" s="127" t="e">
        <f t="shared" si="43"/>
        <v>#VALUE!</v>
      </c>
      <c r="L473" s="4" t="e">
        <f t="shared" si="46"/>
        <v>#VALUE!</v>
      </c>
      <c r="M473" s="4" t="str">
        <f>IF([2]data!$Q8907="","VIDE",[2]data!$Q8907)</f>
        <v>VIDE</v>
      </c>
      <c r="N473" s="1" t="e">
        <f t="shared" si="44"/>
        <v>#VALUE!</v>
      </c>
      <c r="O473" s="1" t="e">
        <f t="shared" si="45"/>
        <v>#VALUE!</v>
      </c>
      <c r="P473" s="3" t="str">
        <f>IF([2]data!$T8907="","VIDE",[2]data!$T8907)</f>
        <v>VIDE</v>
      </c>
      <c r="Q473" s="1" t="str">
        <f>IF([2]data!$U8907="","VIDE",[2]data!$U8907)</f>
        <v>VIDE</v>
      </c>
      <c r="R473" s="1" t="str">
        <f>IF([2]data!$V8907="","",[2]data!$V8907)</f>
        <v/>
      </c>
      <c r="S473" s="129" t="str">
        <f>IF([2]data!$W8907="","",[2]data!$W8907)</f>
        <v/>
      </c>
    </row>
    <row r="474" spans="1:19">
      <c r="A474" s="1" t="str">
        <f>IF([2]data!$A8908="","",[2]data!$A8908)</f>
        <v/>
      </c>
      <c r="B474" s="1">
        <f>[2]data!$B8908</f>
        <v>0</v>
      </c>
      <c r="C474" s="1" t="str">
        <f t="shared" si="42"/>
        <v>0</v>
      </c>
      <c r="D474" s="1">
        <f>[2]data!$F8908</f>
        <v>0</v>
      </c>
      <c r="E474" s="2" t="str">
        <f>IF([2]data!$G8908="1","M","")</f>
        <v/>
      </c>
      <c r="F474" s="37" t="str">
        <f>IF([2]data!$H8908="1","M","")</f>
        <v/>
      </c>
      <c r="G474" s="1">
        <f>[2]data!$I8908</f>
        <v>0</v>
      </c>
      <c r="H474" s="3"/>
      <c r="I474" s="30"/>
      <c r="J474" s="4" t="str">
        <f>IF([2]data!$N8908="","VIDE",[2]data!$N8908)</f>
        <v>VIDE</v>
      </c>
      <c r="K474" s="127" t="e">
        <f t="shared" si="43"/>
        <v>#VALUE!</v>
      </c>
      <c r="L474" s="4" t="e">
        <f t="shared" si="46"/>
        <v>#VALUE!</v>
      </c>
      <c r="M474" s="4" t="str">
        <f>IF([2]data!$Q8908="","VIDE",[2]data!$Q8908)</f>
        <v>VIDE</v>
      </c>
      <c r="N474" s="1" t="e">
        <f t="shared" si="44"/>
        <v>#VALUE!</v>
      </c>
      <c r="O474" s="1" t="e">
        <f t="shared" si="45"/>
        <v>#VALUE!</v>
      </c>
      <c r="P474" s="3" t="str">
        <f>IF([2]data!$T8908="","VIDE",[2]data!$T8908)</f>
        <v>VIDE</v>
      </c>
      <c r="Q474" s="1" t="str">
        <f>IF([2]data!$U8908="","VIDE",[2]data!$U8908)</f>
        <v>VIDE</v>
      </c>
      <c r="R474" s="1" t="str">
        <f>IF([2]data!$V8908="","",[2]data!$V8908)</f>
        <v/>
      </c>
      <c r="S474" s="129" t="str">
        <f>IF([2]data!$W8908="","",[2]data!$W8908)</f>
        <v/>
      </c>
    </row>
    <row r="475" spans="1:19">
      <c r="A475" s="1" t="str">
        <f>IF([2]data!$A8909="","",[2]data!$A8909)</f>
        <v/>
      </c>
      <c r="B475" s="1">
        <f>[2]data!$B8909</f>
        <v>0</v>
      </c>
      <c r="C475" s="1" t="str">
        <f t="shared" si="42"/>
        <v>0</v>
      </c>
      <c r="D475" s="1">
        <f>[2]data!$F8909</f>
        <v>0</v>
      </c>
      <c r="E475" s="2" t="str">
        <f>IF([2]data!$G8909="1","M","")</f>
        <v/>
      </c>
      <c r="F475" s="37" t="str">
        <f>IF([2]data!$H8909="1","M","")</f>
        <v/>
      </c>
      <c r="G475" s="1">
        <f>[2]data!$I8909</f>
        <v>0</v>
      </c>
      <c r="H475" s="3"/>
      <c r="I475" s="30"/>
      <c r="J475" s="4" t="str">
        <f>IF([2]data!$N8909="","VIDE",[2]data!$N8909)</f>
        <v>VIDE</v>
      </c>
      <c r="K475" s="127" t="e">
        <f t="shared" si="43"/>
        <v>#VALUE!</v>
      </c>
      <c r="L475" s="4" t="e">
        <f t="shared" si="46"/>
        <v>#VALUE!</v>
      </c>
      <c r="M475" s="4" t="str">
        <f>IF([2]data!$Q8909="","VIDE",[2]data!$Q8909)</f>
        <v>VIDE</v>
      </c>
      <c r="N475" s="1" t="e">
        <f t="shared" si="44"/>
        <v>#VALUE!</v>
      </c>
      <c r="O475" s="1" t="e">
        <f t="shared" si="45"/>
        <v>#VALUE!</v>
      </c>
      <c r="P475" s="3" t="str">
        <f>IF([2]data!$T8909="","VIDE",[2]data!$T8909)</f>
        <v>VIDE</v>
      </c>
      <c r="Q475" s="1" t="str">
        <f>IF([2]data!$U8909="","VIDE",[2]data!$U8909)</f>
        <v>VIDE</v>
      </c>
      <c r="R475" s="1" t="str">
        <f>IF([2]data!$V8909="","",[2]data!$V8909)</f>
        <v/>
      </c>
      <c r="S475" s="129" t="str">
        <f>IF([2]data!$W8909="","",[2]data!$W8909)</f>
        <v/>
      </c>
    </row>
    <row r="476" spans="1:19">
      <c r="A476" s="1" t="str">
        <f>IF([2]data!$A8910="","",[2]data!$A8910)</f>
        <v/>
      </c>
      <c r="B476" s="1">
        <f>[2]data!$B8910</f>
        <v>0</v>
      </c>
      <c r="C476" s="1" t="str">
        <f t="shared" si="42"/>
        <v>0</v>
      </c>
      <c r="D476" s="1">
        <f>[2]data!$F8910</f>
        <v>0</v>
      </c>
      <c r="E476" s="2" t="str">
        <f>IF([2]data!$G8910="1","M","")</f>
        <v/>
      </c>
      <c r="F476" s="37" t="str">
        <f>IF([2]data!$H8910="1","M","")</f>
        <v/>
      </c>
      <c r="G476" s="1">
        <f>[2]data!$I8910</f>
        <v>0</v>
      </c>
      <c r="H476" s="3"/>
      <c r="I476" s="30"/>
      <c r="J476" s="4" t="str">
        <f>IF([2]data!$N8910="","VIDE",[2]data!$N8910)</f>
        <v>VIDE</v>
      </c>
      <c r="K476" s="127" t="e">
        <f t="shared" si="43"/>
        <v>#VALUE!</v>
      </c>
      <c r="L476" s="4" t="e">
        <f t="shared" si="46"/>
        <v>#VALUE!</v>
      </c>
      <c r="M476" s="4" t="str">
        <f>IF([2]data!$Q8910="","VIDE",[2]data!$Q8910)</f>
        <v>VIDE</v>
      </c>
      <c r="N476" s="1" t="e">
        <f t="shared" si="44"/>
        <v>#VALUE!</v>
      </c>
      <c r="O476" s="1" t="e">
        <f t="shared" si="45"/>
        <v>#VALUE!</v>
      </c>
      <c r="P476" s="3" t="str">
        <f>IF([2]data!$T8910="","VIDE",[2]data!$T8910)</f>
        <v>VIDE</v>
      </c>
      <c r="Q476" s="1" t="str">
        <f>IF([2]data!$U8910="","VIDE",[2]data!$U8910)</f>
        <v>VIDE</v>
      </c>
      <c r="R476" s="1" t="str">
        <f>IF([2]data!$V8910="","",[2]data!$V8910)</f>
        <v/>
      </c>
      <c r="S476" s="129" t="str">
        <f>IF([2]data!$W8910="","",[2]data!$W8910)</f>
        <v/>
      </c>
    </row>
    <row r="477" spans="1:19">
      <c r="A477" s="1" t="str">
        <f>IF([2]data!$A8911="","",[2]data!$A8911)</f>
        <v/>
      </c>
      <c r="B477" s="1">
        <f>[2]data!$B8911</f>
        <v>0</v>
      </c>
      <c r="C477" s="1" t="str">
        <f t="shared" si="42"/>
        <v>0</v>
      </c>
      <c r="D477" s="1">
        <f>[2]data!$F8911</f>
        <v>0</v>
      </c>
      <c r="E477" s="2" t="str">
        <f>IF([2]data!$G8911="1","M","")</f>
        <v/>
      </c>
      <c r="F477" s="37" t="str">
        <f>IF([2]data!$H8911="1","M","")</f>
        <v/>
      </c>
      <c r="G477" s="1">
        <f>[2]data!$I8911</f>
        <v>0</v>
      </c>
      <c r="H477" s="3"/>
      <c r="I477" s="30"/>
      <c r="J477" s="4" t="str">
        <f>IF([2]data!$N8911="","VIDE",[2]data!$N8911)</f>
        <v>VIDE</v>
      </c>
      <c r="K477" s="127" t="e">
        <f t="shared" si="43"/>
        <v>#VALUE!</v>
      </c>
      <c r="L477" s="4" t="e">
        <f t="shared" si="46"/>
        <v>#VALUE!</v>
      </c>
      <c r="M477" s="4" t="str">
        <f>IF([2]data!$Q8911="","VIDE",[2]data!$Q8911)</f>
        <v>VIDE</v>
      </c>
      <c r="N477" s="1" t="e">
        <f t="shared" si="44"/>
        <v>#VALUE!</v>
      </c>
      <c r="O477" s="1" t="e">
        <f t="shared" si="45"/>
        <v>#VALUE!</v>
      </c>
      <c r="P477" s="3" t="str">
        <f>IF([2]data!$T8911="","VIDE",[2]data!$T8911)</f>
        <v>VIDE</v>
      </c>
      <c r="Q477" s="1" t="str">
        <f>IF([2]data!$U8911="","VIDE",[2]data!$U8911)</f>
        <v>VIDE</v>
      </c>
      <c r="R477" s="1" t="str">
        <f>IF([2]data!$V8911="","",[2]data!$V8911)</f>
        <v/>
      </c>
      <c r="S477" s="129" t="str">
        <f>IF([2]data!$W8911="","",[2]data!$W8911)</f>
        <v/>
      </c>
    </row>
    <row r="478" spans="1:19">
      <c r="A478" s="1" t="str">
        <f>IF([2]data!$A8912="","",[2]data!$A8912)</f>
        <v/>
      </c>
      <c r="B478" s="1">
        <f>[2]data!$B8912</f>
        <v>0</v>
      </c>
      <c r="C478" s="1" t="str">
        <f t="shared" si="42"/>
        <v>0</v>
      </c>
      <c r="D478" s="1">
        <f>[2]data!$F8912</f>
        <v>0</v>
      </c>
      <c r="E478" s="2" t="str">
        <f>IF([2]data!$G8912="1","M","")</f>
        <v/>
      </c>
      <c r="F478" s="37" t="str">
        <f>IF([2]data!$H8912="1","M","")</f>
        <v/>
      </c>
      <c r="G478" s="1">
        <f>[2]data!$I8912</f>
        <v>0</v>
      </c>
      <c r="H478" s="3"/>
      <c r="I478" s="30"/>
      <c r="J478" s="4" t="str">
        <f>IF([2]data!$N8912="","VIDE",[2]data!$N8912)</f>
        <v>VIDE</v>
      </c>
      <c r="K478" s="127" t="e">
        <f t="shared" si="43"/>
        <v>#VALUE!</v>
      </c>
      <c r="L478" s="4" t="e">
        <f t="shared" si="46"/>
        <v>#VALUE!</v>
      </c>
      <c r="M478" s="4" t="str">
        <f>IF([2]data!$Q8912="","VIDE",[2]data!$Q8912)</f>
        <v>VIDE</v>
      </c>
      <c r="N478" s="1" t="e">
        <f t="shared" si="44"/>
        <v>#VALUE!</v>
      </c>
      <c r="O478" s="1" t="e">
        <f t="shared" si="45"/>
        <v>#VALUE!</v>
      </c>
      <c r="P478" s="3" t="str">
        <f>IF([2]data!$T8912="","VIDE",[2]data!$T8912)</f>
        <v>VIDE</v>
      </c>
      <c r="Q478" s="1" t="str">
        <f>IF([2]data!$U8912="","VIDE",[2]data!$U8912)</f>
        <v>VIDE</v>
      </c>
      <c r="R478" s="1" t="str">
        <f>IF([2]data!$V8912="","",[2]data!$V8912)</f>
        <v/>
      </c>
      <c r="S478" s="129" t="str">
        <f>IF([2]data!$W8912="","",[2]data!$W8912)</f>
        <v/>
      </c>
    </row>
    <row r="479" spans="1:19">
      <c r="A479" s="1" t="str">
        <f>IF([2]data!$A8913="","",[2]data!$A8913)</f>
        <v/>
      </c>
      <c r="B479" s="1">
        <f>[2]data!$B8913</f>
        <v>0</v>
      </c>
      <c r="C479" s="1" t="str">
        <f t="shared" si="42"/>
        <v>0</v>
      </c>
      <c r="D479" s="1">
        <f>[2]data!$F8913</f>
        <v>0</v>
      </c>
      <c r="E479" s="2" t="str">
        <f>IF([2]data!$G8913="1","M","")</f>
        <v/>
      </c>
      <c r="F479" s="37" t="str">
        <f>IF([2]data!$H8913="1","M","")</f>
        <v/>
      </c>
      <c r="G479" s="1">
        <f>[2]data!$I8913</f>
        <v>0</v>
      </c>
      <c r="H479" s="3"/>
      <c r="I479" s="30"/>
      <c r="J479" s="4" t="str">
        <f>IF([2]data!$N8913="","VIDE",[2]data!$N8913)</f>
        <v>VIDE</v>
      </c>
      <c r="K479" s="127" t="e">
        <f t="shared" si="43"/>
        <v>#VALUE!</v>
      </c>
      <c r="L479" s="4" t="e">
        <f t="shared" si="46"/>
        <v>#VALUE!</v>
      </c>
      <c r="M479" s="4" t="str">
        <f>IF([2]data!$Q8913="","VIDE",[2]data!$Q8913)</f>
        <v>VIDE</v>
      </c>
      <c r="N479" s="1" t="e">
        <f t="shared" si="44"/>
        <v>#VALUE!</v>
      </c>
      <c r="O479" s="1" t="e">
        <f t="shared" si="45"/>
        <v>#VALUE!</v>
      </c>
      <c r="P479" s="3" t="str">
        <f>IF([2]data!$T8913="","VIDE",[2]data!$T8913)</f>
        <v>VIDE</v>
      </c>
      <c r="Q479" s="1" t="str">
        <f>IF([2]data!$U8913="","VIDE",[2]data!$U8913)</f>
        <v>VIDE</v>
      </c>
      <c r="R479" s="1" t="str">
        <f>IF([2]data!$V8913="","",[2]data!$V8913)</f>
        <v/>
      </c>
      <c r="S479" s="129" t="str">
        <f>IF([2]data!$W8913="","",[2]data!$W8913)</f>
        <v/>
      </c>
    </row>
    <row r="480" spans="1:19">
      <c r="A480" s="1" t="str">
        <f>IF([2]data!$A8914="","",[2]data!$A8914)</f>
        <v/>
      </c>
      <c r="B480" s="1">
        <f>[2]data!$B8914</f>
        <v>0</v>
      </c>
      <c r="C480" s="1" t="str">
        <f t="shared" si="42"/>
        <v>0</v>
      </c>
      <c r="D480" s="1">
        <f>[2]data!$F8914</f>
        <v>0</v>
      </c>
      <c r="E480" s="2" t="str">
        <f>IF([2]data!$G8914="1","M","")</f>
        <v/>
      </c>
      <c r="F480" s="37" t="str">
        <f>IF([2]data!$H8914="1","M","")</f>
        <v/>
      </c>
      <c r="G480" s="1">
        <f>[2]data!$I8914</f>
        <v>0</v>
      </c>
      <c r="H480" s="3"/>
      <c r="I480" s="30"/>
      <c r="J480" s="4" t="str">
        <f>IF([2]data!$N8914="","VIDE",[2]data!$N8914)</f>
        <v>VIDE</v>
      </c>
      <c r="K480" s="127" t="e">
        <f t="shared" si="43"/>
        <v>#VALUE!</v>
      </c>
      <c r="L480" s="4" t="e">
        <f t="shared" si="46"/>
        <v>#VALUE!</v>
      </c>
      <c r="M480" s="4" t="str">
        <f>IF([2]data!$Q8914="","VIDE",[2]data!$Q8914)</f>
        <v>VIDE</v>
      </c>
      <c r="N480" s="1" t="e">
        <f t="shared" si="44"/>
        <v>#VALUE!</v>
      </c>
      <c r="O480" s="1" t="e">
        <f t="shared" si="45"/>
        <v>#VALUE!</v>
      </c>
      <c r="P480" s="3" t="str">
        <f>IF([2]data!$T8914="","VIDE",[2]data!$T8914)</f>
        <v>VIDE</v>
      </c>
      <c r="Q480" s="1" t="str">
        <f>IF([2]data!$U8914="","VIDE",[2]data!$U8914)</f>
        <v>VIDE</v>
      </c>
      <c r="R480" s="1" t="str">
        <f>IF([2]data!$V8914="","",[2]data!$V8914)</f>
        <v/>
      </c>
      <c r="S480" s="129" t="str">
        <f>IF([2]data!$W8914="","",[2]data!$W8914)</f>
        <v/>
      </c>
    </row>
    <row r="481" spans="1:19">
      <c r="A481" s="1" t="str">
        <f>IF([2]data!$A8915="","",[2]data!$A8915)</f>
        <v/>
      </c>
      <c r="B481" s="1">
        <f>[2]data!$B8915</f>
        <v>0</v>
      </c>
      <c r="C481" s="1" t="str">
        <f t="shared" si="42"/>
        <v>0</v>
      </c>
      <c r="D481" s="1">
        <f>[2]data!$F8915</f>
        <v>0</v>
      </c>
      <c r="E481" s="2" t="str">
        <f>IF([2]data!$G8915="1","M","")</f>
        <v/>
      </c>
      <c r="F481" s="37" t="str">
        <f>IF([2]data!$H8915="1","M","")</f>
        <v/>
      </c>
      <c r="G481" s="1">
        <f>[2]data!$I8915</f>
        <v>0</v>
      </c>
      <c r="H481" s="3"/>
      <c r="I481" s="30"/>
      <c r="J481" s="4" t="str">
        <f>IF([2]data!$N8915="","VIDE",[2]data!$N8915)</f>
        <v>VIDE</v>
      </c>
      <c r="K481" s="127" t="e">
        <f t="shared" si="43"/>
        <v>#VALUE!</v>
      </c>
      <c r="L481" s="4" t="e">
        <f t="shared" si="46"/>
        <v>#VALUE!</v>
      </c>
      <c r="M481" s="4" t="str">
        <f>IF([2]data!$Q8915="","VIDE",[2]data!$Q8915)</f>
        <v>VIDE</v>
      </c>
      <c r="N481" s="1" t="e">
        <f t="shared" si="44"/>
        <v>#VALUE!</v>
      </c>
      <c r="O481" s="1" t="e">
        <f t="shared" si="45"/>
        <v>#VALUE!</v>
      </c>
      <c r="P481" s="3" t="str">
        <f>IF([2]data!$T8915="","VIDE",[2]data!$T8915)</f>
        <v>VIDE</v>
      </c>
      <c r="Q481" s="1" t="str">
        <f>IF([2]data!$U8915="","VIDE",[2]data!$U8915)</f>
        <v>VIDE</v>
      </c>
      <c r="R481" s="1" t="str">
        <f>IF([2]data!$V8915="","",[2]data!$V8915)</f>
        <v/>
      </c>
      <c r="S481" s="129" t="str">
        <f>IF([2]data!$W8915="","",[2]data!$W8915)</f>
        <v/>
      </c>
    </row>
    <row r="482" spans="1:19">
      <c r="A482" s="1" t="str">
        <f>IF([2]data!$A8916="","",[2]data!$A8916)</f>
        <v/>
      </c>
      <c r="B482" s="1">
        <f>[2]data!$B8916</f>
        <v>0</v>
      </c>
      <c r="C482" s="1" t="str">
        <f t="shared" si="42"/>
        <v>0</v>
      </c>
      <c r="D482" s="1">
        <f>[2]data!$F8916</f>
        <v>0</v>
      </c>
      <c r="E482" s="2" t="str">
        <f>IF([2]data!$G8916="1","M","")</f>
        <v/>
      </c>
      <c r="F482" s="37" t="str">
        <f>IF([2]data!$H8916="1","M","")</f>
        <v/>
      </c>
      <c r="G482" s="1">
        <f>[2]data!$I8916</f>
        <v>0</v>
      </c>
      <c r="H482" s="3"/>
      <c r="I482" s="30"/>
      <c r="J482" s="4" t="str">
        <f>IF([2]data!$N8916="","VIDE",[2]data!$N8916)</f>
        <v>VIDE</v>
      </c>
      <c r="K482" s="127" t="e">
        <f t="shared" si="43"/>
        <v>#VALUE!</v>
      </c>
      <c r="L482" s="4" t="e">
        <f t="shared" si="46"/>
        <v>#VALUE!</v>
      </c>
      <c r="M482" s="4" t="str">
        <f>IF([2]data!$Q8916="","VIDE",[2]data!$Q8916)</f>
        <v>VIDE</v>
      </c>
      <c r="N482" s="1" t="e">
        <f t="shared" si="44"/>
        <v>#VALUE!</v>
      </c>
      <c r="O482" s="1" t="e">
        <f t="shared" si="45"/>
        <v>#VALUE!</v>
      </c>
      <c r="P482" s="3" t="str">
        <f>IF([2]data!$T8916="","VIDE",[2]data!$T8916)</f>
        <v>VIDE</v>
      </c>
      <c r="Q482" s="1" t="str">
        <f>IF([2]data!$U8916="","VIDE",[2]data!$U8916)</f>
        <v>VIDE</v>
      </c>
      <c r="R482" s="1" t="str">
        <f>IF([2]data!$V8916="","",[2]data!$V8916)</f>
        <v/>
      </c>
      <c r="S482" s="129" t="str">
        <f>IF([2]data!$W8916="","",[2]data!$W8916)</f>
        <v/>
      </c>
    </row>
    <row r="483" spans="1:19">
      <c r="A483" s="1" t="str">
        <f>IF([2]data!$A8917="","",[2]data!$A8917)</f>
        <v/>
      </c>
      <c r="B483" s="1">
        <f>[2]data!$B8917</f>
        <v>0</v>
      </c>
      <c r="C483" s="1" t="str">
        <f t="shared" si="42"/>
        <v>0</v>
      </c>
      <c r="D483" s="1">
        <f>[2]data!$F8917</f>
        <v>0</v>
      </c>
      <c r="E483" s="2" t="str">
        <f>IF([2]data!$G8917="1","M","")</f>
        <v/>
      </c>
      <c r="F483" s="37" t="str">
        <f>IF([2]data!$H8917="1","M","")</f>
        <v/>
      </c>
      <c r="G483" s="1">
        <f>[2]data!$I8917</f>
        <v>0</v>
      </c>
      <c r="H483" s="3"/>
      <c r="I483" s="30"/>
      <c r="J483" s="4" t="str">
        <f>IF([2]data!$N8917="","VIDE",[2]data!$N8917)</f>
        <v>VIDE</v>
      </c>
      <c r="K483" s="127" t="e">
        <f t="shared" si="43"/>
        <v>#VALUE!</v>
      </c>
      <c r="L483" s="4" t="e">
        <f t="shared" si="46"/>
        <v>#VALUE!</v>
      </c>
      <c r="M483" s="4" t="str">
        <f>IF([2]data!$Q8917="","VIDE",[2]data!$Q8917)</f>
        <v>VIDE</v>
      </c>
      <c r="N483" s="1" t="e">
        <f t="shared" si="44"/>
        <v>#VALUE!</v>
      </c>
      <c r="O483" s="1" t="e">
        <f t="shared" si="45"/>
        <v>#VALUE!</v>
      </c>
      <c r="P483" s="3" t="str">
        <f>IF([2]data!$T8917="","VIDE",[2]data!$T8917)</f>
        <v>VIDE</v>
      </c>
      <c r="Q483" s="1" t="str">
        <f>IF([2]data!$U8917="","VIDE",[2]data!$U8917)</f>
        <v>VIDE</v>
      </c>
      <c r="R483" s="1" t="str">
        <f>IF([2]data!$V8917="","",[2]data!$V8917)</f>
        <v/>
      </c>
      <c r="S483" s="129" t="str">
        <f>IF([2]data!$W8917="","",[2]data!$W8917)</f>
        <v/>
      </c>
    </row>
    <row r="484" spans="1:19">
      <c r="A484" s="1" t="str">
        <f>IF([2]data!$A8918="","",[2]data!$A8918)</f>
        <v/>
      </c>
      <c r="B484" s="1">
        <f>[2]data!$B8918</f>
        <v>0</v>
      </c>
      <c r="C484" s="1" t="str">
        <f t="shared" si="42"/>
        <v>0</v>
      </c>
      <c r="D484" s="1">
        <f>[2]data!$F8918</f>
        <v>0</v>
      </c>
      <c r="E484" s="2" t="str">
        <f>IF([2]data!$G8918="1","M","")</f>
        <v/>
      </c>
      <c r="F484" s="37" t="str">
        <f>IF([2]data!$H8918="1","M","")</f>
        <v/>
      </c>
      <c r="G484" s="1">
        <f>[2]data!$I8918</f>
        <v>0</v>
      </c>
      <c r="H484" s="3"/>
      <c r="I484" s="30"/>
      <c r="J484" s="4" t="str">
        <f>IF([2]data!$N8918="","VIDE",[2]data!$N8918)</f>
        <v>VIDE</v>
      </c>
      <c r="K484" s="127" t="e">
        <f t="shared" si="43"/>
        <v>#VALUE!</v>
      </c>
      <c r="L484" s="4" t="e">
        <f t="shared" si="46"/>
        <v>#VALUE!</v>
      </c>
      <c r="M484" s="4" t="str">
        <f>IF([2]data!$Q8918="","VIDE",[2]data!$Q8918)</f>
        <v>VIDE</v>
      </c>
      <c r="N484" s="1" t="e">
        <f t="shared" si="44"/>
        <v>#VALUE!</v>
      </c>
      <c r="O484" s="1" t="e">
        <f t="shared" si="45"/>
        <v>#VALUE!</v>
      </c>
      <c r="P484" s="3" t="str">
        <f>IF([2]data!$T8918="","VIDE",[2]data!$T8918)</f>
        <v>VIDE</v>
      </c>
      <c r="Q484" s="1" t="str">
        <f>IF([2]data!$U8918="","VIDE",[2]data!$U8918)</f>
        <v>VIDE</v>
      </c>
      <c r="R484" s="1" t="str">
        <f>IF([2]data!$V8918="","",[2]data!$V8918)</f>
        <v/>
      </c>
      <c r="S484" s="129" t="str">
        <f>IF([2]data!$W8918="","",[2]data!$W8918)</f>
        <v/>
      </c>
    </row>
    <row r="485" spans="1:19">
      <c r="A485" s="1" t="str">
        <f>IF([2]data!$A8919="","",[2]data!$A8919)</f>
        <v/>
      </c>
      <c r="B485" s="1">
        <f>[2]data!$B8919</f>
        <v>0</v>
      </c>
      <c r="C485" s="1" t="str">
        <f t="shared" si="42"/>
        <v>0</v>
      </c>
      <c r="D485" s="1">
        <f>[2]data!$F8919</f>
        <v>0</v>
      </c>
      <c r="E485" s="2" t="str">
        <f>IF([2]data!$G8919="1","M","")</f>
        <v/>
      </c>
      <c r="F485" s="37" t="str">
        <f>IF([2]data!$H8919="1","M","")</f>
        <v/>
      </c>
      <c r="G485" s="1">
        <f>[2]data!$I8919</f>
        <v>0</v>
      </c>
      <c r="H485" s="3"/>
      <c r="I485" s="30"/>
      <c r="J485" s="4" t="str">
        <f>IF([2]data!$N8919="","VIDE",[2]data!$N8919)</f>
        <v>VIDE</v>
      </c>
      <c r="K485" s="127" t="e">
        <f t="shared" si="43"/>
        <v>#VALUE!</v>
      </c>
      <c r="L485" s="4" t="e">
        <f t="shared" si="46"/>
        <v>#VALUE!</v>
      </c>
      <c r="M485" s="4" t="str">
        <f>IF([2]data!$Q8919="","VIDE",[2]data!$Q8919)</f>
        <v>VIDE</v>
      </c>
      <c r="N485" s="1" t="e">
        <f t="shared" si="44"/>
        <v>#VALUE!</v>
      </c>
      <c r="O485" s="1" t="e">
        <f t="shared" si="45"/>
        <v>#VALUE!</v>
      </c>
      <c r="P485" s="3" t="str">
        <f>IF([2]data!$T8919="","VIDE",[2]data!$T8919)</f>
        <v>VIDE</v>
      </c>
      <c r="Q485" s="1" t="str">
        <f>IF([2]data!$U8919="","VIDE",[2]data!$U8919)</f>
        <v>VIDE</v>
      </c>
      <c r="R485" s="1" t="str">
        <f>IF([2]data!$V8919="","",[2]data!$V8919)</f>
        <v/>
      </c>
      <c r="S485" s="129" t="str">
        <f>IF([2]data!$W8919="","",[2]data!$W8919)</f>
        <v/>
      </c>
    </row>
    <row r="486" spans="1:19">
      <c r="A486" s="1" t="str">
        <f>IF([2]data!$A8920="","",[2]data!$A8920)</f>
        <v/>
      </c>
      <c r="B486" s="1">
        <f>[2]data!$B8920</f>
        <v>0</v>
      </c>
      <c r="C486" s="1" t="str">
        <f t="shared" si="42"/>
        <v>0</v>
      </c>
      <c r="D486" s="1">
        <f>[2]data!$F8920</f>
        <v>0</v>
      </c>
      <c r="E486" s="2" t="str">
        <f>IF([2]data!$G8920="1","M","")</f>
        <v/>
      </c>
      <c r="F486" s="37" t="str">
        <f>IF([2]data!$H8920="1","M","")</f>
        <v/>
      </c>
      <c r="G486" s="1">
        <f>[2]data!$I8920</f>
        <v>0</v>
      </c>
      <c r="H486" s="3"/>
      <c r="I486" s="30"/>
      <c r="J486" s="4" t="str">
        <f>IF([2]data!$N8920="","VIDE",[2]data!$N8920)</f>
        <v>VIDE</v>
      </c>
      <c r="K486" s="127" t="e">
        <f t="shared" si="43"/>
        <v>#VALUE!</v>
      </c>
      <c r="L486" s="4" t="e">
        <f t="shared" si="46"/>
        <v>#VALUE!</v>
      </c>
      <c r="M486" s="4" t="str">
        <f>IF([2]data!$Q8920="","VIDE",[2]data!$Q8920)</f>
        <v>VIDE</v>
      </c>
      <c r="N486" s="1" t="e">
        <f t="shared" si="44"/>
        <v>#VALUE!</v>
      </c>
      <c r="O486" s="1" t="e">
        <f t="shared" si="45"/>
        <v>#VALUE!</v>
      </c>
      <c r="P486" s="3" t="str">
        <f>IF([2]data!$T8920="","VIDE",[2]data!$T8920)</f>
        <v>VIDE</v>
      </c>
      <c r="Q486" s="1" t="str">
        <f>IF([2]data!$U8920="","VIDE",[2]data!$U8920)</f>
        <v>VIDE</v>
      </c>
      <c r="R486" s="1" t="str">
        <f>IF([2]data!$V8920="","",[2]data!$V8920)</f>
        <v/>
      </c>
      <c r="S486" s="129" t="str">
        <f>IF([2]data!$W8920="","",[2]data!$W8920)</f>
        <v/>
      </c>
    </row>
    <row r="487" spans="1:19">
      <c r="A487" s="1" t="str">
        <f>IF([2]data!$A8921="","",[2]data!$A8921)</f>
        <v/>
      </c>
      <c r="B487" s="1">
        <f>[2]data!$B8921</f>
        <v>0</v>
      </c>
      <c r="C487" s="1" t="str">
        <f t="shared" si="42"/>
        <v>0</v>
      </c>
      <c r="D487" s="1">
        <f>[2]data!$F8921</f>
        <v>0</v>
      </c>
      <c r="E487" s="2" t="str">
        <f>IF([2]data!$G8921="1","M","")</f>
        <v/>
      </c>
      <c r="F487" s="37" t="str">
        <f>IF([2]data!$H8921="1","M","")</f>
        <v/>
      </c>
      <c r="G487" s="1">
        <f>[2]data!$I8921</f>
        <v>0</v>
      </c>
      <c r="H487" s="3"/>
      <c r="I487" s="30"/>
      <c r="J487" s="4" t="str">
        <f>IF([2]data!$N8921="","VIDE",[2]data!$N8921)</f>
        <v>VIDE</v>
      </c>
      <c r="K487" s="127" t="e">
        <f t="shared" si="43"/>
        <v>#VALUE!</v>
      </c>
      <c r="L487" s="4" t="e">
        <f t="shared" si="46"/>
        <v>#VALUE!</v>
      </c>
      <c r="M487" s="4" t="str">
        <f>IF([2]data!$Q8921="","VIDE",[2]data!$Q8921)</f>
        <v>VIDE</v>
      </c>
      <c r="N487" s="1" t="e">
        <f t="shared" si="44"/>
        <v>#VALUE!</v>
      </c>
      <c r="O487" s="1" t="e">
        <f t="shared" si="45"/>
        <v>#VALUE!</v>
      </c>
      <c r="P487" s="3" t="str">
        <f>IF([2]data!$T8921="","VIDE",[2]data!$T8921)</f>
        <v>VIDE</v>
      </c>
      <c r="Q487" s="1" t="str">
        <f>IF([2]data!$U8921="","VIDE",[2]data!$U8921)</f>
        <v>VIDE</v>
      </c>
      <c r="R487" s="1" t="str">
        <f>IF([2]data!$V8921="","",[2]data!$V8921)</f>
        <v/>
      </c>
      <c r="S487" s="129" t="str">
        <f>IF([2]data!$W8921="","",[2]data!$W8921)</f>
        <v/>
      </c>
    </row>
    <row r="488" spans="1:19">
      <c r="A488" s="1" t="str">
        <f>IF([2]data!$A8922="","",[2]data!$A8922)</f>
        <v/>
      </c>
      <c r="B488" s="1">
        <f>[2]data!$B8922</f>
        <v>0</v>
      </c>
      <c r="C488" s="1" t="str">
        <f t="shared" si="42"/>
        <v>0</v>
      </c>
      <c r="D488" s="1">
        <f>[2]data!$F8922</f>
        <v>0</v>
      </c>
      <c r="E488" s="2" t="str">
        <f>IF([2]data!$G8922="1","M","")</f>
        <v/>
      </c>
      <c r="F488" s="37" t="str">
        <f>IF([2]data!$H8922="1","M","")</f>
        <v/>
      </c>
      <c r="G488" s="1">
        <f>[2]data!$I8922</f>
        <v>0</v>
      </c>
      <c r="H488" s="3"/>
      <c r="I488" s="30"/>
      <c r="J488" s="4" t="str">
        <f>IF([2]data!$N8922="","VIDE",[2]data!$N8922)</f>
        <v>VIDE</v>
      </c>
      <c r="K488" s="127" t="e">
        <f t="shared" si="43"/>
        <v>#VALUE!</v>
      </c>
      <c r="L488" s="4" t="e">
        <f t="shared" si="46"/>
        <v>#VALUE!</v>
      </c>
      <c r="M488" s="4" t="str">
        <f>IF([2]data!$Q8922="","VIDE",[2]data!$Q8922)</f>
        <v>VIDE</v>
      </c>
      <c r="N488" s="1" t="e">
        <f t="shared" si="44"/>
        <v>#VALUE!</v>
      </c>
      <c r="O488" s="1" t="e">
        <f t="shared" si="45"/>
        <v>#VALUE!</v>
      </c>
      <c r="P488" s="3" t="str">
        <f>IF([2]data!$T8922="","VIDE",[2]data!$T8922)</f>
        <v>VIDE</v>
      </c>
      <c r="Q488" s="1" t="str">
        <f>IF([2]data!$U8922="","VIDE",[2]data!$U8922)</f>
        <v>VIDE</v>
      </c>
      <c r="R488" s="1" t="str">
        <f>IF([2]data!$V8922="","",[2]data!$V8922)</f>
        <v/>
      </c>
      <c r="S488" s="129" t="str">
        <f>IF([2]data!$W8922="","",[2]data!$W8922)</f>
        <v/>
      </c>
    </row>
    <row r="489" spans="1:19">
      <c r="A489" s="1" t="str">
        <f>IF([2]data!$A8923="","",[2]data!$A8923)</f>
        <v/>
      </c>
      <c r="B489" s="1">
        <f>[2]data!$B8923</f>
        <v>0</v>
      </c>
      <c r="C489" s="1" t="str">
        <f t="shared" si="42"/>
        <v>0</v>
      </c>
      <c r="D489" s="1">
        <f>[2]data!$F8923</f>
        <v>0</v>
      </c>
      <c r="E489" s="2" t="str">
        <f>IF([2]data!$G8923="1","M","")</f>
        <v/>
      </c>
      <c r="F489" s="37" t="str">
        <f>IF([2]data!$H8923="1","M","")</f>
        <v/>
      </c>
      <c r="G489" s="1">
        <f>[2]data!$I8923</f>
        <v>0</v>
      </c>
      <c r="H489" s="3"/>
      <c r="I489" s="30"/>
      <c r="J489" s="4" t="str">
        <f>IF([2]data!$N8923="","VIDE",[2]data!$N8923)</f>
        <v>VIDE</v>
      </c>
      <c r="K489" s="127" t="e">
        <f t="shared" si="43"/>
        <v>#VALUE!</v>
      </c>
      <c r="L489" s="4" t="e">
        <f t="shared" si="46"/>
        <v>#VALUE!</v>
      </c>
      <c r="M489" s="4" t="str">
        <f>IF([2]data!$Q8923="","VIDE",[2]data!$Q8923)</f>
        <v>VIDE</v>
      </c>
      <c r="N489" s="1" t="e">
        <f t="shared" si="44"/>
        <v>#VALUE!</v>
      </c>
      <c r="O489" s="1" t="e">
        <f t="shared" si="45"/>
        <v>#VALUE!</v>
      </c>
      <c r="P489" s="3" t="str">
        <f>IF([2]data!$T8923="","VIDE",[2]data!$T8923)</f>
        <v>VIDE</v>
      </c>
      <c r="Q489" s="1" t="str">
        <f>IF([2]data!$U8923="","VIDE",[2]data!$U8923)</f>
        <v>VIDE</v>
      </c>
      <c r="R489" s="1" t="str">
        <f>IF([2]data!$V8923="","",[2]data!$V8923)</f>
        <v/>
      </c>
      <c r="S489" s="129" t="str">
        <f>IF([2]data!$W8923="","",[2]data!$W8923)</f>
        <v/>
      </c>
    </row>
    <row r="490" spans="1:19">
      <c r="A490" s="1" t="str">
        <f>IF([2]data!$A8924="","",[2]data!$A8924)</f>
        <v/>
      </c>
      <c r="B490" s="1">
        <f>[2]data!$B8924</f>
        <v>0</v>
      </c>
      <c r="C490" s="1" t="str">
        <f t="shared" si="42"/>
        <v>0</v>
      </c>
      <c r="D490" s="1">
        <f>[2]data!$F8924</f>
        <v>0</v>
      </c>
      <c r="E490" s="2" t="str">
        <f>IF([2]data!$G8924="1","M","")</f>
        <v/>
      </c>
      <c r="F490" s="37" t="str">
        <f>IF([2]data!$H8924="1","M","")</f>
        <v/>
      </c>
      <c r="G490" s="1">
        <f>[2]data!$I8924</f>
        <v>0</v>
      </c>
      <c r="H490" s="3"/>
      <c r="I490" s="30"/>
      <c r="J490" s="4" t="str">
        <f>IF([2]data!$N8924="","VIDE",[2]data!$N8924)</f>
        <v>VIDE</v>
      </c>
      <c r="K490" s="127" t="e">
        <f t="shared" si="43"/>
        <v>#VALUE!</v>
      </c>
      <c r="L490" s="4" t="e">
        <f t="shared" si="46"/>
        <v>#VALUE!</v>
      </c>
      <c r="M490" s="4" t="str">
        <f>IF([2]data!$Q8924="","VIDE",[2]data!$Q8924)</f>
        <v>VIDE</v>
      </c>
      <c r="N490" s="1" t="e">
        <f t="shared" si="44"/>
        <v>#VALUE!</v>
      </c>
      <c r="O490" s="1" t="e">
        <f t="shared" si="45"/>
        <v>#VALUE!</v>
      </c>
      <c r="P490" s="3" t="str">
        <f>IF([2]data!$T8924="","VIDE",[2]data!$T8924)</f>
        <v>VIDE</v>
      </c>
      <c r="Q490" s="1" t="str">
        <f>IF([2]data!$U8924="","VIDE",[2]data!$U8924)</f>
        <v>VIDE</v>
      </c>
      <c r="R490" s="1" t="str">
        <f>IF([2]data!$V8924="","",[2]data!$V8924)</f>
        <v/>
      </c>
      <c r="S490" s="129" t="str">
        <f>IF([2]data!$W8924="","",[2]data!$W8924)</f>
        <v/>
      </c>
    </row>
    <row r="491" spans="1:19">
      <c r="A491" s="1" t="str">
        <f>IF([2]data!$A8925="","",[2]data!$A8925)</f>
        <v/>
      </c>
      <c r="B491" s="1">
        <f>[2]data!$B8925</f>
        <v>0</v>
      </c>
      <c r="C491" s="1" t="str">
        <f t="shared" si="42"/>
        <v>0</v>
      </c>
      <c r="D491" s="1">
        <f>[2]data!$F8925</f>
        <v>0</v>
      </c>
      <c r="E491" s="2" t="str">
        <f>IF([2]data!$G8925="1","M","")</f>
        <v/>
      </c>
      <c r="F491" s="37" t="str">
        <f>IF([2]data!$H8925="1","M","")</f>
        <v/>
      </c>
      <c r="G491" s="1">
        <f>[2]data!$I8925</f>
        <v>0</v>
      </c>
      <c r="H491" s="3"/>
      <c r="I491" s="30"/>
      <c r="J491" s="4" t="str">
        <f>IF([2]data!$N8925="","VIDE",[2]data!$N8925)</f>
        <v>VIDE</v>
      </c>
      <c r="K491" s="127" t="e">
        <f t="shared" si="43"/>
        <v>#VALUE!</v>
      </c>
      <c r="L491" s="4" t="e">
        <f t="shared" si="46"/>
        <v>#VALUE!</v>
      </c>
      <c r="M491" s="4" t="str">
        <f>IF([2]data!$Q8925="","VIDE",[2]data!$Q8925)</f>
        <v>VIDE</v>
      </c>
      <c r="N491" s="1" t="e">
        <f t="shared" si="44"/>
        <v>#VALUE!</v>
      </c>
      <c r="O491" s="1" t="e">
        <f t="shared" si="45"/>
        <v>#VALUE!</v>
      </c>
      <c r="P491" s="3" t="str">
        <f>IF([2]data!$T8925="","VIDE",[2]data!$T8925)</f>
        <v>VIDE</v>
      </c>
      <c r="Q491" s="1" t="str">
        <f>IF([2]data!$U8925="","VIDE",[2]data!$U8925)</f>
        <v>VIDE</v>
      </c>
      <c r="R491" s="1" t="str">
        <f>IF([2]data!$V8925="","",[2]data!$V8925)</f>
        <v/>
      </c>
      <c r="S491" s="129" t="str">
        <f>IF([2]data!$W8925="","",[2]data!$W8925)</f>
        <v/>
      </c>
    </row>
    <row r="492" spans="1:19">
      <c r="A492" s="1" t="str">
        <f>IF([2]data!$A8926="","",[2]data!$A8926)</f>
        <v/>
      </c>
      <c r="B492" s="1">
        <f>[2]data!$B8926</f>
        <v>0</v>
      </c>
      <c r="C492" s="1" t="str">
        <f t="shared" si="42"/>
        <v>0</v>
      </c>
      <c r="D492" s="1">
        <f>[2]data!$F8926</f>
        <v>0</v>
      </c>
      <c r="E492" s="2" t="str">
        <f>IF([2]data!$G8926="1","M","")</f>
        <v/>
      </c>
      <c r="F492" s="37" t="str">
        <f>IF([2]data!$H8926="1","M","")</f>
        <v/>
      </c>
      <c r="G492" s="1">
        <f>[2]data!$I8926</f>
        <v>0</v>
      </c>
      <c r="H492" s="3"/>
      <c r="I492" s="30"/>
      <c r="J492" s="4" t="str">
        <f>IF([2]data!$N8926="","VIDE",[2]data!$N8926)</f>
        <v>VIDE</v>
      </c>
      <c r="K492" s="127" t="e">
        <f t="shared" si="43"/>
        <v>#VALUE!</v>
      </c>
      <c r="L492" s="4" t="e">
        <f t="shared" si="46"/>
        <v>#VALUE!</v>
      </c>
      <c r="M492" s="4" t="str">
        <f>IF([2]data!$Q8926="","VIDE",[2]data!$Q8926)</f>
        <v>VIDE</v>
      </c>
      <c r="N492" s="1" t="e">
        <f t="shared" si="44"/>
        <v>#VALUE!</v>
      </c>
      <c r="O492" s="1" t="e">
        <f t="shared" si="45"/>
        <v>#VALUE!</v>
      </c>
      <c r="P492" s="3" t="str">
        <f>IF([2]data!$T8926="","VIDE",[2]data!$T8926)</f>
        <v>VIDE</v>
      </c>
      <c r="Q492" s="1" t="str">
        <f>IF([2]data!$U8926="","VIDE",[2]data!$U8926)</f>
        <v>VIDE</v>
      </c>
      <c r="R492" s="1" t="str">
        <f>IF([2]data!$V8926="","",[2]data!$V8926)</f>
        <v/>
      </c>
      <c r="S492" s="129" t="str">
        <f>IF([2]data!$W8926="","",[2]data!$W8926)</f>
        <v/>
      </c>
    </row>
    <row r="493" spans="1:19">
      <c r="A493" s="1" t="str">
        <f>IF([2]data!$A8927="","",[2]data!$A8927)</f>
        <v/>
      </c>
      <c r="B493" s="1">
        <f>[2]data!$B8927</f>
        <v>0</v>
      </c>
      <c r="C493" s="1" t="str">
        <f t="shared" si="42"/>
        <v>0</v>
      </c>
      <c r="D493" s="1">
        <f>[2]data!$F8927</f>
        <v>0</v>
      </c>
      <c r="E493" s="2" t="str">
        <f>IF([2]data!$G8927="1","M","")</f>
        <v/>
      </c>
      <c r="F493" s="37" t="str">
        <f>IF([2]data!$H8927="1","M","")</f>
        <v/>
      </c>
      <c r="G493" s="1">
        <f>[2]data!$I8927</f>
        <v>0</v>
      </c>
      <c r="H493" s="3"/>
      <c r="I493" s="30"/>
      <c r="J493" s="4" t="str">
        <f>IF([2]data!$N8927="","VIDE",[2]data!$N8927)</f>
        <v>VIDE</v>
      </c>
      <c r="K493" s="127" t="e">
        <f t="shared" si="43"/>
        <v>#VALUE!</v>
      </c>
      <c r="L493" s="4" t="e">
        <f t="shared" si="46"/>
        <v>#VALUE!</v>
      </c>
      <c r="M493" s="4" t="str">
        <f>IF([2]data!$Q8927="","VIDE",[2]data!$Q8927)</f>
        <v>VIDE</v>
      </c>
      <c r="N493" s="1" t="e">
        <f t="shared" si="44"/>
        <v>#VALUE!</v>
      </c>
      <c r="O493" s="1" t="e">
        <f t="shared" si="45"/>
        <v>#VALUE!</v>
      </c>
      <c r="P493" s="3" t="str">
        <f>IF([2]data!$T8927="","VIDE",[2]data!$T8927)</f>
        <v>VIDE</v>
      </c>
      <c r="Q493" s="1" t="str">
        <f>IF([2]data!$U8927="","VIDE",[2]data!$U8927)</f>
        <v>VIDE</v>
      </c>
      <c r="R493" s="1" t="str">
        <f>IF([2]data!$V8927="","",[2]data!$V8927)</f>
        <v/>
      </c>
      <c r="S493" s="129" t="str">
        <f>IF([2]data!$W8927="","",[2]data!$W8927)</f>
        <v/>
      </c>
    </row>
    <row r="494" spans="1:19">
      <c r="A494" s="1" t="str">
        <f>IF([2]data!$A8928="","",[2]data!$A8928)</f>
        <v/>
      </c>
      <c r="B494" s="1">
        <f>[2]data!$B8928</f>
        <v>0</v>
      </c>
      <c r="C494" s="1" t="str">
        <f t="shared" si="42"/>
        <v>0</v>
      </c>
      <c r="D494" s="1">
        <f>[2]data!$F8928</f>
        <v>0</v>
      </c>
      <c r="E494" s="2" t="str">
        <f>IF([2]data!$G8928="1","M","")</f>
        <v/>
      </c>
      <c r="F494" s="37" t="str">
        <f>IF([2]data!$H8928="1","M","")</f>
        <v/>
      </c>
      <c r="G494" s="1">
        <f>[2]data!$I8928</f>
        <v>0</v>
      </c>
      <c r="H494" s="3"/>
      <c r="I494" s="30"/>
      <c r="J494" s="4" t="str">
        <f>IF([2]data!$N8928="","VIDE",[2]data!$N8928)</f>
        <v>VIDE</v>
      </c>
      <c r="K494" s="127" t="e">
        <f t="shared" si="43"/>
        <v>#VALUE!</v>
      </c>
      <c r="L494" s="4" t="e">
        <f t="shared" si="46"/>
        <v>#VALUE!</v>
      </c>
      <c r="M494" s="4" t="str">
        <f>IF([2]data!$Q8928="","VIDE",[2]data!$Q8928)</f>
        <v>VIDE</v>
      </c>
      <c r="N494" s="1" t="e">
        <f t="shared" si="44"/>
        <v>#VALUE!</v>
      </c>
      <c r="O494" s="1" t="e">
        <f t="shared" si="45"/>
        <v>#VALUE!</v>
      </c>
      <c r="P494" s="3" t="str">
        <f>IF([2]data!$T8928="","VIDE",[2]data!$T8928)</f>
        <v>VIDE</v>
      </c>
      <c r="Q494" s="1" t="str">
        <f>IF([2]data!$U8928="","VIDE",[2]data!$U8928)</f>
        <v>VIDE</v>
      </c>
      <c r="R494" s="1" t="str">
        <f>IF([2]data!$V8928="","",[2]data!$V8928)</f>
        <v/>
      </c>
      <c r="S494" s="129" t="str">
        <f>IF([2]data!$W8928="","",[2]data!$W8928)</f>
        <v/>
      </c>
    </row>
    <row r="495" spans="1:19">
      <c r="A495" s="1" t="str">
        <f>IF([2]data!$A8929="","",[2]data!$A8929)</f>
        <v/>
      </c>
      <c r="B495" s="1">
        <f>[2]data!$B8929</f>
        <v>0</v>
      </c>
      <c r="C495" s="1" t="str">
        <f t="shared" si="42"/>
        <v>0</v>
      </c>
      <c r="D495" s="1">
        <f>[2]data!$F8929</f>
        <v>0</v>
      </c>
      <c r="E495" s="2" t="str">
        <f>IF([2]data!$G8929="1","M","")</f>
        <v/>
      </c>
      <c r="F495" s="37" t="str">
        <f>IF([2]data!$H8929="1","M","")</f>
        <v/>
      </c>
      <c r="G495" s="1">
        <f>[2]data!$I8929</f>
        <v>0</v>
      </c>
      <c r="H495" s="3"/>
      <c r="I495" s="30"/>
      <c r="J495" s="4" t="str">
        <f>IF([2]data!$N8929="","VIDE",[2]data!$N8929)</f>
        <v>VIDE</v>
      </c>
      <c r="K495" s="127" t="e">
        <f t="shared" si="43"/>
        <v>#VALUE!</v>
      </c>
      <c r="L495" s="4" t="e">
        <f t="shared" si="46"/>
        <v>#VALUE!</v>
      </c>
      <c r="M495" s="4" t="str">
        <f>IF([2]data!$Q8929="","VIDE",[2]data!$Q8929)</f>
        <v>VIDE</v>
      </c>
      <c r="N495" s="1" t="e">
        <f t="shared" si="44"/>
        <v>#VALUE!</v>
      </c>
      <c r="O495" s="1" t="e">
        <f t="shared" si="45"/>
        <v>#VALUE!</v>
      </c>
      <c r="P495" s="3" t="str">
        <f>IF([2]data!$T8929="","VIDE",[2]data!$T8929)</f>
        <v>VIDE</v>
      </c>
      <c r="Q495" s="1" t="str">
        <f>IF([2]data!$U8929="","VIDE",[2]data!$U8929)</f>
        <v>VIDE</v>
      </c>
      <c r="R495" s="1" t="str">
        <f>IF([2]data!$V8929="","",[2]data!$V8929)</f>
        <v/>
      </c>
      <c r="S495" s="129" t="str">
        <f>IF([2]data!$W8929="","",[2]data!$W8929)</f>
        <v/>
      </c>
    </row>
    <row r="496" spans="1:19">
      <c r="A496" s="1" t="str">
        <f>IF([2]data!$A8930="","",[2]data!$A8930)</f>
        <v/>
      </c>
      <c r="B496" s="1">
        <f>[2]data!$B8930</f>
        <v>0</v>
      </c>
      <c r="C496" s="1" t="str">
        <f t="shared" si="42"/>
        <v>0</v>
      </c>
      <c r="D496" s="1">
        <f>[2]data!$F8930</f>
        <v>0</v>
      </c>
      <c r="E496" s="2" t="str">
        <f>IF([2]data!$G8930="1","M","")</f>
        <v/>
      </c>
      <c r="F496" s="37" t="str">
        <f>IF([2]data!$H8930="1","M","")</f>
        <v/>
      </c>
      <c r="G496" s="1">
        <f>[2]data!$I8930</f>
        <v>0</v>
      </c>
      <c r="H496" s="3"/>
      <c r="I496" s="30"/>
      <c r="J496" s="4" t="str">
        <f>IF([2]data!$N8930="","VIDE",[2]data!$N8930)</f>
        <v>VIDE</v>
      </c>
      <c r="K496" s="127" t="e">
        <f t="shared" si="43"/>
        <v>#VALUE!</v>
      </c>
      <c r="L496" s="4" t="e">
        <f t="shared" si="46"/>
        <v>#VALUE!</v>
      </c>
      <c r="M496" s="4" t="str">
        <f>IF([2]data!$Q8930="","VIDE",[2]data!$Q8930)</f>
        <v>VIDE</v>
      </c>
      <c r="N496" s="1" t="e">
        <f t="shared" si="44"/>
        <v>#VALUE!</v>
      </c>
      <c r="O496" s="1" t="e">
        <f t="shared" si="45"/>
        <v>#VALUE!</v>
      </c>
      <c r="P496" s="3" t="str">
        <f>IF([2]data!$T8930="","VIDE",[2]data!$T8930)</f>
        <v>VIDE</v>
      </c>
      <c r="Q496" s="1" t="str">
        <f>IF([2]data!$U8930="","VIDE",[2]data!$U8930)</f>
        <v>VIDE</v>
      </c>
      <c r="R496" s="1" t="str">
        <f>IF([2]data!$V8930="","",[2]data!$V8930)</f>
        <v/>
      </c>
      <c r="S496" s="129" t="str">
        <f>IF([2]data!$W8930="","",[2]data!$W8930)</f>
        <v/>
      </c>
    </row>
    <row r="497" spans="1:19">
      <c r="A497" s="1" t="str">
        <f>IF([2]data!$A8931="","",[2]data!$A8931)</f>
        <v/>
      </c>
      <c r="B497" s="1">
        <f>[2]data!$B8931</f>
        <v>0</v>
      </c>
      <c r="C497" s="1" t="str">
        <f t="shared" ref="C497:C500" si="47">LEFT(B497,2)</f>
        <v>0</v>
      </c>
      <c r="D497" s="1">
        <f>[2]data!$F8931</f>
        <v>0</v>
      </c>
      <c r="E497" s="2" t="str">
        <f>IF([2]data!$G8931="1","M","")</f>
        <v/>
      </c>
      <c r="F497" s="37" t="str">
        <f>IF([2]data!$H8931="1","M","")</f>
        <v/>
      </c>
      <c r="G497" s="1">
        <f>[2]data!$I8931</f>
        <v>0</v>
      </c>
      <c r="H497" s="3"/>
      <c r="I497" s="30"/>
      <c r="J497" s="4" t="str">
        <f>IF([2]data!$N8931="","VIDE",[2]data!$N8931)</f>
        <v>VIDE</v>
      </c>
      <c r="K497" s="127" t="e">
        <f t="shared" ref="K497:K500" si="48">IF(J497="","",INT((J497-(DATE(YEAR(J497-WEEKDAY(J497-1)+4),1,3)-WEEKDAY(DATE(YEAR(J497-WEEKDAY(J497-1)+4),1,3)))+5)/7))</f>
        <v>#VALUE!</v>
      </c>
      <c r="L497" s="4" t="e">
        <f t="shared" si="46"/>
        <v>#VALUE!</v>
      </c>
      <c r="M497" s="4" t="str">
        <f>IF([2]data!$Q8931="","VIDE",[2]data!$Q8931)</f>
        <v>VIDE</v>
      </c>
      <c r="N497" s="1" t="e">
        <f t="shared" ref="N497:N500" si="49">IF(M497="","",INT((M497-(DATE(YEAR(M497-WEEKDAY(M497-1)+4),1,3)-WEEKDAY(DATE(YEAR(M497-WEEKDAY(M497-1)+4),1,3)))+5)/7))</f>
        <v>#VALUE!</v>
      </c>
      <c r="O497" s="1" t="e">
        <f t="shared" ref="O497:O500" si="50">IF($M497="","",NETWORKDAYS(J497,M497,$J$3:$P$4)-1)</f>
        <v>#VALUE!</v>
      </c>
      <c r="P497" s="3" t="str">
        <f>IF([2]data!$T8931="","VIDE",[2]data!$T8931)</f>
        <v>VIDE</v>
      </c>
      <c r="Q497" s="1" t="str">
        <f>IF([2]data!$U8931="","VIDE",[2]data!$U8931)</f>
        <v>VIDE</v>
      </c>
      <c r="R497" s="1" t="str">
        <f>IF([2]data!$V8931="","",[2]data!$V8931)</f>
        <v/>
      </c>
      <c r="S497" s="129" t="str">
        <f>IF([2]data!$W8931="","",[2]data!$W8931)</f>
        <v/>
      </c>
    </row>
    <row r="498" spans="1:19">
      <c r="A498" s="1" t="str">
        <f>IF([2]data!$A8932="","",[2]data!$A8932)</f>
        <v/>
      </c>
      <c r="B498" s="1">
        <f>[2]data!$B8932</f>
        <v>0</v>
      </c>
      <c r="C498" s="1" t="str">
        <f t="shared" si="47"/>
        <v>0</v>
      </c>
      <c r="D498" s="1">
        <f>[2]data!$F8932</f>
        <v>0</v>
      </c>
      <c r="E498" s="2" t="str">
        <f>IF([2]data!$G8932="1","M","")</f>
        <v/>
      </c>
      <c r="F498" s="37" t="str">
        <f>IF([2]data!$H8932="1","M","")</f>
        <v/>
      </c>
      <c r="G498" s="1">
        <f>[2]data!$I8932</f>
        <v>0</v>
      </c>
      <c r="H498" s="3"/>
      <c r="I498" s="30"/>
      <c r="J498" s="4" t="str">
        <f>IF([2]data!$N8932="","VIDE",[2]data!$N8932)</f>
        <v>VIDE</v>
      </c>
      <c r="K498" s="127" t="e">
        <f t="shared" si="48"/>
        <v>#VALUE!</v>
      </c>
      <c r="L498" s="4" t="e">
        <f t="shared" si="46"/>
        <v>#VALUE!</v>
      </c>
      <c r="M498" s="4" t="str">
        <f>IF([2]data!$Q8932="","VIDE",[2]data!$Q8932)</f>
        <v>VIDE</v>
      </c>
      <c r="N498" s="1" t="e">
        <f t="shared" si="49"/>
        <v>#VALUE!</v>
      </c>
      <c r="O498" s="1" t="e">
        <f t="shared" si="50"/>
        <v>#VALUE!</v>
      </c>
      <c r="P498" s="3" t="str">
        <f>IF([2]data!$T8932="","VIDE",[2]data!$T8932)</f>
        <v>VIDE</v>
      </c>
      <c r="Q498" s="1" t="str">
        <f>IF([2]data!$U8932="","VIDE",[2]data!$U8932)</f>
        <v>VIDE</v>
      </c>
      <c r="R498" s="1" t="str">
        <f>IF([2]data!$V8932="","",[2]data!$V8932)</f>
        <v/>
      </c>
      <c r="S498" s="129" t="str">
        <f>IF([2]data!$W8932="","",[2]data!$W8932)</f>
        <v/>
      </c>
    </row>
    <row r="499" spans="1:19">
      <c r="A499" s="1" t="str">
        <f>IF([2]data!$A8933="","",[2]data!$A8933)</f>
        <v/>
      </c>
      <c r="B499" s="1">
        <f>[2]data!$B8933</f>
        <v>0</v>
      </c>
      <c r="C499" s="1" t="str">
        <f t="shared" si="47"/>
        <v>0</v>
      </c>
      <c r="D499" s="1">
        <f>[2]data!$F8933</f>
        <v>0</v>
      </c>
      <c r="E499" s="2" t="str">
        <f>IF([2]data!$G8933="1","M","")</f>
        <v/>
      </c>
      <c r="F499" s="37" t="str">
        <f>IF([2]data!$H8933="1","M","")</f>
        <v/>
      </c>
      <c r="G499" s="1">
        <f>[2]data!$I8933</f>
        <v>0</v>
      </c>
      <c r="H499" s="3"/>
      <c r="I499" s="30"/>
      <c r="J499" s="4" t="str">
        <f>IF([2]data!$N8933="","VIDE",[2]data!$N8933)</f>
        <v>VIDE</v>
      </c>
      <c r="K499" s="127" t="e">
        <f t="shared" si="48"/>
        <v>#VALUE!</v>
      </c>
      <c r="L499" s="4" t="e">
        <f t="shared" si="46"/>
        <v>#VALUE!</v>
      </c>
      <c r="M499" s="4" t="str">
        <f>IF([2]data!$Q8933="","VIDE",[2]data!$Q8933)</f>
        <v>VIDE</v>
      </c>
      <c r="N499" s="1" t="e">
        <f t="shared" si="49"/>
        <v>#VALUE!</v>
      </c>
      <c r="O499" s="1" t="e">
        <f t="shared" si="50"/>
        <v>#VALUE!</v>
      </c>
      <c r="P499" s="3" t="str">
        <f>IF([2]data!$T8933="","VIDE",[2]data!$T8933)</f>
        <v>VIDE</v>
      </c>
      <c r="Q499" s="1" t="str">
        <f>IF([2]data!$U8933="","VIDE",[2]data!$U8933)</f>
        <v>VIDE</v>
      </c>
      <c r="R499" s="1" t="str">
        <f>IF([2]data!$V8933="","",[2]data!$V8933)</f>
        <v/>
      </c>
      <c r="S499" s="129" t="str">
        <f>IF([2]data!$W8933="","",[2]data!$W8933)</f>
        <v/>
      </c>
    </row>
    <row r="500" spans="1:19">
      <c r="A500" s="1" t="str">
        <f>IF([2]data!$A8934="","",[2]data!$A8934)</f>
        <v/>
      </c>
      <c r="B500" s="1">
        <f>[2]data!$B8934</f>
        <v>0</v>
      </c>
      <c r="C500" s="1" t="str">
        <f t="shared" si="47"/>
        <v>0</v>
      </c>
      <c r="D500" s="1">
        <f>[2]data!$F8934</f>
        <v>0</v>
      </c>
      <c r="E500" s="2" t="str">
        <f>IF([2]data!$G8934="1","M","")</f>
        <v/>
      </c>
      <c r="F500" s="37" t="str">
        <f>IF([2]data!$H8934="1","M","")</f>
        <v/>
      </c>
      <c r="G500" s="1">
        <f>[2]data!$I8934</f>
        <v>0</v>
      </c>
      <c r="H500" s="3"/>
      <c r="I500" s="30"/>
      <c r="J500" s="4" t="str">
        <f>IF([2]data!$N8934="","VIDE",[2]data!$N8934)</f>
        <v>VIDE</v>
      </c>
      <c r="K500" s="127" t="e">
        <f t="shared" si="48"/>
        <v>#VALUE!</v>
      </c>
      <c r="L500" s="4" t="e">
        <f t="shared" si="46"/>
        <v>#VALUE!</v>
      </c>
      <c r="M500" s="4" t="str">
        <f>IF([2]data!$Q8934="","VIDE",[2]data!$Q8934)</f>
        <v>VIDE</v>
      </c>
      <c r="N500" s="1" t="e">
        <f t="shared" si="49"/>
        <v>#VALUE!</v>
      </c>
      <c r="O500" s="1" t="e">
        <f t="shared" si="50"/>
        <v>#VALUE!</v>
      </c>
      <c r="P500" s="3" t="str">
        <f>IF([2]data!$T8934="","VIDE",[2]data!$T8934)</f>
        <v>VIDE</v>
      </c>
      <c r="Q500" s="1" t="str">
        <f>IF([2]data!$U8934="","VIDE",[2]data!$U8934)</f>
        <v>VIDE</v>
      </c>
      <c r="R500" s="1" t="str">
        <f>IF([2]data!$V8934="","",[2]data!$V8934)</f>
        <v/>
      </c>
      <c r="S500" s="129" t="str">
        <f>IF([2]data!$W8934="","",[2]data!$W8934)</f>
        <v/>
      </c>
    </row>
  </sheetData>
  <autoFilter ref="A5:S500">
    <sortState ref="A7:V7026">
      <sortCondition ref="B5:B7028"/>
    </sortState>
  </autoFilter>
  <sortState ref="A4742:W7027">
    <sortCondition ref="B5"/>
  </sortState>
  <customSheetViews>
    <customSheetView guid="{2D911736-5FF3-4A22-B475-70DA5608985E}" filter="1" showAutoFilter="1">
      <selection activeCell="A5326" sqref="A5326:B5326"/>
      <pageMargins left="0.78740157499999996" right="0.78740157499999996" top="0.984251969" bottom="0.984251969" header="0.4921259845" footer="0.4921259845"/>
      <pageSetup paperSize="9" orientation="portrait" r:id="rId1"/>
      <autoFilter ref="A5:V7024">
        <filterColumn colId="0">
          <filters>
            <filter val="o"/>
          </filters>
        </filterColumn>
        <sortState ref="A7:V7026">
          <sortCondition ref="B5:B7028"/>
        </sortState>
      </autoFilter>
    </customSheetView>
    <customSheetView guid="{E2E133A8-FD87-4F28-A2BD-130626265EC0}" showPageBreaks="1" showAutoFilter="1" topLeftCell="A5296">
      <selection activeCell="K5325" sqref="K5325"/>
      <pageMargins left="0.78740157499999996" right="0.78740157499999996" top="0.984251969" bottom="0.984251969" header="0.4921259845" footer="0.4921259845"/>
      <pageSetup paperSize="9" orientation="portrait" r:id="rId2"/>
      <autoFilter ref="A5:V7026">
        <sortState ref="A7:V7026">
          <sortCondition ref="B5:B7028"/>
        </sortState>
      </autoFilter>
    </customSheetView>
    <customSheetView guid="{AF48D00F-5488-4FFD-9036-9B2528822812}" filter="1" showAutoFilter="1">
      <selection activeCell="S5104" sqref="S5104"/>
      <pageMargins left="0.78740157499999996" right="0.78740157499999996" top="0.984251969" bottom="0.984251969" header="0.4921259845" footer="0.4921259845"/>
      <pageSetup paperSize="9" orientation="portrait" r:id="rId3"/>
      <autoFilter ref="A5:V7028">
        <filterColumn colId="0">
          <filters>
            <filter val="o"/>
          </filters>
        </filterColumn>
        <sortState ref="A7:V7028">
          <sortCondition ref="B5:B7012"/>
        </sortState>
      </autoFilter>
    </customSheetView>
    <customSheetView guid="{165EE828-3512-4C78-8274-4B64C902E05A}" filter="1" showAutoFilter="1" topLeftCell="A5">
      <selection activeCell="R5154" sqref="R5154"/>
      <pageMargins left="0.78740157499999996" right="0.78740157499999996" top="0.984251969" bottom="0.984251969" header="0.4921259845" footer="0.4921259845"/>
      <pageSetup paperSize="9" orientation="portrait" r:id="rId4"/>
      <autoFilter ref="A5:V7028">
        <filterColumn colId="0">
          <filters>
            <filter val="o"/>
          </filters>
        </filterColumn>
        <filterColumn colId="1">
          <filters>
            <filter val="EH-090"/>
          </filters>
        </filterColumn>
        <sortState ref="A7:V7028">
          <sortCondition ref="B5:B7012"/>
        </sortState>
      </autoFilter>
    </customSheetView>
    <customSheetView guid="{DA1D7AC1-D17A-40F9-9743-802514B15B8D}" filter="1" showAutoFilter="1" topLeftCell="A4166">
      <selection activeCell="I4096" sqref="I4096"/>
      <pageMargins left="0.78740157499999996" right="0.78740157499999996" top="0.984251969" bottom="0.984251969" header="0.4921259845" footer="0.4921259845"/>
      <pageSetup paperSize="9" orientation="portrait" r:id="rId5"/>
      <autoFilter ref="A5:V7017">
        <filterColumn colId="0">
          <filters>
            <filter val="o"/>
          </filters>
        </filterColumn>
        <filterColumn colId="12">
          <filters blank="1"/>
        </filterColumn>
        <sortState ref="A7:V7017">
          <sortCondition ref="B5:B7012"/>
        </sortState>
      </autoFilter>
    </customSheetView>
    <customSheetView guid="{2EB56EDC-4FDE-4647-8A20-89D67D1FB67E}" filter="1" showAutoFilter="1" topLeftCell="A5060">
      <selection activeCell="J5077" sqref="J5077:J5093"/>
      <pageMargins left="0.78740157499999996" right="0.78740157499999996" top="0.984251969" bottom="0.984251969" header="0.4921259845" footer="0.4921259845"/>
      <pageSetup paperSize="9" orientation="portrait" r:id="rId6"/>
      <autoFilter ref="A5:V7026">
        <filterColumn colId="0">
          <filters>
            <filter val="o"/>
          </filters>
        </filterColumn>
        <sortState ref="A7:V7026">
          <sortCondition ref="B5:B7012"/>
        </sortState>
      </autoFilter>
    </customSheetView>
    <customSheetView guid="{FFA70C45-CAD4-4D75-BCBF-D07BA4F98BAD}" showPageBreaks="1" filter="1" showAutoFilter="1">
      <selection activeCell="H7040" sqref="H7040"/>
      <pageMargins left="0.78740157499999996" right="0.78740157499999996" top="0.984251969" bottom="0.984251969" header="0.4921259845" footer="0.4921259845"/>
      <pageSetup paperSize="9" orientation="portrait" r:id="rId7"/>
      <autoFilter ref="A5:V7026">
        <filterColumn colId="0">
          <filters>
            <filter val="f"/>
          </filters>
        </filterColumn>
        <filterColumn colId="1">
          <filters>
            <filter val="DP-372"/>
          </filters>
        </filterColumn>
        <sortState ref="A7:V7026">
          <sortCondition ref="B5:B7028"/>
        </sortState>
      </autoFilter>
    </customSheetView>
    <customSheetView guid="{E56D47D3-3070-43F4-9B08-44C79A074D9C}" filter="1" showAutoFilter="1">
      <selection activeCell="H5050" sqref="H5050"/>
      <pageMargins left="0.78740157499999996" right="0.78740157499999996" top="0.984251969" bottom="0.984251969" header="0.4921259845" footer="0.4921259845"/>
      <pageSetup paperSize="9" orientation="portrait" r:id="rId8"/>
      <autoFilter ref="A5:V7024">
        <filterColumn colId="0">
          <filters>
            <filter val="o"/>
          </filters>
        </filterColumn>
        <sortState ref="A7:V7026">
          <sortCondition ref="B5:B7028"/>
        </sortState>
      </autoFilter>
    </customSheetView>
    <customSheetView guid="{B3514D66-2383-44EE-9864-5FCE02D1D50C}" showPageBreaks="1" fitToPage="1" filter="1" showAutoFilter="1">
      <selection activeCell="B5" sqref="B5"/>
      <pageMargins left="0.78740157499999996" right="0.78740157499999996" top="0.984251969" bottom="0.984251969" header="0.4921259845" footer="0.4921259845"/>
      <pageSetup paperSize="9" scale="50" fitToHeight="0" orientation="landscape" r:id="rId9"/>
      <autoFilter ref="A5:V7024">
        <filterColumn colId="0">
          <filters>
            <filter val="o"/>
          </filters>
        </filterColumn>
        <sortState ref="A7:V7026">
          <sortCondition ref="B5:B7028"/>
        </sortState>
      </autoFilter>
    </customSheetView>
  </customSheetViews>
  <conditionalFormatting sqref="A6:A500">
    <cfRule type="cellIs" dxfId="2" priority="1" stopIfTrue="1" operator="equal">
      <formula>"r"</formula>
    </cfRule>
    <cfRule type="cellIs" dxfId="1" priority="2" stopIfTrue="1" operator="equal">
      <formula>"f"</formula>
    </cfRule>
    <cfRule type="cellIs" dxfId="0" priority="3" stopIfTrue="1" operator="equal">
      <formula>"o"</formula>
    </cfRule>
  </conditionalFormatting>
  <dataValidations count="4">
    <dataValidation type="list" errorStyle="warning" allowBlank="1" showInputMessage="1" showErrorMessage="1" errorTitle="Attention !" error="Cette cellule ne contient pas un des 3 types de EB possibles !" sqref="D6:D500">
      <formula1>$D$2:$D$4</formula1>
    </dataValidation>
    <dataValidation type="decimal" allowBlank="1" showInputMessage="1" showErrorMessage="1" errorTitle="Stop !" error="Un décimal entre 0 et 99 me paraît plus approprié, pas toi ?" sqref="P6:P500">
      <formula1>0</formula1>
      <formula2>99</formula2>
    </dataValidation>
    <dataValidation type="list" allowBlank="1" showInputMessage="1" showErrorMessage="1" errorTitle="Attention !" error="La cellule doit simplement contenir la mention &quot;a&quot; s'il s'agit d'APQ, sinon rien..." sqref="I6:I500">
      <formula1>$I$4</formula1>
    </dataValidation>
    <dataValidation type="list" errorStyle="warning" allowBlank="1" showInputMessage="1" showErrorMessage="1" errorTitle="Attention !" error="La cellule ne contient pas un des 3 statuts possibles !" sqref="A6:A500">
      <formula1>$A$2:$A$4</formula1>
    </dataValidation>
  </dataValidations>
  <pageMargins left="0.78740157499999996" right="0.78740157499999996" top="0.984251969" bottom="0.984251969" header="0.4921259845" footer="0.4921259845"/>
  <pageSetup paperSize="9" scale="50" fitToHeight="0" orientation="landscape" r:id="rId10"/>
  <legacyDrawing r:id="rId1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1:Y66"/>
  <sheetViews>
    <sheetView workbookViewId="0">
      <selection activeCell="I3" sqref="I3"/>
    </sheetView>
  </sheetViews>
  <sheetFormatPr baseColWidth="10" defaultColWidth="9.140625" defaultRowHeight="12.75"/>
  <cols>
    <col min="1" max="1" width="2.7109375" style="5" customWidth="1"/>
    <col min="2" max="2" width="13.7109375" style="5" customWidth="1"/>
    <col min="3" max="21" width="8.7109375" style="5" customWidth="1"/>
    <col min="22" max="23" width="9.140625" style="5"/>
    <col min="24" max="25" width="10.7109375" style="5" customWidth="1"/>
    <col min="26" max="257" width="9.140625" style="5"/>
    <col min="258" max="258" width="32.140625" style="5" customWidth="1"/>
    <col min="259" max="268" width="9.140625" style="5" customWidth="1"/>
    <col min="269" max="269" width="11.7109375" style="5" customWidth="1"/>
    <col min="270" max="513" width="9.140625" style="5"/>
    <col min="514" max="514" width="32.140625" style="5" customWidth="1"/>
    <col min="515" max="524" width="9.140625" style="5" customWidth="1"/>
    <col min="525" max="525" width="11.7109375" style="5" customWidth="1"/>
    <col min="526" max="769" width="9.140625" style="5"/>
    <col min="770" max="770" width="32.140625" style="5" customWidth="1"/>
    <col min="771" max="780" width="9.140625" style="5" customWidth="1"/>
    <col min="781" max="781" width="11.7109375" style="5" customWidth="1"/>
    <col min="782" max="1025" width="9.140625" style="5"/>
    <col min="1026" max="1026" width="32.140625" style="5" customWidth="1"/>
    <col min="1027" max="1036" width="9.140625" style="5" customWidth="1"/>
    <col min="1037" max="1037" width="11.7109375" style="5" customWidth="1"/>
    <col min="1038" max="1281" width="9.140625" style="5"/>
    <col min="1282" max="1282" width="32.140625" style="5" customWidth="1"/>
    <col min="1283" max="1292" width="9.140625" style="5" customWidth="1"/>
    <col min="1293" max="1293" width="11.7109375" style="5" customWidth="1"/>
    <col min="1294" max="1537" width="9.140625" style="5"/>
    <col min="1538" max="1538" width="32.140625" style="5" customWidth="1"/>
    <col min="1539" max="1548" width="9.140625" style="5" customWidth="1"/>
    <col min="1549" max="1549" width="11.7109375" style="5" customWidth="1"/>
    <col min="1550" max="1793" width="9.140625" style="5"/>
    <col min="1794" max="1794" width="32.140625" style="5" customWidth="1"/>
    <col min="1795" max="1804" width="9.140625" style="5" customWidth="1"/>
    <col min="1805" max="1805" width="11.7109375" style="5" customWidth="1"/>
    <col min="1806" max="2049" width="9.140625" style="5"/>
    <col min="2050" max="2050" width="32.140625" style="5" customWidth="1"/>
    <col min="2051" max="2060" width="9.140625" style="5" customWidth="1"/>
    <col min="2061" max="2061" width="11.7109375" style="5" customWidth="1"/>
    <col min="2062" max="2305" width="9.140625" style="5"/>
    <col min="2306" max="2306" width="32.140625" style="5" customWidth="1"/>
    <col min="2307" max="2316" width="9.140625" style="5" customWidth="1"/>
    <col min="2317" max="2317" width="11.7109375" style="5" customWidth="1"/>
    <col min="2318" max="2561" width="9.140625" style="5"/>
    <col min="2562" max="2562" width="32.140625" style="5" customWidth="1"/>
    <col min="2563" max="2572" width="9.140625" style="5" customWidth="1"/>
    <col min="2573" max="2573" width="11.7109375" style="5" customWidth="1"/>
    <col min="2574" max="2817" width="9.140625" style="5"/>
    <col min="2818" max="2818" width="32.140625" style="5" customWidth="1"/>
    <col min="2819" max="2828" width="9.140625" style="5" customWidth="1"/>
    <col min="2829" max="2829" width="11.7109375" style="5" customWidth="1"/>
    <col min="2830" max="3073" width="9.140625" style="5"/>
    <col min="3074" max="3074" width="32.140625" style="5" customWidth="1"/>
    <col min="3075" max="3084" width="9.140625" style="5" customWidth="1"/>
    <col min="3085" max="3085" width="11.7109375" style="5" customWidth="1"/>
    <col min="3086" max="3329" width="9.140625" style="5"/>
    <col min="3330" max="3330" width="32.140625" style="5" customWidth="1"/>
    <col min="3331" max="3340" width="9.140625" style="5" customWidth="1"/>
    <col min="3341" max="3341" width="11.7109375" style="5" customWidth="1"/>
    <col min="3342" max="3585" width="9.140625" style="5"/>
    <col min="3586" max="3586" width="32.140625" style="5" customWidth="1"/>
    <col min="3587" max="3596" width="9.140625" style="5" customWidth="1"/>
    <col min="3597" max="3597" width="11.7109375" style="5" customWidth="1"/>
    <col min="3598" max="3841" width="9.140625" style="5"/>
    <col min="3842" max="3842" width="32.140625" style="5" customWidth="1"/>
    <col min="3843" max="3852" width="9.140625" style="5" customWidth="1"/>
    <col min="3853" max="3853" width="11.7109375" style="5" customWidth="1"/>
    <col min="3854" max="4097" width="9.140625" style="5"/>
    <col min="4098" max="4098" width="32.140625" style="5" customWidth="1"/>
    <col min="4099" max="4108" width="9.140625" style="5" customWidth="1"/>
    <col min="4109" max="4109" width="11.7109375" style="5" customWidth="1"/>
    <col min="4110" max="4353" width="9.140625" style="5"/>
    <col min="4354" max="4354" width="32.140625" style="5" customWidth="1"/>
    <col min="4355" max="4364" width="9.140625" style="5" customWidth="1"/>
    <col min="4365" max="4365" width="11.7109375" style="5" customWidth="1"/>
    <col min="4366" max="4609" width="9.140625" style="5"/>
    <col min="4610" max="4610" width="32.140625" style="5" customWidth="1"/>
    <col min="4611" max="4620" width="9.140625" style="5" customWidth="1"/>
    <col min="4621" max="4621" width="11.7109375" style="5" customWidth="1"/>
    <col min="4622" max="4865" width="9.140625" style="5"/>
    <col min="4866" max="4866" width="32.140625" style="5" customWidth="1"/>
    <col min="4867" max="4876" width="9.140625" style="5" customWidth="1"/>
    <col min="4877" max="4877" width="11.7109375" style="5" customWidth="1"/>
    <col min="4878" max="5121" width="9.140625" style="5"/>
    <col min="5122" max="5122" width="32.140625" style="5" customWidth="1"/>
    <col min="5123" max="5132" width="9.140625" style="5" customWidth="1"/>
    <col min="5133" max="5133" width="11.7109375" style="5" customWidth="1"/>
    <col min="5134" max="5377" width="9.140625" style="5"/>
    <col min="5378" max="5378" width="32.140625" style="5" customWidth="1"/>
    <col min="5379" max="5388" width="9.140625" style="5" customWidth="1"/>
    <col min="5389" max="5389" width="11.7109375" style="5" customWidth="1"/>
    <col min="5390" max="5633" width="9.140625" style="5"/>
    <col min="5634" max="5634" width="32.140625" style="5" customWidth="1"/>
    <col min="5635" max="5644" width="9.140625" style="5" customWidth="1"/>
    <col min="5645" max="5645" width="11.7109375" style="5" customWidth="1"/>
    <col min="5646" max="5889" width="9.140625" style="5"/>
    <col min="5890" max="5890" width="32.140625" style="5" customWidth="1"/>
    <col min="5891" max="5900" width="9.140625" style="5" customWidth="1"/>
    <col min="5901" max="5901" width="11.7109375" style="5" customWidth="1"/>
    <col min="5902" max="6145" width="9.140625" style="5"/>
    <col min="6146" max="6146" width="32.140625" style="5" customWidth="1"/>
    <col min="6147" max="6156" width="9.140625" style="5" customWidth="1"/>
    <col min="6157" max="6157" width="11.7109375" style="5" customWidth="1"/>
    <col min="6158" max="6401" width="9.140625" style="5"/>
    <col min="6402" max="6402" width="32.140625" style="5" customWidth="1"/>
    <col min="6403" max="6412" width="9.140625" style="5" customWidth="1"/>
    <col min="6413" max="6413" width="11.7109375" style="5" customWidth="1"/>
    <col min="6414" max="6657" width="9.140625" style="5"/>
    <col min="6658" max="6658" width="32.140625" style="5" customWidth="1"/>
    <col min="6659" max="6668" width="9.140625" style="5" customWidth="1"/>
    <col min="6669" max="6669" width="11.7109375" style="5" customWidth="1"/>
    <col min="6670" max="6913" width="9.140625" style="5"/>
    <col min="6914" max="6914" width="32.140625" style="5" customWidth="1"/>
    <col min="6915" max="6924" width="9.140625" style="5" customWidth="1"/>
    <col min="6925" max="6925" width="11.7109375" style="5" customWidth="1"/>
    <col min="6926" max="7169" width="9.140625" style="5"/>
    <col min="7170" max="7170" width="32.140625" style="5" customWidth="1"/>
    <col min="7171" max="7180" width="9.140625" style="5" customWidth="1"/>
    <col min="7181" max="7181" width="11.7109375" style="5" customWidth="1"/>
    <col min="7182" max="7425" width="9.140625" style="5"/>
    <col min="7426" max="7426" width="32.140625" style="5" customWidth="1"/>
    <col min="7427" max="7436" width="9.140625" style="5" customWidth="1"/>
    <col min="7437" max="7437" width="11.7109375" style="5" customWidth="1"/>
    <col min="7438" max="7681" width="9.140625" style="5"/>
    <col min="7682" max="7682" width="32.140625" style="5" customWidth="1"/>
    <col min="7683" max="7692" width="9.140625" style="5" customWidth="1"/>
    <col min="7693" max="7693" width="11.7109375" style="5" customWidth="1"/>
    <col min="7694" max="7937" width="9.140625" style="5"/>
    <col min="7938" max="7938" width="32.140625" style="5" customWidth="1"/>
    <col min="7939" max="7948" width="9.140625" style="5" customWidth="1"/>
    <col min="7949" max="7949" width="11.7109375" style="5" customWidth="1"/>
    <col min="7950" max="8193" width="9.140625" style="5"/>
    <col min="8194" max="8194" width="32.140625" style="5" customWidth="1"/>
    <col min="8195" max="8204" width="9.140625" style="5" customWidth="1"/>
    <col min="8205" max="8205" width="11.7109375" style="5" customWidth="1"/>
    <col min="8206" max="8449" width="9.140625" style="5"/>
    <col min="8450" max="8450" width="32.140625" style="5" customWidth="1"/>
    <col min="8451" max="8460" width="9.140625" style="5" customWidth="1"/>
    <col min="8461" max="8461" width="11.7109375" style="5" customWidth="1"/>
    <col min="8462" max="8705" width="9.140625" style="5"/>
    <col min="8706" max="8706" width="32.140625" style="5" customWidth="1"/>
    <col min="8707" max="8716" width="9.140625" style="5" customWidth="1"/>
    <col min="8717" max="8717" width="11.7109375" style="5" customWidth="1"/>
    <col min="8718" max="8961" width="9.140625" style="5"/>
    <col min="8962" max="8962" width="32.140625" style="5" customWidth="1"/>
    <col min="8963" max="8972" width="9.140625" style="5" customWidth="1"/>
    <col min="8973" max="8973" width="11.7109375" style="5" customWidth="1"/>
    <col min="8974" max="9217" width="9.140625" style="5"/>
    <col min="9218" max="9218" width="32.140625" style="5" customWidth="1"/>
    <col min="9219" max="9228" width="9.140625" style="5" customWidth="1"/>
    <col min="9229" max="9229" width="11.7109375" style="5" customWidth="1"/>
    <col min="9230" max="9473" width="9.140625" style="5"/>
    <col min="9474" max="9474" width="32.140625" style="5" customWidth="1"/>
    <col min="9475" max="9484" width="9.140625" style="5" customWidth="1"/>
    <col min="9485" max="9485" width="11.7109375" style="5" customWidth="1"/>
    <col min="9486" max="9729" width="9.140625" style="5"/>
    <col min="9730" max="9730" width="32.140625" style="5" customWidth="1"/>
    <col min="9731" max="9740" width="9.140625" style="5" customWidth="1"/>
    <col min="9741" max="9741" width="11.7109375" style="5" customWidth="1"/>
    <col min="9742" max="9985" width="9.140625" style="5"/>
    <col min="9986" max="9986" width="32.140625" style="5" customWidth="1"/>
    <col min="9987" max="9996" width="9.140625" style="5" customWidth="1"/>
    <col min="9997" max="9997" width="11.7109375" style="5" customWidth="1"/>
    <col min="9998" max="10241" width="9.140625" style="5"/>
    <col min="10242" max="10242" width="32.140625" style="5" customWidth="1"/>
    <col min="10243" max="10252" width="9.140625" style="5" customWidth="1"/>
    <col min="10253" max="10253" width="11.7109375" style="5" customWidth="1"/>
    <col min="10254" max="10497" width="9.140625" style="5"/>
    <col min="10498" max="10498" width="32.140625" style="5" customWidth="1"/>
    <col min="10499" max="10508" width="9.140625" style="5" customWidth="1"/>
    <col min="10509" max="10509" width="11.7109375" style="5" customWidth="1"/>
    <col min="10510" max="10753" width="9.140625" style="5"/>
    <col min="10754" max="10754" width="32.140625" style="5" customWidth="1"/>
    <col min="10755" max="10764" width="9.140625" style="5" customWidth="1"/>
    <col min="10765" max="10765" width="11.7109375" style="5" customWidth="1"/>
    <col min="10766" max="11009" width="9.140625" style="5"/>
    <col min="11010" max="11010" width="32.140625" style="5" customWidth="1"/>
    <col min="11011" max="11020" width="9.140625" style="5" customWidth="1"/>
    <col min="11021" max="11021" width="11.7109375" style="5" customWidth="1"/>
    <col min="11022" max="11265" width="9.140625" style="5"/>
    <col min="11266" max="11266" width="32.140625" style="5" customWidth="1"/>
    <col min="11267" max="11276" width="9.140625" style="5" customWidth="1"/>
    <col min="11277" max="11277" width="11.7109375" style="5" customWidth="1"/>
    <col min="11278" max="11521" width="9.140625" style="5"/>
    <col min="11522" max="11522" width="32.140625" style="5" customWidth="1"/>
    <col min="11523" max="11532" width="9.140625" style="5" customWidth="1"/>
    <col min="11533" max="11533" width="11.7109375" style="5" customWidth="1"/>
    <col min="11534" max="11777" width="9.140625" style="5"/>
    <col min="11778" max="11778" width="32.140625" style="5" customWidth="1"/>
    <col min="11779" max="11788" width="9.140625" style="5" customWidth="1"/>
    <col min="11789" max="11789" width="11.7109375" style="5" customWidth="1"/>
    <col min="11790" max="12033" width="9.140625" style="5"/>
    <col min="12034" max="12034" width="32.140625" style="5" customWidth="1"/>
    <col min="12035" max="12044" width="9.140625" style="5" customWidth="1"/>
    <col min="12045" max="12045" width="11.7109375" style="5" customWidth="1"/>
    <col min="12046" max="12289" width="9.140625" style="5"/>
    <col min="12290" max="12290" width="32.140625" style="5" customWidth="1"/>
    <col min="12291" max="12300" width="9.140625" style="5" customWidth="1"/>
    <col min="12301" max="12301" width="11.7109375" style="5" customWidth="1"/>
    <col min="12302" max="12545" width="9.140625" style="5"/>
    <col min="12546" max="12546" width="32.140625" style="5" customWidth="1"/>
    <col min="12547" max="12556" width="9.140625" style="5" customWidth="1"/>
    <col min="12557" max="12557" width="11.7109375" style="5" customWidth="1"/>
    <col min="12558" max="12801" width="9.140625" style="5"/>
    <col min="12802" max="12802" width="32.140625" style="5" customWidth="1"/>
    <col min="12803" max="12812" width="9.140625" style="5" customWidth="1"/>
    <col min="12813" max="12813" width="11.7109375" style="5" customWidth="1"/>
    <col min="12814" max="13057" width="9.140625" style="5"/>
    <col min="13058" max="13058" width="32.140625" style="5" customWidth="1"/>
    <col min="13059" max="13068" width="9.140625" style="5" customWidth="1"/>
    <col min="13069" max="13069" width="11.7109375" style="5" customWidth="1"/>
    <col min="13070" max="13313" width="9.140625" style="5"/>
    <col min="13314" max="13314" width="32.140625" style="5" customWidth="1"/>
    <col min="13315" max="13324" width="9.140625" style="5" customWidth="1"/>
    <col min="13325" max="13325" width="11.7109375" style="5" customWidth="1"/>
    <col min="13326" max="13569" width="9.140625" style="5"/>
    <col min="13570" max="13570" width="32.140625" style="5" customWidth="1"/>
    <col min="13571" max="13580" width="9.140625" style="5" customWidth="1"/>
    <col min="13581" max="13581" width="11.7109375" style="5" customWidth="1"/>
    <col min="13582" max="13825" width="9.140625" style="5"/>
    <col min="13826" max="13826" width="32.140625" style="5" customWidth="1"/>
    <col min="13827" max="13836" width="9.140625" style="5" customWidth="1"/>
    <col min="13837" max="13837" width="11.7109375" style="5" customWidth="1"/>
    <col min="13838" max="14081" width="9.140625" style="5"/>
    <col min="14082" max="14082" width="32.140625" style="5" customWidth="1"/>
    <col min="14083" max="14092" width="9.140625" style="5" customWidth="1"/>
    <col min="14093" max="14093" width="11.7109375" style="5" customWidth="1"/>
    <col min="14094" max="14337" width="9.140625" style="5"/>
    <col min="14338" max="14338" width="32.140625" style="5" customWidth="1"/>
    <col min="14339" max="14348" width="9.140625" style="5" customWidth="1"/>
    <col min="14349" max="14349" width="11.7109375" style="5" customWidth="1"/>
    <col min="14350" max="14593" width="9.140625" style="5"/>
    <col min="14594" max="14594" width="32.140625" style="5" customWidth="1"/>
    <col min="14595" max="14604" width="9.140625" style="5" customWidth="1"/>
    <col min="14605" max="14605" width="11.7109375" style="5" customWidth="1"/>
    <col min="14606" max="14849" width="9.140625" style="5"/>
    <col min="14850" max="14850" width="32.140625" style="5" customWidth="1"/>
    <col min="14851" max="14860" width="9.140625" style="5" customWidth="1"/>
    <col min="14861" max="14861" width="11.7109375" style="5" customWidth="1"/>
    <col min="14862" max="15105" width="9.140625" style="5"/>
    <col min="15106" max="15106" width="32.140625" style="5" customWidth="1"/>
    <col min="15107" max="15116" width="9.140625" style="5" customWidth="1"/>
    <col min="15117" max="15117" width="11.7109375" style="5" customWidth="1"/>
    <col min="15118" max="15361" width="9.140625" style="5"/>
    <col min="15362" max="15362" width="32.140625" style="5" customWidth="1"/>
    <col min="15363" max="15372" width="9.140625" style="5" customWidth="1"/>
    <col min="15373" max="15373" width="11.7109375" style="5" customWidth="1"/>
    <col min="15374" max="15617" width="9.140625" style="5"/>
    <col min="15618" max="15618" width="32.140625" style="5" customWidth="1"/>
    <col min="15619" max="15628" width="9.140625" style="5" customWidth="1"/>
    <col min="15629" max="15629" width="11.7109375" style="5" customWidth="1"/>
    <col min="15630" max="15873" width="9.140625" style="5"/>
    <col min="15874" max="15874" width="32.140625" style="5" customWidth="1"/>
    <col min="15875" max="15884" width="9.140625" style="5" customWidth="1"/>
    <col min="15885" max="15885" width="11.7109375" style="5" customWidth="1"/>
    <col min="15886" max="16129" width="9.140625" style="5"/>
    <col min="16130" max="16130" width="32.140625" style="5" customWidth="1"/>
    <col min="16131" max="16140" width="9.140625" style="5" customWidth="1"/>
    <col min="16141" max="16141" width="11.7109375" style="5" customWidth="1"/>
    <col min="16142" max="16384" width="9.140625" style="5"/>
  </cols>
  <sheetData>
    <row r="1" spans="1:25">
      <c r="B1" s="52" t="s">
        <v>91</v>
      </c>
      <c r="C1" s="51">
        <f ca="1">TODAY()</f>
        <v>41583</v>
      </c>
      <c r="D1" s="38"/>
      <c r="E1" s="38"/>
      <c r="F1" s="57" t="s">
        <v>96</v>
      </c>
      <c r="G1" s="54"/>
      <c r="H1" s="54" t="s">
        <v>2</v>
      </c>
      <c r="I1" s="61" t="e">
        <f>SUMPRODUCT((Données!D6:D500="P")*(YEAR(Données!J6:J500)=2013))</f>
        <v>#VALUE!</v>
      </c>
      <c r="J1" s="64" t="e">
        <f>I1/$I$5</f>
        <v>#VALUE!</v>
      </c>
      <c r="K1" s="58"/>
      <c r="L1" s="57" t="s">
        <v>37</v>
      </c>
      <c r="M1" s="53"/>
      <c r="N1" s="54" t="s">
        <v>92</v>
      </c>
      <c r="O1" s="61" t="e">
        <f>SUMPRODUCT((Données!S6:S500="AQP")*(YEAR(Données!M6:M500)=2013))</f>
        <v>#VALUE!</v>
      </c>
      <c r="P1" s="66" t="e">
        <f>O1/$I$5</f>
        <v>#VALUE!</v>
      </c>
      <c r="Q1" s="38"/>
      <c r="R1" s="38"/>
      <c r="S1" s="38"/>
      <c r="T1" s="124"/>
      <c r="U1" s="38"/>
      <c r="V1" s="116"/>
      <c r="W1" s="117"/>
    </row>
    <row r="2" spans="1:25" ht="12.75" customHeight="1">
      <c r="B2" s="50" t="s">
        <v>53</v>
      </c>
      <c r="C2" s="45">
        <f ca="1">INT((C1-(DATE(YEAR(C1-WEEKDAY(C1-1)+4),1,3)-WEEKDAY(DATE(YEAR(C1-WEEKDAY(C1-1)+4),1,3)))+5)/7)</f>
        <v>45</v>
      </c>
      <c r="D2" s="46"/>
      <c r="E2" s="46"/>
      <c r="F2" s="46"/>
      <c r="G2" s="55"/>
      <c r="H2" s="62" t="s">
        <v>5</v>
      </c>
      <c r="I2" s="59" t="e">
        <f>SUMPRODUCT((Données!D6:D500="C")*(YEAR(Données!J6:J500)=2013))</f>
        <v>#VALUE!</v>
      </c>
      <c r="J2" s="65" t="e">
        <f t="shared" ref="J2:J4" si="0">I2/$I$5</f>
        <v>#VALUE!</v>
      </c>
      <c r="K2" s="47"/>
      <c r="L2" s="47"/>
      <c r="M2" s="47"/>
      <c r="N2" s="55" t="s">
        <v>94</v>
      </c>
      <c r="O2" s="59" t="e">
        <f>SUMPRODUCT((Données!S6:S500="Selon doc. fo. (sans rapport)")*(YEAR(Données!M6:M500)=2013))</f>
        <v>#VALUE!</v>
      </c>
      <c r="P2" s="68" t="e">
        <f t="shared" ref="P2:P5" si="1">O2/$I$5</f>
        <v>#VALUE!</v>
      </c>
      <c r="Q2" s="47"/>
      <c r="R2" s="47"/>
      <c r="S2" s="123"/>
      <c r="T2" s="48"/>
      <c r="U2" s="48"/>
      <c r="V2" s="118"/>
      <c r="W2" s="119"/>
    </row>
    <row r="3" spans="1:25" ht="12.75" customHeight="1">
      <c r="B3" s="49"/>
      <c r="C3" s="45"/>
      <c r="D3" s="46"/>
      <c r="E3" s="46"/>
      <c r="F3" s="46"/>
      <c r="G3" s="55"/>
      <c r="H3" s="62" t="s">
        <v>9</v>
      </c>
      <c r="I3" s="59" t="e">
        <f>SUMPRODUCT((Données!D6:D500="V")*(YEAR(Données!J6:J500)=2013))</f>
        <v>#VALUE!</v>
      </c>
      <c r="J3" s="65" t="e">
        <f t="shared" si="0"/>
        <v>#VALUE!</v>
      </c>
      <c r="K3" s="47"/>
      <c r="L3" s="47"/>
      <c r="M3" s="47"/>
      <c r="N3" s="55" t="s">
        <v>93</v>
      </c>
      <c r="O3" s="59" t="e">
        <f>SUMPRODUCT((Données!S6:S500="Selon EB-xxx (sans rapport)")*(YEAR(Données!M6:M500)=2013))</f>
        <v>#VALUE!</v>
      </c>
      <c r="P3" s="68" t="e">
        <f t="shared" si="1"/>
        <v>#VALUE!</v>
      </c>
      <c r="Q3" s="47"/>
      <c r="R3" s="47"/>
      <c r="S3" s="48"/>
      <c r="T3" s="48"/>
      <c r="U3" s="48"/>
      <c r="V3" s="118"/>
      <c r="W3" s="119"/>
    </row>
    <row r="4" spans="1:25" ht="12.75" customHeight="1">
      <c r="B4" s="49"/>
      <c r="C4" s="45"/>
      <c r="D4" s="108" t="s">
        <v>97</v>
      </c>
      <c r="E4" s="107" t="e">
        <f>(SUMPRODUCT((Données!A6:A500="o")*(Données!N6:N500="")))-(COUNTBLANK(Données!B6:B500))</f>
        <v>#VALUE!</v>
      </c>
      <c r="F4" s="46"/>
      <c r="G4" s="55"/>
      <c r="H4" s="62" t="s">
        <v>12</v>
      </c>
      <c r="I4" s="59" t="e">
        <f>SUMPRODUCT((Données!E6:E500="M")*(YEAR(Données!J6:J500)=2013))</f>
        <v>#VALUE!</v>
      </c>
      <c r="J4" s="65" t="e">
        <f t="shared" si="0"/>
        <v>#VALUE!</v>
      </c>
      <c r="K4" s="47"/>
      <c r="L4" s="47"/>
      <c r="M4" s="47"/>
      <c r="N4" s="55" t="s">
        <v>95</v>
      </c>
      <c r="O4" s="59" t="e">
        <f>SUMPRODUCT((Données!S6:S500="Lot / OF déjà contrôlé")*(YEAR(Données!M6:M500)=2013))</f>
        <v>#VALUE!</v>
      </c>
      <c r="P4" s="68" t="e">
        <f t="shared" si="1"/>
        <v>#VALUE!</v>
      </c>
      <c r="Q4" s="47"/>
      <c r="R4" s="47"/>
      <c r="S4" s="48"/>
      <c r="T4" s="48"/>
      <c r="U4" s="48"/>
      <c r="V4" s="118"/>
      <c r="W4" s="119"/>
    </row>
    <row r="5" spans="1:25" ht="12.75" customHeight="1">
      <c r="B5" s="39"/>
      <c r="C5" s="40"/>
      <c r="D5" s="41"/>
      <c r="E5" s="41"/>
      <c r="F5" s="41"/>
      <c r="G5" s="56"/>
      <c r="H5" s="63" t="s">
        <v>14</v>
      </c>
      <c r="I5" s="60" t="e">
        <f>SUM(I1:I3)</f>
        <v>#VALUE!</v>
      </c>
      <c r="J5" s="35"/>
      <c r="K5" s="35"/>
      <c r="L5" s="35"/>
      <c r="M5" s="35"/>
      <c r="N5" s="56" t="s">
        <v>14</v>
      </c>
      <c r="O5" s="60" t="e">
        <f>SUM(O1:O4)</f>
        <v>#VALUE!</v>
      </c>
      <c r="P5" s="67" t="e">
        <f t="shared" si="1"/>
        <v>#VALUE!</v>
      </c>
      <c r="Q5" s="35"/>
      <c r="R5" s="35"/>
      <c r="S5" s="36"/>
      <c r="T5" s="36"/>
      <c r="U5" s="36"/>
      <c r="V5" s="120"/>
      <c r="W5" s="121"/>
    </row>
    <row r="7" spans="1:25" ht="15" customHeight="1">
      <c r="B7" s="131" t="s">
        <v>102</v>
      </c>
      <c r="C7" s="133" t="s">
        <v>30</v>
      </c>
      <c r="D7" s="135" t="s">
        <v>32</v>
      </c>
      <c r="E7" s="136"/>
      <c r="F7" s="136"/>
      <c r="G7" s="137"/>
      <c r="H7" s="138" t="s">
        <v>37</v>
      </c>
      <c r="I7" s="139"/>
      <c r="J7" s="139"/>
      <c r="K7" s="139"/>
      <c r="L7" s="139"/>
      <c r="M7" s="139"/>
      <c r="N7" s="139"/>
      <c r="O7" s="139"/>
      <c r="P7" s="139"/>
      <c r="Q7" s="140"/>
      <c r="R7" s="141" t="s">
        <v>31</v>
      </c>
      <c r="S7" s="142"/>
      <c r="T7" s="142"/>
      <c r="U7" s="142"/>
      <c r="V7" s="142"/>
      <c r="W7" s="143"/>
      <c r="X7" s="125"/>
      <c r="Y7" s="125"/>
    </row>
    <row r="8" spans="1:25" ht="45" customHeight="1">
      <c r="B8" s="132"/>
      <c r="C8" s="134"/>
      <c r="D8" s="13" t="s">
        <v>36</v>
      </c>
      <c r="E8" s="13" t="s">
        <v>33</v>
      </c>
      <c r="F8" s="13" t="s">
        <v>34</v>
      </c>
      <c r="G8" s="13" t="s">
        <v>35</v>
      </c>
      <c r="H8" s="16" t="s">
        <v>36</v>
      </c>
      <c r="I8" s="16" t="s">
        <v>33</v>
      </c>
      <c r="J8" s="16" t="s">
        <v>34</v>
      </c>
      <c r="K8" s="16" t="s">
        <v>38</v>
      </c>
      <c r="L8" s="16" t="s">
        <v>39</v>
      </c>
      <c r="M8" s="16" t="s">
        <v>40</v>
      </c>
      <c r="N8" s="16" t="s">
        <v>41</v>
      </c>
      <c r="O8" s="16" t="s">
        <v>43</v>
      </c>
      <c r="P8" s="16" t="s">
        <v>42</v>
      </c>
      <c r="Q8" s="16" t="s">
        <v>44</v>
      </c>
      <c r="R8" s="15" t="s">
        <v>49</v>
      </c>
      <c r="S8" s="15" t="s">
        <v>50</v>
      </c>
      <c r="T8" s="15" t="s">
        <v>51</v>
      </c>
      <c r="U8" s="15" t="s">
        <v>52</v>
      </c>
      <c r="V8" s="112" t="s">
        <v>98</v>
      </c>
      <c r="W8" s="15" t="s">
        <v>99</v>
      </c>
      <c r="X8" s="126" t="s">
        <v>100</v>
      </c>
      <c r="Y8" s="126" t="s">
        <v>101</v>
      </c>
    </row>
    <row r="9" spans="1:25">
      <c r="A9" s="7">
        <v>22</v>
      </c>
      <c r="B9" s="44" t="s">
        <v>58</v>
      </c>
      <c r="C9" s="12">
        <v>249</v>
      </c>
      <c r="D9" s="14" t="e">
        <f>SUMPRODUCT((Données!$K$6:$K$500=A9)*(MONTH(Données!$J$6:$J$500)=A14)*(YEAR(Données!$J$6:$J$500)=2013))</f>
        <v>#VALUE!</v>
      </c>
      <c r="E9" s="14" t="e">
        <f>SUMPRODUCT((Données!$E$6:$E$500="")*(Données!$K$6:$K$500=A9)*(MONTH(Données!$J$6:$J$500)=A14)*(YEAR(Données!$J$6:$J$500)=2013))</f>
        <v>#VALUE!</v>
      </c>
      <c r="F9" s="14" t="e">
        <f>SUMPRODUCT((Données!$E$6:$E$500="M")*(Données!$K$6:$K$500=A9)*(MONTH(Données!$J$6:$J$500)=A14)*(YEAR(Données!$J$6:$J$500)=2013))</f>
        <v>#VALUE!</v>
      </c>
      <c r="G9" s="14" t="e">
        <f>SUMPRODUCT((Données!$F$6:$F$500="M")*(Données!$K$6:$K$500=A9)*(MONTH(Données!$J$6:$J$500)=A14)*(YEAR(Données!$J$6:$J$500)=2013))</f>
        <v>#VALUE!</v>
      </c>
      <c r="H9" s="17" t="e">
        <f>SUMPRODUCT((Données!$N$6:$N$500=A9)*(MONTH(Données!$M$6:$M$500)=A14)*(YEAR(Données!$M$6:$M$500)=2013))</f>
        <v>#VALUE!</v>
      </c>
      <c r="I9" s="17" t="e">
        <f>SUMPRODUCT((Données!$E$6:$E$500="")*(Données!$F$6:$F$500="")*(Données!$N$6:$N$500=A9)*(MONTH(Données!$M$6:$M$500)=A14)*(YEAR(Données!$M$6:$M$500)=2013))</f>
        <v>#VALUE!</v>
      </c>
      <c r="J9" s="17" t="e">
        <f>SUMPRODUCT((Données!$E$6:$E$500="M")*(Données!$N$6:$N$500=A9)*(MONTH(Données!$M$6:$M$500)=A14)*(YEAR(Données!$M$6:$M$500)=2013))+SUMPRODUCT((Données!$F$6:$F$500="M")*(Données!$N$6:$N$500=A9)*(MONTH(Données!$M$6:$M$500)=A14)*(YEAR(Données!$M$6:$M$500)=2013))</f>
        <v>#VALUE!</v>
      </c>
      <c r="K9" s="17" t="e">
        <f>SUMPRODUCT((Données!$S$6:$S$500="AQP")*(Données!$N$6:$N$500=A9)*(MONTH(Données!$M$6:$M$500)=A14)*(YEAR(Données!$M$6:$M$500)=2013))</f>
        <v>#VALUE!</v>
      </c>
      <c r="L9" s="17" t="e">
        <f>SUMPRODUCT((Données!$S$6:$S$500="Selon doc. fo. (sans rapport)")*(Données!$N$6:$N$500=A9)*(MONTH(Données!$M$6:$M$500)=A14)*(YEAR(Données!$M$6:$M$500)=2013))</f>
        <v>#VALUE!</v>
      </c>
      <c r="M9" s="17" t="e">
        <f>SUMPRODUCT((Données!$S$6:$S$500="Selon EB-xxx (sans rapport)")*(Données!$N$6:$N$500=A9)*(MONTH(Données!$M$6:$M$500)=A14)*(YEAR(Données!$M$6:$M$500)=2013))</f>
        <v>#VALUE!</v>
      </c>
      <c r="N9" s="17" t="e">
        <f>SUMPRODUCT((Données!$S$6:$S$500="Lot / OF déjà contrôlé")*(Données!$N$6:$N$500=A9)*(MONTH(Données!$M$6:$M$500)=A14)*(YEAR(Données!$M$6:$M$500)=2013))</f>
        <v>#VALUE!</v>
      </c>
      <c r="O9" s="17" t="e">
        <f>SUMPRODUCT((Données!$D$6:$D$500="P")*(Données!$N$6:$N$500=A9)*(MONTH(Données!$M$6:$M$500)=A14)*(YEAR(Données!$M$6:$M$500)=2013))</f>
        <v>#VALUE!</v>
      </c>
      <c r="P9" s="17" t="e">
        <f>SUMPRODUCT((Données!$D$6:$D$500="C")*(Données!$N$6:$N$500=A9)*(MONTH(Données!$M$6:$M$500)=A14)*(YEAR(Données!$M$6:$M$500)=2013))</f>
        <v>#VALUE!</v>
      </c>
      <c r="Q9" s="17" t="e">
        <f>SUMPRODUCT((Données!$D$6:$D$500="V")*(Données!$N$6:$N$500=A9)*(MONTH(Données!$M$6:$M$500)=A14)*(YEAR(Données!$M$6:$M$500)=2013))</f>
        <v>#VALUE!</v>
      </c>
      <c r="R9" s="23" t="e">
        <f>SUMPRODUCT((Données!$N$6:$N$500=A9)*(MONTH(Données!$M$6:$M$500)=A14)*(YEAR(Données!$M$6:$M$500)=2013)*Données!$P$6:$P$500)</f>
        <v>#VALUE!</v>
      </c>
      <c r="S9" s="23" t="e">
        <f>SUMPRODUCT((Données!$N$6:$N$500=A9)*(MONTH(Données!$M$6:$M$500)=A14)*(YEAR(Données!$M$6:$M$500)=2013)*Données!$Q$6:$Q$500)</f>
        <v>#VALUE!</v>
      </c>
      <c r="T9" s="23" t="e">
        <f>R9-S9</f>
        <v>#VALUE!</v>
      </c>
      <c r="U9" s="23" t="e">
        <f>SUMPRODUCT((Données!$N$6:$N$500=A9)*(MONTH(Données!$M$6:$M$500)=A14)*(YEAR(Données!$M$6:$M$500)=2013)*(ISNUMBER(Données!$O$6:$O$500)),Données!$O$6:$O$500)/SUMPRODUCT((Données!$N$6:$N$500=A9)*(MONTH(Données!$M$6:$M$500)=A14)*(YEAR(Données!$M$6:$M$500)=2013)*(ISNUMBER(Données!$O$6:$O$500)))</f>
        <v>#VALUE!</v>
      </c>
      <c r="V9" s="113" t="e">
        <f>SUMPRODUCT((Données!$E$6:$E$500="M")*(Données!$N$6:$N$500=A9)*(MONTH(Données!$M$6:$M$500)=A$14)*(YEAR(Données!$M$6:$M$500)=2013)*(ISNUMBER(Données!$O$6:$O$500)),Données!$O$6:$O$500)/SUMPRODUCT((Données!$E$6:$E$500="M")*(Données!$N$6:$N$500=A9)*(MONTH(Données!$M$6:$M$500)=A$14)*(YEAR(Données!$M$6:$M$500)=2013)*(ISNUMBER(Données!$O$6:$O$500)))</f>
        <v>#VALUE!</v>
      </c>
      <c r="W9" s="109">
        <v>0</v>
      </c>
      <c r="X9" s="7" t="e">
        <f>SUMPRODUCT((MONTH(Données!$J$6:$J$500)=A14)*(YEAR(Données!$J$6:$J$500)=2013)*Données!$P$6:$P$500)</f>
        <v>#VALUE!</v>
      </c>
      <c r="Y9" s="7" t="e">
        <f>SUMPRODUCT((Données!$Q$6:$Q$500="")*(MONTH(Données!$J$6:$J$500)=A14)*(YEAR(Données!$J$6:$J$500)=2013)*Données!$P$6:$P$500)</f>
        <v>#VALUE!</v>
      </c>
    </row>
    <row r="10" spans="1:25">
      <c r="A10" s="7">
        <v>23</v>
      </c>
      <c r="B10" s="18" t="s">
        <v>60</v>
      </c>
      <c r="C10" s="12">
        <v>282</v>
      </c>
      <c r="D10" s="14" t="e">
        <f>SUMPRODUCT((Données!$K$6:$K$500=A10)*(MONTH(Données!$J$6:$J$500)=A14)*(YEAR(Données!$J$6:$J$500)=2013))</f>
        <v>#VALUE!</v>
      </c>
      <c r="E10" s="14" t="e">
        <f>SUMPRODUCT((Données!$E$6:$E$500="")*(Données!$K$6:$K$500=A10)*(MONTH(Données!$J$6:$J$500)=A14)*(YEAR(Données!$J$6:$J$500)=2013))</f>
        <v>#VALUE!</v>
      </c>
      <c r="F10" s="14" t="e">
        <f>SUMPRODUCT((Données!$E$6:$E$500="M")*(Données!$K$6:$K$500=A10)*(MONTH(Données!$J$6:$J$500)=A14)*(YEAR(Données!$J$6:$J$500)=2013))</f>
        <v>#VALUE!</v>
      </c>
      <c r="G10" s="14" t="e">
        <f>SUMPRODUCT((Données!$F$6:$F$500="M")*(Données!$K$6:$K$500=A10)*(MONTH(Données!$J$6:$J$500)=A14)*(YEAR(Données!$J$6:$J$500)=2013))</f>
        <v>#VALUE!</v>
      </c>
      <c r="H10" s="17" t="e">
        <f>SUMPRODUCT((Données!$N$6:$N$500=A10)*(MONTH(Données!$M$6:$M$500)=A14)*(YEAR(Données!$M$6:$M$500)=2013))</f>
        <v>#VALUE!</v>
      </c>
      <c r="I10" s="17" t="e">
        <f>SUMPRODUCT((Données!$E$6:$E$500="")*(Données!$F$6:$F$500="")*(Données!$N$6:$N$500=A10)*(MONTH(Données!$M$6:$M$500)=A14)*(YEAR(Données!$M$6:$M$500)=2013))</f>
        <v>#VALUE!</v>
      </c>
      <c r="J10" s="17" t="e">
        <f>SUMPRODUCT((Données!$E$6:$E$500="M")*(Données!$N$6:$N$500=A10)*(MONTH(Données!$M$6:$M$500)=A14)*(YEAR(Données!$M$6:$M$500)=2013))+SUMPRODUCT((Données!$F$6:$F$500="M")*(Données!$N$6:$N$500=A10)*(MONTH(Données!$M$6:$M$500)=A14)*(YEAR(Données!$M$6:$M$500)=2013))</f>
        <v>#VALUE!</v>
      </c>
      <c r="K10" s="17" t="e">
        <f>SUMPRODUCT((Données!$S$6:$S$500="AQP")*(Données!$N$6:$N$500=A10)*(MONTH(Données!$M$6:$M$500)=A14)*(YEAR(Données!$M$6:$M$500)=2013))</f>
        <v>#VALUE!</v>
      </c>
      <c r="L10" s="17" t="e">
        <f>SUMPRODUCT((Données!$S$6:$S$500="Selon doc. fo. (sans rapport)")*(Données!$N$6:$N$500=A10)*(MONTH(Données!$M$6:$M$500)=A14)*(YEAR(Données!$M$6:$M$500)=2013))</f>
        <v>#VALUE!</v>
      </c>
      <c r="M10" s="17" t="e">
        <f>SUMPRODUCT((Données!$S$6:$S$500="Selon EB-xxx (sans rapport)")*(Données!$N$6:$N$500=A10)*(MONTH(Données!$M$6:$M$500)=A14)*(YEAR(Données!$M$6:$M$500)=2013))</f>
        <v>#VALUE!</v>
      </c>
      <c r="N10" s="17" t="e">
        <f>SUMPRODUCT((Données!$S$6:$S$500="Lot / OF déjà contrôlé")*(Données!$N$6:$N$500=A10)*(MONTH(Données!$M$6:$M$500)=A14)*(YEAR(Données!$M$6:$M$500)=2013))</f>
        <v>#VALUE!</v>
      </c>
      <c r="O10" s="17" t="e">
        <f>SUMPRODUCT((Données!$D$6:$D$500="P")*(Données!$N$6:$N$500=A10)*(MONTH(Données!$M$6:$M$500)=A14)*(YEAR(Données!$M$6:$M$500)=2013))</f>
        <v>#VALUE!</v>
      </c>
      <c r="P10" s="17" t="e">
        <f>SUMPRODUCT((Données!$D$6:$D$500="C")*(Données!$N$6:$N$500=A10)*(MONTH(Données!$M$6:$M$500)=A14)*(YEAR(Données!$M$6:$M$500)=2013))</f>
        <v>#VALUE!</v>
      </c>
      <c r="Q10" s="17" t="e">
        <f>SUMPRODUCT((Données!$D$6:$D$500="V")*(Données!$N$6:$N$500=A10)*(MONTH(Données!$M$6:$M$500)=A14)*(YEAR(Données!$M$6:$M$500)=2013))</f>
        <v>#VALUE!</v>
      </c>
      <c r="R10" s="23" t="e">
        <f>SUMPRODUCT((Données!$N$6:$N$500=A10)*(MONTH(Données!$M$6:$M$500)=A14)*(YEAR(Données!$M$6:$M$500)=2013)*Données!$P$6:$P$500)</f>
        <v>#VALUE!</v>
      </c>
      <c r="S10" s="23" t="e">
        <f>SUMPRODUCT((Données!$N$6:$N$500=A10)*(MONTH(Données!$M$6:$M$500)=A14)*(YEAR(Données!$M$6:$M$500)=2013)*Données!$Q$6:$Q$500)</f>
        <v>#VALUE!</v>
      </c>
      <c r="T10" s="23" t="e">
        <f t="shared" ref="T10:T13" si="2">R10-S10</f>
        <v>#VALUE!</v>
      </c>
      <c r="U10" s="23" t="e">
        <f>SUMPRODUCT((Données!$N$6:$N$500=A10)*(MONTH(Données!$M$6:$M$500)=A14)*(YEAR(Données!$M$6:$M$500)=2013)*(ISNUMBER(Données!$O$6:$O$500)),Données!$O$6:$O$500)/SUMPRODUCT((Données!$N$6:$N$500=A10)*(MONTH(Données!$M$6:$M$500)=A14)*(YEAR(Données!$M$6:$M$500)=2013)*(ISNUMBER(Données!$O$6:$O$500)))</f>
        <v>#VALUE!</v>
      </c>
      <c r="V10" s="113" t="e">
        <f>SUMPRODUCT((Données!$E$6:$E$500="M")*(Données!$N$6:$N$500=A10)*(MONTH(Données!$M$6:$M$500)=A$14)*(YEAR(Données!$M$6:$M$500)=2013)*(ISNUMBER(Données!$O$6:$O$500)),Données!$O$6:$O$500)/SUMPRODUCT((Données!$E$6:$E$500="M")*(Données!$N$6:$N$500=A10)*(MONTH(Données!$M$6:$M$500)=A$14)*(YEAR(Données!$M$6:$M$500)=2013)*(ISNUMBER(Données!$O$6:$O$500)))</f>
        <v>#VALUE!</v>
      </c>
      <c r="W10" s="109" t="e">
        <f>SUMPRODUCT((Données!$S$6:$S$500="AQP")*(Données!$N$6:$N$500=A10)*(MONTH(Données!$M$6:$M$500)=A$14)*(YEAR(Données!$M$6:$M$500)=2013)*(ISNUMBER(Données!$O$6:$O$500)),Données!$O$6:$O$500)/SUMPRODUCT((Données!$S$6:$S$500="AQP")*(Données!$N$6:$N$500=A10)*(MONTH(Données!$M$6:$M$500)=A$14)*(YEAR(Données!$M$6:$M$500)=2013)*(ISNUMBER(Données!$O$6:$O$500)))</f>
        <v>#VALUE!</v>
      </c>
    </row>
    <row r="11" spans="1:25">
      <c r="A11" s="7">
        <v>24</v>
      </c>
      <c r="B11" s="18" t="s">
        <v>61</v>
      </c>
      <c r="C11" s="12">
        <v>236</v>
      </c>
      <c r="D11" s="14" t="e">
        <f>SUMPRODUCT((Données!$K$6:$K$500=A11)*(MONTH(Données!$J$6:$J$500)=A14)*(YEAR(Données!$J$6:$J$500)=2013))</f>
        <v>#VALUE!</v>
      </c>
      <c r="E11" s="14" t="e">
        <f>SUMPRODUCT((Données!$E$6:$E$500="")*(Données!$K$6:$K$500=A11)*(MONTH(Données!$J$6:$J$500)=A14)*(YEAR(Données!$J$6:$J$500)=2013))</f>
        <v>#VALUE!</v>
      </c>
      <c r="F11" s="14" t="e">
        <f>SUMPRODUCT((Données!$E$6:$E$500="M")*(Données!$K$6:$K$500=A11)*(MONTH(Données!$J$6:$J$500)=A14)*(YEAR(Données!$J$6:$J$500)=2013))</f>
        <v>#VALUE!</v>
      </c>
      <c r="G11" s="14" t="e">
        <f>SUMPRODUCT((Données!$F$6:$F$500="M")*(Données!$K$6:$K$500=A11)*(MONTH(Données!$J$6:$J$500)=A14)*(YEAR(Données!$J$6:$J$500)=2013))</f>
        <v>#VALUE!</v>
      </c>
      <c r="H11" s="17" t="e">
        <f>SUMPRODUCT((Données!$N$6:$N$500=A11)*(MONTH(Données!$M$6:$M$500)=A14)*(YEAR(Données!$M$6:$M$500)=2013))</f>
        <v>#VALUE!</v>
      </c>
      <c r="I11" s="17" t="e">
        <f>SUMPRODUCT((Données!$E$6:$E$500="")*(Données!$F$6:$F$500="")*(Données!$N$6:$N$500=A11)*(MONTH(Données!$M$6:$M$500)=A14)*(YEAR(Données!$M$6:$M$500)=2013))</f>
        <v>#VALUE!</v>
      </c>
      <c r="J11" s="17" t="e">
        <f>SUMPRODUCT((Données!$E$6:$E$500="M")*(Données!$N$6:$N$500=A11)*(MONTH(Données!$M$6:$M$500)=A14)*(YEAR(Données!$M$6:$M$500)=2013))+SUMPRODUCT((Données!$F$6:$F$500="M")*(Données!$N$6:$N$500=A11)*(MONTH(Données!$M$6:$M$500)=A14)*(YEAR(Données!$M$6:$M$500)=2013))</f>
        <v>#VALUE!</v>
      </c>
      <c r="K11" s="17" t="e">
        <f>SUMPRODUCT((Données!$S$6:$S$500="AQP")*(Données!$N$6:$N$500=A11)*(MONTH(Données!$M$6:$M$500)=A14)*(YEAR(Données!$M$6:$M$500)=2013))</f>
        <v>#VALUE!</v>
      </c>
      <c r="L11" s="17" t="e">
        <f>SUMPRODUCT((Données!$S$6:$S$500="Selon doc. fo. (sans rapport)")*(Données!$N$6:$N$500=A11)*(MONTH(Données!$M$6:$M$500)=A14)*(YEAR(Données!$M$6:$M$500)=2013))</f>
        <v>#VALUE!</v>
      </c>
      <c r="M11" s="17" t="e">
        <f>SUMPRODUCT((Données!$S$6:$S$500="Selon EB-xxx (sans rapport)")*(Données!$N$6:$N$500=A11)*(MONTH(Données!$M$6:$M$500)=A14)*(YEAR(Données!$M$6:$M$500)=2013))</f>
        <v>#VALUE!</v>
      </c>
      <c r="N11" s="17" t="e">
        <f>SUMPRODUCT((Données!$S$6:$S$500="Lot / OF déjà contrôlé")*(Données!$N$6:$N$500=A11)*(MONTH(Données!$M$6:$M$500)=A14)*(YEAR(Données!$M$6:$M$500)=2013))</f>
        <v>#VALUE!</v>
      </c>
      <c r="O11" s="17" t="e">
        <f>SUMPRODUCT((Données!$D$6:$D$500="P")*(Données!$N$6:$N$500=A11)*(MONTH(Données!$M$6:$M$500)=A14)*(YEAR(Données!$M$6:$M$500)=2013))</f>
        <v>#VALUE!</v>
      </c>
      <c r="P11" s="17" t="e">
        <f>SUMPRODUCT((Données!$D$6:$D$500="C")*(Données!$N$6:$N$500=A11)*(MONTH(Données!$M$6:$M$500)=A14)*(YEAR(Données!$M$6:$M$500)=2013))</f>
        <v>#VALUE!</v>
      </c>
      <c r="Q11" s="17" t="e">
        <f>SUMPRODUCT((Données!$D$6:$D$500="V")*(Données!$N$6:$N$500=A11)*(MONTH(Données!$M$6:$M$500)=A14)*(YEAR(Données!$M$6:$M$500)=2013))</f>
        <v>#VALUE!</v>
      </c>
      <c r="R11" s="23" t="e">
        <f>SUMPRODUCT((Données!$N$6:$N$500=A11)*(MONTH(Données!$M$6:$M$500)=A14)*(YEAR(Données!$M$6:$M$500)=2013)*Données!$P$6:$P$500)</f>
        <v>#VALUE!</v>
      </c>
      <c r="S11" s="23" t="e">
        <f>SUMPRODUCT((Données!$N$6:$N$500=A11)*(MONTH(Données!$M$6:$M$500)=A14)*(YEAR(Données!$M$6:$M$500)=2013)*Données!$Q$6:$Q$500)</f>
        <v>#VALUE!</v>
      </c>
      <c r="T11" s="23" t="e">
        <f t="shared" si="2"/>
        <v>#VALUE!</v>
      </c>
      <c r="U11" s="23" t="e">
        <f>SUMPRODUCT((Données!$N$6:$N$500=A11)*(MONTH(Données!$M$6:$M$500)=A14)*(YEAR(Données!$M$6:$M$500)=2013)*(ISNUMBER(Données!$O$6:$O$500)),Données!$O$6:$O$500)/SUMPRODUCT((Données!$N$6:$N$500=A11)*(MONTH(Données!$M$6:$M$500)=A14)*(YEAR(Données!$M$6:$M$500)=2013)*(ISNUMBER(Données!$O$6:$O$500)))</f>
        <v>#VALUE!</v>
      </c>
      <c r="V11" s="113" t="e">
        <f>SUMPRODUCT((Données!$E$6:$E$500="M")*(Données!$N$6:$N$500=A11)*(MONTH(Données!$M$6:$M$500)=A$14)*(YEAR(Données!$M$6:$M$500)=2013)*(ISNUMBER(Données!$O$6:$O$500)),Données!$O$6:$O$500)/SUMPRODUCT((Données!$E$6:$E$500="M")*(Données!$N$6:$N$500=A11)*(MONTH(Données!$M$6:$M$500)=A$14)*(YEAR(Données!$M$6:$M$500)=2013)*(ISNUMBER(Données!$O$6:$O$500)))</f>
        <v>#VALUE!</v>
      </c>
      <c r="W11" s="109" t="e">
        <f>SUMPRODUCT((Données!$S$6:$S$500="AQP")*(Données!$N$6:$N$500=A11)*(MONTH(Données!$M$6:$M$500)=A$14)*(YEAR(Données!$M$6:$M$500)=2013)*(ISNUMBER(Données!$O$6:$O$500)),Données!$O$6:$O$500)/SUMPRODUCT((Données!$S$6:$S$500="AQP")*(Données!$N$6:$N$500=A11)*(MONTH(Données!$M$6:$M$500)=A$14)*(YEAR(Données!$M$6:$M$500)=2013)*(ISNUMBER(Données!$O$6:$O$500)))</f>
        <v>#VALUE!</v>
      </c>
    </row>
    <row r="12" spans="1:25">
      <c r="A12" s="7">
        <v>25</v>
      </c>
      <c r="B12" s="18" t="s">
        <v>62</v>
      </c>
      <c r="C12" s="12">
        <v>254</v>
      </c>
      <c r="D12" s="14" t="e">
        <f>SUMPRODUCT((Données!$K$6:$K$500=A12)*(MONTH(Données!$J$6:$J$500)=A14)*(YEAR(Données!$J$6:$J$500)=2013))</f>
        <v>#VALUE!</v>
      </c>
      <c r="E12" s="14" t="e">
        <f>SUMPRODUCT((Données!$E$6:$E$500="")*(Données!$K$6:$K$500=A12)*(MONTH(Données!$J$6:$J$500)=A14)*(YEAR(Données!$J$6:$J$500)=2013))</f>
        <v>#VALUE!</v>
      </c>
      <c r="F12" s="14" t="e">
        <f>SUMPRODUCT((Données!$E$6:$E$500="M")*(Données!$K$6:$K$500=A12)*(MONTH(Données!$J$6:$J$500)=A14)*(YEAR(Données!$J$6:$J$500)=2013))</f>
        <v>#VALUE!</v>
      </c>
      <c r="G12" s="14" t="e">
        <f>SUMPRODUCT((Données!$F$6:$F$500="M")*(Données!$K$6:$K$500=A12)*(MONTH(Données!$J$6:$J$500)=A14)*(YEAR(Données!$J$6:$J$500)=2013))</f>
        <v>#VALUE!</v>
      </c>
      <c r="H12" s="17" t="e">
        <f>SUMPRODUCT((Données!$N$6:$N$500=A12)*(MONTH(Données!$M$6:$M$500)=A14)*(YEAR(Données!$M$6:$M$500)=2013))</f>
        <v>#VALUE!</v>
      </c>
      <c r="I12" s="17" t="e">
        <f>SUMPRODUCT((Données!$E$6:$E$500="")*(Données!$F$6:$F$500="")*(Données!$N$6:$N$500=A12)*(MONTH(Données!$M$6:$M$500)=A14)*(YEAR(Données!$M$6:$M$500)=2013))</f>
        <v>#VALUE!</v>
      </c>
      <c r="J12" s="17" t="e">
        <f>SUMPRODUCT((Données!$E$6:$E$500="M")*(Données!$N$6:$N$500=A12)*(MONTH(Données!$M$6:$M$500)=A14)*(YEAR(Données!$M$6:$M$500)=2013))+SUMPRODUCT((Données!$F$6:$F$500="M")*(Données!$N$6:$N$500=A12)*(MONTH(Données!$M$6:$M$500)=A14)*(YEAR(Données!$M$6:$M$500)=2013))</f>
        <v>#VALUE!</v>
      </c>
      <c r="K12" s="17" t="e">
        <f>SUMPRODUCT((Données!$S$6:$S$500="AQP")*(Données!$N$6:$N$500=A12)*(MONTH(Données!$M$6:$M$500)=A14)*(YEAR(Données!$M$6:$M$500)=2013))</f>
        <v>#VALUE!</v>
      </c>
      <c r="L12" s="17" t="e">
        <f>SUMPRODUCT((Données!$S$6:$S$500="Selon doc. fo. (sans rapport)")*(Données!$N$6:$N$500=A12)*(MONTH(Données!$M$6:$M$500)=A14)*(YEAR(Données!$M$6:$M$500)=2013))</f>
        <v>#VALUE!</v>
      </c>
      <c r="M12" s="17" t="e">
        <f>SUMPRODUCT((Données!$S$6:$S$500="Selon EB-xxx (sans rapport)")*(Données!$N$6:$N$500=A12)*(MONTH(Données!$M$6:$M$500)=A14)*(YEAR(Données!$M$6:$M$500)=2013))</f>
        <v>#VALUE!</v>
      </c>
      <c r="N12" s="17" t="e">
        <f>SUMPRODUCT((Données!$S$6:$S$500="Lot / OF déjà contrôlé")*(Données!$N$6:$N$500=A12)*(MONTH(Données!$M$6:$M$500)=A14)*(YEAR(Données!$M$6:$M$500)=2013))</f>
        <v>#VALUE!</v>
      </c>
      <c r="O12" s="17" t="e">
        <f>SUMPRODUCT((Données!$D$6:$D$500="P")*(Données!$N$6:$N$500=A12)*(MONTH(Données!$M$6:$M$500)=A14)*(YEAR(Données!$M$6:$M$500)=2013))</f>
        <v>#VALUE!</v>
      </c>
      <c r="P12" s="17" t="e">
        <f>SUMPRODUCT((Données!$D$6:$D$500="C")*(Données!$N$6:$N$500=A12)*(MONTH(Données!$M$6:$M$500)=A14)*(YEAR(Données!$M$6:$M$500)=2013))</f>
        <v>#VALUE!</v>
      </c>
      <c r="Q12" s="17" t="e">
        <f>SUMPRODUCT((Données!$D$6:$D$500="V")*(Données!$N$6:$N$500=A12)*(MONTH(Données!$M$6:$M$500)=A14)*(YEAR(Données!$M$6:$M$500)=2013))</f>
        <v>#VALUE!</v>
      </c>
      <c r="R12" s="23" t="e">
        <f>SUMPRODUCT((Données!$N$6:$N$500=A12)*(MONTH(Données!$M$6:$M$500)=A14)*(YEAR(Données!$M$6:$M$500)=2013)*Données!$P$6:$P$500)</f>
        <v>#VALUE!</v>
      </c>
      <c r="S12" s="23" t="e">
        <f>SUMPRODUCT((Données!$N$6:$N$500=A12)*(MONTH(Données!$M$6:$M$500)=A14)*(YEAR(Données!$M$6:$M$500)=2013)*Données!$Q$6:$Q$500)</f>
        <v>#VALUE!</v>
      </c>
      <c r="T12" s="23" t="e">
        <f t="shared" si="2"/>
        <v>#VALUE!</v>
      </c>
      <c r="U12" s="23" t="e">
        <f>SUMPRODUCT((Données!$N$6:$N$500=A12)*(MONTH(Données!$M$6:$M$500)=A14)*(YEAR(Données!$M$6:$M$500)=2013)*(ISNUMBER(Données!$O$6:$O$500)),Données!$O$6:$O$500)/SUMPRODUCT((Données!$N$6:$N$500=A12)*(MONTH(Données!$M$6:$M$500)=A14)*(YEAR(Données!$M$6:$M$500)=2013)*(ISNUMBER(Données!$O$6:$O$500)))</f>
        <v>#VALUE!</v>
      </c>
      <c r="V12" s="113" t="e">
        <f>SUMPRODUCT((Données!$E$6:$E$500="M")*(Données!$N$6:$N$500=A12)*(MONTH(Données!$M$6:$M$500)=A$14)*(YEAR(Données!$M$6:$M$500)=2013)*(ISNUMBER(Données!$O$6:$O$500)),Données!$O$6:$O$500)/SUMPRODUCT((Données!$E$6:$E$500="M")*(Données!$N$6:$N$500=A12)*(MONTH(Données!$M$6:$M$500)=A$14)*(YEAR(Données!$M$6:$M$500)=2013)*(ISNUMBER(Données!$O$6:$O$500)))</f>
        <v>#VALUE!</v>
      </c>
      <c r="W12" s="109" t="e">
        <f>SUMPRODUCT((Données!$S$6:$S$500="AQP")*(Données!$N$6:$N$500=A12)*(MONTH(Données!$M$6:$M$500)=A$14)*(YEAR(Données!$M$6:$M$500)=2013)*(ISNUMBER(Données!$O$6:$O$500)),Données!$O$6:$O$500)/SUMPRODUCT((Données!$S$6:$S$500="AQP")*(Données!$N$6:$N$500=A12)*(MONTH(Données!$M$6:$M$500)=A$14)*(YEAR(Données!$M$6:$M$500)=2013)*(ISNUMBER(Données!$O$6:$O$500)))</f>
        <v>#VALUE!</v>
      </c>
    </row>
    <row r="13" spans="1:25">
      <c r="A13" s="7">
        <v>26</v>
      </c>
      <c r="B13" s="18" t="s">
        <v>63</v>
      </c>
      <c r="C13" s="12">
        <v>220</v>
      </c>
      <c r="D13" s="14" t="e">
        <f>SUMPRODUCT((Données!$K$6:$K$500=A13)*(MONTH(Données!$J$6:$J$500)=A14)*(YEAR(Données!$J$6:$J$500)=2013))</f>
        <v>#VALUE!</v>
      </c>
      <c r="E13" s="14" t="e">
        <f>SUMPRODUCT((Données!$E$6:$E$500="")*(Données!$K$6:$K$500=A13)*(MONTH(Données!$J$6:$J$500)=A14)*(YEAR(Données!$J$6:$J$500)=2013))</f>
        <v>#VALUE!</v>
      </c>
      <c r="F13" s="14" t="e">
        <f>SUMPRODUCT((Données!$E$6:$E$500="M")*(Données!$K$6:$K$500=A13)*(MONTH(Données!$J$6:$J$500)=A14)*(YEAR(Données!$J$6:$J$500)=2013))</f>
        <v>#VALUE!</v>
      </c>
      <c r="G13" s="14" t="e">
        <f>SUMPRODUCT((Données!$F$6:$F$500="M")*(Données!$K$6:$K$500=A13)*(MONTH(Données!$J$6:$J$500)=A14)*(YEAR(Données!$J$6:$J$500)=2013))</f>
        <v>#VALUE!</v>
      </c>
      <c r="H13" s="17" t="e">
        <f>SUMPRODUCT((Données!$N$6:$N$500=A13)*(MONTH(Données!$M$6:$M$500)=A14)*(YEAR(Données!$M$6:$M$500)=2013))</f>
        <v>#VALUE!</v>
      </c>
      <c r="I13" s="17" t="e">
        <f>SUMPRODUCT((Données!$E$6:$E$500="")*(Données!$F$6:$F$500="")*(Données!$N$6:$N$500=A13)*(MONTH(Données!$M$6:$M$500)=A14)*(YEAR(Données!$M$6:$M$500)=2013))</f>
        <v>#VALUE!</v>
      </c>
      <c r="J13" s="17" t="e">
        <f>SUMPRODUCT((Données!$E$6:$E$500="M")*(Données!$N$6:$N$500=A13)*(MONTH(Données!$M$6:$M$500)=A14)*(YEAR(Données!$M$6:$M$500)=2013))+SUMPRODUCT((Données!$F$6:$F$500="M")*(Données!$N$6:$N$500=A13)*(MONTH(Données!$M$6:$M$500)=A14)*(YEAR(Données!$M$6:$M$500)=2013))</f>
        <v>#VALUE!</v>
      </c>
      <c r="K13" s="17" t="e">
        <f>SUMPRODUCT((Données!$S$6:$S$500="AQP")*(Données!$N$6:$N$500=A13)*(MONTH(Données!$M$6:$M$500)=A14)*(YEAR(Données!$M$6:$M$500)=2013))</f>
        <v>#VALUE!</v>
      </c>
      <c r="L13" s="17" t="e">
        <f>SUMPRODUCT((Données!$S$6:$S$500="Selon doc. fo. (sans rapport)")*(Données!$N$6:$N$500=A13)*(MONTH(Données!$M$6:$M$500)=A14)*(YEAR(Données!$M$6:$M$500)=2013))</f>
        <v>#VALUE!</v>
      </c>
      <c r="M13" s="17" t="e">
        <f>SUMPRODUCT((Données!$S$6:$S$500="Selon EB-xxx (sans rapport)")*(Données!$N$6:$N$500=A13)*(MONTH(Données!$M$6:$M$500)=A14)*(YEAR(Données!$M$6:$M$500)=2013))</f>
        <v>#VALUE!</v>
      </c>
      <c r="N13" s="17" t="e">
        <f>SUMPRODUCT((Données!$S$6:$S$500="Lot / OF déjà contrôlé")*(Données!$N$6:$N$500=A13)*(MONTH(Données!$M$6:$M$500)=A14)*(YEAR(Données!$M$6:$M$500)=2013))</f>
        <v>#VALUE!</v>
      </c>
      <c r="O13" s="17" t="e">
        <f>SUMPRODUCT((Données!$D$6:$D$500="P")*(Données!$N$6:$N$500=A13)*(MONTH(Données!$M$6:$M$500)=A14)*(YEAR(Données!$M$6:$M$500)=2013))</f>
        <v>#VALUE!</v>
      </c>
      <c r="P13" s="17" t="e">
        <f>SUMPRODUCT((Données!$D$6:$D$500="C")*(Données!$N$6:$N$500=A13)*(MONTH(Données!$M$6:$M$500)=A14)*(YEAR(Données!$M$6:$M$500)=2013))</f>
        <v>#VALUE!</v>
      </c>
      <c r="Q13" s="17" t="e">
        <f>SUMPRODUCT((Données!$D$6:$D$500="V")*(Données!$N$6:$N$500=A13)*(MONTH(Données!$M$6:$M$500)=A14)*(YEAR(Données!$M$6:$M$500)=2013))</f>
        <v>#VALUE!</v>
      </c>
      <c r="R13" s="23" t="e">
        <f>SUMPRODUCT((Données!$N$6:$N$500=A13)*(MONTH(Données!$M$6:$M$500)=A14)*(YEAR(Données!$M$6:$M$500)=2013)*Données!$P$6:$P$500)</f>
        <v>#VALUE!</v>
      </c>
      <c r="S13" s="23" t="e">
        <f>SUMPRODUCT((Données!$N$6:$N$500=A13)*(MONTH(Données!$M$6:$M$500)=A14)*(YEAR(Données!$M$6:$M$500)=2013)*Données!$Q$6:$Q$500)</f>
        <v>#VALUE!</v>
      </c>
      <c r="T13" s="23" t="e">
        <f t="shared" si="2"/>
        <v>#VALUE!</v>
      </c>
      <c r="U13" s="23" t="e">
        <f>SUMPRODUCT((Données!$N$6:$N$500=A13)*(MONTH(Données!$M$6:$M$500)=A14)*(YEAR(Données!$M$6:$M$500)=2013)*(ISNUMBER(Données!$O$6:$O$500)),Données!$O$6:$O$500)/SUMPRODUCT((Données!$N$6:$N$500=A13)*(MONTH(Données!$M$6:$M$500)=A14)*(YEAR(Données!$M$6:$M$500)=2013)*(ISNUMBER(Données!$O$6:$O$500)))</f>
        <v>#VALUE!</v>
      </c>
      <c r="V13" s="113" t="e">
        <f>SUMPRODUCT((Données!$E$6:$E$500="M")*(Données!$N$6:$N$500=A13)*(MONTH(Données!$M$6:$M$500)=A$14)*(YEAR(Données!$M$6:$M$500)=2013)*(ISNUMBER(Données!$O$6:$O$500)),Données!$O$6:$O$500)/SUMPRODUCT((Données!$E$6:$E$500="M")*(Données!$N$6:$N$500=A13)*(MONTH(Données!$M$6:$M$500)=A$14)*(YEAR(Données!$M$6:$M$500)=2013)*(ISNUMBER(Données!$O$6:$O$500)))</f>
        <v>#VALUE!</v>
      </c>
      <c r="W13" s="109" t="e">
        <f>SUMPRODUCT((Données!$S$6:$S$500="AQP")*(Données!$N$6:$N$500=A13)*(MONTH(Données!$M$6:$M$500)=A$14)*(YEAR(Données!$M$6:$M$500)=2013)*(ISNUMBER(Données!$O$6:$O$500)),Données!$O$6:$O$500)/SUMPRODUCT((Données!$S$6:$S$500="AQP")*(Données!$N$6:$N$500=A13)*(MONTH(Données!$M$6:$M$500)=A$14)*(YEAR(Données!$M$6:$M$500)=2013)*(ISNUMBER(Données!$O$6:$O$500)))</f>
        <v>#VALUE!</v>
      </c>
      <c r="X13" s="122"/>
      <c r="Y13" s="122"/>
    </row>
    <row r="14" spans="1:25">
      <c r="A14" s="7">
        <v>6</v>
      </c>
      <c r="B14" s="19" t="s">
        <v>59</v>
      </c>
      <c r="C14" s="20">
        <f>C13</f>
        <v>220</v>
      </c>
      <c r="D14" s="21" t="e">
        <f>SUM(D9:D13)</f>
        <v>#VALUE!</v>
      </c>
      <c r="E14" s="21" t="e">
        <f t="shared" ref="E14:J14" si="3">SUM(E9:E13)</f>
        <v>#VALUE!</v>
      </c>
      <c r="F14" s="21" t="e">
        <f t="shared" si="3"/>
        <v>#VALUE!</v>
      </c>
      <c r="G14" s="21" t="e">
        <f t="shared" si="3"/>
        <v>#VALUE!</v>
      </c>
      <c r="H14" s="22" t="e">
        <f t="shared" si="3"/>
        <v>#VALUE!</v>
      </c>
      <c r="I14" s="22" t="e">
        <f t="shared" si="3"/>
        <v>#VALUE!</v>
      </c>
      <c r="J14" s="22" t="e">
        <f t="shared" si="3"/>
        <v>#VALUE!</v>
      </c>
      <c r="K14" s="22" t="e">
        <f>SUM(K9:K13)</f>
        <v>#VALUE!</v>
      </c>
      <c r="L14" s="22" t="e">
        <f t="shared" ref="L14:T14" si="4">SUM(L9:L13)</f>
        <v>#VALUE!</v>
      </c>
      <c r="M14" s="22" t="e">
        <f t="shared" si="4"/>
        <v>#VALUE!</v>
      </c>
      <c r="N14" s="22" t="e">
        <f t="shared" si="4"/>
        <v>#VALUE!</v>
      </c>
      <c r="O14" s="22" t="e">
        <f t="shared" si="4"/>
        <v>#VALUE!</v>
      </c>
      <c r="P14" s="22" t="e">
        <f t="shared" si="4"/>
        <v>#VALUE!</v>
      </c>
      <c r="Q14" s="22" t="e">
        <f t="shared" si="4"/>
        <v>#VALUE!</v>
      </c>
      <c r="R14" s="24" t="e">
        <f t="shared" si="4"/>
        <v>#VALUE!</v>
      </c>
      <c r="S14" s="24" t="e">
        <f t="shared" si="4"/>
        <v>#VALUE!</v>
      </c>
      <c r="T14" s="24" t="e">
        <f t="shared" si="4"/>
        <v>#VALUE!</v>
      </c>
      <c r="U14" s="24" t="e">
        <f>SUMPRODUCT((MONTH(Données!$M$6:$M$500)=A14)*(YEAR(Données!$M$6:$M$500)=2013)*(ISNUMBER(Données!$O$6:$O$500)),Données!$O$6:$O$500)/SUMPRODUCT((MONTH(Données!$M$6:$M$500)=A14)*(YEAR(Données!$M$6:$M$500)=2013)*(ISNUMBER(Données!$O$6:$O$500)))</f>
        <v>#VALUE!</v>
      </c>
      <c r="V14" s="114" t="e">
        <f>AVERAGE(V10:V13)</f>
        <v>#VALUE!</v>
      </c>
      <c r="W14" s="110" t="e">
        <f>AVERAGE(W10:W13)</f>
        <v>#VALUE!</v>
      </c>
      <c r="X14" s="7"/>
      <c r="Y14" s="7"/>
    </row>
    <row r="15" spans="1:25">
      <c r="B15" s="19" t="s">
        <v>45</v>
      </c>
      <c r="C15" s="26" t="s">
        <v>46</v>
      </c>
      <c r="D15" s="27" t="s">
        <v>46</v>
      </c>
      <c r="E15" s="27" t="e">
        <f>E14/D14</f>
        <v>#VALUE!</v>
      </c>
      <c r="F15" s="27" t="e">
        <f>F14/D14</f>
        <v>#VALUE!</v>
      </c>
      <c r="G15" s="27" t="e">
        <f>G14/D14</f>
        <v>#VALUE!</v>
      </c>
      <c r="H15" s="28" t="e">
        <f>H14/D14</f>
        <v>#VALUE!</v>
      </c>
      <c r="I15" s="28" t="e">
        <f>I14/H14</f>
        <v>#VALUE!</v>
      </c>
      <c r="J15" s="28" t="e">
        <f>J14/H14</f>
        <v>#VALUE!</v>
      </c>
      <c r="K15" s="28" t="e">
        <f>K14/H14</f>
        <v>#VALUE!</v>
      </c>
      <c r="L15" s="28" t="e">
        <f>L14/H14</f>
        <v>#VALUE!</v>
      </c>
      <c r="M15" s="28" t="e">
        <f>M14/H14</f>
        <v>#VALUE!</v>
      </c>
      <c r="N15" s="28" t="e">
        <f>N14/H14</f>
        <v>#VALUE!</v>
      </c>
      <c r="O15" s="28" t="e">
        <f>O14/H14</f>
        <v>#VALUE!</v>
      </c>
      <c r="P15" s="28" t="e">
        <f>P14/H14</f>
        <v>#VALUE!</v>
      </c>
      <c r="Q15" s="28" t="e">
        <f>Q14/H14</f>
        <v>#VALUE!</v>
      </c>
      <c r="R15" s="25" t="s">
        <v>46</v>
      </c>
      <c r="S15" s="29" t="e">
        <f>S14/R14</f>
        <v>#VALUE!</v>
      </c>
      <c r="T15" s="29" t="e">
        <f>T14/R14</f>
        <v>#VALUE!</v>
      </c>
      <c r="U15" s="29" t="s">
        <v>46</v>
      </c>
      <c r="V15" s="115" t="s">
        <v>46</v>
      </c>
      <c r="W15" s="111" t="s">
        <v>46</v>
      </c>
    </row>
    <row r="16" spans="1:25">
      <c r="B16" s="8"/>
      <c r="C16" s="6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1:25" ht="15" customHeight="1">
      <c r="B17" s="131" t="s">
        <v>103</v>
      </c>
      <c r="C17" s="133" t="s">
        <v>30</v>
      </c>
      <c r="D17" s="135" t="s">
        <v>32</v>
      </c>
      <c r="E17" s="136"/>
      <c r="F17" s="136"/>
      <c r="G17" s="137"/>
      <c r="H17" s="138" t="s">
        <v>37</v>
      </c>
      <c r="I17" s="139"/>
      <c r="J17" s="139"/>
      <c r="K17" s="139"/>
      <c r="L17" s="139"/>
      <c r="M17" s="139"/>
      <c r="N17" s="139"/>
      <c r="O17" s="139"/>
      <c r="P17" s="139"/>
      <c r="Q17" s="140"/>
      <c r="R17" s="141" t="s">
        <v>31</v>
      </c>
      <c r="S17" s="142"/>
      <c r="T17" s="142"/>
      <c r="U17" s="142"/>
      <c r="V17" s="142"/>
      <c r="W17" s="143"/>
    </row>
    <row r="18" spans="1:25" ht="45" customHeight="1">
      <c r="B18" s="132"/>
      <c r="C18" s="134"/>
      <c r="D18" s="13" t="s">
        <v>36</v>
      </c>
      <c r="E18" s="13" t="s">
        <v>33</v>
      </c>
      <c r="F18" s="13" t="s">
        <v>34</v>
      </c>
      <c r="G18" s="13" t="s">
        <v>35</v>
      </c>
      <c r="H18" s="16" t="s">
        <v>36</v>
      </c>
      <c r="I18" s="16" t="s">
        <v>33</v>
      </c>
      <c r="J18" s="16" t="s">
        <v>34</v>
      </c>
      <c r="K18" s="16" t="s">
        <v>38</v>
      </c>
      <c r="L18" s="16" t="s">
        <v>39</v>
      </c>
      <c r="M18" s="16" t="s">
        <v>40</v>
      </c>
      <c r="N18" s="16" t="s">
        <v>41</v>
      </c>
      <c r="O18" s="16" t="s">
        <v>43</v>
      </c>
      <c r="P18" s="16" t="s">
        <v>42</v>
      </c>
      <c r="Q18" s="16" t="s">
        <v>44</v>
      </c>
      <c r="R18" s="15" t="s">
        <v>49</v>
      </c>
      <c r="S18" s="15" t="s">
        <v>50</v>
      </c>
      <c r="T18" s="15" t="s">
        <v>51</v>
      </c>
      <c r="U18" s="15" t="s">
        <v>52</v>
      </c>
      <c r="V18" s="112" t="s">
        <v>98</v>
      </c>
      <c r="W18" s="15" t="s">
        <v>99</v>
      </c>
      <c r="X18" s="126" t="s">
        <v>100</v>
      </c>
      <c r="Y18" s="126" t="s">
        <v>101</v>
      </c>
    </row>
    <row r="19" spans="1:25">
      <c r="A19" s="7">
        <v>27</v>
      </c>
      <c r="B19" s="18" t="s">
        <v>65</v>
      </c>
      <c r="C19" s="12">
        <v>247</v>
      </c>
      <c r="D19" s="14" t="e">
        <f>SUMPRODUCT((Données!$K$6:$K$500=A19)*(MONTH(Données!$J$6:$J$500)=A24)*(YEAR(Données!$J$6:$J$500)=2013))</f>
        <v>#VALUE!</v>
      </c>
      <c r="E19" s="14" t="e">
        <f>SUMPRODUCT((Données!$E$6:$E$500="")*(Données!$K$6:$K$500=A19)*(MONTH(Données!$J$6:$J$500)=A24)*(YEAR(Données!$J$6:$J$500)=2013))</f>
        <v>#VALUE!</v>
      </c>
      <c r="F19" s="14" t="e">
        <f>SUMPRODUCT((Données!$E$6:$E$500="M")*(Données!$K$6:$K$500=A19)*(MONTH(Données!$J$6:$J$500)=A24)*(YEAR(Données!$J$6:$J$500)=2013))</f>
        <v>#VALUE!</v>
      </c>
      <c r="G19" s="14" t="e">
        <f>SUMPRODUCT((Données!$F$6:$F$500="M")*(Données!$K$6:$K$500=A19)*(MONTH(Données!$J$6:$J$500)=A24)*(YEAR(Données!$J$6:$J$500)=2013))</f>
        <v>#VALUE!</v>
      </c>
      <c r="H19" s="17" t="e">
        <f>SUMPRODUCT((Données!$N$6:$N$500=A19)*(MONTH(Données!$M$6:$M$500)=A24)*(YEAR(Données!$M$6:$M$500)=2013))</f>
        <v>#VALUE!</v>
      </c>
      <c r="I19" s="17" t="e">
        <f>SUMPRODUCT((Données!$E$6:$E$500="")*(Données!$F$6:$F$500="")*(Données!$N$6:$N$500=A19)*(MONTH(Données!$M$6:$M$500)=A24)*(YEAR(Données!$M$6:$M$500)=2013))</f>
        <v>#VALUE!</v>
      </c>
      <c r="J19" s="17" t="e">
        <f>SUMPRODUCT((Données!$E$6:$E$500="M")*(Données!$N$6:$N$500=A19)*(MONTH(Données!$M$6:$M$500)=A24)*(YEAR(Données!$M$6:$M$500)=2013))+SUMPRODUCT((Données!$F$6:$F$500="M")*(Données!$N$6:$N$500=A19)*(MONTH(Données!$M$6:$M$500)=A24)*(YEAR(Données!$M$6:$M$500)=2013))</f>
        <v>#VALUE!</v>
      </c>
      <c r="K19" s="17" t="e">
        <f>SUMPRODUCT((Données!$S$6:$S$500="AQP")*(Données!$N$6:$N$500=A19)*(MONTH(Données!$M$6:$M$500)=A24)*(YEAR(Données!$M$6:$M$500)=2013))</f>
        <v>#VALUE!</v>
      </c>
      <c r="L19" s="17" t="e">
        <f>SUMPRODUCT((Données!$S$6:$S$500="Selon doc. fo. (sans rapport)")*(Données!$N$6:$N$500=A19)*(MONTH(Données!$M$6:$M$500)=A24)*(YEAR(Données!$M$6:$M$500)=2013))</f>
        <v>#VALUE!</v>
      </c>
      <c r="M19" s="17" t="e">
        <f>SUMPRODUCT((Données!$S$6:$S$500="Selon EB-xxx (sans rapport)")*(Données!$N$6:$N$500=A19)*(MONTH(Données!$M$6:$M$500)=A24)*(YEAR(Données!$M$6:$M$500)=2013))</f>
        <v>#VALUE!</v>
      </c>
      <c r="N19" s="17" t="e">
        <f>SUMPRODUCT((Données!$S$6:$S$500="Lot / OF déjà contrôlé")*(Données!$N$6:$N$500=A19)*(MONTH(Données!$M$6:$M$500)=A24)*(YEAR(Données!$M$6:$M$500)=2013))</f>
        <v>#VALUE!</v>
      </c>
      <c r="O19" s="17" t="e">
        <f>SUMPRODUCT((Données!$D$6:$D$500="P")*(Données!$N$6:$N$500=A19)*(MONTH(Données!$M$6:$M$500)=A24)*(YEAR(Données!$M$6:$M$500)=2013))</f>
        <v>#VALUE!</v>
      </c>
      <c r="P19" s="17" t="e">
        <f>SUMPRODUCT((Données!$D$6:$D$500="C")*(Données!$N$6:$N$500=A19)*(MONTH(Données!$M$6:$M$500)=A24)*(YEAR(Données!$M$6:$M$500)=2013))</f>
        <v>#VALUE!</v>
      </c>
      <c r="Q19" s="17" t="e">
        <f>SUMPRODUCT((Données!$D$6:$D$500="V")*(Données!$N$6:$N$500=A19)*(MONTH(Données!$M$6:$M$500)=A24)*(YEAR(Données!$M$6:$M$500)=2013))</f>
        <v>#VALUE!</v>
      </c>
      <c r="R19" s="23" t="e">
        <f>SUMPRODUCT((Données!$N$6:$N$500=A19)*(MONTH(Données!$M$6:$M$500)=A24)*(YEAR(Données!$M$6:$M$500)=2013)*Données!$P$6:$P$500)</f>
        <v>#VALUE!</v>
      </c>
      <c r="S19" s="23" t="e">
        <f>SUMPRODUCT((Données!$N$6:$N$500=A19)*(MONTH(Données!$M$6:$M$500)=A24)*(YEAR(Données!$M$6:$M$500)=2013)*Données!$Q$6:$Q$500)</f>
        <v>#VALUE!</v>
      </c>
      <c r="T19" s="23" t="e">
        <f>R19-S19</f>
        <v>#VALUE!</v>
      </c>
      <c r="U19" s="23" t="e">
        <f>SUMPRODUCT((Données!$N$6:$N$500=A19)*(MONTH(Données!$M$6:$M$500)=A24)*(YEAR(Données!$M$6:$M$500)=2013)*(ISNUMBER(Données!$O$6:$O$500)),Données!$O$6:$O$500)/SUMPRODUCT((Données!$N$6:$N$500=A19)*(MONTH(Données!$M$6:$M$500)=A24)*(YEAR(Données!$M$6:$M$500)=2013)*(ISNUMBER(Données!$O$6:$O$500)))</f>
        <v>#VALUE!</v>
      </c>
      <c r="V19" s="113" t="e">
        <f>SUMPRODUCT((Données!$E$6:$E$500="M")*(Données!$N$6:$N$500=A19)*(MONTH(Données!$M$6:$M$500)=A$24)*(YEAR(Données!$M$6:$M$500)=2013)*(ISNUMBER(Données!$O$6:$O$500)),Données!$O$6:$O$500)/SUMPRODUCT((Données!$E$6:$E$500="M")*(Données!$N$6:$N$500=A19)*(MONTH(Données!$M$6:$M$500)=A$24)*(YEAR(Données!$M$6:$M$500)=2013)*(ISNUMBER(Données!$O$6:$O$500)))</f>
        <v>#VALUE!</v>
      </c>
      <c r="W19" s="109" t="e">
        <f>SUMPRODUCT((Données!$S$6:$S$500="AQP")*(Données!$N$6:$N$500=A19)*(MONTH(Données!$M$6:$M$500)=A$24)*(YEAR(Données!$M$6:$M$500)=2013)*(ISNUMBER(Données!$O$6:$O$500)),Données!$O$6:$O$500)/SUMPRODUCT((Données!$S$6:$S$500="AQP")*(Données!$N$6:$N$500=A19)*(MONTH(Données!$M$6:$M$500)=A$24)*(YEAR(Données!$M$6:$M$500)=2013)*(ISNUMBER(Données!$O$6:$O$500)))</f>
        <v>#VALUE!</v>
      </c>
      <c r="X19" s="7" t="e">
        <f>SUMPRODUCT((MONTH(Données!$J$6:$J$500)=A24)*(YEAR(Données!$J$6:$J$500)=2013)*Données!$P$6:$P$500)</f>
        <v>#VALUE!</v>
      </c>
      <c r="Y19" s="7" t="e">
        <f>SUMPRODUCT((Données!$Q$6:$Q$500="")*(MONTH(Données!$J$6:$J$500)=A24)*(YEAR(Données!$J$6:$J$500)=2013)*Données!$P$6:$P$500)</f>
        <v>#VALUE!</v>
      </c>
    </row>
    <row r="20" spans="1:25">
      <c r="A20" s="7">
        <v>28</v>
      </c>
      <c r="B20" s="18" t="s">
        <v>66</v>
      </c>
      <c r="C20" s="12">
        <v>174</v>
      </c>
      <c r="D20" s="14" t="e">
        <f>SUMPRODUCT((Données!$K$6:$K$500=A20)*(MONTH(Données!$J$6:$J$500)=A24)*(YEAR(Données!$J$6:$J$500)=2013))</f>
        <v>#VALUE!</v>
      </c>
      <c r="E20" s="14" t="e">
        <f>SUMPRODUCT((Données!$E$6:$E$500="")*(Données!$K$6:$K$500=A20)*(MONTH(Données!$J$6:$J$500)=A24)*(YEAR(Données!$J$6:$J$500)=2013))</f>
        <v>#VALUE!</v>
      </c>
      <c r="F20" s="14" t="e">
        <f>SUMPRODUCT((Données!$E$6:$E$500="M")*(Données!$K$6:$K$500=A20)*(MONTH(Données!$J$6:$J$500)=A24)*(YEAR(Données!$J$6:$J$500)=2013))</f>
        <v>#VALUE!</v>
      </c>
      <c r="G20" s="14" t="e">
        <f>SUMPRODUCT((Données!$F$6:$F$500="M")*(Données!$K$6:$K$500=A20)*(MONTH(Données!$J$6:$J$500)=A24)*(YEAR(Données!$J$6:$J$500)=2013))</f>
        <v>#VALUE!</v>
      </c>
      <c r="H20" s="17" t="e">
        <f>SUMPRODUCT((Données!$N$6:$N$500=A20)*(MONTH(Données!$M$6:$M$500)=A24)*(YEAR(Données!$M$6:$M$500)=2013))</f>
        <v>#VALUE!</v>
      </c>
      <c r="I20" s="17" t="e">
        <f>SUMPRODUCT((Données!$E$6:$E$500="")*(Données!$F$6:$F$500="")*(Données!$N$6:$N$500=A20)*(MONTH(Données!$M$6:$M$500)=A24)*(YEAR(Données!$M$6:$M$500)=2013))</f>
        <v>#VALUE!</v>
      </c>
      <c r="J20" s="17" t="e">
        <f>SUMPRODUCT((Données!$E$6:$E$500="M")*(Données!$N$6:$N$500=A20)*(MONTH(Données!$M$6:$M$500)=A24)*(YEAR(Données!$M$6:$M$500)=2013))+SUMPRODUCT((Données!$F$6:$F$500="M")*(Données!$N$6:$N$500=A20)*(MONTH(Données!$M$6:$M$500)=A24)*(YEAR(Données!$M$6:$M$500)=2013))</f>
        <v>#VALUE!</v>
      </c>
      <c r="K20" s="17" t="e">
        <f>SUMPRODUCT((Données!$S$6:$S$500="AQP")*(Données!$N$6:$N$500=A20)*(MONTH(Données!$M$6:$M$500)=A24)*(YEAR(Données!$M$6:$M$500)=2013))</f>
        <v>#VALUE!</v>
      </c>
      <c r="L20" s="17" t="e">
        <f>SUMPRODUCT((Données!$S$6:$S$500="Selon doc. fo. (sans rapport)")*(Données!$N$6:$N$500=A20)*(MONTH(Données!$M$6:$M$500)=A24)*(YEAR(Données!$M$6:$M$500)=2013))</f>
        <v>#VALUE!</v>
      </c>
      <c r="M20" s="17" t="e">
        <f>SUMPRODUCT((Données!$S$6:$S$500="Selon EB-xxx (sans rapport)")*(Données!$N$6:$N$500=A20)*(MONTH(Données!$M$6:$M$500)=A24)*(YEAR(Données!$M$6:$M$500)=2013))</f>
        <v>#VALUE!</v>
      </c>
      <c r="N20" s="17" t="e">
        <f>SUMPRODUCT((Données!$S$6:$S$500="Lot / OF déjà contrôlé")*(Données!$N$6:$N$500=A20)*(MONTH(Données!$M$6:$M$500)=A24)*(YEAR(Données!$M$6:$M$500)=2013))</f>
        <v>#VALUE!</v>
      </c>
      <c r="O20" s="17" t="e">
        <f>SUMPRODUCT((Données!$D$6:$D$500="P")*(Données!$N$6:$N$500=A20)*(MONTH(Données!$M$6:$M$500)=A24)*(YEAR(Données!$M$6:$M$500)=2013))</f>
        <v>#VALUE!</v>
      </c>
      <c r="P20" s="17" t="e">
        <f>SUMPRODUCT((Données!$D$6:$D$500="C")*(Données!$N$6:$N$500=A20)*(MONTH(Données!$M$6:$M$500)=A24)*(YEAR(Données!$M$6:$M$500)=2013))</f>
        <v>#VALUE!</v>
      </c>
      <c r="Q20" s="17" t="e">
        <f>SUMPRODUCT((Données!$D$6:$D$500="V")*(Données!$N$6:$N$500=A20)*(MONTH(Données!$M$6:$M$500)=A24)*(YEAR(Données!$M$6:$M$500)=2013))</f>
        <v>#VALUE!</v>
      </c>
      <c r="R20" s="23" t="e">
        <f>SUMPRODUCT((Données!$N$6:$N$500=A20)*(MONTH(Données!$M$6:$M$500)=A24)*(YEAR(Données!$M$6:$M$500)=2013)*Données!$P$6:$P$500)</f>
        <v>#VALUE!</v>
      </c>
      <c r="S20" s="23" t="e">
        <f>SUMPRODUCT((Données!$N$6:$N$500=A20)*(MONTH(Données!$M$6:$M$500)=A24)*(YEAR(Données!$M$6:$M$500)=2013)*Données!$Q$6:$Q$500)</f>
        <v>#VALUE!</v>
      </c>
      <c r="T20" s="23" t="e">
        <f t="shared" ref="T20:T23" si="5">R20-S20</f>
        <v>#VALUE!</v>
      </c>
      <c r="U20" s="23" t="e">
        <f>SUMPRODUCT((Données!$N$6:$N$500=A20)*(MONTH(Données!$M$6:$M$500)=A24)*(YEAR(Données!$M$6:$M$500)=2013)*(ISNUMBER(Données!$O$6:$O$500)),Données!$O$6:$O$500)/SUMPRODUCT((Données!$N$6:$N$500=A20)*(MONTH(Données!$M$6:$M$500)=A24)*(YEAR(Données!$M$6:$M$500)=2013)*(ISNUMBER(Données!$O$6:$O$500)))</f>
        <v>#VALUE!</v>
      </c>
      <c r="V20" s="113" t="e">
        <f>SUMPRODUCT((Données!$E$6:$E$500="M")*(Données!$N$6:$N$500=A20)*(MONTH(Données!$M$6:$M$500)=A$24)*(YEAR(Données!$M$6:$M$500)=2013)*(ISNUMBER(Données!$O$6:$O$500)),Données!$O$6:$O$500)/SUMPRODUCT((Données!$E$6:$E$500="M")*(Données!$N$6:$N$500=A20)*(MONTH(Données!$M$6:$M$500)=A$24)*(YEAR(Données!$M$6:$M$500)=2013)*(ISNUMBER(Données!$O$6:$O$500)))</f>
        <v>#VALUE!</v>
      </c>
      <c r="W20" s="109" t="e">
        <f>SUMPRODUCT((Données!$S$6:$S$500="AQP")*(Données!$N$6:$N$500=A20)*(MONTH(Données!$M$6:$M$500)=A$24)*(YEAR(Données!$M$6:$M$500)=2013)*(ISNUMBER(Données!$O$6:$O$500)),Données!$O$6:$O$500)/SUMPRODUCT((Données!$S$6:$S$500="AQP")*(Données!$N$6:$N$500=A20)*(MONTH(Données!$M$6:$M$500)=A$24)*(YEAR(Données!$M$6:$M$500)=2013)*(ISNUMBER(Données!$O$6:$O$500)))</f>
        <v>#VALUE!</v>
      </c>
    </row>
    <row r="21" spans="1:25">
      <c r="A21" s="7">
        <v>29</v>
      </c>
      <c r="B21" s="18" t="s">
        <v>67</v>
      </c>
      <c r="C21" s="12">
        <v>216</v>
      </c>
      <c r="D21" s="14" t="e">
        <f>SUMPRODUCT((Données!$K$6:$K$500=A21)*(MONTH(Données!$J$6:$J$500)=A24)*(YEAR(Données!$J$6:$J$500)=2013))</f>
        <v>#VALUE!</v>
      </c>
      <c r="E21" s="14" t="e">
        <f>SUMPRODUCT((Données!$E$6:$E$500="")*(Données!$K$6:$K$500=A21)*(MONTH(Données!$J$6:$J$500)=A24)*(YEAR(Données!$J$6:$J$500)=2013))</f>
        <v>#VALUE!</v>
      </c>
      <c r="F21" s="14" t="e">
        <f>SUMPRODUCT((Données!$E$6:$E$500="M")*(Données!$K$6:$K$500=A21)*(MONTH(Données!$J$6:$J$500)=A24)*(YEAR(Données!$J$6:$J$500)=2013))</f>
        <v>#VALUE!</v>
      </c>
      <c r="G21" s="14" t="e">
        <f>SUMPRODUCT((Données!$F$6:$F$500="M")*(Données!$K$6:$K$500=A21)*(MONTH(Données!$J$6:$J$500)=A24)*(YEAR(Données!$J$6:$J$500)=2013))</f>
        <v>#VALUE!</v>
      </c>
      <c r="H21" s="17" t="e">
        <f>SUMPRODUCT((Données!$N$6:$N$500=A21)*(MONTH(Données!$M$6:$M$500)=A24)*(YEAR(Données!$M$6:$M$500)=2013))</f>
        <v>#VALUE!</v>
      </c>
      <c r="I21" s="17" t="e">
        <f>SUMPRODUCT((Données!$E$6:$E$500="")*(Données!$F$6:$F$500="")*(Données!$N$6:$N$500=A21)*(MONTH(Données!$M$6:$M$500)=A24)*(YEAR(Données!$M$6:$M$500)=2013))</f>
        <v>#VALUE!</v>
      </c>
      <c r="J21" s="17" t="e">
        <f>SUMPRODUCT((Données!$E$6:$E$500="M")*(Données!$N$6:$N$500=A21)*(MONTH(Données!$M$6:$M$500)=A24)*(YEAR(Données!$M$6:$M$500)=2013))+SUMPRODUCT((Données!$F$6:$F$500="M")*(Données!$N$6:$N$500=A21)*(MONTH(Données!$M$6:$M$500)=A24)*(YEAR(Données!$M$6:$M$500)=2013))</f>
        <v>#VALUE!</v>
      </c>
      <c r="K21" s="17" t="e">
        <f>SUMPRODUCT((Données!$S$6:$S$500="AQP")*(Données!$N$6:$N$500=A21)*(MONTH(Données!$M$6:$M$500)=A24)*(YEAR(Données!$M$6:$M$500)=2013))</f>
        <v>#VALUE!</v>
      </c>
      <c r="L21" s="17" t="e">
        <f>SUMPRODUCT((Données!$S$6:$S$500="Selon doc. fo. (sans rapport)")*(Données!$N$6:$N$500=A21)*(MONTH(Données!$M$6:$M$500)=A24)*(YEAR(Données!$M$6:$M$500)=2013))</f>
        <v>#VALUE!</v>
      </c>
      <c r="M21" s="17" t="e">
        <f>SUMPRODUCT((Données!$S$6:$S$500="Selon EB-xxx (sans rapport)")*(Données!$N$6:$N$500=A21)*(MONTH(Données!$M$6:$M$500)=A24)*(YEAR(Données!$M$6:$M$500)=2013))</f>
        <v>#VALUE!</v>
      </c>
      <c r="N21" s="17" t="e">
        <f>SUMPRODUCT((Données!$S$6:$S$500="Lot / OF déjà contrôlé")*(Données!$N$6:$N$500=A21)*(MONTH(Données!$M$6:$M$500)=A24)*(YEAR(Données!$M$6:$M$500)=2013))</f>
        <v>#VALUE!</v>
      </c>
      <c r="O21" s="17" t="e">
        <f>SUMPRODUCT((Données!$D$6:$D$500="P")*(Données!$N$6:$N$500=A21)*(MONTH(Données!$M$6:$M$500)=A24)*(YEAR(Données!$M$6:$M$500)=2013))</f>
        <v>#VALUE!</v>
      </c>
      <c r="P21" s="17" t="e">
        <f>SUMPRODUCT((Données!$D$6:$D$500="C")*(Données!$N$6:$N$500=A21)*(MONTH(Données!$M$6:$M$500)=A24)*(YEAR(Données!$M$6:$M$500)=2013))</f>
        <v>#VALUE!</v>
      </c>
      <c r="Q21" s="17" t="e">
        <f>SUMPRODUCT((Données!$D$6:$D$500="V")*(Données!$N$6:$N$500=A21)*(MONTH(Données!$M$6:$M$500)=A24)*(YEAR(Données!$M$6:$M$500)=2013))</f>
        <v>#VALUE!</v>
      </c>
      <c r="R21" s="23" t="e">
        <f>SUMPRODUCT((Données!$N$6:$N$500=A21)*(MONTH(Données!$M$6:$M$500)=A24)*(YEAR(Données!$M$6:$M$500)=2013)*Données!$P$6:$P$500)</f>
        <v>#VALUE!</v>
      </c>
      <c r="S21" s="23" t="e">
        <f>SUMPRODUCT((Données!$N$6:$N$500=A21)*(MONTH(Données!$M$6:$M$500)=A24)*(YEAR(Données!$M$6:$M$500)=2013)*Données!$Q$6:$Q$500)</f>
        <v>#VALUE!</v>
      </c>
      <c r="T21" s="23" t="e">
        <f t="shared" si="5"/>
        <v>#VALUE!</v>
      </c>
      <c r="U21" s="23" t="e">
        <f>SUMPRODUCT((Données!$N$6:$N$500=A21)*(MONTH(Données!$M$6:$M$500)=A24)*(YEAR(Données!$M$6:$M$500)=2013)*(ISNUMBER(Données!$O$6:$O$500)),Données!$O$6:$O$500)/SUMPRODUCT((Données!$N$6:$N$500=A21)*(MONTH(Données!$M$6:$M$500)=A24)*(YEAR(Données!$M$6:$M$500)=2013)*(ISNUMBER(Données!$O$6:$O$500)))</f>
        <v>#VALUE!</v>
      </c>
      <c r="V21" s="113" t="e">
        <f>SUMPRODUCT((Données!$E$6:$E$500="M")*(Données!$N$6:$N$500=A21)*(MONTH(Données!$M$6:$M$500)=A$24)*(YEAR(Données!$M$6:$M$500)=2013)*(ISNUMBER(Données!$O$6:$O$500)),Données!$O$6:$O$500)/SUMPRODUCT((Données!$E$6:$E$500="M")*(Données!$N$6:$N$500=A21)*(MONTH(Données!$M$6:$M$500)=A$24)*(YEAR(Données!$M$6:$M$500)=2013)*(ISNUMBER(Données!$O$6:$O$500)))</f>
        <v>#VALUE!</v>
      </c>
      <c r="W21" s="109" t="e">
        <f>SUMPRODUCT((Données!$S$6:$S$500="AQP")*(Données!$N$6:$N$500=A21)*(MONTH(Données!$M$6:$M$500)=A$24)*(YEAR(Données!$M$6:$M$500)=2013)*(ISNUMBER(Données!$O$6:$O$500)),Données!$O$6:$O$500)/SUMPRODUCT((Données!$S$6:$S$500="AQP")*(Données!$N$6:$N$500=A21)*(MONTH(Données!$M$6:$M$500)=A$24)*(YEAR(Données!$M$6:$M$500)=2013)*(ISNUMBER(Données!$O$6:$O$500)))</f>
        <v>#VALUE!</v>
      </c>
    </row>
    <row r="22" spans="1:25">
      <c r="A22" s="7">
        <v>30</v>
      </c>
      <c r="B22" s="18" t="s">
        <v>68</v>
      </c>
      <c r="C22" s="12">
        <v>190</v>
      </c>
      <c r="D22" s="14" t="e">
        <f>SUMPRODUCT((Données!$K$6:$K$500=A22)*(MONTH(Données!$J$6:$J$500)=A24)*(YEAR(Données!$J$6:$J$500)=2013))</f>
        <v>#VALUE!</v>
      </c>
      <c r="E22" s="14" t="e">
        <f>SUMPRODUCT((Données!$E$6:$E$500="")*(Données!$K$6:$K$500=A22)*(MONTH(Données!$J$6:$J$500)=A24)*(YEAR(Données!$J$6:$J$500)=2013))</f>
        <v>#VALUE!</v>
      </c>
      <c r="F22" s="14" t="e">
        <f>SUMPRODUCT((Données!$E$6:$E$500="M")*(Données!$K$6:$K$500=A22)*(MONTH(Données!$J$6:$J$500)=A24)*(YEAR(Données!$J$6:$J$500)=2013))</f>
        <v>#VALUE!</v>
      </c>
      <c r="G22" s="14" t="e">
        <f>SUMPRODUCT((Données!$F$6:$F$500="M")*(Données!$K$6:$K$500=A22)*(MONTH(Données!$J$6:$J$500)=A24)*(YEAR(Données!$J$6:$J$500)=2013))</f>
        <v>#VALUE!</v>
      </c>
      <c r="H22" s="17" t="e">
        <f>SUMPRODUCT((Données!$N$6:$N$500=A22)*(MONTH(Données!$M$6:$M$500)=A24)*(YEAR(Données!$M$6:$M$500)=2013))</f>
        <v>#VALUE!</v>
      </c>
      <c r="I22" s="17" t="e">
        <f>SUMPRODUCT((Données!$E$6:$E$500="")*(Données!$F$6:$F$500="")*(Données!$N$6:$N$500=A22)*(MONTH(Données!$M$6:$M$500)=A24)*(YEAR(Données!$M$6:$M$500)=2013))</f>
        <v>#VALUE!</v>
      </c>
      <c r="J22" s="17" t="e">
        <f>SUMPRODUCT((Données!$E$6:$E$500="M")*(Données!$N$6:$N$500=A22)*(MONTH(Données!$M$6:$M$500)=A24)*(YEAR(Données!$M$6:$M$500)=2013))+SUMPRODUCT((Données!$F$6:$F$500="M")*(Données!$N$6:$N$500=A22)*(MONTH(Données!$M$6:$M$500)=A24)*(YEAR(Données!$M$6:$M$500)=2013))</f>
        <v>#VALUE!</v>
      </c>
      <c r="K22" s="17" t="e">
        <f>SUMPRODUCT((Données!$S$6:$S$500="AQP")*(Données!$N$6:$N$500=A22)*(MONTH(Données!$M$6:$M$500)=A24)*(YEAR(Données!$M$6:$M$500)=2013))</f>
        <v>#VALUE!</v>
      </c>
      <c r="L22" s="17" t="e">
        <f>SUMPRODUCT((Données!$S$6:$S$500="Selon doc. fo. (sans rapport)")*(Données!$N$6:$N$500=A22)*(MONTH(Données!$M$6:$M$500)=A24)*(YEAR(Données!$M$6:$M$500)=2013))</f>
        <v>#VALUE!</v>
      </c>
      <c r="M22" s="17" t="e">
        <f>SUMPRODUCT((Données!$S$6:$S$500="Selon EB-xxx (sans rapport)")*(Données!$N$6:$N$500=A22)*(MONTH(Données!$M$6:$M$500)=A24)*(YEAR(Données!$M$6:$M$500)=2013))</f>
        <v>#VALUE!</v>
      </c>
      <c r="N22" s="17" t="e">
        <f>SUMPRODUCT((Données!$S$6:$S$500="Lot / OF déjà contrôlé")*(Données!$N$6:$N$500=A22)*(MONTH(Données!$M$6:$M$500)=A24)*(YEAR(Données!$M$6:$M$500)=2013))</f>
        <v>#VALUE!</v>
      </c>
      <c r="O22" s="17" t="e">
        <f>SUMPRODUCT((Données!$D$6:$D$500="P")*(Données!$N$6:$N$500=A22)*(MONTH(Données!$M$6:$M$500)=A24)*(YEAR(Données!$M$6:$M$500)=2013))</f>
        <v>#VALUE!</v>
      </c>
      <c r="P22" s="17" t="e">
        <f>SUMPRODUCT((Données!$D$6:$D$500="C")*(Données!$N$6:$N$500=A22)*(MONTH(Données!$M$6:$M$500)=A24)*(YEAR(Données!$M$6:$M$500)=2013))</f>
        <v>#VALUE!</v>
      </c>
      <c r="Q22" s="17" t="e">
        <f>SUMPRODUCT((Données!$D$6:$D$500="V")*(Données!$N$6:$N$500=A22)*(MONTH(Données!$M$6:$M$500)=A24)*(YEAR(Données!$M$6:$M$500)=2013))</f>
        <v>#VALUE!</v>
      </c>
      <c r="R22" s="23" t="e">
        <f>SUMPRODUCT((Données!$N$6:$N$500=A22)*(MONTH(Données!$M$6:$M$500)=A24)*(YEAR(Données!$M$6:$M$500)=2013)*Données!$P$6:$P$500)</f>
        <v>#VALUE!</v>
      </c>
      <c r="S22" s="23" t="e">
        <f>SUMPRODUCT((Données!$N$6:$N$500=A22)*(MONTH(Données!$M$6:$M$500)=A24)*(YEAR(Données!$M$6:$M$500)=2013)*Données!$Q$6:$Q$500)</f>
        <v>#VALUE!</v>
      </c>
      <c r="T22" s="23" t="e">
        <f t="shared" si="5"/>
        <v>#VALUE!</v>
      </c>
      <c r="U22" s="23" t="e">
        <f>SUMPRODUCT((Données!$N$6:$N$500=A22)*(MONTH(Données!$M$6:$M$500)=A24)*(YEAR(Données!$M$6:$M$500)=2013)*(ISNUMBER(Données!$O$6:$O$500)),Données!$O$6:$O$500)/SUMPRODUCT((Données!$N$6:$N$500=A22)*(MONTH(Données!$M$6:$M$500)=A24)*(YEAR(Données!$M$6:$M$500)=2013)*(ISNUMBER(Données!$O$6:$O$500)))</f>
        <v>#VALUE!</v>
      </c>
      <c r="V22" s="113" t="e">
        <f>SUMPRODUCT((Données!$E$6:$E$500="M")*(Données!$N$6:$N$500=A22)*(MONTH(Données!$M$6:$M$500)=A$24)*(YEAR(Données!$M$6:$M$500)=2013)*(ISNUMBER(Données!$O$6:$O$500)),Données!$O$6:$O$500)/SUMPRODUCT((Données!$E$6:$E$500="M")*(Données!$N$6:$N$500=A22)*(MONTH(Données!$M$6:$M$500)=A$24)*(YEAR(Données!$M$6:$M$500)=2013)*(ISNUMBER(Données!$O$6:$O$500)))</f>
        <v>#VALUE!</v>
      </c>
      <c r="W22" s="109" t="e">
        <f>SUMPRODUCT((Données!$S$6:$S$500="AQP")*(Données!$N$6:$N$500=A22)*(MONTH(Données!$M$6:$M$500)=A$24)*(YEAR(Données!$M$6:$M$500)=2013)*(ISNUMBER(Données!$O$6:$O$500)),Données!$O$6:$O$500)/SUMPRODUCT((Données!$S$6:$S$500="AQP")*(Données!$N$6:$N$500=A22)*(MONTH(Données!$M$6:$M$500)=A$24)*(YEAR(Données!$M$6:$M$500)=2013)*(ISNUMBER(Données!$O$6:$O$500)))</f>
        <v>#VALUE!</v>
      </c>
    </row>
    <row r="23" spans="1:25">
      <c r="A23" s="7">
        <v>31</v>
      </c>
      <c r="B23" s="42" t="s">
        <v>69</v>
      </c>
      <c r="C23" s="12">
        <v>249</v>
      </c>
      <c r="D23" s="14" t="e">
        <f>SUMPRODUCT((Données!$K$6:$K$500=A23)*(MONTH(Données!$J$6:$J$500)=A24)*(YEAR(Données!$J$6:$J$500)=2013))</f>
        <v>#VALUE!</v>
      </c>
      <c r="E23" s="14" t="e">
        <f>SUMPRODUCT((Données!$E$6:$E$500="")*(Données!$K$6:$K$500=A23)*(MONTH(Données!$J$6:$J$500)=A24)*(YEAR(Données!$J$6:$J$500)=2013))</f>
        <v>#VALUE!</v>
      </c>
      <c r="F23" s="14" t="e">
        <f>SUMPRODUCT((Données!$E$6:$E$500="M")*(Données!$K$6:$K$500=A23)*(MONTH(Données!$J$6:$J$500)=A24)*(YEAR(Données!$J$6:$J$500)=2013))</f>
        <v>#VALUE!</v>
      </c>
      <c r="G23" s="14" t="e">
        <f>SUMPRODUCT((Données!$F$6:$F$500="M")*(Données!$K$6:$K$500=A23)*(MONTH(Données!$J$6:$J$500)=A24)*(YEAR(Données!$J$6:$J$500)=2013))</f>
        <v>#VALUE!</v>
      </c>
      <c r="H23" s="17" t="e">
        <f>SUMPRODUCT((Données!$N$6:$N$500=A23)*(MONTH(Données!$M$6:$M$500)=A24)*(YEAR(Données!$M$6:$M$500)=2013))</f>
        <v>#VALUE!</v>
      </c>
      <c r="I23" s="17" t="e">
        <f>SUMPRODUCT((Données!$E$6:$E$500="")*(Données!$F$6:$F$500="")*(Données!$N$6:$N$500=A23)*(MONTH(Données!$M$6:$M$500)=A24)*(YEAR(Données!$M$6:$M$500)=2013))</f>
        <v>#VALUE!</v>
      </c>
      <c r="J23" s="17" t="e">
        <f>SUMPRODUCT((Données!$E$6:$E$500="M")*(Données!$N$6:$N$500=A23)*(MONTH(Données!$M$6:$M$500)=A24)*(YEAR(Données!$M$6:$M$500)=2013))+SUMPRODUCT((Données!$F$6:$F$500="M")*(Données!$N$6:$N$500=A23)*(MONTH(Données!$M$6:$M$500)=A24)*(YEAR(Données!$M$6:$M$500)=2013))</f>
        <v>#VALUE!</v>
      </c>
      <c r="K23" s="17" t="e">
        <f>SUMPRODUCT((Données!$S$6:$S$500="AQP")*(Données!$N$6:$N$500=A23)*(MONTH(Données!$M$6:$M$500)=A24)*(YEAR(Données!$M$6:$M$500)=2013))</f>
        <v>#VALUE!</v>
      </c>
      <c r="L23" s="17" t="e">
        <f>SUMPRODUCT((Données!$S$6:$S$500="Selon doc. fo. (sans rapport)")*(Données!$N$6:$N$500=A23)*(MONTH(Données!$M$6:$M$500)=A24)*(YEAR(Données!$M$6:$M$500)=2013))</f>
        <v>#VALUE!</v>
      </c>
      <c r="M23" s="17" t="e">
        <f>SUMPRODUCT((Données!$S$6:$S$500="Selon EB-xxx (sans rapport)")*(Données!$N$6:$N$500=A23)*(MONTH(Données!$M$6:$M$500)=A24)*(YEAR(Données!$M$6:$M$500)=2013))</f>
        <v>#VALUE!</v>
      </c>
      <c r="N23" s="17" t="e">
        <f>SUMPRODUCT((Données!$S$6:$S$500="Lot / OF déjà contrôlé")*(Données!$N$6:$N$500=A23)*(MONTH(Données!$M$6:$M$500)=A24)*(YEAR(Données!$M$6:$M$500)=2013))</f>
        <v>#VALUE!</v>
      </c>
      <c r="O23" s="17" t="e">
        <f>SUMPRODUCT((Données!$D$6:$D$500="P")*(Données!$N$6:$N$500=A23)*(MONTH(Données!$M$6:$M$500)=A24)*(YEAR(Données!$M$6:$M$500)=2013))</f>
        <v>#VALUE!</v>
      </c>
      <c r="P23" s="17" t="e">
        <f>SUMPRODUCT((Données!$D$6:$D$500="C")*(Données!$N$6:$N$500=A23)*(MONTH(Données!$M$6:$M$500)=A24)*(YEAR(Données!$M$6:$M$500)=2013))</f>
        <v>#VALUE!</v>
      </c>
      <c r="Q23" s="17" t="e">
        <f>SUMPRODUCT((Données!$D$6:$D$500="V")*(Données!$N$6:$N$500=A23)*(MONTH(Données!$M$6:$M$500)=A24)*(YEAR(Données!$M$6:$M$500)=2013))</f>
        <v>#VALUE!</v>
      </c>
      <c r="R23" s="23" t="e">
        <f>SUMPRODUCT((Données!$N$6:$N$500=A23)*(MONTH(Données!$M$6:$M$500)=A24)*(YEAR(Données!$M$6:$M$500)=2013)*Données!$P$6:$P$500)</f>
        <v>#VALUE!</v>
      </c>
      <c r="S23" s="23" t="e">
        <f>SUMPRODUCT((Données!$N$6:$N$500=A23)*(MONTH(Données!$M$6:$M$500)=A24)*(YEAR(Données!$M$6:$M$500)=2013)*Données!$Q$6:$Q$500)</f>
        <v>#VALUE!</v>
      </c>
      <c r="T23" s="23" t="e">
        <f t="shared" si="5"/>
        <v>#VALUE!</v>
      </c>
      <c r="U23" s="23" t="e">
        <f>SUMPRODUCT((Données!$N$6:$N$500=A23)*(MONTH(Données!$M$6:$M$500)=A24)*(YEAR(Données!$M$6:$M$500)=2013)*(ISNUMBER(Données!$O$6:$O$500)),Données!$O$6:$O$500)/SUMPRODUCT((Données!$N$6:$N$500=A23)*(MONTH(Données!$M$6:$M$500)=A24)*(YEAR(Données!$M$6:$M$500)=2013)*(ISNUMBER(Données!$O$6:$O$500)))</f>
        <v>#VALUE!</v>
      </c>
      <c r="V23" s="113" t="e">
        <f>SUMPRODUCT((Données!$E$6:$E$500="M")*(Données!$N$6:$N$500=A23)*(MONTH(Données!$M$6:$M$500)=A$24)*(YEAR(Données!$M$6:$M$500)=2013)*(ISNUMBER(Données!$O$6:$O$500)),Données!$O$6:$O$500)/SUMPRODUCT((Données!$E$6:$E$500="M")*(Données!$N$6:$N$500=A23)*(MONTH(Données!$M$6:$M$500)=A$24)*(YEAR(Données!$M$6:$M$500)=2013)*(ISNUMBER(Données!$O$6:$O$500)))</f>
        <v>#VALUE!</v>
      </c>
      <c r="W23" s="109" t="e">
        <f>SUMPRODUCT((Données!$S$6:$S$500="AQP")*(Données!$N$6:$N$500=A23)*(MONTH(Données!$M$6:$M$500)=A$24)*(YEAR(Données!$M$6:$M$500)=2013)*(ISNUMBER(Données!$O$6:$O$500)),Données!$O$6:$O$500)/SUMPRODUCT((Données!$S$6:$S$500="AQP")*(Données!$N$6:$N$500=A23)*(MONTH(Données!$M$6:$M$500)=A$24)*(YEAR(Données!$M$6:$M$500)=2013)*(ISNUMBER(Données!$O$6:$O$500)))</f>
        <v>#VALUE!</v>
      </c>
    </row>
    <row r="24" spans="1:25">
      <c r="A24" s="7">
        <v>7</v>
      </c>
      <c r="B24" s="19" t="s">
        <v>64</v>
      </c>
      <c r="C24" s="20">
        <f>C23</f>
        <v>249</v>
      </c>
      <c r="D24" s="21" t="e">
        <f>SUM(D19:D23)</f>
        <v>#VALUE!</v>
      </c>
      <c r="E24" s="21" t="e">
        <f t="shared" ref="E24:J24" si="6">SUM(E19:E23)</f>
        <v>#VALUE!</v>
      </c>
      <c r="F24" s="21" t="e">
        <f t="shared" si="6"/>
        <v>#VALUE!</v>
      </c>
      <c r="G24" s="21" t="e">
        <f t="shared" si="6"/>
        <v>#VALUE!</v>
      </c>
      <c r="H24" s="22" t="e">
        <f t="shared" si="6"/>
        <v>#VALUE!</v>
      </c>
      <c r="I24" s="22" t="e">
        <f t="shared" si="6"/>
        <v>#VALUE!</v>
      </c>
      <c r="J24" s="22" t="e">
        <f t="shared" si="6"/>
        <v>#VALUE!</v>
      </c>
      <c r="K24" s="22" t="e">
        <f>SUM(K19:K23)</f>
        <v>#VALUE!</v>
      </c>
      <c r="L24" s="22" t="e">
        <f t="shared" ref="L24:T24" si="7">SUM(L19:L23)</f>
        <v>#VALUE!</v>
      </c>
      <c r="M24" s="22" t="e">
        <f t="shared" si="7"/>
        <v>#VALUE!</v>
      </c>
      <c r="N24" s="22" t="e">
        <f t="shared" si="7"/>
        <v>#VALUE!</v>
      </c>
      <c r="O24" s="22" t="e">
        <f t="shared" si="7"/>
        <v>#VALUE!</v>
      </c>
      <c r="P24" s="22" t="e">
        <f t="shared" si="7"/>
        <v>#VALUE!</v>
      </c>
      <c r="Q24" s="22" t="e">
        <f t="shared" si="7"/>
        <v>#VALUE!</v>
      </c>
      <c r="R24" s="24" t="e">
        <f t="shared" si="7"/>
        <v>#VALUE!</v>
      </c>
      <c r="S24" s="24" t="e">
        <f t="shared" si="7"/>
        <v>#VALUE!</v>
      </c>
      <c r="T24" s="24" t="e">
        <f t="shared" si="7"/>
        <v>#VALUE!</v>
      </c>
      <c r="U24" s="24" t="e">
        <f>SUMPRODUCT((MONTH(Données!$M$6:$M$500)=A24)*(YEAR(Données!$M$6:$M$500)=2013)*(ISNUMBER(Données!$O$6:$O$500)),Données!$O$6:$O$500)/SUMPRODUCT((MONTH(Données!$M$6:$M$500)=A24)*(YEAR(Données!$M$6:$M$500)=2013)*(ISNUMBER(Données!$O$6:$O$500)))</f>
        <v>#VALUE!</v>
      </c>
      <c r="V24" s="114" t="e">
        <f>AVERAGE(V19:V23)</f>
        <v>#VALUE!</v>
      </c>
      <c r="W24" s="110" t="e">
        <f>AVERAGE(W19:W23)</f>
        <v>#VALUE!</v>
      </c>
    </row>
    <row r="25" spans="1:25">
      <c r="B25" s="19" t="s">
        <v>45</v>
      </c>
      <c r="C25" s="26" t="s">
        <v>46</v>
      </c>
      <c r="D25" s="27" t="s">
        <v>46</v>
      </c>
      <c r="E25" s="27" t="e">
        <f>E24/D24</f>
        <v>#VALUE!</v>
      </c>
      <c r="F25" s="27" t="e">
        <f>F24/D24</f>
        <v>#VALUE!</v>
      </c>
      <c r="G25" s="27" t="e">
        <f>G24/D24</f>
        <v>#VALUE!</v>
      </c>
      <c r="H25" s="28" t="e">
        <f>H24/D24</f>
        <v>#VALUE!</v>
      </c>
      <c r="I25" s="28" t="e">
        <f>I24/H24</f>
        <v>#VALUE!</v>
      </c>
      <c r="J25" s="28" t="e">
        <f>J24/H24</f>
        <v>#VALUE!</v>
      </c>
      <c r="K25" s="28" t="e">
        <f>K24/H24</f>
        <v>#VALUE!</v>
      </c>
      <c r="L25" s="28" t="e">
        <f>L24/H24</f>
        <v>#VALUE!</v>
      </c>
      <c r="M25" s="28" t="e">
        <f>M24/H24</f>
        <v>#VALUE!</v>
      </c>
      <c r="N25" s="28" t="e">
        <f>N24/H24</f>
        <v>#VALUE!</v>
      </c>
      <c r="O25" s="28" t="e">
        <f>O24/H24</f>
        <v>#VALUE!</v>
      </c>
      <c r="P25" s="28" t="e">
        <f>P24/H24</f>
        <v>#VALUE!</v>
      </c>
      <c r="Q25" s="28" t="e">
        <f>Q24/H24</f>
        <v>#VALUE!</v>
      </c>
      <c r="R25" s="25" t="s">
        <v>46</v>
      </c>
      <c r="S25" s="29" t="e">
        <f>S24/R24</f>
        <v>#VALUE!</v>
      </c>
      <c r="T25" s="29" t="e">
        <f>T24/R24</f>
        <v>#VALUE!</v>
      </c>
      <c r="U25" s="29" t="s">
        <v>46</v>
      </c>
      <c r="V25" s="115" t="s">
        <v>46</v>
      </c>
      <c r="W25" s="111" t="s">
        <v>46</v>
      </c>
    </row>
    <row r="26" spans="1:25">
      <c r="B26" s="11"/>
    </row>
    <row r="27" spans="1:25" ht="15" customHeight="1">
      <c r="B27" s="131" t="s">
        <v>104</v>
      </c>
      <c r="C27" s="133" t="s">
        <v>30</v>
      </c>
      <c r="D27" s="135" t="s">
        <v>32</v>
      </c>
      <c r="E27" s="136"/>
      <c r="F27" s="136"/>
      <c r="G27" s="137"/>
      <c r="H27" s="138" t="s">
        <v>37</v>
      </c>
      <c r="I27" s="139"/>
      <c r="J27" s="139"/>
      <c r="K27" s="139"/>
      <c r="L27" s="139"/>
      <c r="M27" s="139"/>
      <c r="N27" s="139"/>
      <c r="O27" s="139"/>
      <c r="P27" s="139"/>
      <c r="Q27" s="140"/>
      <c r="R27" s="141" t="s">
        <v>31</v>
      </c>
      <c r="S27" s="142"/>
      <c r="T27" s="142"/>
      <c r="U27" s="142"/>
      <c r="V27" s="142"/>
      <c r="W27" s="143"/>
    </row>
    <row r="28" spans="1:25" ht="45" customHeight="1">
      <c r="B28" s="132"/>
      <c r="C28" s="134"/>
      <c r="D28" s="13" t="s">
        <v>36</v>
      </c>
      <c r="E28" s="13" t="s">
        <v>33</v>
      </c>
      <c r="F28" s="13" t="s">
        <v>34</v>
      </c>
      <c r="G28" s="13" t="s">
        <v>35</v>
      </c>
      <c r="H28" s="16" t="s">
        <v>36</v>
      </c>
      <c r="I28" s="16" t="s">
        <v>33</v>
      </c>
      <c r="J28" s="16" t="s">
        <v>34</v>
      </c>
      <c r="K28" s="16" t="s">
        <v>38</v>
      </c>
      <c r="L28" s="16" t="s">
        <v>39</v>
      </c>
      <c r="M28" s="16" t="s">
        <v>40</v>
      </c>
      <c r="N28" s="16" t="s">
        <v>41</v>
      </c>
      <c r="O28" s="16" t="s">
        <v>43</v>
      </c>
      <c r="P28" s="16" t="s">
        <v>42</v>
      </c>
      <c r="Q28" s="16" t="s">
        <v>44</v>
      </c>
      <c r="R28" s="15" t="s">
        <v>49</v>
      </c>
      <c r="S28" s="15" t="s">
        <v>50</v>
      </c>
      <c r="T28" s="15" t="s">
        <v>51</v>
      </c>
      <c r="U28" s="15" t="s">
        <v>52</v>
      </c>
      <c r="V28" s="112" t="s">
        <v>98</v>
      </c>
      <c r="W28" s="15" t="s">
        <v>99</v>
      </c>
      <c r="X28" s="126" t="s">
        <v>100</v>
      </c>
      <c r="Y28" s="126" t="s">
        <v>101</v>
      </c>
    </row>
    <row r="29" spans="1:25">
      <c r="A29" s="7">
        <v>31</v>
      </c>
      <c r="B29" s="42" t="s">
        <v>69</v>
      </c>
      <c r="C29" s="12">
        <v>249</v>
      </c>
      <c r="D29" s="14" t="e">
        <f>SUMPRODUCT((Données!$K$6:$K$500=A29)*(MONTH(Données!$J$6:$J$500)=A34)*(YEAR(Données!$J$6:$J$500)=2013))</f>
        <v>#VALUE!</v>
      </c>
      <c r="E29" s="14" t="e">
        <f>SUMPRODUCT((Données!$E$6:$E$500="")*(Données!$K$6:$K$500=A29)*(MONTH(Données!$J$6:$J$500)=A34)*(YEAR(Données!$J$6:$J$500)=2013))</f>
        <v>#VALUE!</v>
      </c>
      <c r="F29" s="14" t="e">
        <f>SUMPRODUCT((Données!$E$6:$E$500="M")*(Données!$K$6:$K$500=A29)*(MONTH(Données!$J$6:$J$500)=A34)*(YEAR(Données!$J$6:$J$500)=2013))</f>
        <v>#VALUE!</v>
      </c>
      <c r="G29" s="14" t="e">
        <f>SUMPRODUCT((Données!$F$6:$F$500="M")*(Données!$K$6:$K$500=A29)*(MONTH(Données!$J$6:$J$500)=A34)*(YEAR(Données!$J$6:$J$500)=2013))</f>
        <v>#VALUE!</v>
      </c>
      <c r="H29" s="17" t="e">
        <f>SUMPRODUCT((Données!$N$6:$N$500=A29)*(MONTH(Données!$M$6:$M$500)=A34)*(YEAR(Données!$M$6:$M$500)=2013))</f>
        <v>#VALUE!</v>
      </c>
      <c r="I29" s="17" t="e">
        <f>SUMPRODUCT((Données!$E$6:$E$500="")*(Données!$F$6:$F$500="")*(Données!$N$6:$N$500=A29)*(MONTH(Données!$M$6:$M$500)=A34)*(YEAR(Données!$M$6:$M$500)=2013))</f>
        <v>#VALUE!</v>
      </c>
      <c r="J29" s="17" t="e">
        <f>SUMPRODUCT((Données!$E$6:$E$500="M")*(Données!$N$6:$N$500=A29)*(MONTH(Données!$M$6:$M$500)=A34)*(YEAR(Données!$M$6:$M$500)=2013))+SUMPRODUCT((Données!$F$6:$F$500="M")*(Données!$N$6:$N$500=A29)*(MONTH(Données!$M$6:$M$500)=A34)*(YEAR(Données!$M$6:$M$500)=2013))</f>
        <v>#VALUE!</v>
      </c>
      <c r="K29" s="17" t="e">
        <f>SUMPRODUCT((Données!$S$6:$S$500="AQP")*(Données!$N$6:$N$500=A29)*(MONTH(Données!$M$6:$M$500)=A34)*(YEAR(Données!$M$6:$M$500)=2013))</f>
        <v>#VALUE!</v>
      </c>
      <c r="L29" s="17" t="e">
        <f>SUMPRODUCT((Données!$S$6:$S$500="Selon doc. fo. (sans rapport)")*(Données!$N$6:$N$500=A29)*(MONTH(Données!$M$6:$M$500)=A34)*(YEAR(Données!$M$6:$M$500)=2013))</f>
        <v>#VALUE!</v>
      </c>
      <c r="M29" s="17" t="e">
        <f>SUMPRODUCT((Données!$S$6:$S$500="Selon EB-xxx (sans rapport)")*(Données!$N$6:$N$500=A29)*(MONTH(Données!$M$6:$M$500)=A34)*(YEAR(Données!$M$6:$M$500)=2013))</f>
        <v>#VALUE!</v>
      </c>
      <c r="N29" s="17" t="e">
        <f>SUMPRODUCT((Données!$S$6:$S$500="Lot / OF déjà contrôlé")*(Données!$N$6:$N$500=A29)*(MONTH(Données!$M$6:$M$500)=A34)*(YEAR(Données!$M$6:$M$500)=2013))</f>
        <v>#VALUE!</v>
      </c>
      <c r="O29" s="17" t="e">
        <f>SUMPRODUCT((Données!$D$6:$D$500="P")*(Données!$N$6:$N$500=A29)*(MONTH(Données!$M$6:$M$500)=A34)*(YEAR(Données!$M$6:$M$500)=2013))</f>
        <v>#VALUE!</v>
      </c>
      <c r="P29" s="17" t="e">
        <f>SUMPRODUCT((Données!$D$6:$D$500="C")*(Données!$N$6:$N$500=A29)*(MONTH(Données!$M$6:$M$500)=A34)*(YEAR(Données!$M$6:$M$500)=2013))</f>
        <v>#VALUE!</v>
      </c>
      <c r="Q29" s="17" t="e">
        <f>SUMPRODUCT((Données!$D$6:$D$500="V")*(Données!$N$6:$N$500=A29)*(MONTH(Données!$M$6:$M$500)=A34)*(YEAR(Données!$M$6:$M$500)=2013))</f>
        <v>#VALUE!</v>
      </c>
      <c r="R29" s="23" t="e">
        <f>SUMPRODUCT((Données!$N$6:$N$500=A29)*(MONTH(Données!$M$6:$M$500)=A34)*(YEAR(Données!$M$6:$M$500)=2013)*Données!$P$6:$P$500)</f>
        <v>#VALUE!</v>
      </c>
      <c r="S29" s="23" t="e">
        <f>SUMPRODUCT((Données!$N$6:$N$500=A29)*(MONTH(Données!$M$6:$M$500)=A34)*(YEAR(Données!$M$6:$M$500)=2013)*Données!$Q$6:$Q$500)</f>
        <v>#VALUE!</v>
      </c>
      <c r="T29" s="23" t="e">
        <f>R29-S29</f>
        <v>#VALUE!</v>
      </c>
      <c r="U29" s="23" t="e">
        <f>SUMPRODUCT((Données!$N$6:$N$500=A29)*(MONTH(Données!$M$6:$M$500)=A34)*(YEAR(Données!$M$6:$M$500)=2013)*(ISNUMBER(Données!$O$6:$O$500)),Données!$O$6:$O$500)/SUMPRODUCT((Données!$N$6:$N$500=A29)*(MONTH(Données!$M$6:$M$500)=A34)*(YEAR(Données!$M$6:$M$500)=2013)*(ISNUMBER(Données!$O$6:$O$500)))</f>
        <v>#VALUE!</v>
      </c>
      <c r="V29" s="113" t="e">
        <f>SUMPRODUCT((Données!$E$6:$E$500="M")*(Données!$N$6:$N$500=A29)*(MONTH(Données!$M$6:$M$500)=A$34)*(YEAR(Données!$M$6:$M$500)=2013)*(ISNUMBER(Données!$O$6:$O$500)),Données!$O$6:$O$500)/SUMPRODUCT((Données!$E$6:$E$500="M")*(Données!$N$6:$N$500=A29)*(MONTH(Données!$M$6:$M$500)=A$34)*(YEAR(Données!$M$6:$M$500)=2013)*(ISNUMBER(Données!$O$6:$O$500)))</f>
        <v>#VALUE!</v>
      </c>
      <c r="W29" s="109" t="e">
        <f>SUMPRODUCT((Données!$S$6:$S$500="AQP")*(Données!$N$6:$N$500=A29)*(MONTH(Données!$M$6:$M$500)=A$34)*(YEAR(Données!$M$6:$M$500)=2013)*(ISNUMBER(Données!$O$6:$O$500)),Données!$O$6:$O$500)/SUMPRODUCT((Données!$S$6:$S$500="AQP")*(Données!$N$6:$N$500=A29)*(MONTH(Données!$M$6:$M$500)=A$34)*(YEAR(Données!$M$6:$M$500)=2013)*(ISNUMBER(Données!$O$6:$O$500)))</f>
        <v>#VALUE!</v>
      </c>
      <c r="X29" s="7" t="e">
        <f>SUMPRODUCT((MONTH(Données!$J$6:$J$500)=A34)*(YEAR(Données!$J$6:$J$500)=2013)*Données!$P$6:$P$500)</f>
        <v>#VALUE!</v>
      </c>
      <c r="Y29" s="7" t="e">
        <f>SUMPRODUCT((Données!$Q$6:$Q$500="")*(MONTH(Données!$J$6:$J$500)=A34)*(YEAR(Données!$J$6:$J$500)=2013)*Données!$P$6:$P$500)</f>
        <v>#VALUE!</v>
      </c>
    </row>
    <row r="30" spans="1:25">
      <c r="A30" s="7">
        <v>32</v>
      </c>
      <c r="B30" s="18" t="s">
        <v>71</v>
      </c>
      <c r="C30" s="12">
        <v>306</v>
      </c>
      <c r="D30" s="14" t="e">
        <f>SUMPRODUCT((Données!$K$6:$K$500=A30)*(MONTH(Données!$J$6:$J$500)=A34)*(YEAR(Données!$J$6:$J$500)=2013))</f>
        <v>#VALUE!</v>
      </c>
      <c r="E30" s="14" t="e">
        <f>SUMPRODUCT((Données!$E$6:$E$500="")*(Données!$K$6:$K$500=A30)*(MONTH(Données!$J$6:$J$500)=A34)*(YEAR(Données!$J$6:$J$500)=2013))</f>
        <v>#VALUE!</v>
      </c>
      <c r="F30" s="14" t="e">
        <f>SUMPRODUCT((Données!$E$6:$E$500="M")*(Données!$K$6:$K$500=A30)*(MONTH(Données!$J$6:$J$500)=A34)*(YEAR(Données!$J$6:$J$500)=2013))</f>
        <v>#VALUE!</v>
      </c>
      <c r="G30" s="14" t="e">
        <f>SUMPRODUCT((Données!$F$6:$F$500="M")*(Données!$K$6:$K$500=A30)*(MONTH(Données!$J$6:$J$500)=A34)*(YEAR(Données!$J$6:$J$500)=2013))</f>
        <v>#VALUE!</v>
      </c>
      <c r="H30" s="17" t="e">
        <f>SUMPRODUCT((Données!$N$6:$N$500=A30)*(MONTH(Données!$M$6:$M$500)=A34)*(YEAR(Données!$M$6:$M$500)=2013))</f>
        <v>#VALUE!</v>
      </c>
      <c r="I30" s="17" t="e">
        <f>SUMPRODUCT((Données!$E$6:$E$500="")*(Données!$F$6:$F$500="")*(Données!$N$6:$N$500=A30)*(MONTH(Données!$M$6:$M$500)=A34)*(YEAR(Données!$M$6:$M$500)=2013))</f>
        <v>#VALUE!</v>
      </c>
      <c r="J30" s="17" t="e">
        <f>SUMPRODUCT((Données!$E$6:$E$500="M")*(Données!$N$6:$N$500=A30)*(MONTH(Données!$M$6:$M$500)=A34)*(YEAR(Données!$M$6:$M$500)=2013))+SUMPRODUCT((Données!$F$6:$F$500="M")*(Données!$N$6:$N$500=A30)*(MONTH(Données!$M$6:$M$500)=A34)*(YEAR(Données!$M$6:$M$500)=2013))</f>
        <v>#VALUE!</v>
      </c>
      <c r="K30" s="17" t="e">
        <f>SUMPRODUCT((Données!$S$6:$S$500="AQP")*(Données!$N$6:$N$500=A30)*(MONTH(Données!$M$6:$M$500)=A34)*(YEAR(Données!$M$6:$M$500)=2013))</f>
        <v>#VALUE!</v>
      </c>
      <c r="L30" s="17" t="e">
        <f>SUMPRODUCT((Données!$S$6:$S$500="Selon doc. fo. (sans rapport)")*(Données!$N$6:$N$500=A30)*(MONTH(Données!$M$6:$M$500)=A34)*(YEAR(Données!$M$6:$M$500)=2013))</f>
        <v>#VALUE!</v>
      </c>
      <c r="M30" s="17" t="e">
        <f>SUMPRODUCT((Données!$S$6:$S$500="Selon EB-xxx (sans rapport)")*(Données!$N$6:$N$500=A30)*(MONTH(Données!$M$6:$M$500)=A34)*(YEAR(Données!$M$6:$M$500)=2013))</f>
        <v>#VALUE!</v>
      </c>
      <c r="N30" s="17" t="e">
        <f>SUMPRODUCT((Données!$S$6:$S$500="Lot / OF déjà contrôlé")*(Données!$N$6:$N$500=A30)*(MONTH(Données!$M$6:$M$500)=A34)*(YEAR(Données!$M$6:$M$500)=2013))</f>
        <v>#VALUE!</v>
      </c>
      <c r="O30" s="17" t="e">
        <f>SUMPRODUCT((Données!$D$6:$D$500="P")*(Données!$N$6:$N$500=A30)*(MONTH(Données!$M$6:$M$500)=A34)*(YEAR(Données!$M$6:$M$500)=2013))</f>
        <v>#VALUE!</v>
      </c>
      <c r="P30" s="17" t="e">
        <f>SUMPRODUCT((Données!$D$6:$D$500="C")*(Données!$N$6:$N$500=A30)*(MONTH(Données!$M$6:$M$500)=A34)*(YEAR(Données!$M$6:$M$500)=2013))</f>
        <v>#VALUE!</v>
      </c>
      <c r="Q30" s="17" t="e">
        <f>SUMPRODUCT((Données!$D$6:$D$500="V")*(Données!$N$6:$N$500=A30)*(MONTH(Données!$M$6:$M$500)=A34)*(YEAR(Données!$M$6:$M$500)=2013))</f>
        <v>#VALUE!</v>
      </c>
      <c r="R30" s="23" t="e">
        <f>SUMPRODUCT((Données!$N$6:$N$500=A30)*(MONTH(Données!$M$6:$M$500)=A34)*(YEAR(Données!$M$6:$M$500)=2013)*Données!$P$6:$P$500)</f>
        <v>#VALUE!</v>
      </c>
      <c r="S30" s="23" t="e">
        <f>SUMPRODUCT((Données!$N$6:$N$500=A30)*(MONTH(Données!$M$6:$M$500)=A34)*(YEAR(Données!$M$6:$M$500)=2013)*Données!$Q$6:$Q$500)</f>
        <v>#VALUE!</v>
      </c>
      <c r="T30" s="23" t="e">
        <f t="shared" ref="T30:T33" si="8">R30-S30</f>
        <v>#VALUE!</v>
      </c>
      <c r="U30" s="23" t="e">
        <f>SUMPRODUCT((Données!$N$6:$N$500=A30)*(MONTH(Données!$M$6:$M$500)=A34)*(YEAR(Données!$M$6:$M$500)=2013)*(ISNUMBER(Données!$O$6:$O$500)),Données!$O$6:$O$500)/SUMPRODUCT((Données!$N$6:$N$500=A30)*(MONTH(Données!$M$6:$M$500)=A34)*(YEAR(Données!$M$6:$M$500)=2013)*(ISNUMBER(Données!$O$6:$O$500)))</f>
        <v>#VALUE!</v>
      </c>
      <c r="V30" s="113" t="e">
        <f>SUMPRODUCT((Données!$E$6:$E$500="M")*(Données!$N$6:$N$500=A30)*(MONTH(Données!$M$6:$M$500)=A$34)*(YEAR(Données!$M$6:$M$500)=2013)*(ISNUMBER(Données!$O$6:$O$500)),Données!$O$6:$O$500)/SUMPRODUCT((Données!$E$6:$E$500="M")*(Données!$N$6:$N$500=A30)*(MONTH(Données!$M$6:$M$500)=A$34)*(YEAR(Données!$M$6:$M$500)=2013)*(ISNUMBER(Données!$O$6:$O$500)))</f>
        <v>#VALUE!</v>
      </c>
      <c r="W30" s="109" t="e">
        <f>SUMPRODUCT((Données!$S$6:$S$500="AQP")*(Données!$N$6:$N$500=A30)*(MONTH(Données!$M$6:$M$500)=A$34)*(YEAR(Données!$M$6:$M$500)=2013)*(ISNUMBER(Données!$O$6:$O$500)),Données!$O$6:$O$500)/SUMPRODUCT((Données!$S$6:$S$500="AQP")*(Données!$N$6:$N$500=A30)*(MONTH(Données!$M$6:$M$500)=A$34)*(YEAR(Données!$M$6:$M$500)=2013)*(ISNUMBER(Données!$O$6:$O$500)))</f>
        <v>#VALUE!</v>
      </c>
    </row>
    <row r="31" spans="1:25">
      <c r="A31" s="7">
        <v>33</v>
      </c>
      <c r="B31" s="18" t="s">
        <v>72</v>
      </c>
      <c r="C31" s="12">
        <v>254</v>
      </c>
      <c r="D31" s="14" t="e">
        <f>SUMPRODUCT((Données!$K$6:$K$500=A31)*(MONTH(Données!$J$6:$J$500)=A34)*(YEAR(Données!$J$6:$J$500)=2013))</f>
        <v>#VALUE!</v>
      </c>
      <c r="E31" s="14" t="e">
        <f>SUMPRODUCT((Données!$E$6:$E$500="")*(Données!$K$6:$K$500=A31)*(MONTH(Données!$J$6:$J$500)=A34)*(YEAR(Données!$J$6:$J$500)=2013))</f>
        <v>#VALUE!</v>
      </c>
      <c r="F31" s="14" t="e">
        <f>SUMPRODUCT((Données!$E$6:$E$500="M")*(Données!$K$6:$K$500=A31)*(MONTH(Données!$J$6:$J$500)=A34)*(YEAR(Données!$J$6:$J$500)=2013))</f>
        <v>#VALUE!</v>
      </c>
      <c r="G31" s="14" t="e">
        <f>SUMPRODUCT((Données!$F$6:$F$500="M")*(Données!$K$6:$K$500=A31)*(MONTH(Données!$J$6:$J$500)=A34)*(YEAR(Données!$J$6:$J$500)=2013))</f>
        <v>#VALUE!</v>
      </c>
      <c r="H31" s="17" t="e">
        <f>SUMPRODUCT((Données!$N$6:$N$500=A31)*(MONTH(Données!$M$6:$M$500)=A34)*(YEAR(Données!$M$6:$M$500)=2013))</f>
        <v>#VALUE!</v>
      </c>
      <c r="I31" s="17" t="e">
        <f>SUMPRODUCT((Données!$E$6:$E$500="")*(Données!$F$6:$F$500="")*(Données!$N$6:$N$500=A31)*(MONTH(Données!$M$6:$M$500)=A34)*(YEAR(Données!$M$6:$M$500)=2013))</f>
        <v>#VALUE!</v>
      </c>
      <c r="J31" s="17" t="e">
        <f>SUMPRODUCT((Données!$E$6:$E$500="M")*(Données!$N$6:$N$500=A31)*(MONTH(Données!$M$6:$M$500)=A34)*(YEAR(Données!$M$6:$M$500)=2013))+SUMPRODUCT((Données!$F$6:$F$500="M")*(Données!$N$6:$N$500=A31)*(MONTH(Données!$M$6:$M$500)=A34)*(YEAR(Données!$M$6:$M$500)=2013))</f>
        <v>#VALUE!</v>
      </c>
      <c r="K31" s="17" t="e">
        <f>SUMPRODUCT((Données!$S$6:$S$500="AQP")*(Données!$N$6:$N$500=A31)*(MONTH(Données!$M$6:$M$500)=A34)*(YEAR(Données!$M$6:$M$500)=2013))</f>
        <v>#VALUE!</v>
      </c>
      <c r="L31" s="17" t="e">
        <f>SUMPRODUCT((Données!$S$6:$S$500="Selon doc. fo. (sans rapport)")*(Données!$N$6:$N$500=A31)*(MONTH(Données!$M$6:$M$500)=A34)*(YEAR(Données!$M$6:$M$500)=2013))</f>
        <v>#VALUE!</v>
      </c>
      <c r="M31" s="17" t="e">
        <f>SUMPRODUCT((Données!$S$6:$S$500="Selon EB-xxx (sans rapport)")*(Données!$N$6:$N$500=A31)*(MONTH(Données!$M$6:$M$500)=A34)*(YEAR(Données!$M$6:$M$500)=2013))</f>
        <v>#VALUE!</v>
      </c>
      <c r="N31" s="17" t="e">
        <f>SUMPRODUCT((Données!$S$6:$S$500="Lot / OF déjà contrôlé")*(Données!$N$6:$N$500=A31)*(MONTH(Données!$M$6:$M$500)=A34)*(YEAR(Données!$M$6:$M$500)=2013))</f>
        <v>#VALUE!</v>
      </c>
      <c r="O31" s="17" t="e">
        <f>SUMPRODUCT((Données!$D$6:$D$500="P")*(Données!$N$6:$N$500=A31)*(MONTH(Données!$M$6:$M$500)=A34)*(YEAR(Données!$M$6:$M$500)=2013))</f>
        <v>#VALUE!</v>
      </c>
      <c r="P31" s="17" t="e">
        <f>SUMPRODUCT((Données!$D$6:$D$500="C")*(Données!$N$6:$N$500=A31)*(MONTH(Données!$M$6:$M$500)=A34)*(YEAR(Données!$M$6:$M$500)=2013))</f>
        <v>#VALUE!</v>
      </c>
      <c r="Q31" s="17" t="e">
        <f>SUMPRODUCT((Données!$D$6:$D$500="V")*(Données!$N$6:$N$500=A31)*(MONTH(Données!$M$6:$M$500)=A34)*(YEAR(Données!$M$6:$M$500)=2013))</f>
        <v>#VALUE!</v>
      </c>
      <c r="R31" s="23" t="e">
        <f>SUMPRODUCT((Données!$N$6:$N$500=A31)*(MONTH(Données!$M$6:$M$500)=A34)*(YEAR(Données!$M$6:$M$500)=2013)*Données!$P$6:$P$500)</f>
        <v>#VALUE!</v>
      </c>
      <c r="S31" s="23" t="e">
        <f>SUMPRODUCT((Données!$N$6:$N$500=A31)*(MONTH(Données!$M$6:$M$500)=A34)*(YEAR(Données!$M$6:$M$500)=2013)*Données!$Q$6:$Q$500)</f>
        <v>#VALUE!</v>
      </c>
      <c r="T31" s="23" t="e">
        <f t="shared" si="8"/>
        <v>#VALUE!</v>
      </c>
      <c r="U31" s="23" t="e">
        <f>SUMPRODUCT((Données!$N$6:$N$500=A31)*(MONTH(Données!$M$6:$M$500)=A34)*(YEAR(Données!$M$6:$M$500)=2013)*(ISNUMBER(Données!$O$6:$O$500)),Données!$O$6:$O$500)/SUMPRODUCT((Données!$N$6:$N$500=A31)*(MONTH(Données!$M$6:$M$500)=A34)*(YEAR(Données!$M$6:$M$500)=2013)*(ISNUMBER(Données!$O$6:$O$500)))</f>
        <v>#VALUE!</v>
      </c>
      <c r="V31" s="113" t="e">
        <f>SUMPRODUCT((Données!$E$6:$E$500="M")*(Données!$N$6:$N$500=A31)*(MONTH(Données!$M$6:$M$500)=A$34)*(YEAR(Données!$M$6:$M$500)=2013)*(ISNUMBER(Données!$O$6:$O$500)),Données!$O$6:$O$500)/SUMPRODUCT((Données!$E$6:$E$500="M")*(Données!$N$6:$N$500=A31)*(MONTH(Données!$M$6:$M$500)=A$34)*(YEAR(Données!$M$6:$M$500)=2013)*(ISNUMBER(Données!$O$6:$O$500)))</f>
        <v>#VALUE!</v>
      </c>
      <c r="W31" s="109" t="e">
        <f>SUMPRODUCT((Données!$S$6:$S$500="AQP")*(Données!$N$6:$N$500=A31)*(MONTH(Données!$M$6:$M$500)=A$34)*(YEAR(Données!$M$6:$M$500)=2013)*(ISNUMBER(Données!$O$6:$O$500)),Données!$O$6:$O$500)/SUMPRODUCT((Données!$S$6:$S$500="AQP")*(Données!$N$6:$N$500=A31)*(MONTH(Données!$M$6:$M$500)=A$34)*(YEAR(Données!$M$6:$M$500)=2013)*(ISNUMBER(Données!$O$6:$O$500)))</f>
        <v>#VALUE!</v>
      </c>
    </row>
    <row r="32" spans="1:25">
      <c r="A32" s="7">
        <v>34</v>
      </c>
      <c r="B32" s="18" t="s">
        <v>73</v>
      </c>
      <c r="C32" s="12">
        <v>225</v>
      </c>
      <c r="D32" s="14" t="e">
        <f>SUMPRODUCT((Données!$K$6:$K$500=A32)*(MONTH(Données!$J$6:$J$500)=A34)*(YEAR(Données!$J$6:$J$500)=2013))</f>
        <v>#VALUE!</v>
      </c>
      <c r="E32" s="14" t="e">
        <f>SUMPRODUCT((Données!$E$6:$E$500="")*(Données!$K$6:$K$500=A32)*(MONTH(Données!$J$6:$J$500)=A34)*(YEAR(Données!$J$6:$J$500)=2013))</f>
        <v>#VALUE!</v>
      </c>
      <c r="F32" s="14" t="e">
        <f>SUMPRODUCT((Données!$E$6:$E$500="M")*(Données!$K$6:$K$500=A32)*(MONTH(Données!$J$6:$J$500)=A34)*(YEAR(Données!$J$6:$J$500)=2013))</f>
        <v>#VALUE!</v>
      </c>
      <c r="G32" s="14" t="e">
        <f>SUMPRODUCT((Données!$F$6:$F$500="M")*(Données!$K$6:$K$500=A32)*(MONTH(Données!$J$6:$J$500)=A34)*(YEAR(Données!$J$6:$J$500)=2013))</f>
        <v>#VALUE!</v>
      </c>
      <c r="H32" s="17" t="e">
        <f>SUMPRODUCT((Données!$N$6:$N$500=A32)*(MONTH(Données!$M$6:$M$500)=A34)*(YEAR(Données!$M$6:$M$500)=2013))</f>
        <v>#VALUE!</v>
      </c>
      <c r="I32" s="17" t="e">
        <f>SUMPRODUCT((Données!$E$6:$E$500="")*(Données!$F$6:$F$500="")*(Données!$N$6:$N$500=A32)*(MONTH(Données!$M$6:$M$500)=A34)*(YEAR(Données!$M$6:$M$500)=2013))</f>
        <v>#VALUE!</v>
      </c>
      <c r="J32" s="17" t="e">
        <f>SUMPRODUCT((Données!$E$6:$E$500="M")*(Données!$N$6:$N$500=A32)*(MONTH(Données!$M$6:$M$500)=A34)*(YEAR(Données!$M$6:$M$500)=2013))+SUMPRODUCT((Données!$F$6:$F$500="M")*(Données!$N$6:$N$500=A32)*(MONTH(Données!$M$6:$M$500)=A34)*(YEAR(Données!$M$6:$M$500)=2013))</f>
        <v>#VALUE!</v>
      </c>
      <c r="K32" s="17" t="e">
        <f>SUMPRODUCT((Données!$S$6:$S$500="AQP")*(Données!$N$6:$N$500=A32)*(MONTH(Données!$M$6:$M$500)=A34)*(YEAR(Données!$M$6:$M$500)=2013))</f>
        <v>#VALUE!</v>
      </c>
      <c r="L32" s="17" t="e">
        <f>SUMPRODUCT((Données!$S$6:$S$500="Selon doc. fo. (sans rapport)")*(Données!$N$6:$N$500=A32)*(MONTH(Données!$M$6:$M$500)=A34)*(YEAR(Données!$M$6:$M$500)=2013))</f>
        <v>#VALUE!</v>
      </c>
      <c r="M32" s="17" t="e">
        <f>SUMPRODUCT((Données!$S$6:$S$500="Selon EB-xxx (sans rapport)")*(Données!$N$6:$N$500=A32)*(MONTH(Données!$M$6:$M$500)=A34)*(YEAR(Données!$M$6:$M$500)=2013))</f>
        <v>#VALUE!</v>
      </c>
      <c r="N32" s="17" t="e">
        <f>SUMPRODUCT((Données!$S$6:$S$500="Lot / OF déjà contrôlé")*(Données!$N$6:$N$500=A32)*(MONTH(Données!$M$6:$M$500)=A34)*(YEAR(Données!$M$6:$M$500)=2013))</f>
        <v>#VALUE!</v>
      </c>
      <c r="O32" s="17" t="e">
        <f>SUMPRODUCT((Données!$D$6:$D$500="P")*(Données!$N$6:$N$500=A32)*(MONTH(Données!$M$6:$M$500)=A34)*(YEAR(Données!$M$6:$M$500)=2013))</f>
        <v>#VALUE!</v>
      </c>
      <c r="P32" s="17" t="e">
        <f>SUMPRODUCT((Données!$D$6:$D$500="C")*(Données!$N$6:$N$500=A32)*(MONTH(Données!$M$6:$M$500)=A34)*(YEAR(Données!$M$6:$M$500)=2013))</f>
        <v>#VALUE!</v>
      </c>
      <c r="Q32" s="17" t="e">
        <f>SUMPRODUCT((Données!$D$6:$D$500="V")*(Données!$N$6:$N$500=A32)*(MONTH(Données!$M$6:$M$500)=A34)*(YEAR(Données!$M$6:$M$500)=2013))</f>
        <v>#VALUE!</v>
      </c>
      <c r="R32" s="23" t="e">
        <f>SUMPRODUCT((Données!$N$6:$N$500=A32)*(MONTH(Données!$M$6:$M$500)=A34)*(YEAR(Données!$M$6:$M$500)=2013)*Données!$P$6:$P$500)</f>
        <v>#VALUE!</v>
      </c>
      <c r="S32" s="23" t="e">
        <f>SUMPRODUCT((Données!$N$6:$N$500=A32)*(MONTH(Données!$M$6:$M$500)=A34)*(YEAR(Données!$M$6:$M$500)=2013)*Données!$Q$6:$Q$500)</f>
        <v>#VALUE!</v>
      </c>
      <c r="T32" s="23" t="e">
        <f t="shared" si="8"/>
        <v>#VALUE!</v>
      </c>
      <c r="U32" s="23" t="e">
        <f>SUMPRODUCT((Données!$N$6:$N$500=A32)*(MONTH(Données!$M$6:$M$500)=A34)*(YEAR(Données!$M$6:$M$500)=2013)*(ISNUMBER(Données!$O$6:$O$500)),Données!$O$6:$O$500)/SUMPRODUCT((Données!$N$6:$N$500=A32)*(MONTH(Données!$M$6:$M$500)=A34)*(YEAR(Données!$M$6:$M$500)=2013)*(ISNUMBER(Données!$O$6:$O$500)))</f>
        <v>#VALUE!</v>
      </c>
      <c r="V32" s="113" t="e">
        <f>SUMPRODUCT((Données!$E$6:$E$500="M")*(Données!$N$6:$N$500=A32)*(MONTH(Données!$M$6:$M$500)=A$34)*(YEAR(Données!$M$6:$M$500)=2013)*(ISNUMBER(Données!$O$6:$O$500)),Données!$O$6:$O$500)/SUMPRODUCT((Données!$E$6:$E$500="M")*(Données!$N$6:$N$500=A32)*(MONTH(Données!$M$6:$M$500)=A$34)*(YEAR(Données!$M$6:$M$500)=2013)*(ISNUMBER(Données!$O$6:$O$500)))</f>
        <v>#VALUE!</v>
      </c>
      <c r="W32" s="109" t="e">
        <f>SUMPRODUCT((Données!$S$6:$S$500="AQP")*(Données!$N$6:$N$500=A32)*(MONTH(Données!$M$6:$M$500)=A$34)*(YEAR(Données!$M$6:$M$500)=2013)*(ISNUMBER(Données!$O$6:$O$500)),Données!$O$6:$O$500)/SUMPRODUCT((Données!$S$6:$S$500="AQP")*(Données!$N$6:$N$500=A32)*(MONTH(Données!$M$6:$M$500)=A$34)*(YEAR(Données!$M$6:$M$500)=2013)*(ISNUMBER(Données!$O$6:$O$500)))</f>
        <v>#VALUE!</v>
      </c>
    </row>
    <row r="33" spans="1:25">
      <c r="A33" s="7">
        <v>35</v>
      </c>
      <c r="B33" s="18" t="s">
        <v>74</v>
      </c>
      <c r="C33" s="12">
        <v>207</v>
      </c>
      <c r="D33" s="14" t="e">
        <f>SUMPRODUCT((Données!$K$6:$K$500=A33)*(MONTH(Données!$J$6:$J$500)=A34)*(YEAR(Données!$J$6:$J$500)=2013))</f>
        <v>#VALUE!</v>
      </c>
      <c r="E33" s="14" t="e">
        <f>SUMPRODUCT((Données!$E$6:$E$500="")*(Données!$K$6:$K$500=A33)*(MONTH(Données!$J$6:$J$500)=A34)*(YEAR(Données!$J$6:$J$500)=2013))</f>
        <v>#VALUE!</v>
      </c>
      <c r="F33" s="14" t="e">
        <f>SUMPRODUCT((Données!$E$6:$E$500="M")*(Données!$K$6:$K$500=A33)*(MONTH(Données!$J$6:$J$500)=A34)*(YEAR(Données!$J$6:$J$500)=2013))</f>
        <v>#VALUE!</v>
      </c>
      <c r="G33" s="14" t="e">
        <f>SUMPRODUCT((Données!$F$6:$F$500="M")*(Données!$K$6:$K$500=A33)*(MONTH(Données!$J$6:$J$500)=A34)*(YEAR(Données!$J$6:$J$500)=2013))</f>
        <v>#VALUE!</v>
      </c>
      <c r="H33" s="17" t="e">
        <f>SUMPRODUCT((Données!$N$6:$N$500=A33)*(MONTH(Données!$M$6:$M$500)=A34)*(YEAR(Données!$M$6:$M$500)=2013))</f>
        <v>#VALUE!</v>
      </c>
      <c r="I33" s="17" t="e">
        <f>SUMPRODUCT((Données!$E$6:$E$500="")*(Données!$F$6:$F$500="")*(Données!$N$6:$N$500=A33)*(MONTH(Données!$M$6:$M$500)=A34)*(YEAR(Données!$M$6:$M$500)=2013))</f>
        <v>#VALUE!</v>
      </c>
      <c r="J33" s="17" t="e">
        <f>SUMPRODUCT((Données!$E$6:$E$500="M")*(Données!$N$6:$N$500=A33)*(MONTH(Données!$M$6:$M$500)=A34)*(YEAR(Données!$M$6:$M$500)=2013))+SUMPRODUCT((Données!$F$6:$F$500="M")*(Données!$N$6:$N$500=A33)*(MONTH(Données!$M$6:$M$500)=A34)*(YEAR(Données!$M$6:$M$500)=2013))</f>
        <v>#VALUE!</v>
      </c>
      <c r="K33" s="17" t="e">
        <f>SUMPRODUCT((Données!$S$6:$S$500="AQP")*(Données!$N$6:$N$500=A33)*(MONTH(Données!$M$6:$M$500)=A34)*(YEAR(Données!$M$6:$M$500)=2013))</f>
        <v>#VALUE!</v>
      </c>
      <c r="L33" s="17" t="e">
        <f>SUMPRODUCT((Données!$S$6:$S$500="Selon doc. fo. (sans rapport)")*(Données!$N$6:$N$500=A33)*(MONTH(Données!$M$6:$M$500)=A34)*(YEAR(Données!$M$6:$M$500)=2013))</f>
        <v>#VALUE!</v>
      </c>
      <c r="M33" s="17" t="e">
        <f>SUMPRODUCT((Données!$S$6:$S$500="Selon EB-xxx (sans rapport)")*(Données!$N$6:$N$500=A33)*(MONTH(Données!$M$6:$M$500)=A34)*(YEAR(Données!$M$6:$M$500)=2013))</f>
        <v>#VALUE!</v>
      </c>
      <c r="N33" s="17" t="e">
        <f>SUMPRODUCT((Données!$S$6:$S$500="Lot / OF déjà contrôlé")*(Données!$N$6:$N$500=A33)*(MONTH(Données!$M$6:$M$500)=A34)*(YEAR(Données!$M$6:$M$500)=2013))</f>
        <v>#VALUE!</v>
      </c>
      <c r="O33" s="17" t="e">
        <f>SUMPRODUCT((Données!$D$6:$D$500="P")*(Données!$N$6:$N$500=A33)*(MONTH(Données!$M$6:$M$500)=A34)*(YEAR(Données!$M$6:$M$500)=2013))</f>
        <v>#VALUE!</v>
      </c>
      <c r="P33" s="17" t="e">
        <f>SUMPRODUCT((Données!$D$6:$D$500="C")*(Données!$N$6:$N$500=A33)*(MONTH(Données!$M$6:$M$500)=A34)*(YEAR(Données!$M$6:$M$500)=2013))</f>
        <v>#VALUE!</v>
      </c>
      <c r="Q33" s="17" t="e">
        <f>SUMPRODUCT((Données!$D$6:$D$500="V")*(Données!$N$6:$N$500=A33)*(MONTH(Données!$M$6:$M$500)=A34)*(YEAR(Données!$M$6:$M$500)=2013))</f>
        <v>#VALUE!</v>
      </c>
      <c r="R33" s="23" t="e">
        <f>SUMPRODUCT((Données!$N$6:$N$500=A33)*(MONTH(Données!$M$6:$M$500)=A34)*(YEAR(Données!$M$6:$M$500)=2013)*Données!$P$6:$P$500)</f>
        <v>#VALUE!</v>
      </c>
      <c r="S33" s="23" t="e">
        <f>SUMPRODUCT((Données!$N$6:$N$500=A33)*(MONTH(Données!$M$6:$M$500)=A34)*(YEAR(Données!$M$6:$M$500)=2013)*Données!$Q$6:$Q$500)</f>
        <v>#VALUE!</v>
      </c>
      <c r="T33" s="23" t="e">
        <f t="shared" si="8"/>
        <v>#VALUE!</v>
      </c>
      <c r="U33" s="23" t="e">
        <f>SUMPRODUCT((Données!$N$6:$N$500=A33)*(MONTH(Données!$M$6:$M$500)=A34)*(YEAR(Données!$M$6:$M$500)=2013)*(ISNUMBER(Données!$O$6:$O$500)),Données!$O$6:$O$500)/SUMPRODUCT((Données!$N$6:$N$500=A33)*(MONTH(Données!$M$6:$M$500)=A34)*(YEAR(Données!$M$6:$M$500)=2013)*(ISNUMBER(Données!$O$6:$O$500)))</f>
        <v>#VALUE!</v>
      </c>
      <c r="V33" s="113" t="e">
        <f>SUMPRODUCT((Données!$E$6:$E$500="M")*(Données!$N$6:$N$500=A33)*(MONTH(Données!$M$6:$M$500)=A$34)*(YEAR(Données!$M$6:$M$500)=2013)*(ISNUMBER(Données!$O$6:$O$500)),Données!$O$6:$O$500)/SUMPRODUCT((Données!$E$6:$E$500="M")*(Données!$N$6:$N$500=A33)*(MONTH(Données!$M$6:$M$500)=A$34)*(YEAR(Données!$M$6:$M$500)=2013)*(ISNUMBER(Données!$O$6:$O$500)))</f>
        <v>#VALUE!</v>
      </c>
      <c r="W33" s="109" t="e">
        <f>SUMPRODUCT((Données!$S$6:$S$500="AQP")*(Données!$N$6:$N$500=A33)*(MONTH(Données!$M$6:$M$500)=A$34)*(YEAR(Données!$M$6:$M$500)=2013)*(ISNUMBER(Données!$O$6:$O$500)),Données!$O$6:$O$500)/SUMPRODUCT((Données!$S$6:$S$500="AQP")*(Données!$N$6:$N$500=A33)*(MONTH(Données!$M$6:$M$500)=A$34)*(YEAR(Données!$M$6:$M$500)=2013)*(ISNUMBER(Données!$O$6:$O$500)))</f>
        <v>#VALUE!</v>
      </c>
    </row>
    <row r="34" spans="1:25">
      <c r="A34" s="7">
        <v>8</v>
      </c>
      <c r="B34" s="19" t="s">
        <v>70</v>
      </c>
      <c r="C34" s="20">
        <f>C33</f>
        <v>207</v>
      </c>
      <c r="D34" s="21" t="e">
        <f>SUM(D29:D33)</f>
        <v>#VALUE!</v>
      </c>
      <c r="E34" s="21" t="e">
        <f t="shared" ref="E34:J34" si="9">SUM(E29:E33)</f>
        <v>#VALUE!</v>
      </c>
      <c r="F34" s="21" t="e">
        <f t="shared" si="9"/>
        <v>#VALUE!</v>
      </c>
      <c r="G34" s="21" t="e">
        <f t="shared" si="9"/>
        <v>#VALUE!</v>
      </c>
      <c r="H34" s="22" t="e">
        <f t="shared" si="9"/>
        <v>#VALUE!</v>
      </c>
      <c r="I34" s="22" t="e">
        <f t="shared" si="9"/>
        <v>#VALUE!</v>
      </c>
      <c r="J34" s="22" t="e">
        <f t="shared" si="9"/>
        <v>#VALUE!</v>
      </c>
      <c r="K34" s="22" t="e">
        <f>SUM(K29:K33)</f>
        <v>#VALUE!</v>
      </c>
      <c r="L34" s="22" t="e">
        <f t="shared" ref="L34:T34" si="10">SUM(L29:L33)</f>
        <v>#VALUE!</v>
      </c>
      <c r="M34" s="22" t="e">
        <f t="shared" si="10"/>
        <v>#VALUE!</v>
      </c>
      <c r="N34" s="22" t="e">
        <f t="shared" si="10"/>
        <v>#VALUE!</v>
      </c>
      <c r="O34" s="22" t="e">
        <f t="shared" si="10"/>
        <v>#VALUE!</v>
      </c>
      <c r="P34" s="22" t="e">
        <f t="shared" si="10"/>
        <v>#VALUE!</v>
      </c>
      <c r="Q34" s="22" t="e">
        <f t="shared" si="10"/>
        <v>#VALUE!</v>
      </c>
      <c r="R34" s="24" t="e">
        <f t="shared" si="10"/>
        <v>#VALUE!</v>
      </c>
      <c r="S34" s="24" t="e">
        <f t="shared" si="10"/>
        <v>#VALUE!</v>
      </c>
      <c r="T34" s="24" t="e">
        <f t="shared" si="10"/>
        <v>#VALUE!</v>
      </c>
      <c r="U34" s="24" t="e">
        <f>SUMPRODUCT((MONTH(Données!$M$6:$M$500)=A34)*(YEAR(Données!$M$6:$M$500)=2013)*(ISNUMBER(Données!$O$6:$O$500)),Données!$O$6:$O$500)/SUMPRODUCT((MONTH(Données!$M$6:$M$500)=A34)*(YEAR(Données!$M$6:$M$500)=2013)*(ISNUMBER(Données!$O$6:$O$500)))</f>
        <v>#VALUE!</v>
      </c>
      <c r="V34" s="114" t="e">
        <f>AVERAGE(V29:V33)</f>
        <v>#VALUE!</v>
      </c>
      <c r="W34" s="110" t="e">
        <f>AVERAGE(W29:W33)</f>
        <v>#VALUE!</v>
      </c>
    </row>
    <row r="35" spans="1:25">
      <c r="B35" s="19" t="s">
        <v>45</v>
      </c>
      <c r="C35" s="26" t="s">
        <v>46</v>
      </c>
      <c r="D35" s="27" t="s">
        <v>46</v>
      </c>
      <c r="E35" s="27" t="e">
        <f>E34/D34</f>
        <v>#VALUE!</v>
      </c>
      <c r="F35" s="27" t="e">
        <f>F34/D34</f>
        <v>#VALUE!</v>
      </c>
      <c r="G35" s="27" t="e">
        <f>G34/D34</f>
        <v>#VALUE!</v>
      </c>
      <c r="H35" s="28" t="e">
        <f>H34/D34</f>
        <v>#VALUE!</v>
      </c>
      <c r="I35" s="28" t="e">
        <f>I34/H34</f>
        <v>#VALUE!</v>
      </c>
      <c r="J35" s="28" t="e">
        <f>J34/H34</f>
        <v>#VALUE!</v>
      </c>
      <c r="K35" s="28" t="e">
        <f>K34/H34</f>
        <v>#VALUE!</v>
      </c>
      <c r="L35" s="28" t="e">
        <f>L34/H34</f>
        <v>#VALUE!</v>
      </c>
      <c r="M35" s="28" t="e">
        <f>M34/H34</f>
        <v>#VALUE!</v>
      </c>
      <c r="N35" s="28" t="e">
        <f>N34/H34</f>
        <v>#VALUE!</v>
      </c>
      <c r="O35" s="28" t="e">
        <f>O34/H34</f>
        <v>#VALUE!</v>
      </c>
      <c r="P35" s="28" t="e">
        <f>P34/H34</f>
        <v>#VALUE!</v>
      </c>
      <c r="Q35" s="28" t="e">
        <f>Q34/H34</f>
        <v>#VALUE!</v>
      </c>
      <c r="R35" s="25" t="s">
        <v>46</v>
      </c>
      <c r="S35" s="29" t="e">
        <f>S34/R34</f>
        <v>#VALUE!</v>
      </c>
      <c r="T35" s="29" t="e">
        <f>T34/R34</f>
        <v>#VALUE!</v>
      </c>
      <c r="U35" s="29" t="s">
        <v>46</v>
      </c>
      <c r="V35" s="115" t="s">
        <v>46</v>
      </c>
      <c r="W35" s="111" t="s">
        <v>46</v>
      </c>
    </row>
    <row r="36" spans="1:25">
      <c r="B36" s="8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</row>
    <row r="37" spans="1:25" ht="15" customHeight="1">
      <c r="B37" s="144" t="s">
        <v>105</v>
      </c>
      <c r="C37" s="133" t="s">
        <v>30</v>
      </c>
      <c r="D37" s="135" t="s">
        <v>32</v>
      </c>
      <c r="E37" s="136"/>
      <c r="F37" s="136"/>
      <c r="G37" s="137"/>
      <c r="H37" s="138" t="s">
        <v>37</v>
      </c>
      <c r="I37" s="139"/>
      <c r="J37" s="139"/>
      <c r="K37" s="139"/>
      <c r="L37" s="139"/>
      <c r="M37" s="139"/>
      <c r="N37" s="139"/>
      <c r="O37" s="139"/>
      <c r="P37" s="139"/>
      <c r="Q37" s="140"/>
      <c r="R37" s="141" t="s">
        <v>31</v>
      </c>
      <c r="S37" s="142"/>
      <c r="T37" s="142"/>
      <c r="U37" s="142"/>
      <c r="V37" s="142"/>
      <c r="W37" s="143"/>
    </row>
    <row r="38" spans="1:25" ht="45" customHeight="1">
      <c r="B38" s="145"/>
      <c r="C38" s="134"/>
      <c r="D38" s="13" t="s">
        <v>36</v>
      </c>
      <c r="E38" s="13" t="s">
        <v>33</v>
      </c>
      <c r="F38" s="13" t="s">
        <v>34</v>
      </c>
      <c r="G38" s="13" t="s">
        <v>35</v>
      </c>
      <c r="H38" s="16" t="s">
        <v>36</v>
      </c>
      <c r="I38" s="16" t="s">
        <v>33</v>
      </c>
      <c r="J38" s="16" t="s">
        <v>34</v>
      </c>
      <c r="K38" s="16" t="s">
        <v>38</v>
      </c>
      <c r="L38" s="16" t="s">
        <v>39</v>
      </c>
      <c r="M38" s="16" t="s">
        <v>40</v>
      </c>
      <c r="N38" s="16" t="s">
        <v>41</v>
      </c>
      <c r="O38" s="16" t="s">
        <v>43</v>
      </c>
      <c r="P38" s="16" t="s">
        <v>42</v>
      </c>
      <c r="Q38" s="16" t="s">
        <v>44</v>
      </c>
      <c r="R38" s="15" t="s">
        <v>49</v>
      </c>
      <c r="S38" s="15" t="s">
        <v>50</v>
      </c>
      <c r="T38" s="15" t="s">
        <v>51</v>
      </c>
      <c r="U38" s="15" t="s">
        <v>52</v>
      </c>
      <c r="V38" s="112" t="s">
        <v>98</v>
      </c>
      <c r="W38" s="15" t="s">
        <v>99</v>
      </c>
      <c r="X38" s="126" t="s">
        <v>100</v>
      </c>
      <c r="Y38" s="126" t="s">
        <v>101</v>
      </c>
    </row>
    <row r="39" spans="1:25">
      <c r="A39" s="7">
        <v>36</v>
      </c>
      <c r="B39" s="128" t="s">
        <v>76</v>
      </c>
      <c r="C39" s="12">
        <v>187</v>
      </c>
      <c r="D39" s="14" t="e">
        <f>SUMPRODUCT((Données!$K$6:$K$500=A39)*(MONTH(Données!$J$6:$J$500)=A44)*(YEAR(Données!$J$6:$J$500)=2013))</f>
        <v>#VALUE!</v>
      </c>
      <c r="E39" s="14" t="e">
        <f>SUMPRODUCT((Données!$E$6:$E$500="")*(Données!$K$6:$K$500=A39)*(MONTH(Données!$J$6:$J$500)=A44)*(YEAR(Données!$J$6:$J$500)=2013))</f>
        <v>#VALUE!</v>
      </c>
      <c r="F39" s="14" t="e">
        <f>SUMPRODUCT((Données!$E$6:$E$500="M")*(Données!$K$6:$K$500=A39)*(MONTH(Données!$J$6:$J$500)=A44)*(YEAR(Données!$J$6:$J$500)=2013))</f>
        <v>#VALUE!</v>
      </c>
      <c r="G39" s="14" t="e">
        <f>SUMPRODUCT((Données!$F$6:$F$500="M")*(Données!$K$6:$K$500=A39)*(MONTH(Données!$J$6:$J$500)=A44)*(YEAR(Données!$J$6:$J$500)=2013))</f>
        <v>#VALUE!</v>
      </c>
      <c r="H39" s="17" t="e">
        <f>SUMPRODUCT((Données!$N$6:$N$500=A39)*(MONTH(Données!$M$6:$M$500)=A44)*(YEAR(Données!$M$6:$M$500)=2013))</f>
        <v>#VALUE!</v>
      </c>
      <c r="I39" s="17" t="e">
        <f>SUMPRODUCT((Données!$E$6:$E$500="")*(Données!$F$6:$F$500="")*(Données!$N$6:$N$500=A39)*(MONTH(Données!$M$6:$M$500)=A44)*(YEAR(Données!$M$6:$M$500)=2013))</f>
        <v>#VALUE!</v>
      </c>
      <c r="J39" s="17" t="e">
        <f>SUMPRODUCT((Données!$E$6:$E$500="M")*(Données!$N$6:$N$500=A39)*(MONTH(Données!$M$6:$M$500)=A44)*(YEAR(Données!$M$6:$M$500)=2013))+SUMPRODUCT((Données!$F$6:$F$500="M")*(Données!$N$6:$N$500=A39)*(MONTH(Données!$M$6:$M$500)=A44)*(YEAR(Données!$M$6:$M$500)=2013))</f>
        <v>#VALUE!</v>
      </c>
      <c r="K39" s="17" t="e">
        <f>SUMPRODUCT((Données!$S$6:$S$500="AQP")*(Données!$N$6:$N$500=A39)*(MONTH(Données!$M$6:$M$500)=A44)*(YEAR(Données!$M$6:$M$500)=2013))</f>
        <v>#VALUE!</v>
      </c>
      <c r="L39" s="17" t="e">
        <f>SUMPRODUCT((Données!$S$6:$S$500="Selon doc. fo. (sans rapport)")*(Données!$N$6:$N$500=A39)*(MONTH(Données!$M$6:$M$500)=A44)*(YEAR(Données!$M$6:$M$500)=2013))</f>
        <v>#VALUE!</v>
      </c>
      <c r="M39" s="17" t="e">
        <f>SUMPRODUCT((Données!$S$6:$S$500="Selon EB-xxx (sans rapport)")*(Données!$N$6:$N$500=A39)*(MONTH(Données!$M$6:$M$500)=A44)*(YEAR(Données!$M$6:$M$500)=2013))</f>
        <v>#VALUE!</v>
      </c>
      <c r="N39" s="17" t="e">
        <f>SUMPRODUCT((Données!$S$6:$S$500="Lot / OF déjà contrôlé")*(Données!$N$6:$N$500=A39)*(MONTH(Données!$M$6:$M$500)=A44)*(YEAR(Données!$M$6:$M$500)=2013))</f>
        <v>#VALUE!</v>
      </c>
      <c r="O39" s="17" t="e">
        <f>SUMPRODUCT((Données!$D$6:$D$500="P")*(Données!$N$6:$N$500=A39)*(MONTH(Données!$M$6:$M$500)=A44)*(YEAR(Données!$M$6:$M$500)=2013))</f>
        <v>#VALUE!</v>
      </c>
      <c r="P39" s="17" t="e">
        <f>SUMPRODUCT((Données!$D$6:$D$500="C")*(Données!$N$6:$N$500=A39)*(MONTH(Données!$M$6:$M$500)=A44)*(YEAR(Données!$M$6:$M$500)=2013))</f>
        <v>#VALUE!</v>
      </c>
      <c r="Q39" s="17" t="e">
        <f>SUMPRODUCT((Données!$D$6:$D$500="V")*(Données!$N$6:$N$500=A39)*(MONTH(Données!$M$6:$M$500)=A44)*(YEAR(Données!$M$6:$M$500)=2013))</f>
        <v>#VALUE!</v>
      </c>
      <c r="R39" s="23" t="e">
        <f>SUMPRODUCT((Données!$N$6:$N$500=A39)*(MONTH(Données!$M$6:$M$500)=A44)*(YEAR(Données!$M$6:$M$500)=2013)*Données!$P$6:$P$500)</f>
        <v>#VALUE!</v>
      </c>
      <c r="S39" s="23" t="e">
        <f>SUMPRODUCT((Données!$N$6:$N$500=A39)*(MONTH(Données!$M$6:$M$500)=A44)*(YEAR(Données!$M$6:$M$500)=2013)*Données!$Q$6:$Q$500)</f>
        <v>#VALUE!</v>
      </c>
      <c r="T39" s="23" t="e">
        <f>R39-S39</f>
        <v>#VALUE!</v>
      </c>
      <c r="U39" s="23" t="e">
        <f>SUMPRODUCT((Données!$N$6:$N$500=A39)*(MONTH(Données!$M$6:$M$500)=A44)*(YEAR(Données!$M$6:$M$500)=2013)*(ISNUMBER(Données!$O$6:$O$500)),Données!$O$6:$O$500)/SUMPRODUCT((Données!$N$6:$N$500=A39)*(MONTH(Données!$M$6:$M$500)=A44)*(YEAR(Données!$M$6:$M$500)=2013)*(ISNUMBER(Données!$O$6:$O$500)))</f>
        <v>#VALUE!</v>
      </c>
      <c r="V39" s="113" t="e">
        <f>SUMPRODUCT((Données!$E$6:$E$500="M")*(Données!$N$6:$N$500=A39)*(MONTH(Données!$M$6:$M$500)=A$44)*(YEAR(Données!$M$6:$M$500)=2013)*(ISNUMBER(Données!$O$6:$O$500)),Données!$O$6:$O$500)/SUMPRODUCT((Données!$E$6:$E$500="M")*(Données!$N$6:$N$500=A39)*(MONTH(Données!$M$6:$M$500)=A$44)*(YEAR(Données!$M$6:$M$500)=2013)*(ISNUMBER(Données!$O$6:$O$500)))</f>
        <v>#VALUE!</v>
      </c>
      <c r="W39" s="109" t="e">
        <f>SUMPRODUCT((Données!$S$6:$S$500="AQP")*(Données!$N$6:$N$500=A39)*(MONTH(Données!$M$6:$M$500)=A$44)*(YEAR(Données!$M$6:$M$500)=2013)*(ISNUMBER(Données!$O$6:$O$500)),Données!$O$6:$O$500)/SUMPRODUCT((Données!$S$6:$S$500="AQP")*(Données!$N$6:$N$500=A39)*(MONTH(Données!$M$6:$M$500)=A$44)*(YEAR(Données!$M$6:$M$500)=2013)*(ISNUMBER(Données!$O$6:$O$500)))</f>
        <v>#VALUE!</v>
      </c>
      <c r="X39" s="7" t="e">
        <f>SUMPRODUCT((MONTH(Données!$J$6:$J$500)=A44)*(YEAR(Données!$J$6:$J$500)=2013)*Données!$P$6:$P$500)</f>
        <v>#VALUE!</v>
      </c>
      <c r="Y39" s="7" t="e">
        <f>SUMPRODUCT((Données!$Q$6:$Q$500="")*(MONTH(Données!$J$6:$J$500)=A44)*(YEAR(Données!$J$6:$J$500)=2013)*Données!$P$6:$P$500)</f>
        <v>#VALUE!</v>
      </c>
    </row>
    <row r="40" spans="1:25">
      <c r="A40" s="7">
        <v>37</v>
      </c>
      <c r="B40" s="18" t="s">
        <v>77</v>
      </c>
      <c r="C40" s="12">
        <v>196</v>
      </c>
      <c r="D40" s="14" t="e">
        <f>SUMPRODUCT((Données!$K$6:$K$500=A40)*(MONTH(Données!$J$6:$J$500)=A44)*(YEAR(Données!$J$6:$J$500)=2013))</f>
        <v>#VALUE!</v>
      </c>
      <c r="E40" s="14" t="e">
        <f>SUMPRODUCT((Données!$E$6:$E$500="")*(Données!$K$6:$K$500=A40)*(MONTH(Données!$J$6:$J$500)=A44)*(YEAR(Données!$J$6:$J$500)=2013))</f>
        <v>#VALUE!</v>
      </c>
      <c r="F40" s="14" t="e">
        <f>SUMPRODUCT((Données!$E$6:$E$500="M")*(Données!$K$6:$K$500=A40)*(MONTH(Données!$J$6:$J$500)=A44)*(YEAR(Données!$J$6:$J$500)=2013))</f>
        <v>#VALUE!</v>
      </c>
      <c r="G40" s="14" t="e">
        <f>SUMPRODUCT((Données!$F$6:$F$500="M")*(Données!$K$6:$K$500=A40)*(MONTH(Données!$J$6:$J$500)=A44)*(YEAR(Données!$J$6:$J$500)=2013))</f>
        <v>#VALUE!</v>
      </c>
      <c r="H40" s="17" t="e">
        <f>SUMPRODUCT((Données!$N$6:$N$500=A40)*(MONTH(Données!$M$6:$M$500)=A44)*(YEAR(Données!$M$6:$M$500)=2013))</f>
        <v>#VALUE!</v>
      </c>
      <c r="I40" s="17" t="e">
        <f>SUMPRODUCT((Données!$E$6:$E$500="")*(Données!$F$6:$F$500="")*(Données!$N$6:$N$500=A40)*(MONTH(Données!$M$6:$M$500)=A44)*(YEAR(Données!$M$6:$M$500)=2013))</f>
        <v>#VALUE!</v>
      </c>
      <c r="J40" s="17" t="e">
        <f>SUMPRODUCT((Données!$E$6:$E$500="M")*(Données!$N$6:$N$500=A40)*(MONTH(Données!$M$6:$M$500)=A44)*(YEAR(Données!$M$6:$M$500)=2013))+SUMPRODUCT((Données!$F$6:$F$500="M")*(Données!$N$6:$N$500=A40)*(MONTH(Données!$M$6:$M$500)=A44)*(YEAR(Données!$M$6:$M$500)=2013))</f>
        <v>#VALUE!</v>
      </c>
      <c r="K40" s="17" t="e">
        <f>SUMPRODUCT((Données!$S$6:$S$500="AQP")*(Données!$N$6:$N$500=A40)*(MONTH(Données!$M$6:$M$500)=A44)*(YEAR(Données!$M$6:$M$500)=2013))</f>
        <v>#VALUE!</v>
      </c>
      <c r="L40" s="17" t="e">
        <f>SUMPRODUCT((Données!$S$6:$S$500="Selon doc. fo. (sans rapport)")*(Données!$N$6:$N$500=A40)*(MONTH(Données!$M$6:$M$500)=A44)*(YEAR(Données!$M$6:$M$500)=2013))</f>
        <v>#VALUE!</v>
      </c>
      <c r="M40" s="17" t="e">
        <f>SUMPRODUCT((Données!$S$6:$S$500="Selon EB-xxx (sans rapport)")*(Données!$N$6:$N$500=A40)*(MONTH(Données!$M$6:$M$500)=A44)*(YEAR(Données!$M$6:$M$500)=2013))</f>
        <v>#VALUE!</v>
      </c>
      <c r="N40" s="17" t="e">
        <f>SUMPRODUCT((Données!$S$6:$S$500="Lot / OF déjà contrôlé")*(Données!$N$6:$N$500=A40)*(MONTH(Données!$M$6:$M$500)=A44)*(YEAR(Données!$M$6:$M$500)=2013))</f>
        <v>#VALUE!</v>
      </c>
      <c r="O40" s="17" t="e">
        <f>SUMPRODUCT((Données!$D$6:$D$500="P")*(Données!$N$6:$N$500=A40)*(MONTH(Données!$M$6:$M$500)=A44)*(YEAR(Données!$M$6:$M$500)=2013))</f>
        <v>#VALUE!</v>
      </c>
      <c r="P40" s="17" t="e">
        <f>SUMPRODUCT((Données!$D$6:$D$500="C")*(Données!$N$6:$N$500=A40)*(MONTH(Données!$M$6:$M$500)=A44)*(YEAR(Données!$M$6:$M$500)=2013))</f>
        <v>#VALUE!</v>
      </c>
      <c r="Q40" s="17" t="e">
        <f>SUMPRODUCT((Données!$D$6:$D$500="V")*(Données!$N$6:$N$500=A40)*(MONTH(Données!$M$6:$M$500)=A44)*(YEAR(Données!$M$6:$M$500)=2013))</f>
        <v>#VALUE!</v>
      </c>
      <c r="R40" s="23" t="e">
        <f>SUMPRODUCT((Données!$N$6:$N$500=A40)*(MONTH(Données!$M$6:$M$500)=A44)*(YEAR(Données!$M$6:$M$500)=2013)*Données!$P$6:$P$500)</f>
        <v>#VALUE!</v>
      </c>
      <c r="S40" s="23" t="e">
        <f>SUMPRODUCT((Données!$N$6:$N$500=A40)*(MONTH(Données!$M$6:$M$500)=A44)*(YEAR(Données!$M$6:$M$500)=2013)*Données!$Q$6:$Q$500)</f>
        <v>#VALUE!</v>
      </c>
      <c r="T40" s="23" t="e">
        <f t="shared" ref="T40:T43" si="11">R40-S40</f>
        <v>#VALUE!</v>
      </c>
      <c r="U40" s="23" t="e">
        <f>SUMPRODUCT((Données!$N$6:$N$500=A40)*(MONTH(Données!$M$6:$M$500)=A44)*(YEAR(Données!$M$6:$M$500)=2013)*(ISNUMBER(Données!$O$6:$O$500)),Données!$O$6:$O$500)/SUMPRODUCT((Données!$N$6:$N$500=A40)*(MONTH(Données!$M$6:$M$500)=A44)*(YEAR(Données!$M$6:$M$500)=2013)*(ISNUMBER(Données!$O$6:$O$500)))</f>
        <v>#VALUE!</v>
      </c>
      <c r="V40" s="113" t="e">
        <f>SUMPRODUCT((Données!$E$6:$E$500="M")*(Données!$N$6:$N$500=A40)*(MONTH(Données!$M$6:$M$500)=A$44)*(YEAR(Données!$M$6:$M$500)=2013)*(ISNUMBER(Données!$O$6:$O$500)),Données!$O$6:$O$500)/SUMPRODUCT((Données!$E$6:$E$500="M")*(Données!$N$6:$N$500=A40)*(MONTH(Données!$M$6:$M$500)=A$44)*(YEAR(Données!$M$6:$M$500)=2013)*(ISNUMBER(Données!$O$6:$O$500)))</f>
        <v>#VALUE!</v>
      </c>
      <c r="W40" s="109" t="e">
        <f>SUMPRODUCT((Données!$S$6:$S$500="AQP")*(Données!$N$6:$N$500=A40)*(MONTH(Données!$M$6:$M$500)=A$44)*(YEAR(Données!$M$6:$M$500)=2013)*(ISNUMBER(Données!$O$6:$O$500)),Données!$O$6:$O$500)/SUMPRODUCT((Données!$S$6:$S$500="AQP")*(Données!$N$6:$N$500=A40)*(MONTH(Données!$M$6:$M$500)=A$44)*(YEAR(Données!$M$6:$M$500)=2013)*(ISNUMBER(Données!$O$6:$O$500)))</f>
        <v>#VALUE!</v>
      </c>
    </row>
    <row r="41" spans="1:25">
      <c r="A41" s="7">
        <v>38</v>
      </c>
      <c r="B41" s="18" t="s">
        <v>78</v>
      </c>
      <c r="C41" s="12">
        <v>254</v>
      </c>
      <c r="D41" s="14" t="e">
        <f>SUMPRODUCT((Données!$K$6:$K$500=A41)*(MONTH(Données!$J$6:$J$500)=A44)*(YEAR(Données!$J$6:$J$500)=2013))</f>
        <v>#VALUE!</v>
      </c>
      <c r="E41" s="14" t="e">
        <f>SUMPRODUCT((Données!$E$6:$E$500="")*(Données!$K$6:$K$500=A41)*(MONTH(Données!$J$6:$J$500)=A44)*(YEAR(Données!$J$6:$J$500)=2013))</f>
        <v>#VALUE!</v>
      </c>
      <c r="F41" s="14" t="e">
        <f>SUMPRODUCT((Données!$E$6:$E$500="M")*(Données!$K$6:$K$500=A41)*(MONTH(Données!$J$6:$J$500)=A44)*(YEAR(Données!$J$6:$J$500)=2013))</f>
        <v>#VALUE!</v>
      </c>
      <c r="G41" s="14" t="e">
        <f>SUMPRODUCT((Données!$F$6:$F$500="M")*(Données!$K$6:$K$500=A41)*(MONTH(Données!$J$6:$J$500)=A44)*(YEAR(Données!$J$6:$J$500)=2013))</f>
        <v>#VALUE!</v>
      </c>
      <c r="H41" s="17" t="e">
        <f>SUMPRODUCT((Données!$N$6:$N$500=A41)*(MONTH(Données!$M$6:$M$500)=A44)*(YEAR(Données!$M$6:$M$500)=2013))</f>
        <v>#VALUE!</v>
      </c>
      <c r="I41" s="17" t="e">
        <f>SUMPRODUCT((Données!$E$6:$E$500="")*(Données!$F$6:$F$500="")*(Données!$N$6:$N$500=A41)*(MONTH(Données!$M$6:$M$500)=A44)*(YEAR(Données!$M$6:$M$500)=2013))</f>
        <v>#VALUE!</v>
      </c>
      <c r="J41" s="17" t="e">
        <f>SUMPRODUCT((Données!$E$6:$E$500="M")*(Données!$N$6:$N$500=A41)*(MONTH(Données!$M$6:$M$500)=A44)*(YEAR(Données!$M$6:$M$500)=2013))+SUMPRODUCT((Données!$F$6:$F$500="M")*(Données!$N$6:$N$500=A41)*(MONTH(Données!$M$6:$M$500)=A44)*(YEAR(Données!$M$6:$M$500)=2013))</f>
        <v>#VALUE!</v>
      </c>
      <c r="K41" s="17" t="e">
        <f>SUMPRODUCT((Données!$S$6:$S$500="AQP")*(Données!$N$6:$N$500=A41)*(MONTH(Données!$M$6:$M$500)=A44)*(YEAR(Données!$M$6:$M$500)=2013))</f>
        <v>#VALUE!</v>
      </c>
      <c r="L41" s="17" t="e">
        <f>SUMPRODUCT((Données!$S$6:$S$500="Selon doc. fo. (sans rapport)")*(Données!$N$6:$N$500=A41)*(MONTH(Données!$M$6:$M$500)=A44)*(YEAR(Données!$M$6:$M$500)=2013))</f>
        <v>#VALUE!</v>
      </c>
      <c r="M41" s="17" t="e">
        <f>SUMPRODUCT((Données!$S$6:$S$500="Selon EB-xxx (sans rapport)")*(Données!$N$6:$N$500=A41)*(MONTH(Données!$M$6:$M$500)=A44)*(YEAR(Données!$M$6:$M$500)=2013))</f>
        <v>#VALUE!</v>
      </c>
      <c r="N41" s="17" t="e">
        <f>SUMPRODUCT((Données!$S$6:$S$500="Lot / OF déjà contrôlé")*(Données!$N$6:$N$500=A41)*(MONTH(Données!$M$6:$M$500)=A44)*(YEAR(Données!$M$6:$M$500)=2013))</f>
        <v>#VALUE!</v>
      </c>
      <c r="O41" s="17" t="e">
        <f>SUMPRODUCT((Données!$D$6:$D$500="P")*(Données!$N$6:$N$500=A41)*(MONTH(Données!$M$6:$M$500)=A44)*(YEAR(Données!$M$6:$M$500)=2013))</f>
        <v>#VALUE!</v>
      </c>
      <c r="P41" s="17" t="e">
        <f>SUMPRODUCT((Données!$D$6:$D$500="C")*(Données!$N$6:$N$500=A41)*(MONTH(Données!$M$6:$M$500)=A44)*(YEAR(Données!$M$6:$M$500)=2013))</f>
        <v>#VALUE!</v>
      </c>
      <c r="Q41" s="17" t="e">
        <f>SUMPRODUCT((Données!$D$6:$D$500="V")*(Données!$N$6:$N$500=A41)*(MONTH(Données!$M$6:$M$500)=A44)*(YEAR(Données!$M$6:$M$500)=2013))</f>
        <v>#VALUE!</v>
      </c>
      <c r="R41" s="23" t="e">
        <f>SUMPRODUCT((Données!$N$6:$N$500=A41)*(MONTH(Données!$M$6:$M$500)=A44)*(YEAR(Données!$M$6:$M$500)=2013)*Données!$P$6:$P$500)</f>
        <v>#VALUE!</v>
      </c>
      <c r="S41" s="23" t="e">
        <f>SUMPRODUCT((Données!$N$6:$N$500=A41)*(MONTH(Données!$M$6:$M$500)=A44)*(YEAR(Données!$M$6:$M$500)=2013)*Données!$Q$6:$Q$500)</f>
        <v>#VALUE!</v>
      </c>
      <c r="T41" s="23" t="e">
        <f t="shared" si="11"/>
        <v>#VALUE!</v>
      </c>
      <c r="U41" s="23" t="e">
        <f>SUMPRODUCT((Données!$N$6:$N$500=A41)*(MONTH(Données!$M$6:$M$500)=A44)*(YEAR(Données!$M$6:$M$500)=2013)*(ISNUMBER(Données!$O$6:$O$500)),Données!$O$6:$O$500)/SUMPRODUCT((Données!$N$6:$N$500=A41)*(MONTH(Données!$M$6:$M$500)=A44)*(YEAR(Données!$M$6:$M$500)=2013)*(ISNUMBER(Données!$O$6:$O$500)))</f>
        <v>#VALUE!</v>
      </c>
      <c r="V41" s="113" t="e">
        <f>SUMPRODUCT((Données!$E$6:$E$500="M")*(Données!$N$6:$N$500=A41)*(MONTH(Données!$M$6:$M$500)=A$44)*(YEAR(Données!$M$6:$M$500)=2013)*(ISNUMBER(Données!$O$6:$O$500)),Données!$O$6:$O$500)/SUMPRODUCT((Données!$E$6:$E$500="M")*(Données!$N$6:$N$500=A41)*(MONTH(Données!$M$6:$M$500)=A$44)*(YEAR(Données!$M$6:$M$500)=2013)*(ISNUMBER(Données!$O$6:$O$500)))</f>
        <v>#VALUE!</v>
      </c>
      <c r="W41" s="109" t="e">
        <f>SUMPRODUCT((Données!$S$6:$S$500="AQP")*(Données!$N$6:$N$500=A41)*(MONTH(Données!$M$6:$M$500)=A$44)*(YEAR(Données!$M$6:$M$500)=2013)*(ISNUMBER(Données!$O$6:$O$500)),Données!$O$6:$O$500)/SUMPRODUCT((Données!$S$6:$S$500="AQP")*(Données!$N$6:$N$500=A41)*(MONTH(Données!$M$6:$M$500)=A$44)*(YEAR(Données!$M$6:$M$500)=2013)*(ISNUMBER(Données!$O$6:$O$500)))</f>
        <v>#VALUE!</v>
      </c>
    </row>
    <row r="42" spans="1:25">
      <c r="A42" s="7">
        <v>39</v>
      </c>
      <c r="B42" s="18" t="s">
        <v>79</v>
      </c>
      <c r="C42" s="12">
        <v>246</v>
      </c>
      <c r="D42" s="14" t="e">
        <f>SUMPRODUCT((Données!$K$6:$K$500=A42)*(MONTH(Données!$J$6:$J$500)=A44)*(YEAR(Données!$J$6:$J$500)=2013))</f>
        <v>#VALUE!</v>
      </c>
      <c r="E42" s="14" t="e">
        <f>SUMPRODUCT((Données!$E$6:$E$500="")*(Données!$K$6:$K$500=A42)*(MONTH(Données!$J$6:$J$500)=A44)*(YEAR(Données!$J$6:$J$500)=2013))</f>
        <v>#VALUE!</v>
      </c>
      <c r="F42" s="14" t="e">
        <f>SUMPRODUCT((Données!$E$6:$E$500="M")*(Données!$K$6:$K$500=A42)*(MONTH(Données!$J$6:$J$500)=A44)*(YEAR(Données!$J$6:$J$500)=2013))</f>
        <v>#VALUE!</v>
      </c>
      <c r="G42" s="14" t="e">
        <f>SUMPRODUCT((Données!$F$6:$F$500="M")*(Données!$K$6:$K$500=A42)*(MONTH(Données!$J$6:$J$500)=A44)*(YEAR(Données!$J$6:$J$500)=2013))</f>
        <v>#VALUE!</v>
      </c>
      <c r="H42" s="17" t="e">
        <f>SUMPRODUCT((Données!$N$6:$N$500=A42)*(MONTH(Données!$M$6:$M$500)=A44)*(YEAR(Données!$M$6:$M$500)=2013))</f>
        <v>#VALUE!</v>
      </c>
      <c r="I42" s="17" t="e">
        <f>SUMPRODUCT((Données!$E$6:$E$500="")*(Données!$F$6:$F$500="")*(Données!$N$6:$N$500=A42)*(MONTH(Données!$M$6:$M$500)=A44)*(YEAR(Données!$M$6:$M$500)=2013))</f>
        <v>#VALUE!</v>
      </c>
      <c r="J42" s="17" t="e">
        <f>SUMPRODUCT((Données!$E$6:$E$500="M")*(Données!$N$6:$N$500=A42)*(MONTH(Données!$M$6:$M$500)=A44)*(YEAR(Données!$M$6:$M$500)=2013))+SUMPRODUCT((Données!$F$6:$F$500="M")*(Données!$N$6:$N$500=A42)*(MONTH(Données!$M$6:$M$500)=A44)*(YEAR(Données!$M$6:$M$500)=2013))</f>
        <v>#VALUE!</v>
      </c>
      <c r="K42" s="17" t="e">
        <f>SUMPRODUCT((Données!$S$6:$S$500="AQP")*(Données!$N$6:$N$500=A42)*(MONTH(Données!$M$6:$M$500)=A44)*(YEAR(Données!$M$6:$M$500)=2013))</f>
        <v>#VALUE!</v>
      </c>
      <c r="L42" s="17" t="e">
        <f>SUMPRODUCT((Données!$S$6:$S$500="Selon doc. fo. (sans rapport)")*(Données!$N$6:$N$500=A42)*(MONTH(Données!$M$6:$M$500)=A44)*(YEAR(Données!$M$6:$M$500)=2013))</f>
        <v>#VALUE!</v>
      </c>
      <c r="M42" s="17" t="e">
        <f>SUMPRODUCT((Données!$S$6:$S$500="Selon EB-xxx (sans rapport)")*(Données!$N$6:$N$500=A42)*(MONTH(Données!$M$6:$M$500)=A44)*(YEAR(Données!$M$6:$M$500)=2013))</f>
        <v>#VALUE!</v>
      </c>
      <c r="N42" s="17" t="e">
        <f>SUMPRODUCT((Données!$S$6:$S$500="Lot / OF déjà contrôlé")*(Données!$N$6:$N$500=A42)*(MONTH(Données!$M$6:$M$500)=A44)*(YEAR(Données!$M$6:$M$500)=2013))</f>
        <v>#VALUE!</v>
      </c>
      <c r="O42" s="17" t="e">
        <f>SUMPRODUCT((Données!$D$6:$D$500="P")*(Données!$N$6:$N$500=A42)*(MONTH(Données!$M$6:$M$500)=A44)*(YEAR(Données!$M$6:$M$500)=2013))</f>
        <v>#VALUE!</v>
      </c>
      <c r="P42" s="17" t="e">
        <f>SUMPRODUCT((Données!$D$6:$D$500="C")*(Données!$N$6:$N$500=A42)*(MONTH(Données!$M$6:$M$500)=A44)*(YEAR(Données!$M$6:$M$500)=2013))</f>
        <v>#VALUE!</v>
      </c>
      <c r="Q42" s="17" t="e">
        <f>SUMPRODUCT((Données!$D$6:$D$500="V")*(Données!$N$6:$N$500=A42)*(MONTH(Données!$M$6:$M$500)=A44)*(YEAR(Données!$M$6:$M$500)=2013))</f>
        <v>#VALUE!</v>
      </c>
      <c r="R42" s="23" t="e">
        <f>SUMPRODUCT((Données!$N$6:$N$500=A42)*(MONTH(Données!$M$6:$M$500)=A44)*(YEAR(Données!$M$6:$M$500)=2013)*Données!$P$6:$P$500)</f>
        <v>#VALUE!</v>
      </c>
      <c r="S42" s="23" t="e">
        <f>SUMPRODUCT((Données!$N$6:$N$500=A42)*(MONTH(Données!$M$6:$M$500)=A44)*(YEAR(Données!$M$6:$M$500)=2013)*Données!$Q$6:$Q$500)</f>
        <v>#VALUE!</v>
      </c>
      <c r="T42" s="23" t="e">
        <f t="shared" si="11"/>
        <v>#VALUE!</v>
      </c>
      <c r="U42" s="23" t="e">
        <f>SUMPRODUCT((Données!$N$6:$N$500=A42)*(MONTH(Données!$M$6:$M$500)=A44)*(YEAR(Données!$M$6:$M$500)=2013)*(ISNUMBER(Données!$O$6:$O$500)),Données!$O$6:$O$500)/SUMPRODUCT((Données!$N$6:$N$500=A42)*(MONTH(Données!$M$6:$M$500)=A44)*(YEAR(Données!$M$6:$M$500)=2013)*(ISNUMBER(Données!$O$6:$O$500)))</f>
        <v>#VALUE!</v>
      </c>
      <c r="V42" s="113" t="e">
        <f>SUMPRODUCT((Données!$E$6:$E$500="M")*(Données!$N$6:$N$500=A42)*(MONTH(Données!$M$6:$M$500)=A$44)*(YEAR(Données!$M$6:$M$500)=2013)*(ISNUMBER(Données!$O$6:$O$500)),Données!$O$6:$O$500)/SUMPRODUCT((Données!$E$6:$E$500="M")*(Données!$N$6:$N$500=A42)*(MONTH(Données!$M$6:$M$500)=A$44)*(YEAR(Données!$M$6:$M$500)=2013)*(ISNUMBER(Données!$O$6:$O$500)))</f>
        <v>#VALUE!</v>
      </c>
      <c r="W42" s="109" t="e">
        <f>SUMPRODUCT((Données!$S$6:$S$500="AQP")*(Données!$N$6:$N$500=A42)*(MONTH(Données!$M$6:$M$500)=A$44)*(YEAR(Données!$M$6:$M$500)=2013)*(ISNUMBER(Données!$O$6:$O$500)),Données!$O$6:$O$500)/SUMPRODUCT((Données!$S$6:$S$500="AQP")*(Données!$N$6:$N$500=A42)*(MONTH(Données!$M$6:$M$500)=A$44)*(YEAR(Données!$M$6:$M$500)=2013)*(ISNUMBER(Données!$O$6:$O$500)))</f>
        <v>#VALUE!</v>
      </c>
    </row>
    <row r="43" spans="1:25">
      <c r="A43" s="7">
        <v>40</v>
      </c>
      <c r="B43" s="43" t="s">
        <v>80</v>
      </c>
      <c r="C43" s="12">
        <v>246</v>
      </c>
      <c r="D43" s="14" t="e">
        <f>SUMPRODUCT((Données!$K$6:$K$500=A43)*(MONTH(Données!$J$6:$J$500)=A44)*(YEAR(Données!$J$6:$J$500)=2013))</f>
        <v>#VALUE!</v>
      </c>
      <c r="E43" s="14" t="e">
        <f>SUMPRODUCT((Données!$E$6:$E$500="")*(Données!$K$6:$K$500=A43)*(MONTH(Données!$J$6:$J$500)=A44)*(YEAR(Données!$J$6:$J$500)=2013))</f>
        <v>#VALUE!</v>
      </c>
      <c r="F43" s="14" t="e">
        <f>SUMPRODUCT((Données!$E$6:$E$500="M")*(Données!$K$6:$K$500=A43)*(MONTH(Données!$J$6:$J$500)=A44)*(YEAR(Données!$J$6:$J$500)=2013))</f>
        <v>#VALUE!</v>
      </c>
      <c r="G43" s="14" t="e">
        <f>SUMPRODUCT((Données!$F$6:$F$500="M")*(Données!$K$6:$K$500=A43)*(MONTH(Données!$J$6:$J$500)=A44)*(YEAR(Données!$J$6:$J$500)=2013))</f>
        <v>#VALUE!</v>
      </c>
      <c r="H43" s="17" t="e">
        <f>SUMPRODUCT((Données!$N$6:$N$500=A43)*(MONTH(Données!$M$6:$M$500)=A44)*(YEAR(Données!$M$6:$M$500)=2013))</f>
        <v>#VALUE!</v>
      </c>
      <c r="I43" s="17" t="e">
        <f>SUMPRODUCT((Données!$E$6:$E$500="")*(Données!$F$6:$F$500="")*(Données!$N$6:$N$500=A43)*(MONTH(Données!$M$6:$M$500)=A44)*(YEAR(Données!$M$6:$M$500)=2013))</f>
        <v>#VALUE!</v>
      </c>
      <c r="J43" s="17" t="e">
        <f>SUMPRODUCT((Données!$E$6:$E$500="M")*(Données!$N$6:$N$500=A43)*(MONTH(Données!$M$6:$M$500)=A44)*(YEAR(Données!$M$6:$M$500)=2013))+SUMPRODUCT((Données!$F$6:$F$500="M")*(Données!$N$6:$N$500=A43)*(MONTH(Données!$M$6:$M$500)=A44)*(YEAR(Données!$M$6:$M$500)=2013))</f>
        <v>#VALUE!</v>
      </c>
      <c r="K43" s="17" t="e">
        <f>SUMPRODUCT((Données!$S$6:$S$500="AQP")*(Données!$N$6:$N$500=A43)*(MONTH(Données!$M$6:$M$500)=A44)*(YEAR(Données!$M$6:$M$500)=2013))</f>
        <v>#VALUE!</v>
      </c>
      <c r="L43" s="17" t="e">
        <f>SUMPRODUCT((Données!$S$6:$S$500="Selon doc. fo. (sans rapport)")*(Données!$N$6:$N$500=A43)*(MONTH(Données!$M$6:$M$500)=A44)*(YEAR(Données!$M$6:$M$500)=2013))</f>
        <v>#VALUE!</v>
      </c>
      <c r="M43" s="17" t="e">
        <f>SUMPRODUCT((Données!$S$6:$S$500="Selon EB-xxx (sans rapport)")*(Données!$N$6:$N$500=A43)*(MONTH(Données!$M$6:$M$500)=A44)*(YEAR(Données!$M$6:$M$500)=2013))</f>
        <v>#VALUE!</v>
      </c>
      <c r="N43" s="17" t="e">
        <f>SUMPRODUCT((Données!$S$6:$S$500="Lot / OF déjà contrôlé")*(Données!$N$6:$N$500=A43)*(MONTH(Données!$M$6:$M$500)=A44)*(YEAR(Données!$M$6:$M$500)=2013))</f>
        <v>#VALUE!</v>
      </c>
      <c r="O43" s="17" t="e">
        <f>SUMPRODUCT((Données!$D$6:$D$500="P")*(Données!$N$6:$N$500=A43)*(MONTH(Données!$M$6:$M$500)=A44)*(YEAR(Données!$M$6:$M$500)=2013))</f>
        <v>#VALUE!</v>
      </c>
      <c r="P43" s="17" t="e">
        <f>SUMPRODUCT((Données!$D$6:$D$500="C")*(Données!$N$6:$N$500=A43)*(MONTH(Données!$M$6:$M$500)=A44)*(YEAR(Données!$M$6:$M$500)=2013))</f>
        <v>#VALUE!</v>
      </c>
      <c r="Q43" s="17" t="e">
        <f>SUMPRODUCT((Données!$D$6:$D$500="V")*(Données!$N$6:$N$500=A43)*(MONTH(Données!$M$6:$M$500)=A44)*(YEAR(Données!$M$6:$M$500)=2013))</f>
        <v>#VALUE!</v>
      </c>
      <c r="R43" s="23" t="e">
        <f>SUMPRODUCT((Données!$N$6:$N$500=A43)*(MONTH(Données!$M$6:$M$500)=A44)*(YEAR(Données!$M$6:$M$500)=2013)*Données!$P$6:$P$500)</f>
        <v>#VALUE!</v>
      </c>
      <c r="S43" s="23" t="e">
        <f>SUMPRODUCT((Données!$N$6:$N$500=A43)*(MONTH(Données!$M$6:$M$500)=A44)*(YEAR(Données!$M$6:$M$500)=2013)*Données!$Q$6:$Q$500)</f>
        <v>#VALUE!</v>
      </c>
      <c r="T43" s="23" t="e">
        <f t="shared" si="11"/>
        <v>#VALUE!</v>
      </c>
      <c r="U43" s="23" t="e">
        <f>SUMPRODUCT((Données!$N$6:$N$500=A43)*(MONTH(Données!$M$6:$M$500)=A44)*(YEAR(Données!$M$6:$M$500)=2013)*(ISNUMBER(Données!$O$6:$O$500)),Données!$O$6:$O$500)/SUMPRODUCT((Données!$N$6:$N$500=A43)*(MONTH(Données!$M$6:$M$500)=A44)*(YEAR(Données!$M$6:$M$500)=2013)*(ISNUMBER(Données!$O$6:$O$500)))</f>
        <v>#VALUE!</v>
      </c>
      <c r="V43" s="113" t="e">
        <f>SUMPRODUCT((Données!$E$6:$E$500="M")*(Données!$N$6:$N$500=A43)*(MONTH(Données!$M$6:$M$500)=A$44)*(YEAR(Données!$M$6:$M$500)=2013)*(ISNUMBER(Données!$O$6:$O$500)),Données!$O$6:$O$500)/SUMPRODUCT((Données!$E$6:$E$500="M")*(Données!$N$6:$N$500=A43)*(MONTH(Données!$M$6:$M$500)=A$44)*(YEAR(Données!$M$6:$M$500)=2013)*(ISNUMBER(Données!$O$6:$O$500)))</f>
        <v>#VALUE!</v>
      </c>
      <c r="W43" s="109" t="e">
        <f>SUMPRODUCT((Données!$S$6:$S$500="AQP")*(Données!$N$6:$N$500=A43)*(MONTH(Données!$M$6:$M$500)=A$44)*(YEAR(Données!$M$6:$M$500)=2013)*(ISNUMBER(Données!$O$6:$O$500)),Données!$O$6:$O$500)/SUMPRODUCT((Données!$S$6:$S$500="AQP")*(Données!$N$6:$N$500=A43)*(MONTH(Données!$M$6:$M$500)=A$44)*(YEAR(Données!$M$6:$M$500)=2013)*(ISNUMBER(Données!$O$6:$O$500)))</f>
        <v>#VALUE!</v>
      </c>
    </row>
    <row r="44" spans="1:25">
      <c r="A44" s="7">
        <v>9</v>
      </c>
      <c r="B44" s="19" t="s">
        <v>75</v>
      </c>
      <c r="C44" s="20">
        <f>C43</f>
        <v>246</v>
      </c>
      <c r="D44" s="21" t="e">
        <f>SUM(D39:D43)</f>
        <v>#VALUE!</v>
      </c>
      <c r="E44" s="21" t="e">
        <f t="shared" ref="E44:J44" si="12">SUM(E39:E43)</f>
        <v>#VALUE!</v>
      </c>
      <c r="F44" s="21" t="e">
        <f t="shared" si="12"/>
        <v>#VALUE!</v>
      </c>
      <c r="G44" s="21" t="e">
        <f t="shared" si="12"/>
        <v>#VALUE!</v>
      </c>
      <c r="H44" s="22" t="e">
        <f t="shared" si="12"/>
        <v>#VALUE!</v>
      </c>
      <c r="I44" s="22" t="e">
        <f t="shared" si="12"/>
        <v>#VALUE!</v>
      </c>
      <c r="J44" s="22" t="e">
        <f t="shared" si="12"/>
        <v>#VALUE!</v>
      </c>
      <c r="K44" s="22" t="e">
        <f>SUM(K39:K43)</f>
        <v>#VALUE!</v>
      </c>
      <c r="L44" s="22" t="e">
        <f t="shared" ref="L44:T44" si="13">SUM(L39:L43)</f>
        <v>#VALUE!</v>
      </c>
      <c r="M44" s="22" t="e">
        <f t="shared" si="13"/>
        <v>#VALUE!</v>
      </c>
      <c r="N44" s="22" t="e">
        <f t="shared" si="13"/>
        <v>#VALUE!</v>
      </c>
      <c r="O44" s="22" t="e">
        <f t="shared" si="13"/>
        <v>#VALUE!</v>
      </c>
      <c r="P44" s="22" t="e">
        <f t="shared" si="13"/>
        <v>#VALUE!</v>
      </c>
      <c r="Q44" s="22" t="e">
        <f t="shared" si="13"/>
        <v>#VALUE!</v>
      </c>
      <c r="R44" s="24" t="e">
        <f t="shared" si="13"/>
        <v>#VALUE!</v>
      </c>
      <c r="S44" s="24" t="e">
        <f t="shared" si="13"/>
        <v>#VALUE!</v>
      </c>
      <c r="T44" s="24" t="e">
        <f t="shared" si="13"/>
        <v>#VALUE!</v>
      </c>
      <c r="U44" s="24" t="e">
        <f>SUMPRODUCT((MONTH(Données!$M$6:$M$500)=A44)*(YEAR(Données!$M$6:$M$500)=2013)*(ISNUMBER(Données!$O$6:$O$500)),Données!$O$6:$O$500)/SUMPRODUCT((MONTH(Données!$M$6:$M$500)=A44)*(YEAR(Données!$M$6:$M$500)=2013)*(ISNUMBER(Données!$O$6:$O$500)))</f>
        <v>#VALUE!</v>
      </c>
      <c r="V44" s="114" t="e">
        <f>AVERAGE(V39:V43)</f>
        <v>#VALUE!</v>
      </c>
      <c r="W44" s="110" t="e">
        <f>AVERAGE(W39:W43)</f>
        <v>#VALUE!</v>
      </c>
    </row>
    <row r="45" spans="1:25">
      <c r="B45" s="19" t="s">
        <v>45</v>
      </c>
      <c r="C45" s="26" t="s">
        <v>46</v>
      </c>
      <c r="D45" s="27" t="s">
        <v>46</v>
      </c>
      <c r="E45" s="27" t="e">
        <f>E44/D44</f>
        <v>#VALUE!</v>
      </c>
      <c r="F45" s="27" t="e">
        <f>F44/D44</f>
        <v>#VALUE!</v>
      </c>
      <c r="G45" s="27" t="e">
        <f>G44/D44</f>
        <v>#VALUE!</v>
      </c>
      <c r="H45" s="28" t="e">
        <f>H44/D44</f>
        <v>#VALUE!</v>
      </c>
      <c r="I45" s="28" t="e">
        <f>I44/H44</f>
        <v>#VALUE!</v>
      </c>
      <c r="J45" s="28" t="e">
        <f>J44/H44</f>
        <v>#VALUE!</v>
      </c>
      <c r="K45" s="28" t="e">
        <f>K44/H44</f>
        <v>#VALUE!</v>
      </c>
      <c r="L45" s="28" t="e">
        <f>L44/H44</f>
        <v>#VALUE!</v>
      </c>
      <c r="M45" s="28" t="e">
        <f>M44/H44</f>
        <v>#VALUE!</v>
      </c>
      <c r="N45" s="28" t="e">
        <f>N44/H44</f>
        <v>#VALUE!</v>
      </c>
      <c r="O45" s="28" t="e">
        <f>O44/H44</f>
        <v>#VALUE!</v>
      </c>
      <c r="P45" s="28" t="e">
        <f>P44/H44</f>
        <v>#VALUE!</v>
      </c>
      <c r="Q45" s="28" t="e">
        <f>Q44/H44</f>
        <v>#VALUE!</v>
      </c>
      <c r="R45" s="25" t="s">
        <v>46</v>
      </c>
      <c r="S45" s="29" t="e">
        <f>S44/R44</f>
        <v>#VALUE!</v>
      </c>
      <c r="T45" s="29" t="e">
        <f>T44/R44</f>
        <v>#VALUE!</v>
      </c>
      <c r="U45" s="29" t="s">
        <v>46</v>
      </c>
      <c r="V45" s="115" t="s">
        <v>46</v>
      </c>
      <c r="W45" s="111" t="s">
        <v>46</v>
      </c>
    </row>
    <row r="46" spans="1:25">
      <c r="B46" s="9"/>
    </row>
    <row r="47" spans="1:25" ht="15" customHeight="1">
      <c r="B47" s="131" t="s">
        <v>106</v>
      </c>
      <c r="C47" s="133" t="s">
        <v>30</v>
      </c>
      <c r="D47" s="135" t="s">
        <v>32</v>
      </c>
      <c r="E47" s="136"/>
      <c r="F47" s="136"/>
      <c r="G47" s="137"/>
      <c r="H47" s="138" t="s">
        <v>37</v>
      </c>
      <c r="I47" s="139"/>
      <c r="J47" s="139"/>
      <c r="K47" s="139"/>
      <c r="L47" s="139"/>
      <c r="M47" s="139"/>
      <c r="N47" s="139"/>
      <c r="O47" s="139"/>
      <c r="P47" s="139"/>
      <c r="Q47" s="140"/>
      <c r="R47" s="141" t="s">
        <v>31</v>
      </c>
      <c r="S47" s="142"/>
      <c r="T47" s="142"/>
      <c r="U47" s="142"/>
      <c r="V47" s="142"/>
      <c r="W47" s="143"/>
    </row>
    <row r="48" spans="1:25" ht="45" customHeight="1">
      <c r="B48" s="132"/>
      <c r="C48" s="134"/>
      <c r="D48" s="13" t="s">
        <v>36</v>
      </c>
      <c r="E48" s="13" t="s">
        <v>33</v>
      </c>
      <c r="F48" s="13" t="s">
        <v>34</v>
      </c>
      <c r="G48" s="13" t="s">
        <v>35</v>
      </c>
      <c r="H48" s="16" t="s">
        <v>36</v>
      </c>
      <c r="I48" s="16" t="s">
        <v>33</v>
      </c>
      <c r="J48" s="16" t="s">
        <v>34</v>
      </c>
      <c r="K48" s="16" t="s">
        <v>38</v>
      </c>
      <c r="L48" s="16" t="s">
        <v>39</v>
      </c>
      <c r="M48" s="16" t="s">
        <v>40</v>
      </c>
      <c r="N48" s="16" t="s">
        <v>41</v>
      </c>
      <c r="O48" s="16" t="s">
        <v>43</v>
      </c>
      <c r="P48" s="16" t="s">
        <v>42</v>
      </c>
      <c r="Q48" s="16" t="s">
        <v>44</v>
      </c>
      <c r="R48" s="15" t="s">
        <v>49</v>
      </c>
      <c r="S48" s="15" t="s">
        <v>50</v>
      </c>
      <c r="T48" s="15" t="s">
        <v>51</v>
      </c>
      <c r="U48" s="15" t="s">
        <v>52</v>
      </c>
      <c r="V48" s="112" t="s">
        <v>98</v>
      </c>
      <c r="W48" s="15" t="s">
        <v>99</v>
      </c>
      <c r="X48" s="126" t="s">
        <v>100</v>
      </c>
      <c r="Y48" s="126" t="s">
        <v>101</v>
      </c>
    </row>
    <row r="49" spans="1:25">
      <c r="A49" s="7">
        <v>40</v>
      </c>
      <c r="B49" s="130" t="s">
        <v>80</v>
      </c>
      <c r="C49" s="12">
        <v>264</v>
      </c>
      <c r="D49" s="14" t="e">
        <f>SUMPRODUCT((Données!$K$6:$K$500=A49)*(MONTH(Données!$J$6:$J$500)=A54)*(YEAR(Données!$J$6:$J$500)=2013))</f>
        <v>#VALUE!</v>
      </c>
      <c r="E49" s="14" t="e">
        <f>SUMPRODUCT((Données!$E$6:$E$500="")*(Données!$K$6:$K$500=A49)*(MONTH(Données!$J$6:$J$500)=A54)*(YEAR(Données!$J$6:$J$500)=2013))</f>
        <v>#VALUE!</v>
      </c>
      <c r="F49" s="14" t="e">
        <f>SUMPRODUCT((Données!$E$6:$E$500="M")*(Données!$K$6:$K$500=A49)*(MONTH(Données!$J$6:$J$500)=A54)*(YEAR(Données!$J$6:$J$500)=2013))</f>
        <v>#VALUE!</v>
      </c>
      <c r="G49" s="14" t="e">
        <f>SUMPRODUCT((Données!$F$6:$F$500="M")*(Données!$K$6:$K$500=A49)*(MONTH(Données!$J$6:$J$500)=A54)*(YEAR(Données!$J$6:$J$500)=2013))</f>
        <v>#VALUE!</v>
      </c>
      <c r="H49" s="17" t="e">
        <f>SUMPRODUCT((Données!$N$6:$N$500=A49)*(MONTH(Données!$M$6:$M$500)=A54)*(YEAR(Données!$M$6:$M$500)=2013))</f>
        <v>#VALUE!</v>
      </c>
      <c r="I49" s="17" t="e">
        <f>SUMPRODUCT((Données!$E$6:$E$500="")*(Données!$F$6:$F$500="")*(Données!$N$6:$N$500=A49)*(MONTH(Données!$M$6:$M$500)=A54)*(YEAR(Données!$M$6:$M$500)=2013))</f>
        <v>#VALUE!</v>
      </c>
      <c r="J49" s="17" t="e">
        <f>SUMPRODUCT((Données!$E$6:$E$500="M")*(Données!$N$6:$N$500=A49)*(MONTH(Données!$M$6:$M$500)=A54)*(YEAR(Données!$M$6:$M$500)=2013))+SUMPRODUCT((Données!$F$6:$F$500="M")*(Données!$N$6:$N$500=A49)*(MONTH(Données!$M$6:$M$500)=A54)*(YEAR(Données!$M$6:$M$500)=2013))</f>
        <v>#VALUE!</v>
      </c>
      <c r="K49" s="17" t="e">
        <f>SUMPRODUCT((Données!$S$6:$S$500="AQP")*(Données!$N$6:$N$500=A49)*(MONTH(Données!$M$6:$M$500)=A54)*(YEAR(Données!$M$6:$M$500)=2013))</f>
        <v>#VALUE!</v>
      </c>
      <c r="L49" s="17" t="e">
        <f>SUMPRODUCT((Données!$S$6:$S$500="Selon doc. fo. (sans rapport)")*(Données!$N$6:$N$500=A49)*(MONTH(Données!$M$6:$M$500)=A54)*(YEAR(Données!$M$6:$M$500)=2013))</f>
        <v>#VALUE!</v>
      </c>
      <c r="M49" s="17" t="e">
        <f>SUMPRODUCT((Données!$S$6:$S$500="Selon EB-xxx (sans rapport)")*(Données!$N$6:$N$500=A49)*(MONTH(Données!$M$6:$M$500)=A54)*(YEAR(Données!$M$6:$M$500)=2013))</f>
        <v>#VALUE!</v>
      </c>
      <c r="N49" s="17" t="e">
        <f>SUMPRODUCT((Données!$S$6:$S$500="Lot / OF déjà contrôlé")*(Données!$N$6:$N$500=A49)*(MONTH(Données!$M$6:$M$500)=A54)*(YEAR(Données!$M$6:$M$500)=2013))</f>
        <v>#VALUE!</v>
      </c>
      <c r="O49" s="17" t="e">
        <f>SUMPRODUCT((Données!$D$6:$D$500="P")*(Données!$N$6:$N$500=A49)*(MONTH(Données!$M$6:$M$500)=A54)*(YEAR(Données!$M$6:$M$500)=2013))</f>
        <v>#VALUE!</v>
      </c>
      <c r="P49" s="17" t="e">
        <f>SUMPRODUCT((Données!$D$6:$D$500="C")*(Données!$N$6:$N$500=A49)*(MONTH(Données!$M$6:$M$500)=A54)*(YEAR(Données!$M$6:$M$500)=2013))</f>
        <v>#VALUE!</v>
      </c>
      <c r="Q49" s="17" t="e">
        <f>SUMPRODUCT((Données!$D$6:$D$500="V")*(Données!$N$6:$N$500=A49)*(MONTH(Données!$M$6:$M$500)=A54)*(YEAR(Données!$M$6:$M$500)=2013))</f>
        <v>#VALUE!</v>
      </c>
      <c r="R49" s="23" t="e">
        <f>SUMPRODUCT((Données!$N$6:$N$500=A49)*(MONTH(Données!$M$6:$M$500)=A54)*(YEAR(Données!$M$6:$M$500)=2013)*Données!$P$6:$P$500)</f>
        <v>#VALUE!</v>
      </c>
      <c r="S49" s="23" t="e">
        <f>SUMPRODUCT((Données!$N$6:$N$500=A49)*(MONTH(Données!$M$6:$M$500)=A54)*(YEAR(Données!$M$6:$M$500)=2013)*Données!$Q$6:$Q$500)</f>
        <v>#VALUE!</v>
      </c>
      <c r="T49" s="23" t="e">
        <f>R49-S49</f>
        <v>#VALUE!</v>
      </c>
      <c r="U49" s="23" t="e">
        <f>SUMPRODUCT((Données!$N$6:$N$500=A49)*(MONTH(Données!$M$6:$M$500)=A54)*(YEAR(Données!$M$6:$M$500)=2013)*(ISNUMBER(Données!$O$6:$O$500)),Données!$O$6:$O$500)/SUMPRODUCT((Données!$N$6:$N$500=A49)*(MONTH(Données!$M$6:$M$500)=A54)*(YEAR(Données!$M$6:$M$500)=2013)*(ISNUMBER(Données!$O$6:$O$500)))</f>
        <v>#VALUE!</v>
      </c>
      <c r="V49" s="113" t="e">
        <f>SUMPRODUCT((Données!$E$6:$E$500="M")*(Données!$N$6:$N$500=A49)*(MONTH(Données!$M$6:$M$500)=A$54)*(YEAR(Données!$M$6:$M$500)=2013)*(ISNUMBER(Données!$O$6:$O$500)),Données!$O$6:$O$500)/SUMPRODUCT((Données!$E$6:$E$500="M")*(Données!$N$6:$N$500=A49)*(MONTH(Données!$M$6:$M$500)=A$54)*(YEAR(Données!$M$6:$M$500)=2013)*(ISNUMBER(Données!$O$6:$O$500)))</f>
        <v>#VALUE!</v>
      </c>
      <c r="W49" s="109" t="e">
        <f>SUMPRODUCT((Données!$S$6:$S$500="AQP")*(Données!$N$6:$N$500=A49)*(MONTH(Données!$M$6:$M$500)=A$54)*(YEAR(Données!$M$6:$M$500)=2013)*(ISNUMBER(Données!$O$6:$O$500)),Données!$O$6:$O$500)/SUMPRODUCT((Données!$S$6:$S$500="AQP")*(Données!$N$6:$N$500=A49)*(MONTH(Données!$M$6:$M$500)=A$54)*(YEAR(Données!$M$6:$M$500)=2013)*(ISNUMBER(Données!$O$6:$O$500)))</f>
        <v>#VALUE!</v>
      </c>
      <c r="X49" s="7" t="e">
        <f>SUMPRODUCT((MONTH(Données!$J$6:$J$500)=A54)*(YEAR(Données!$J$6:$J$500)=2013)*Données!$P$6:$P$500)</f>
        <v>#VALUE!</v>
      </c>
      <c r="Y49" s="7" t="e">
        <f>SUMPRODUCT((Données!$Q$6:$Q$500="")*(MONTH(Données!$J$6:$J$500)=A54)*(YEAR(Données!$J$6:$J$500)=2013)*Données!$P$6:$P$500)</f>
        <v>#VALUE!</v>
      </c>
    </row>
    <row r="50" spans="1:25">
      <c r="A50" s="7">
        <v>41</v>
      </c>
      <c r="B50" s="18" t="s">
        <v>82</v>
      </c>
      <c r="C50" s="12">
        <v>228</v>
      </c>
      <c r="D50" s="14" t="e">
        <f>SUMPRODUCT((Données!$K$6:$K$500=A50)*(MONTH(Données!$J$6:$J$500)=A54)*(YEAR(Données!$J$6:$J$500)=2013))</f>
        <v>#VALUE!</v>
      </c>
      <c r="E50" s="14" t="e">
        <f>SUMPRODUCT((Données!$E$6:$E$500="")*(Données!$K$6:$K$500=A50)*(MONTH(Données!$J$6:$J$500)=A54)*(YEAR(Données!$J$6:$J$500)=2013))</f>
        <v>#VALUE!</v>
      </c>
      <c r="F50" s="14" t="e">
        <f>SUMPRODUCT((Données!$E$6:$E$500="M")*(Données!$K$6:$K$500=A50)*(MONTH(Données!$J$6:$J$500)=A54)*(YEAR(Données!$J$6:$J$500)=2013))</f>
        <v>#VALUE!</v>
      </c>
      <c r="G50" s="14" t="e">
        <f>SUMPRODUCT((Données!$F$6:$F$500="M")*(Données!$K$6:$K$500=A50)*(MONTH(Données!$J$6:$J$500)=A54)*(YEAR(Données!$J$6:$J$500)=2013))</f>
        <v>#VALUE!</v>
      </c>
      <c r="H50" s="17" t="e">
        <f>SUMPRODUCT((Données!$N$6:$N$500=A50)*(MONTH(Données!$M$6:$M$500)=A54)*(YEAR(Données!$M$6:$M$500)=2013))</f>
        <v>#VALUE!</v>
      </c>
      <c r="I50" s="17" t="e">
        <f>SUMPRODUCT((Données!$E$6:$E$500="")*(Données!$F$6:$F$500="")*(Données!$N$6:$N$500=A50)*(MONTH(Données!$M$6:$M$500)=A54)*(YEAR(Données!$M$6:$M$500)=2013))</f>
        <v>#VALUE!</v>
      </c>
      <c r="J50" s="17" t="e">
        <f>SUMPRODUCT((Données!$E$6:$E$500="M")*(Données!$N$6:$N$500=A50)*(MONTH(Données!$M$6:$M$500)=A54)*(YEAR(Données!$M$6:$M$500)=2013))+SUMPRODUCT((Données!$F$6:$F$500="M")*(Données!$N$6:$N$500=A50)*(MONTH(Données!$M$6:$M$500)=A54)*(YEAR(Données!$M$6:$M$500)=2013))</f>
        <v>#VALUE!</v>
      </c>
      <c r="K50" s="17" t="e">
        <f>SUMPRODUCT((Données!$S$6:$S$500="AQP")*(Données!$N$6:$N$500=A50)*(MONTH(Données!$M$6:$M$500)=A54)*(YEAR(Données!$M$6:$M$500)=2013))</f>
        <v>#VALUE!</v>
      </c>
      <c r="L50" s="17" t="e">
        <f>SUMPRODUCT((Données!$S$6:$S$500="Selon doc. fo. (sans rapport)")*(Données!$N$6:$N$500=A50)*(MONTH(Données!$M$6:$M$500)=A54)*(YEAR(Données!$M$6:$M$500)=2013))</f>
        <v>#VALUE!</v>
      </c>
      <c r="M50" s="17" t="e">
        <f>SUMPRODUCT((Données!$S$6:$S$500="Selon EB-xxx (sans rapport)")*(Données!$N$6:$N$500=A50)*(MONTH(Données!$M$6:$M$500)=A54)*(YEAR(Données!$M$6:$M$500)=2013))</f>
        <v>#VALUE!</v>
      </c>
      <c r="N50" s="17" t="e">
        <f>SUMPRODUCT((Données!$S$6:$S$500="Lot / OF déjà contrôlé")*(Données!$N$6:$N$500=A50)*(MONTH(Données!$M$6:$M$500)=A54)*(YEAR(Données!$M$6:$M$500)=2013))</f>
        <v>#VALUE!</v>
      </c>
      <c r="O50" s="17" t="e">
        <f>SUMPRODUCT((Données!$D$6:$D$500="P")*(Données!$N$6:$N$500=A50)*(MONTH(Données!$M$6:$M$500)=A54)*(YEAR(Données!$M$6:$M$500)=2013))</f>
        <v>#VALUE!</v>
      </c>
      <c r="P50" s="17" t="e">
        <f>SUMPRODUCT((Données!$D$6:$D$500="C")*(Données!$N$6:$N$500=A50)*(MONTH(Données!$M$6:$M$500)=A54)*(YEAR(Données!$M$6:$M$500)=2013))</f>
        <v>#VALUE!</v>
      </c>
      <c r="Q50" s="17" t="e">
        <f>SUMPRODUCT((Données!$D$6:$D$500="V")*(Données!$N$6:$N$500=A50)*(MONTH(Données!$M$6:$M$500)=A54)*(YEAR(Données!$M$6:$M$500)=2013))</f>
        <v>#VALUE!</v>
      </c>
      <c r="R50" s="23" t="e">
        <f>SUMPRODUCT((Données!$N$6:$N$500=A50)*(MONTH(Données!$M$6:$M$500)=A54)*(YEAR(Données!$M$6:$M$500)=2013)*Données!$P$6:$P$500)</f>
        <v>#VALUE!</v>
      </c>
      <c r="S50" s="23" t="e">
        <f>SUMPRODUCT((Données!$N$6:$N$500=A50)*(MONTH(Données!$M$6:$M$500)=A54)*(YEAR(Données!$M$6:$M$500)=2013)*Données!$Q$6:$Q$500)</f>
        <v>#VALUE!</v>
      </c>
      <c r="T50" s="23" t="e">
        <f t="shared" ref="T50:T53" si="14">R50-S50</f>
        <v>#VALUE!</v>
      </c>
      <c r="U50" s="23" t="e">
        <f>SUMPRODUCT((Données!$N$6:$N$500=A50)*(MONTH(Données!$M$6:$M$500)=A54)*(YEAR(Données!$M$6:$M$500)=2013)*(ISNUMBER(Données!$O$6:$O$500)),Données!$O$6:$O$500)/SUMPRODUCT((Données!$N$6:$N$500=A50)*(MONTH(Données!$M$6:$M$500)=A54)*(YEAR(Données!$M$6:$M$500)=2013)*(ISNUMBER(Données!$O$6:$O$500)))</f>
        <v>#VALUE!</v>
      </c>
      <c r="V50" s="113" t="e">
        <f>SUMPRODUCT((Données!$E$6:$E$500="M")*(Données!$N$6:$N$500=A50)*(MONTH(Données!$M$6:$M$500)=A$54)*(YEAR(Données!$M$6:$M$500)=2013)*(ISNUMBER(Données!$O$6:$O$500)),Données!$O$6:$O$500)/SUMPRODUCT((Données!$E$6:$E$500="M")*(Données!$N$6:$N$500=A50)*(MONTH(Données!$M$6:$M$500)=A$54)*(YEAR(Données!$M$6:$M$500)=2013)*(ISNUMBER(Données!$O$6:$O$500)))</f>
        <v>#VALUE!</v>
      </c>
      <c r="W50" s="109" t="e">
        <f>SUMPRODUCT((Données!$S$6:$S$500="AQP")*(Données!$N$6:$N$500=A50)*(MONTH(Données!$M$6:$M$500)=A$54)*(YEAR(Données!$M$6:$M$500)=2013)*(ISNUMBER(Données!$O$6:$O$500)),Données!$O$6:$O$500)/SUMPRODUCT((Données!$S$6:$S$500="AQP")*(Données!$N$6:$N$500=A50)*(MONTH(Données!$M$6:$M$500)=A$54)*(YEAR(Données!$M$6:$M$500)=2013)*(ISNUMBER(Données!$O$6:$O$500)))</f>
        <v>#VALUE!</v>
      </c>
    </row>
    <row r="51" spans="1:25">
      <c r="A51" s="7">
        <v>42</v>
      </c>
      <c r="B51" s="18" t="s">
        <v>83</v>
      </c>
      <c r="C51" s="12">
        <v>190</v>
      </c>
      <c r="D51" s="14" t="e">
        <f>SUMPRODUCT((Données!$K$6:$K$500=A51)*(MONTH(Données!$J$6:$J$500)=A54)*(YEAR(Données!$J$6:$J$500)=2013))</f>
        <v>#VALUE!</v>
      </c>
      <c r="E51" s="14" t="e">
        <f>SUMPRODUCT((Données!$E$6:$E$500="")*(Données!$K$6:$K$500=A51)*(MONTH(Données!$J$6:$J$500)=A54)*(YEAR(Données!$J$6:$J$500)=2013))</f>
        <v>#VALUE!</v>
      </c>
      <c r="F51" s="14" t="e">
        <f>SUMPRODUCT((Données!$E$6:$E$500="M")*(Données!$K$6:$K$500=A51)*(MONTH(Données!$J$6:$J$500)=A54)*(YEAR(Données!$J$6:$J$500)=2013))</f>
        <v>#VALUE!</v>
      </c>
      <c r="G51" s="14" t="e">
        <f>SUMPRODUCT((Données!$F$6:$F$500="M")*(Données!$K$6:$K$500=A51)*(MONTH(Données!$J$6:$J$500)=A54)*(YEAR(Données!$J$6:$J$500)=2013))</f>
        <v>#VALUE!</v>
      </c>
      <c r="H51" s="17" t="e">
        <f>SUMPRODUCT((Données!$N$6:$N$500=A51)*(MONTH(Données!$M$6:$M$500)=A54)*(YEAR(Données!$M$6:$M$500)=2013))</f>
        <v>#VALUE!</v>
      </c>
      <c r="I51" s="17" t="e">
        <f>SUMPRODUCT((Données!$E$6:$E$500="")*(Données!$F$6:$F$500="")*(Données!$N$6:$N$500=A51)*(MONTH(Données!$M$6:$M$500)=A54)*(YEAR(Données!$M$6:$M$500)=2013))</f>
        <v>#VALUE!</v>
      </c>
      <c r="J51" s="17" t="e">
        <f>SUMPRODUCT((Données!$E$6:$E$500="M")*(Données!$N$6:$N$500=A51)*(MONTH(Données!$M$6:$M$500)=A54)*(YEAR(Données!$M$6:$M$500)=2013))+SUMPRODUCT((Données!$F$6:$F$500="M")*(Données!$N$6:$N$500=A51)*(MONTH(Données!$M$6:$M$500)=A54)*(YEAR(Données!$M$6:$M$500)=2013))</f>
        <v>#VALUE!</v>
      </c>
      <c r="K51" s="17" t="e">
        <f>SUMPRODUCT((Données!$S$6:$S$500="AQP")*(Données!$N$6:$N$500=A51)*(MONTH(Données!$M$6:$M$500)=A54)*(YEAR(Données!$M$6:$M$500)=2013))</f>
        <v>#VALUE!</v>
      </c>
      <c r="L51" s="17" t="e">
        <f>SUMPRODUCT((Données!$S$6:$S$500="Selon doc. fo. (sans rapport)")*(Données!$N$6:$N$500=A51)*(MONTH(Données!$M$6:$M$500)=A54)*(YEAR(Données!$M$6:$M$500)=2013))</f>
        <v>#VALUE!</v>
      </c>
      <c r="M51" s="17" t="e">
        <f>SUMPRODUCT((Données!$S$6:$S$500="Selon EB-xxx (sans rapport)")*(Données!$N$6:$N$500=A51)*(MONTH(Données!$M$6:$M$500)=A54)*(YEAR(Données!$M$6:$M$500)=2013))</f>
        <v>#VALUE!</v>
      </c>
      <c r="N51" s="17" t="e">
        <f>SUMPRODUCT((Données!$S$6:$S$500="Lot / OF déjà contrôlé")*(Données!$N$6:$N$500=A51)*(MONTH(Données!$M$6:$M$500)=A54)*(YEAR(Données!$M$6:$M$500)=2013))</f>
        <v>#VALUE!</v>
      </c>
      <c r="O51" s="17" t="e">
        <f>SUMPRODUCT((Données!$D$6:$D$500="P")*(Données!$N$6:$N$500=A51)*(MONTH(Données!$M$6:$M$500)=A54)*(YEAR(Données!$M$6:$M$500)=2013))</f>
        <v>#VALUE!</v>
      </c>
      <c r="P51" s="17" t="e">
        <f>SUMPRODUCT((Données!$D$6:$D$500="C")*(Données!$N$6:$N$500=A51)*(MONTH(Données!$M$6:$M$500)=A54)*(YEAR(Données!$M$6:$M$500)=2013))</f>
        <v>#VALUE!</v>
      </c>
      <c r="Q51" s="17" t="e">
        <f>SUMPRODUCT((Données!$D$6:$D$500="V")*(Données!$N$6:$N$500=A51)*(MONTH(Données!$M$6:$M$500)=A54)*(YEAR(Données!$M$6:$M$500)=2013))</f>
        <v>#VALUE!</v>
      </c>
      <c r="R51" s="23" t="e">
        <f>SUMPRODUCT((Données!$N$6:$N$500=A51)*(MONTH(Données!$M$6:$M$500)=A54)*(YEAR(Données!$M$6:$M$500)=2013)*Données!$P$6:$P$500)</f>
        <v>#VALUE!</v>
      </c>
      <c r="S51" s="23" t="e">
        <f>SUMPRODUCT((Données!$N$6:$N$500=A51)*(MONTH(Données!$M$6:$M$500)=A54)*(YEAR(Données!$M$6:$M$500)=2013)*Données!$Q$6:$Q$500)</f>
        <v>#VALUE!</v>
      </c>
      <c r="T51" s="23" t="e">
        <f t="shared" si="14"/>
        <v>#VALUE!</v>
      </c>
      <c r="U51" s="23" t="e">
        <f>SUMPRODUCT((Données!$N$6:$N$500=A51)*(MONTH(Données!$M$6:$M$500)=A54)*(YEAR(Données!$M$6:$M$500)=2013)*(ISNUMBER(Données!$O$6:$O$500)),Données!$O$6:$O$500)/SUMPRODUCT((Données!$N$6:$N$500=A51)*(MONTH(Données!$M$6:$M$500)=A54)*(YEAR(Données!$M$6:$M$500)=2013)*(ISNUMBER(Données!$O$6:$O$500)))</f>
        <v>#VALUE!</v>
      </c>
      <c r="V51" s="113" t="e">
        <f>SUMPRODUCT((Données!$E$6:$E$500="M")*(Données!$N$6:$N$500=A51)*(MONTH(Données!$M$6:$M$500)=A$54)*(YEAR(Données!$M$6:$M$500)=2013)*(ISNUMBER(Données!$O$6:$O$500)),Données!$O$6:$O$500)/SUMPRODUCT((Données!$E$6:$E$500="M")*(Données!$N$6:$N$500=A51)*(MONTH(Données!$M$6:$M$500)=A$54)*(YEAR(Données!$M$6:$M$500)=2013)*(ISNUMBER(Données!$O$6:$O$500)))</f>
        <v>#VALUE!</v>
      </c>
      <c r="W51" s="109" t="e">
        <f>SUMPRODUCT((Données!$S$6:$S$500="AQP")*(Données!$N$6:$N$500=A51)*(MONTH(Données!$M$6:$M$500)=A$54)*(YEAR(Données!$M$6:$M$500)=2013)*(ISNUMBER(Données!$O$6:$O$500)),Données!$O$6:$O$500)/SUMPRODUCT((Données!$S$6:$S$500="AQP")*(Données!$N$6:$N$500=A51)*(MONTH(Données!$M$6:$M$500)=A$54)*(YEAR(Données!$M$6:$M$500)=2013)*(ISNUMBER(Données!$O$6:$O$500)))</f>
        <v>#VALUE!</v>
      </c>
    </row>
    <row r="52" spans="1:25">
      <c r="A52" s="7">
        <v>43</v>
      </c>
      <c r="B52" s="18" t="s">
        <v>84</v>
      </c>
      <c r="C52" s="12">
        <v>189</v>
      </c>
      <c r="D52" s="14" t="e">
        <f>SUMPRODUCT((Données!$K$6:$K$500=A52)*(MONTH(Données!$J$6:$J$500)=A54)*(YEAR(Données!$J$6:$J$500)=2013))</f>
        <v>#VALUE!</v>
      </c>
      <c r="E52" s="14" t="e">
        <f>SUMPRODUCT((Données!$E$6:$E$500="")*(Données!$K$6:$K$500=A52)*(MONTH(Données!$J$6:$J$500)=A54)*(YEAR(Données!$J$6:$J$500)=2013))</f>
        <v>#VALUE!</v>
      </c>
      <c r="F52" s="14" t="e">
        <f>SUMPRODUCT((Données!$E$6:$E$500="M")*(Données!$K$6:$K$500=A52)*(MONTH(Données!$J$6:$J$500)=A54)*(YEAR(Données!$J$6:$J$500)=2013))</f>
        <v>#VALUE!</v>
      </c>
      <c r="G52" s="14" t="e">
        <f>SUMPRODUCT((Données!$F$6:$F$500="M")*(Données!$K$6:$K$500=A52)*(MONTH(Données!$J$6:$J$500)=A54)*(YEAR(Données!$J$6:$J$500)=2013))</f>
        <v>#VALUE!</v>
      </c>
      <c r="H52" s="17" t="e">
        <f>SUMPRODUCT((Données!$N$6:$N$500=A52)*(MONTH(Données!$M$6:$M$500)=A54)*(YEAR(Données!$M$6:$M$500)=2013))</f>
        <v>#VALUE!</v>
      </c>
      <c r="I52" s="17" t="e">
        <f>SUMPRODUCT((Données!$E$6:$E$500="")*(Données!$F$6:$F$500="")*(Données!$N$6:$N$500=A52)*(MONTH(Données!$M$6:$M$500)=A54)*(YEAR(Données!$M$6:$M$500)=2013))</f>
        <v>#VALUE!</v>
      </c>
      <c r="J52" s="17" t="e">
        <f>SUMPRODUCT((Données!$E$6:$E$500="M")*(Données!$N$6:$N$500=A52)*(MONTH(Données!$M$6:$M$500)=A54)*(YEAR(Données!$M$6:$M$500)=2013))+SUMPRODUCT((Données!$F$6:$F$500="M")*(Données!$N$6:$N$500=A52)*(MONTH(Données!$M$6:$M$500)=A54)*(YEAR(Données!$M$6:$M$500)=2013))</f>
        <v>#VALUE!</v>
      </c>
      <c r="K52" s="17" t="e">
        <f>SUMPRODUCT((Données!$S$6:$S$500="AQP")*(Données!$N$6:$N$500=A52)*(MONTH(Données!$M$6:$M$500)=A54)*(YEAR(Données!$M$6:$M$500)=2013))</f>
        <v>#VALUE!</v>
      </c>
      <c r="L52" s="17" t="e">
        <f>SUMPRODUCT((Données!$S$6:$S$500="Selon doc. fo. (sans rapport)")*(Données!$N$6:$N$500=A52)*(MONTH(Données!$M$6:$M$500)=A54)*(YEAR(Données!$M$6:$M$500)=2013))</f>
        <v>#VALUE!</v>
      </c>
      <c r="M52" s="17" t="e">
        <f>SUMPRODUCT((Données!$S$6:$S$500="Selon EB-xxx (sans rapport)")*(Données!$N$6:$N$500=A52)*(MONTH(Données!$M$6:$M$500)=A54)*(YEAR(Données!$M$6:$M$500)=2013))</f>
        <v>#VALUE!</v>
      </c>
      <c r="N52" s="17" t="e">
        <f>SUMPRODUCT((Données!$S$6:$S$500="Lot / OF déjà contrôlé")*(Données!$N$6:$N$500=A52)*(MONTH(Données!$M$6:$M$500)=A54)*(YEAR(Données!$M$6:$M$500)=2013))</f>
        <v>#VALUE!</v>
      </c>
      <c r="O52" s="17" t="e">
        <f>SUMPRODUCT((Données!$D$6:$D$500="P")*(Données!$N$6:$N$500=A52)*(MONTH(Données!$M$6:$M$500)=A54)*(YEAR(Données!$M$6:$M$500)=2013))</f>
        <v>#VALUE!</v>
      </c>
      <c r="P52" s="17" t="e">
        <f>SUMPRODUCT((Données!$D$6:$D$500="C")*(Données!$N$6:$N$500=A52)*(MONTH(Données!$M$6:$M$500)=A54)*(YEAR(Données!$M$6:$M$500)=2013))</f>
        <v>#VALUE!</v>
      </c>
      <c r="Q52" s="17" t="e">
        <f>SUMPRODUCT((Données!$D$6:$D$500="V")*(Données!$N$6:$N$500=A52)*(MONTH(Données!$M$6:$M$500)=A54)*(YEAR(Données!$M$6:$M$500)=2013))</f>
        <v>#VALUE!</v>
      </c>
      <c r="R52" s="23" t="e">
        <f>SUMPRODUCT((Données!$N$6:$N$500=A52)*(MONTH(Données!$M$6:$M$500)=A54)*(YEAR(Données!$M$6:$M$500)=2013)*Données!$P$6:$P$500)</f>
        <v>#VALUE!</v>
      </c>
      <c r="S52" s="23" t="e">
        <f>SUMPRODUCT((Données!$N$6:$N$500=A52)*(MONTH(Données!$M$6:$M$500)=A54)*(YEAR(Données!$M$6:$M$500)=2013)*Données!$Q$6:$Q$500)</f>
        <v>#VALUE!</v>
      </c>
      <c r="T52" s="23" t="e">
        <f t="shared" si="14"/>
        <v>#VALUE!</v>
      </c>
      <c r="U52" s="23" t="e">
        <f>SUMPRODUCT((Données!$N$6:$N$500=A52)*(MONTH(Données!$M$6:$M$500)=A54)*(YEAR(Données!$M$6:$M$500)=2013)*(ISNUMBER(Données!$O$6:$O$500)),Données!$O$6:$O$500)/SUMPRODUCT((Données!$N$6:$N$500=A52)*(MONTH(Données!$M$6:$M$500)=A54)*(YEAR(Données!$M$6:$M$500)=2013)*(ISNUMBER(Données!$O$6:$O$500)))</f>
        <v>#VALUE!</v>
      </c>
      <c r="V52" s="113" t="e">
        <f>SUMPRODUCT((Données!$E$6:$E$500="M")*(Données!$N$6:$N$500=A52)*(MONTH(Données!$M$6:$M$500)=A$54)*(YEAR(Données!$M$6:$M$500)=2013)*(ISNUMBER(Données!$O$6:$O$500)),Données!$O$6:$O$500)/SUMPRODUCT((Données!$E$6:$E$500="M")*(Données!$N$6:$N$500=A52)*(MONTH(Données!$M$6:$M$500)=A$54)*(YEAR(Données!$M$6:$M$500)=2013)*(ISNUMBER(Données!$O$6:$O$500)))</f>
        <v>#VALUE!</v>
      </c>
      <c r="W52" s="109" t="e">
        <f>SUMPRODUCT((Données!$S$6:$S$500="AQP")*(Données!$N$6:$N$500=A52)*(MONTH(Données!$M$6:$M$500)=A$54)*(YEAR(Données!$M$6:$M$500)=2013)*(ISNUMBER(Données!$O$6:$O$500)),Données!$O$6:$O$500)/SUMPRODUCT((Données!$S$6:$S$500="AQP")*(Données!$N$6:$N$500=A52)*(MONTH(Données!$M$6:$M$500)=A$54)*(YEAR(Données!$M$6:$M$500)=2013)*(ISNUMBER(Données!$O$6:$O$500)))</f>
        <v>#VALUE!</v>
      </c>
    </row>
    <row r="53" spans="1:25">
      <c r="A53" s="7">
        <v>44</v>
      </c>
      <c r="B53" s="130" t="s">
        <v>85</v>
      </c>
      <c r="C53" s="12">
        <v>151</v>
      </c>
      <c r="D53" s="14" t="e">
        <f>SUMPRODUCT((Données!$K$6:$K$500=A53)*(MONTH(Données!$J$6:$J$500)=A54)*(YEAR(Données!$J$6:$J$500)=2013))</f>
        <v>#VALUE!</v>
      </c>
      <c r="E53" s="14" t="e">
        <f>SUMPRODUCT((Données!$E$6:$E$500="")*(Données!$K$6:$K$500=A53)*(MONTH(Données!$J$6:$J$500)=A54)*(YEAR(Données!$J$6:$J$500)=2013))</f>
        <v>#VALUE!</v>
      </c>
      <c r="F53" s="14" t="e">
        <f>SUMPRODUCT((Données!$E$6:$E$500="M")*(Données!$K$6:$K$500=A53)*(MONTH(Données!$J$6:$J$500)=A54)*(YEAR(Données!$J$6:$J$500)=2013))</f>
        <v>#VALUE!</v>
      </c>
      <c r="G53" s="14" t="e">
        <f>SUMPRODUCT((Données!$F$6:$F$500="M")*(Données!$K$6:$K$500=A53)*(MONTH(Données!$J$6:$J$500)=A54)*(YEAR(Données!$J$6:$J$500)=2013))</f>
        <v>#VALUE!</v>
      </c>
      <c r="H53" s="17" t="e">
        <f>SUMPRODUCT((Données!$N$6:$N$500=A53)*(MONTH(Données!$M$6:$M$500)=A54)*(YEAR(Données!$M$6:$M$500)=2013))</f>
        <v>#VALUE!</v>
      </c>
      <c r="I53" s="17" t="e">
        <f>SUMPRODUCT((Données!$E$6:$E$500="")*(Données!$F$6:$F$500="")*(Données!$N$6:$N$500=A53)*(MONTH(Données!$M$6:$M$500)=A54)*(YEAR(Données!$M$6:$M$500)=2013))</f>
        <v>#VALUE!</v>
      </c>
      <c r="J53" s="17" t="e">
        <f>SUMPRODUCT((Données!$E$6:$E$500="M")*(Données!$N$6:$N$500=A53)*(MONTH(Données!$M$6:$M$500)=A54)*(YEAR(Données!$M$6:$M$500)=2013))+SUMPRODUCT((Données!$F$6:$F$500="M")*(Données!$N$6:$N$500=A53)*(MONTH(Données!$M$6:$M$500)=A54)*(YEAR(Données!$M$6:$M$500)=2013))</f>
        <v>#VALUE!</v>
      </c>
      <c r="K53" s="17" t="e">
        <f>SUMPRODUCT((Données!$S$6:$S$500="AQP")*(Données!$N$6:$N$500=A53)*(MONTH(Données!$M$6:$M$500)=A54)*(YEAR(Données!$M$6:$M$500)=2013))</f>
        <v>#VALUE!</v>
      </c>
      <c r="L53" s="17" t="e">
        <f>SUMPRODUCT((Données!$S$6:$S$500="Selon doc. fo. (sans rapport)")*(Données!$N$6:$N$500=A53)*(MONTH(Données!$M$6:$M$500)=A54)*(YEAR(Données!$M$6:$M$500)=2013))</f>
        <v>#VALUE!</v>
      </c>
      <c r="M53" s="17" t="e">
        <f>SUMPRODUCT((Données!$S$6:$S$500="Selon EB-xxx (sans rapport)")*(Données!$N$6:$N$500=A53)*(MONTH(Données!$M$6:$M$500)=A54)*(YEAR(Données!$M$6:$M$500)=2013))</f>
        <v>#VALUE!</v>
      </c>
      <c r="N53" s="17" t="e">
        <f>SUMPRODUCT((Données!$S$6:$S$500="Lot / OF déjà contrôlé")*(Données!$N$6:$N$500=A53)*(MONTH(Données!$M$6:$M$500)=A54)*(YEAR(Données!$M$6:$M$500)=2013))</f>
        <v>#VALUE!</v>
      </c>
      <c r="O53" s="17" t="e">
        <f>SUMPRODUCT((Données!$D$6:$D$500="P")*(Données!$N$6:$N$500=A53)*(MONTH(Données!$M$6:$M$500)=A54)*(YEAR(Données!$M$6:$M$500)=2013))</f>
        <v>#VALUE!</v>
      </c>
      <c r="P53" s="17" t="e">
        <f>SUMPRODUCT((Données!$D$6:$D$500="C")*(Données!$N$6:$N$500=A53)*(MONTH(Données!$M$6:$M$500)=A54)*(YEAR(Données!$M$6:$M$500)=2013))</f>
        <v>#VALUE!</v>
      </c>
      <c r="Q53" s="17" t="e">
        <f>SUMPRODUCT((Données!$D$6:$D$500="V")*(Données!$N$6:$N$500=A53)*(MONTH(Données!$M$6:$M$500)=A54)*(YEAR(Données!$M$6:$M$500)=2013))</f>
        <v>#VALUE!</v>
      </c>
      <c r="R53" s="23" t="e">
        <f>SUMPRODUCT((Données!$N$6:$N$500=A53)*(MONTH(Données!$M$6:$M$500)=A54)*(YEAR(Données!$M$6:$M$500)=2013)*Données!$P$6:$P$500)</f>
        <v>#VALUE!</v>
      </c>
      <c r="S53" s="23" t="e">
        <f>SUMPRODUCT((Données!$N$6:$N$500=A53)*(MONTH(Données!$M$6:$M$500)=A54)*(YEAR(Données!$M$6:$M$500)=2013)*Données!$Q$6:$Q$500)</f>
        <v>#VALUE!</v>
      </c>
      <c r="T53" s="23" t="e">
        <f t="shared" si="14"/>
        <v>#VALUE!</v>
      </c>
      <c r="U53" s="23" t="e">
        <f>SUMPRODUCT((Données!$N$6:$N$500=A53)*(MONTH(Données!$M$6:$M$500)=A54)*(YEAR(Données!$M$6:$M$500)=2013)*(ISNUMBER(Données!$O$6:$O$500)),Données!$O$6:$O$500)/SUMPRODUCT((Données!$N$6:$N$500=A53)*(MONTH(Données!$M$6:$M$500)=A54)*(YEAR(Données!$M$6:$M$500)=2013)*(ISNUMBER(Données!$O$6:$O$500)))</f>
        <v>#VALUE!</v>
      </c>
      <c r="V53" s="113" t="e">
        <f>SUMPRODUCT((Données!$E$6:$E$500="M")*(Données!$N$6:$N$500=A53)*(MONTH(Données!$M$6:$M$500)=A$54)*(YEAR(Données!$M$6:$M$500)=2013)*(ISNUMBER(Données!$O$6:$O$500)),Données!$O$6:$O$500)/SUMPRODUCT((Données!$E$6:$E$500="M")*(Données!$N$6:$N$500=A53)*(MONTH(Données!$M$6:$M$500)=A$54)*(YEAR(Données!$M$6:$M$500)=2013)*(ISNUMBER(Données!$O$6:$O$500)))</f>
        <v>#VALUE!</v>
      </c>
      <c r="W53" s="109" t="e">
        <f>SUMPRODUCT((Données!$S$6:$S$500="AQP")*(Données!$N$6:$N$500=A53)*(MONTH(Données!$M$6:$M$500)=A$54)*(YEAR(Données!$M$6:$M$500)=2013)*(ISNUMBER(Données!$O$6:$O$500)),Données!$O$6:$O$500)/SUMPRODUCT((Données!$S$6:$S$500="AQP")*(Données!$N$6:$N$500=A53)*(MONTH(Données!$M$6:$M$500)=A$54)*(YEAR(Données!$M$6:$M$500)=2013)*(ISNUMBER(Données!$O$6:$O$500)))</f>
        <v>#VALUE!</v>
      </c>
    </row>
    <row r="54" spans="1:25">
      <c r="A54" s="7">
        <v>10</v>
      </c>
      <c r="B54" s="19" t="s">
        <v>81</v>
      </c>
      <c r="C54" s="20">
        <f>C53</f>
        <v>151</v>
      </c>
      <c r="D54" s="21" t="e">
        <f>SUM(D49:D53)</f>
        <v>#VALUE!</v>
      </c>
      <c r="E54" s="21" t="e">
        <f t="shared" ref="E54:J54" si="15">SUM(E49:E53)</f>
        <v>#VALUE!</v>
      </c>
      <c r="F54" s="21" t="e">
        <f t="shared" si="15"/>
        <v>#VALUE!</v>
      </c>
      <c r="G54" s="21" t="e">
        <f t="shared" si="15"/>
        <v>#VALUE!</v>
      </c>
      <c r="H54" s="22" t="e">
        <f t="shared" si="15"/>
        <v>#VALUE!</v>
      </c>
      <c r="I54" s="22" t="e">
        <f t="shared" si="15"/>
        <v>#VALUE!</v>
      </c>
      <c r="J54" s="22" t="e">
        <f t="shared" si="15"/>
        <v>#VALUE!</v>
      </c>
      <c r="K54" s="22" t="e">
        <f>SUM(K49:K53)</f>
        <v>#VALUE!</v>
      </c>
      <c r="L54" s="22" t="e">
        <f t="shared" ref="L54:T54" si="16">SUM(L49:L53)</f>
        <v>#VALUE!</v>
      </c>
      <c r="M54" s="22" t="e">
        <f t="shared" si="16"/>
        <v>#VALUE!</v>
      </c>
      <c r="N54" s="22" t="e">
        <f t="shared" si="16"/>
        <v>#VALUE!</v>
      </c>
      <c r="O54" s="22" t="e">
        <f t="shared" si="16"/>
        <v>#VALUE!</v>
      </c>
      <c r="P54" s="22" t="e">
        <f t="shared" si="16"/>
        <v>#VALUE!</v>
      </c>
      <c r="Q54" s="22" t="e">
        <f t="shared" si="16"/>
        <v>#VALUE!</v>
      </c>
      <c r="R54" s="24" t="e">
        <f t="shared" si="16"/>
        <v>#VALUE!</v>
      </c>
      <c r="S54" s="24" t="e">
        <f t="shared" si="16"/>
        <v>#VALUE!</v>
      </c>
      <c r="T54" s="24" t="e">
        <f t="shared" si="16"/>
        <v>#VALUE!</v>
      </c>
      <c r="U54" s="24" t="e">
        <f>SUMPRODUCT((MONTH(Données!$M$6:$M$500)=A54)*(YEAR(Données!$M$6:$M$500)=2013)*(ISNUMBER(Données!$O$6:$O$500)),Données!$O$6:$O$500)/SUMPRODUCT((MONTH(Données!$M$6:$M$500)=A54)*(YEAR(Données!$M$6:$M$500)=2013)*(ISNUMBER(Données!$O$6:$O$500)))</f>
        <v>#VALUE!</v>
      </c>
      <c r="V54" s="114" t="e">
        <f>AVERAGE(V49:V53)</f>
        <v>#VALUE!</v>
      </c>
      <c r="W54" s="110" t="e">
        <f>AVERAGE(W49:W53)</f>
        <v>#VALUE!</v>
      </c>
    </row>
    <row r="55" spans="1:25">
      <c r="B55" s="19" t="s">
        <v>45</v>
      </c>
      <c r="C55" s="26" t="s">
        <v>46</v>
      </c>
      <c r="D55" s="27" t="s">
        <v>46</v>
      </c>
      <c r="E55" s="27" t="e">
        <f>E54/D54</f>
        <v>#VALUE!</v>
      </c>
      <c r="F55" s="27" t="e">
        <f>F54/D54</f>
        <v>#VALUE!</v>
      </c>
      <c r="G55" s="27" t="e">
        <f>G54/D54</f>
        <v>#VALUE!</v>
      </c>
      <c r="H55" s="28" t="e">
        <f>H54/D54</f>
        <v>#VALUE!</v>
      </c>
      <c r="I55" s="28" t="e">
        <f>I54/H54</f>
        <v>#VALUE!</v>
      </c>
      <c r="J55" s="28" t="e">
        <f>J54/H54</f>
        <v>#VALUE!</v>
      </c>
      <c r="K55" s="28" t="e">
        <f>K54/H54</f>
        <v>#VALUE!</v>
      </c>
      <c r="L55" s="28" t="e">
        <f>L54/H54</f>
        <v>#VALUE!</v>
      </c>
      <c r="M55" s="28" t="e">
        <f>M54/H54</f>
        <v>#VALUE!</v>
      </c>
      <c r="N55" s="28" t="e">
        <f>N54/H54</f>
        <v>#VALUE!</v>
      </c>
      <c r="O55" s="28" t="e">
        <f>O54/H54</f>
        <v>#VALUE!</v>
      </c>
      <c r="P55" s="28" t="e">
        <f>P54/H54</f>
        <v>#VALUE!</v>
      </c>
      <c r="Q55" s="28" t="e">
        <f>Q54/H54</f>
        <v>#VALUE!</v>
      </c>
      <c r="R55" s="25" t="s">
        <v>46</v>
      </c>
      <c r="S55" s="29" t="e">
        <f>S54/R54</f>
        <v>#VALUE!</v>
      </c>
      <c r="T55" s="29" t="e">
        <f>T54/R54</f>
        <v>#VALUE!</v>
      </c>
      <c r="U55" s="29" t="s">
        <v>46</v>
      </c>
      <c r="V55" s="115" t="s">
        <v>46</v>
      </c>
      <c r="W55" s="111" t="s">
        <v>46</v>
      </c>
    </row>
    <row r="56" spans="1:25">
      <c r="B56" s="9"/>
    </row>
    <row r="57" spans="1:25" ht="15" customHeight="1">
      <c r="B57" s="144" t="s">
        <v>107</v>
      </c>
      <c r="C57" s="133" t="s">
        <v>30</v>
      </c>
      <c r="D57" s="135" t="s">
        <v>32</v>
      </c>
      <c r="E57" s="136"/>
      <c r="F57" s="136"/>
      <c r="G57" s="137"/>
      <c r="H57" s="138" t="s">
        <v>37</v>
      </c>
      <c r="I57" s="139"/>
      <c r="J57" s="139"/>
      <c r="K57" s="139"/>
      <c r="L57" s="139"/>
      <c r="M57" s="139"/>
      <c r="N57" s="139"/>
      <c r="O57" s="139"/>
      <c r="P57" s="139"/>
      <c r="Q57" s="140"/>
      <c r="R57" s="141" t="s">
        <v>31</v>
      </c>
      <c r="S57" s="142"/>
      <c r="T57" s="142"/>
      <c r="U57" s="142"/>
      <c r="V57" s="142"/>
      <c r="W57" s="143"/>
    </row>
    <row r="58" spans="1:25" ht="45" customHeight="1">
      <c r="B58" s="145"/>
      <c r="C58" s="134"/>
      <c r="D58" s="13" t="s">
        <v>36</v>
      </c>
      <c r="E58" s="13" t="s">
        <v>33</v>
      </c>
      <c r="F58" s="13" t="s">
        <v>34</v>
      </c>
      <c r="G58" s="13" t="s">
        <v>35</v>
      </c>
      <c r="H58" s="16" t="s">
        <v>36</v>
      </c>
      <c r="I58" s="16" t="s">
        <v>33</v>
      </c>
      <c r="J58" s="16" t="s">
        <v>34</v>
      </c>
      <c r="K58" s="16" t="s">
        <v>38</v>
      </c>
      <c r="L58" s="16" t="s">
        <v>39</v>
      </c>
      <c r="M58" s="16" t="s">
        <v>40</v>
      </c>
      <c r="N58" s="16" t="s">
        <v>41</v>
      </c>
      <c r="O58" s="16" t="s">
        <v>43</v>
      </c>
      <c r="P58" s="16" t="s">
        <v>42</v>
      </c>
      <c r="Q58" s="16" t="s">
        <v>44</v>
      </c>
      <c r="R58" s="15" t="s">
        <v>49</v>
      </c>
      <c r="S58" s="15" t="s">
        <v>50</v>
      </c>
      <c r="T58" s="15" t="s">
        <v>51</v>
      </c>
      <c r="U58" s="15" t="s">
        <v>52</v>
      </c>
      <c r="V58" s="112" t="s">
        <v>98</v>
      </c>
      <c r="W58" s="15" t="s">
        <v>99</v>
      </c>
    </row>
    <row r="59" spans="1:25">
      <c r="A59" s="7">
        <v>44</v>
      </c>
      <c r="B59" s="43" t="s">
        <v>85</v>
      </c>
      <c r="C59" s="12">
        <v>0</v>
      </c>
      <c r="D59" s="14" t="e">
        <f>SUMPRODUCT((Données!$K$6:$K$500=A59)*(MONTH(Données!$J$6:$J$500)=A64)*(YEAR(Données!$J$6:$J$500)=2013))</f>
        <v>#VALUE!</v>
      </c>
      <c r="E59" s="14" t="e">
        <f>SUMPRODUCT((Données!$E$6:$E$500="")*(Données!$K$6:$K$500=A59)*(MONTH(Données!$J$6:$J$500)=A64)*(YEAR(Données!$J$6:$J$500)=2013))</f>
        <v>#VALUE!</v>
      </c>
      <c r="F59" s="14" t="e">
        <f>SUMPRODUCT((Données!$E$6:$E$500="M")*(Données!$K$6:$K$500=A59)*(MONTH(Données!$J$6:$J$500)=A64)*(YEAR(Données!$J$6:$J$500)=2013))</f>
        <v>#VALUE!</v>
      </c>
      <c r="G59" s="14" t="e">
        <f>SUMPRODUCT((Données!$F$6:$F$500="M")*(Données!$K$6:$K$500=A59)*(MONTH(Données!$J$6:$J$500)=A64)*(YEAR(Données!$J$6:$J$500)=2013))</f>
        <v>#VALUE!</v>
      </c>
      <c r="H59" s="17" t="e">
        <f>SUMPRODUCT((Données!$N$6:$N$500=A59)*(MONTH(Données!$M$6:$M$500)=A64)*(YEAR(Données!$M$6:$M$500)=2013))</f>
        <v>#VALUE!</v>
      </c>
      <c r="I59" s="17" t="e">
        <f>SUMPRODUCT((Données!$E$6:$E$500="")*(Données!$F$6:$F$500="")*(Données!$N$6:$N$500=A59)*(MONTH(Données!$M$6:$M$500)=A64)*(YEAR(Données!$M$6:$M$500)=2013))</f>
        <v>#VALUE!</v>
      </c>
      <c r="J59" s="17" t="e">
        <f>SUMPRODUCT((Données!$E$6:$E$500="M")*(Données!$N$6:$N$500=A59)*(MONTH(Données!$M$6:$M$500)=A64)*(YEAR(Données!$M$6:$M$500)=2013))+SUMPRODUCT((Données!$F$6:$F$500="M")*(Données!$N$6:$N$500=A59)*(MONTH(Données!$M$6:$M$500)=A64)*(YEAR(Données!$M$6:$M$500)=2013))</f>
        <v>#VALUE!</v>
      </c>
      <c r="K59" s="17" t="e">
        <f>SUMPRODUCT((Données!$S$6:$S$500="AQP")*(Données!$N$6:$N$500=A59)*(MONTH(Données!$M$6:$M$500)=A64)*(YEAR(Données!$M$6:$M$500)=2013))</f>
        <v>#VALUE!</v>
      </c>
      <c r="L59" s="17" t="e">
        <f>SUMPRODUCT((Données!$S$6:$S$500="Selon doc. fo. (sans rapport)")*(Données!$N$6:$N$500=A59)*(MONTH(Données!$M$6:$M$500)=A64)*(YEAR(Données!$M$6:$M$500)=2013))</f>
        <v>#VALUE!</v>
      </c>
      <c r="M59" s="17" t="e">
        <f>SUMPRODUCT((Données!$S$6:$S$500="Selon EB-xxx (sans rapport)")*(Données!$N$6:$N$500=A59)*(MONTH(Données!$M$6:$M$500)=A64)*(YEAR(Données!$M$6:$M$500)=2013))</f>
        <v>#VALUE!</v>
      </c>
      <c r="N59" s="17" t="e">
        <f>SUMPRODUCT((Données!$S$6:$S$500="Lot / OF déjà contrôlé")*(Données!$N$6:$N$500=A59)*(MONTH(Données!$M$6:$M$500)=A64)*(YEAR(Données!$M$6:$M$500)=2013))</f>
        <v>#VALUE!</v>
      </c>
      <c r="O59" s="17" t="e">
        <f>SUMPRODUCT((Données!$D$6:$D$500="P")*(Données!$N$6:$N$500=A59)*(MONTH(Données!$M$6:$M$500)=A64)*(YEAR(Données!$M$6:$M$500)=2013))</f>
        <v>#VALUE!</v>
      </c>
      <c r="P59" s="17" t="e">
        <f>SUMPRODUCT((Données!$D$6:$D$500="C")*(Données!$N$6:$N$500=A59)*(MONTH(Données!$M$6:$M$500)=A64)*(YEAR(Données!$M$6:$M$500)=2013))</f>
        <v>#VALUE!</v>
      </c>
      <c r="Q59" s="17" t="e">
        <f>SUMPRODUCT((Données!$D$6:$D$500="V")*(Données!$N$6:$N$500=A59)*(MONTH(Données!$M$6:$M$500)=A64)*(YEAR(Données!$M$6:$M$500)=2013))</f>
        <v>#VALUE!</v>
      </c>
      <c r="R59" s="23" t="e">
        <f>SUMPRODUCT((Données!$N$6:$N$500=A59)*(MONTH(Données!$M$6:$M$500)=A64)*(YEAR(Données!$M$6:$M$500)=2013)*Données!$P$6:$P$500)</f>
        <v>#VALUE!</v>
      </c>
      <c r="S59" s="23" t="e">
        <f>SUMPRODUCT((Données!$N$6:$N$500=A59)*(MONTH(Données!$M$6:$M$500)=A64)*(YEAR(Données!$M$6:$M$500)=2013)*Données!$Q$6:$Q$500)</f>
        <v>#VALUE!</v>
      </c>
      <c r="T59" s="23" t="e">
        <f>R59-S59</f>
        <v>#VALUE!</v>
      </c>
      <c r="U59" s="23" t="e">
        <f>SUMPRODUCT((Données!$N$6:$N$500=A59)*(MONTH(Données!$M$6:$M$500)=A64)*(YEAR(Données!$M$6:$M$500)=2013)*(ISNUMBER(Données!$O$6:$O$500)),Données!$O$6:$O$500)/SUMPRODUCT((Données!$N$6:$N$500=A59)*(MONTH(Données!$M$6:$M$500)=A64)*(YEAR(Données!$M$6:$M$500)=2013)*(ISNUMBER(Données!$O$6:$O$500)))</f>
        <v>#VALUE!</v>
      </c>
      <c r="V59" s="113" t="e">
        <f>SUMPRODUCT((Données!$E$6:$E$500="M")*(Données!$N$6:$N$500=A59)*(MONTH(Données!$M$6:$M$500)=A$64)*(YEAR(Données!$M$6:$M$500)=2013)*(ISNUMBER(Données!$O$6:$O$500)),Données!$O$6:$O$500)/SUMPRODUCT((Données!$E$6:$E$500="M")*(Données!$N$6:$N$500=A59)*(MONTH(Données!$M$6:$M$500)=A$64)*(YEAR(Données!$M$6:$M$500)=2013)*(ISNUMBER(Données!$O$6:$O$500)))</f>
        <v>#VALUE!</v>
      </c>
      <c r="W59" s="109" t="e">
        <f>SUMPRODUCT((Données!$S$6:$S$500="AQP")*(Données!$N$6:$N$500=A59)*(MONTH(Données!$M$6:$M$500)=A$64)*(YEAR(Données!$M$6:$M$500)=2013)*(ISNUMBER(Données!$O$6:$O$500)),Données!$O$6:$O$500)/SUMPRODUCT((Données!$S$6:$S$500="AQP")*(Données!$N$6:$N$500=A59)*(MONTH(Données!$M$6:$M$500)=A$64)*(YEAR(Données!$M$6:$M$500)=2013)*(ISNUMBER(Données!$O$6:$O$500)))</f>
        <v>#VALUE!</v>
      </c>
    </row>
    <row r="60" spans="1:25">
      <c r="A60" s="7">
        <v>45</v>
      </c>
      <c r="B60" s="18" t="s">
        <v>87</v>
      </c>
      <c r="C60" s="12">
        <v>0</v>
      </c>
      <c r="D60" s="14" t="e">
        <f>SUMPRODUCT((Données!$K$6:$K$500=A60)*(MONTH(Données!$J$6:$J$500)=A64)*(YEAR(Données!$J$6:$J$500)=2013))</f>
        <v>#VALUE!</v>
      </c>
      <c r="E60" s="14" t="e">
        <f>SUMPRODUCT((Données!$E$6:$E$500="")*(Données!$K$6:$K$500=A60)*(MONTH(Données!$J$6:$J$500)=A64)*(YEAR(Données!$J$6:$J$500)=2013))</f>
        <v>#VALUE!</v>
      </c>
      <c r="F60" s="14" t="e">
        <f>SUMPRODUCT((Données!$E$6:$E$500="M")*(Données!$K$6:$K$500=A60)*(MONTH(Données!$J$6:$J$500)=A64)*(YEAR(Données!$J$6:$J$500)=2013))</f>
        <v>#VALUE!</v>
      </c>
      <c r="G60" s="14" t="e">
        <f>SUMPRODUCT((Données!$F$6:$F$500="M")*(Données!$K$6:$K$500=A60)*(MONTH(Données!$J$6:$J$500)=A64)*(YEAR(Données!$J$6:$J$500)=2013))</f>
        <v>#VALUE!</v>
      </c>
      <c r="H60" s="17" t="e">
        <f>SUMPRODUCT((Données!$N$6:$N$500=A60)*(MONTH(Données!$M$6:$M$500)=A64)*(YEAR(Données!$M$6:$M$500)=2013))</f>
        <v>#VALUE!</v>
      </c>
      <c r="I60" s="17" t="e">
        <f>SUMPRODUCT((Données!$E$6:$E$500="")*(Données!$F$6:$F$500="")*(Données!$N$6:$N$500=A60)*(MONTH(Données!$M$6:$M$500)=A64)*(YEAR(Données!$M$6:$M$500)=2013))</f>
        <v>#VALUE!</v>
      </c>
      <c r="J60" s="17" t="e">
        <f>SUMPRODUCT((Données!$E$6:$E$500="M")*(Données!$N$6:$N$500=A60)*(MONTH(Données!$M$6:$M$500)=A64)*(YEAR(Données!$M$6:$M$500)=2013))+SUMPRODUCT((Données!$F$6:$F$500="M")*(Données!$N$6:$N$500=A60)*(MONTH(Données!$M$6:$M$500)=A64)*(YEAR(Données!$M$6:$M$500)=2013))</f>
        <v>#VALUE!</v>
      </c>
      <c r="K60" s="17" t="e">
        <f>SUMPRODUCT((Données!$S$6:$S$500="AQP")*(Données!$N$6:$N$500=A60)*(MONTH(Données!$M$6:$M$500)=A64)*(YEAR(Données!$M$6:$M$500)=2013))</f>
        <v>#VALUE!</v>
      </c>
      <c r="L60" s="17" t="e">
        <f>SUMPRODUCT((Données!$S$6:$S$500="Selon doc. fo. (sans rapport)")*(Données!$N$6:$N$500=A60)*(MONTH(Données!$M$6:$M$500)=A64)*(YEAR(Données!$M$6:$M$500)=2013))</f>
        <v>#VALUE!</v>
      </c>
      <c r="M60" s="17" t="e">
        <f>SUMPRODUCT((Données!$S$6:$S$500="Selon EB-xxx (sans rapport)")*(Données!$N$6:$N$500=A60)*(MONTH(Données!$M$6:$M$500)=A64)*(YEAR(Données!$M$6:$M$500)=2013))</f>
        <v>#VALUE!</v>
      </c>
      <c r="N60" s="17" t="e">
        <f>SUMPRODUCT((Données!$S$6:$S$500="Lot / OF déjà contrôlé")*(Données!$N$6:$N$500=A60)*(MONTH(Données!$M$6:$M$500)=A64)*(YEAR(Données!$M$6:$M$500)=2013))</f>
        <v>#VALUE!</v>
      </c>
      <c r="O60" s="17" t="e">
        <f>SUMPRODUCT((Données!$D$6:$D$500="P")*(Données!$N$6:$N$500=A60)*(MONTH(Données!$M$6:$M$500)=A64)*(YEAR(Données!$M$6:$M$500)=2013))</f>
        <v>#VALUE!</v>
      </c>
      <c r="P60" s="17" t="e">
        <f>SUMPRODUCT((Données!$D$6:$D$500="C")*(Données!$N$6:$N$500=A60)*(MONTH(Données!$M$6:$M$500)=A64)*(YEAR(Données!$M$6:$M$500)=2013))</f>
        <v>#VALUE!</v>
      </c>
      <c r="Q60" s="17" t="e">
        <f>SUMPRODUCT((Données!$D$6:$D$500="V")*(Données!$N$6:$N$500=A60)*(MONTH(Données!$M$6:$M$500)=A64)*(YEAR(Données!$M$6:$M$500)=2013))</f>
        <v>#VALUE!</v>
      </c>
      <c r="R60" s="23" t="e">
        <f>SUMPRODUCT((Données!$N$6:$N$500=A60)*(MONTH(Données!$M$6:$M$500)=A64)*(YEAR(Données!$M$6:$M$500)=2013)*Données!$P$6:$P$500)</f>
        <v>#VALUE!</v>
      </c>
      <c r="S60" s="23" t="e">
        <f>SUMPRODUCT((Données!$N$6:$N$500=A60)*(MONTH(Données!$M$6:$M$500)=A64)*(YEAR(Données!$M$6:$M$500)=2013)*Données!$Q$6:$Q$500)</f>
        <v>#VALUE!</v>
      </c>
      <c r="T60" s="23" t="e">
        <f t="shared" ref="T60:T63" si="17">R60-S60</f>
        <v>#VALUE!</v>
      </c>
      <c r="U60" s="23" t="e">
        <f>SUMPRODUCT((Données!$N$6:$N$500=A60)*(MONTH(Données!$M$6:$M$500)=A64)*(YEAR(Données!$M$6:$M$500)=2013)*(ISNUMBER(Données!$O$6:$O$500)),Données!$O$6:$O$500)/SUMPRODUCT((Données!$N$6:$N$500=A60)*(MONTH(Données!$M$6:$M$500)=A64)*(YEAR(Données!$M$6:$M$500)=2013)*(ISNUMBER(Données!$O$6:$O$500)))</f>
        <v>#VALUE!</v>
      </c>
      <c r="V60" s="113" t="e">
        <f>SUMPRODUCT((Données!$E$6:$E$500="M")*(Données!$N$6:$N$500=A60)*(MONTH(Données!$M$6:$M$500)=A$64)*(YEAR(Données!$M$6:$M$500)=2013)*(ISNUMBER(Données!$O$6:$O$500)),Données!$O$6:$O$500)/SUMPRODUCT((Données!$E$6:$E$500="M")*(Données!$N$6:$N$500=A60)*(MONTH(Données!$M$6:$M$500)=A$64)*(YEAR(Données!$M$6:$M$500)=2013)*(ISNUMBER(Données!$O$6:$O$500)))</f>
        <v>#VALUE!</v>
      </c>
      <c r="W60" s="109" t="e">
        <f>SUMPRODUCT((Données!$S$6:$S$500="AQP")*(Données!$N$6:$N$500=A60)*(MONTH(Données!$M$6:$M$500)=A$64)*(YEAR(Données!$M$6:$M$500)=2013)*(ISNUMBER(Données!$O$6:$O$500)),Données!$O$6:$O$500)/SUMPRODUCT((Données!$S$6:$S$500="AQP")*(Données!$N$6:$N$500=A60)*(MONTH(Données!$M$6:$M$500)=A$64)*(YEAR(Données!$M$6:$M$500)=2013)*(ISNUMBER(Données!$O$6:$O$500)))</f>
        <v>#VALUE!</v>
      </c>
    </row>
    <row r="61" spans="1:25">
      <c r="A61" s="7">
        <v>46</v>
      </c>
      <c r="B61" s="18" t="s">
        <v>88</v>
      </c>
      <c r="C61" s="12">
        <v>0</v>
      </c>
      <c r="D61" s="14" t="e">
        <f>SUMPRODUCT((Données!$K$6:$K$500=A61)*(MONTH(Données!$J$6:$J$500)=A64)*(YEAR(Données!$J$6:$J$500)=2013))</f>
        <v>#VALUE!</v>
      </c>
      <c r="E61" s="14" t="e">
        <f>SUMPRODUCT((Données!$E$6:$E$500="")*(Données!$K$6:$K$500=A61)*(MONTH(Données!$J$6:$J$500)=A64)*(YEAR(Données!$J$6:$J$500)=2013))</f>
        <v>#VALUE!</v>
      </c>
      <c r="F61" s="14" t="e">
        <f>SUMPRODUCT((Données!$E$6:$E$500="M")*(Données!$K$6:$K$500=A61)*(MONTH(Données!$J$6:$J$500)=A64)*(YEAR(Données!$J$6:$J$500)=2013))</f>
        <v>#VALUE!</v>
      </c>
      <c r="G61" s="14" t="e">
        <f>SUMPRODUCT((Données!$F$6:$F$500="M")*(Données!$K$6:$K$500=A61)*(MONTH(Données!$J$6:$J$500)=A64)*(YEAR(Données!$J$6:$J$500)=2013))</f>
        <v>#VALUE!</v>
      </c>
      <c r="H61" s="17" t="e">
        <f>SUMPRODUCT((Données!$N$6:$N$500=A61)*(MONTH(Données!$M$6:$M$500)=A64)*(YEAR(Données!$M$6:$M$500)=2013))</f>
        <v>#VALUE!</v>
      </c>
      <c r="I61" s="17" t="e">
        <f>SUMPRODUCT((Données!$E$6:$E$500="")*(Données!$F$6:$F$500="")*(Données!$N$6:$N$500=A61)*(MONTH(Données!$M$6:$M$500)=A64)*(YEAR(Données!$M$6:$M$500)=2013))</f>
        <v>#VALUE!</v>
      </c>
      <c r="J61" s="17" t="e">
        <f>SUMPRODUCT((Données!$E$6:$E$500="M")*(Données!$N$6:$N$500=A61)*(MONTH(Données!$M$6:$M$500)=A64)*(YEAR(Données!$M$6:$M$500)=2013))+SUMPRODUCT((Données!$F$6:$F$500="M")*(Données!$N$6:$N$500=A61)*(MONTH(Données!$M$6:$M$500)=A64)*(YEAR(Données!$M$6:$M$500)=2013))</f>
        <v>#VALUE!</v>
      </c>
      <c r="K61" s="17" t="e">
        <f>SUMPRODUCT((Données!$S$6:$S$500="AQP")*(Données!$N$6:$N$500=A61)*(MONTH(Données!$M$6:$M$500)=A64)*(YEAR(Données!$M$6:$M$500)=2013))</f>
        <v>#VALUE!</v>
      </c>
      <c r="L61" s="17" t="e">
        <f>SUMPRODUCT((Données!$S$6:$S$500="Selon doc. fo. (sans rapport)")*(Données!$N$6:$N$500=A61)*(MONTH(Données!$M$6:$M$500)=A64)*(YEAR(Données!$M$6:$M$500)=2013))</f>
        <v>#VALUE!</v>
      </c>
      <c r="M61" s="17" t="e">
        <f>SUMPRODUCT((Données!$S$6:$S$500="Selon EB-xxx (sans rapport)")*(Données!$N$6:$N$500=A61)*(MONTH(Données!$M$6:$M$500)=A64)*(YEAR(Données!$M$6:$M$500)=2013))</f>
        <v>#VALUE!</v>
      </c>
      <c r="N61" s="17" t="e">
        <f>SUMPRODUCT((Données!$S$6:$S$500="Lot / OF déjà contrôlé")*(Données!$N$6:$N$500=A61)*(MONTH(Données!$M$6:$M$500)=A64)*(YEAR(Données!$M$6:$M$500)=2013))</f>
        <v>#VALUE!</v>
      </c>
      <c r="O61" s="17" t="e">
        <f>SUMPRODUCT((Données!$D$6:$D$500="P")*(Données!$N$6:$N$500=A61)*(MONTH(Données!$M$6:$M$500)=A64)*(YEAR(Données!$M$6:$M$500)=2013))</f>
        <v>#VALUE!</v>
      </c>
      <c r="P61" s="17" t="e">
        <f>SUMPRODUCT((Données!$D$6:$D$500="C")*(Données!$N$6:$N$500=A61)*(MONTH(Données!$M$6:$M$500)=A64)*(YEAR(Données!$M$6:$M$500)=2013))</f>
        <v>#VALUE!</v>
      </c>
      <c r="Q61" s="17" t="e">
        <f>SUMPRODUCT((Données!$D$6:$D$500="V")*(Données!$N$6:$N$500=A61)*(MONTH(Données!$M$6:$M$500)=A64)*(YEAR(Données!$M$6:$M$500)=2013))</f>
        <v>#VALUE!</v>
      </c>
      <c r="R61" s="23" t="e">
        <f>SUMPRODUCT((Données!$N$6:$N$500=A61)*(MONTH(Données!$M$6:$M$500)=A64)*(YEAR(Données!$M$6:$M$500)=2013)*Données!$P$6:$P$500)</f>
        <v>#VALUE!</v>
      </c>
      <c r="S61" s="23" t="e">
        <f>SUMPRODUCT((Données!$N$6:$N$500=A61)*(MONTH(Données!$M$6:$M$500)=A64)*(YEAR(Données!$M$6:$M$500)=2013)*Données!$Q$6:$Q$500)</f>
        <v>#VALUE!</v>
      </c>
      <c r="T61" s="23" t="e">
        <f t="shared" si="17"/>
        <v>#VALUE!</v>
      </c>
      <c r="U61" s="23" t="e">
        <f>SUMPRODUCT((Données!$N$6:$N$500=A61)*(MONTH(Données!$M$6:$M$500)=A64)*(YEAR(Données!$M$6:$M$500)=2013)*(ISNUMBER(Données!$O$6:$O$500)),Données!$O$6:$O$500)/SUMPRODUCT((Données!$N$6:$N$500=A61)*(MONTH(Données!$M$6:$M$500)=A64)*(YEAR(Données!$M$6:$M$500)=2013)*(ISNUMBER(Données!$O$6:$O$500)))</f>
        <v>#VALUE!</v>
      </c>
      <c r="V61" s="113" t="e">
        <f>SUMPRODUCT((Données!$E$6:$E$500="M")*(Données!$N$6:$N$500=A61)*(MONTH(Données!$M$6:$M$500)=A$64)*(YEAR(Données!$M$6:$M$500)=2013)*(ISNUMBER(Données!$O$6:$O$500)),Données!$O$6:$O$500)/SUMPRODUCT((Données!$E$6:$E$500="M")*(Données!$N$6:$N$500=A61)*(MONTH(Données!$M$6:$M$500)=A$64)*(YEAR(Données!$M$6:$M$500)=2013)*(ISNUMBER(Données!$O$6:$O$500)))</f>
        <v>#VALUE!</v>
      </c>
      <c r="W61" s="109" t="e">
        <f>SUMPRODUCT((Données!$S$6:$S$500="AQP")*(Données!$N$6:$N$500=A61)*(MONTH(Données!$M$6:$M$500)=A$64)*(YEAR(Données!$M$6:$M$500)=2013)*(ISNUMBER(Données!$O$6:$O$500)),Données!$O$6:$O$500)/SUMPRODUCT((Données!$S$6:$S$500="AQP")*(Données!$N$6:$N$500=A61)*(MONTH(Données!$M$6:$M$500)=A$64)*(YEAR(Données!$M$6:$M$500)=2013)*(ISNUMBER(Données!$O$6:$O$500)))</f>
        <v>#VALUE!</v>
      </c>
    </row>
    <row r="62" spans="1:25">
      <c r="A62" s="7">
        <v>47</v>
      </c>
      <c r="B62" s="18" t="s">
        <v>89</v>
      </c>
      <c r="C62" s="12">
        <v>0</v>
      </c>
      <c r="D62" s="14" t="e">
        <f>SUMPRODUCT((Données!$K$6:$K$500=A62)*(MONTH(Données!$J$6:$J$500)=A64)*(YEAR(Données!$J$6:$J$500)=2013))</f>
        <v>#VALUE!</v>
      </c>
      <c r="E62" s="14" t="e">
        <f>SUMPRODUCT((Données!$E$6:$E$500="")*(Données!$K$6:$K$500=A62)*(MONTH(Données!$J$6:$J$500)=A64)*(YEAR(Données!$J$6:$J$500)=2013))</f>
        <v>#VALUE!</v>
      </c>
      <c r="F62" s="14" t="e">
        <f>SUMPRODUCT((Données!$E$6:$E$500="M")*(Données!$K$6:$K$500=A62)*(MONTH(Données!$J$6:$J$500)=A64)*(YEAR(Données!$J$6:$J$500)=2013))</f>
        <v>#VALUE!</v>
      </c>
      <c r="G62" s="14" t="e">
        <f>SUMPRODUCT((Données!$F$6:$F$500="M")*(Données!$K$6:$K$500=A62)*(MONTH(Données!$J$6:$J$500)=A64)*(YEAR(Données!$J$6:$J$500)=2013))</f>
        <v>#VALUE!</v>
      </c>
      <c r="H62" s="17" t="e">
        <f>SUMPRODUCT((Données!$N$6:$N$500=A62)*(MONTH(Données!$M$6:$M$500)=A64)*(YEAR(Données!$M$6:$M$500)=2013))</f>
        <v>#VALUE!</v>
      </c>
      <c r="I62" s="17" t="e">
        <f>SUMPRODUCT((Données!$E$6:$E$500="")*(Données!$F$6:$F$500="")*(Données!$N$6:$N$500=A62)*(MONTH(Données!$M$6:$M$500)=A64)*(YEAR(Données!$M$6:$M$500)=2013))</f>
        <v>#VALUE!</v>
      </c>
      <c r="J62" s="17" t="e">
        <f>SUMPRODUCT((Données!$E$6:$E$500="M")*(Données!$N$6:$N$500=A62)*(MONTH(Données!$M$6:$M$500)=A64)*(YEAR(Données!$M$6:$M$500)=2013))+SUMPRODUCT((Données!$F$6:$F$500="M")*(Données!$N$6:$N$500=A62)*(MONTH(Données!$M$6:$M$500)=A64)*(YEAR(Données!$M$6:$M$500)=2013))</f>
        <v>#VALUE!</v>
      </c>
      <c r="K62" s="17" t="e">
        <f>SUMPRODUCT((Données!$S$6:$S$500="AQP")*(Données!$N$6:$N$500=A62)*(MONTH(Données!$M$6:$M$500)=A64)*(YEAR(Données!$M$6:$M$500)=2013))</f>
        <v>#VALUE!</v>
      </c>
      <c r="L62" s="17" t="e">
        <f>SUMPRODUCT((Données!$S$6:$S$500="Selon doc. fo. (sans rapport)")*(Données!$N$6:$N$500=A62)*(MONTH(Données!$M$6:$M$500)=A64)*(YEAR(Données!$M$6:$M$500)=2013))</f>
        <v>#VALUE!</v>
      </c>
      <c r="M62" s="17" t="e">
        <f>SUMPRODUCT((Données!$S$6:$S$500="Selon EB-xxx (sans rapport)")*(Données!$N$6:$N$500=A62)*(MONTH(Données!$M$6:$M$500)=A64)*(YEAR(Données!$M$6:$M$500)=2013))</f>
        <v>#VALUE!</v>
      </c>
      <c r="N62" s="17" t="e">
        <f>SUMPRODUCT((Données!$S$6:$S$500="Lot / OF déjà contrôlé")*(Données!$N$6:$N$500=A62)*(MONTH(Données!$M$6:$M$500)=A64)*(YEAR(Données!$M$6:$M$500)=2013))</f>
        <v>#VALUE!</v>
      </c>
      <c r="O62" s="17" t="e">
        <f>SUMPRODUCT((Données!$D$6:$D$500="P")*(Données!$N$6:$N$500=A62)*(MONTH(Données!$M$6:$M$500)=A64)*(YEAR(Données!$M$6:$M$500)=2013))</f>
        <v>#VALUE!</v>
      </c>
      <c r="P62" s="17" t="e">
        <f>SUMPRODUCT((Données!$D$6:$D$500="C")*(Données!$N$6:$N$500=A62)*(MONTH(Données!$M$6:$M$500)=A64)*(YEAR(Données!$M$6:$M$500)=2013))</f>
        <v>#VALUE!</v>
      </c>
      <c r="Q62" s="17" t="e">
        <f>SUMPRODUCT((Données!$D$6:$D$500="V")*(Données!$N$6:$N$500=A62)*(MONTH(Données!$M$6:$M$500)=A64)*(YEAR(Données!$M$6:$M$500)=2013))</f>
        <v>#VALUE!</v>
      </c>
      <c r="R62" s="23" t="e">
        <f>SUMPRODUCT((Données!$N$6:$N$500=A62)*(MONTH(Données!$M$6:$M$500)=A64)*(YEAR(Données!$M$6:$M$500)=2013)*Données!$P$6:$P$500)</f>
        <v>#VALUE!</v>
      </c>
      <c r="S62" s="23" t="e">
        <f>SUMPRODUCT((Données!$N$6:$N$500=A62)*(MONTH(Données!$M$6:$M$500)=A64)*(YEAR(Données!$M$6:$M$500)=2013)*Données!$Q$6:$Q$500)</f>
        <v>#VALUE!</v>
      </c>
      <c r="T62" s="23" t="e">
        <f t="shared" si="17"/>
        <v>#VALUE!</v>
      </c>
      <c r="U62" s="23" t="e">
        <f>SUMPRODUCT((Données!$N$6:$N$500=A62)*(MONTH(Données!$M$6:$M$500)=A64)*(YEAR(Données!$M$6:$M$500)=2013)*(ISNUMBER(Données!$O$6:$O$500)),Données!$O$6:$O$500)/SUMPRODUCT((Données!$N$6:$N$500=A62)*(MONTH(Données!$M$6:$M$500)=A64)*(YEAR(Données!$M$6:$M$500)=2013)*(ISNUMBER(Données!$O$6:$O$500)))</f>
        <v>#VALUE!</v>
      </c>
      <c r="V62" s="113" t="e">
        <f>SUMPRODUCT((Données!$E$6:$E$500="M")*(Données!$N$6:$N$500=A62)*(MONTH(Données!$M$6:$M$500)=A$64)*(YEAR(Données!$M$6:$M$500)=2013)*(ISNUMBER(Données!$O$6:$O$500)),Données!$O$6:$O$500)/SUMPRODUCT((Données!$E$6:$E$500="M")*(Données!$N$6:$N$500=A62)*(MONTH(Données!$M$6:$M$500)=A$64)*(YEAR(Données!$M$6:$M$500)=2013)*(ISNUMBER(Données!$O$6:$O$500)))</f>
        <v>#VALUE!</v>
      </c>
      <c r="W62" s="109" t="e">
        <f>SUMPRODUCT((Données!$S$6:$S$500="AQP")*(Données!$N$6:$N$500=A62)*(MONTH(Données!$M$6:$M$500)=A$64)*(YEAR(Données!$M$6:$M$500)=2013)*(ISNUMBER(Données!$O$6:$O$500)),Données!$O$6:$O$500)/SUMPRODUCT((Données!$S$6:$S$500="AQP")*(Données!$N$6:$N$500=A62)*(MONTH(Données!$M$6:$M$500)=A$64)*(YEAR(Données!$M$6:$M$500)=2013)*(ISNUMBER(Données!$O$6:$O$500)))</f>
        <v>#VALUE!</v>
      </c>
    </row>
    <row r="63" spans="1:25">
      <c r="A63" s="7">
        <v>48</v>
      </c>
      <c r="B63" s="18" t="s">
        <v>90</v>
      </c>
      <c r="C63" s="12">
        <v>0</v>
      </c>
      <c r="D63" s="14" t="e">
        <f>SUMPRODUCT((Données!$K$6:$K$500=A63)*(MONTH(Données!$J$6:$J$500)=A64)*(YEAR(Données!$J$6:$J$500)=2013))</f>
        <v>#VALUE!</v>
      </c>
      <c r="E63" s="14" t="e">
        <f>SUMPRODUCT((Données!$E$6:$E$500="")*(Données!$K$6:$K$500=A63)*(MONTH(Données!$J$6:$J$500)=A64)*(YEAR(Données!$J$6:$J$500)=2013))</f>
        <v>#VALUE!</v>
      </c>
      <c r="F63" s="14" t="e">
        <f>SUMPRODUCT((Données!$E$6:$E$500="M")*(Données!$K$6:$K$500=A63)*(MONTH(Données!$J$6:$J$500)=A64)*(YEAR(Données!$J$6:$J$500)=2013))</f>
        <v>#VALUE!</v>
      </c>
      <c r="G63" s="14" t="e">
        <f>SUMPRODUCT((Données!$F$6:$F$500="M")*(Données!$K$6:$K$500=A63)*(MONTH(Données!$J$6:$J$500)=A64)*(YEAR(Données!$J$6:$J$500)=2013))</f>
        <v>#VALUE!</v>
      </c>
      <c r="H63" s="17" t="e">
        <f>SUMPRODUCT((Données!$N$6:$N$500=A63)*(MONTH(Données!$M$6:$M$500)=A64)*(YEAR(Données!$M$6:$M$500)=2013))</f>
        <v>#VALUE!</v>
      </c>
      <c r="I63" s="17" t="e">
        <f>SUMPRODUCT((Données!$E$6:$E$500="")*(Données!$F$6:$F$500="")*(Données!$N$6:$N$500=A63)*(MONTH(Données!$M$6:$M$500)=A64)*(YEAR(Données!$M$6:$M$500)=2013))</f>
        <v>#VALUE!</v>
      </c>
      <c r="J63" s="17" t="e">
        <f>SUMPRODUCT((Données!$E$6:$E$500="M")*(Données!$N$6:$N$500=A63)*(MONTH(Données!$M$6:$M$500)=A64)*(YEAR(Données!$M$6:$M$500)=2013))+SUMPRODUCT((Données!$F$6:$F$500="M")*(Données!$N$6:$N$500=A63)*(MONTH(Données!$M$6:$M$500)=A64)*(YEAR(Données!$M$6:$M$500)=2013))</f>
        <v>#VALUE!</v>
      </c>
      <c r="K63" s="17" t="e">
        <f>SUMPRODUCT((Données!$S$6:$S$500="AQP")*(Données!$N$6:$N$500=A63)*(MONTH(Données!$M$6:$M$500)=A64)*(YEAR(Données!$M$6:$M$500)=2013))</f>
        <v>#VALUE!</v>
      </c>
      <c r="L63" s="17" t="e">
        <f>SUMPRODUCT((Données!$S$6:$S$500="Selon doc. fo. (sans rapport)")*(Données!$N$6:$N$500=A63)*(MONTH(Données!$M$6:$M$500)=A64)*(YEAR(Données!$M$6:$M$500)=2013))</f>
        <v>#VALUE!</v>
      </c>
      <c r="M63" s="17" t="e">
        <f>SUMPRODUCT((Données!$S$6:$S$500="Selon EB-xxx (sans rapport)")*(Données!$N$6:$N$500=A63)*(MONTH(Données!$M$6:$M$500)=A64)*(YEAR(Données!$M$6:$M$500)=2013))</f>
        <v>#VALUE!</v>
      </c>
      <c r="N63" s="17" t="e">
        <f>SUMPRODUCT((Données!$S$6:$S$500="Lot / OF déjà contrôlé")*(Données!$N$6:$N$500=A63)*(MONTH(Données!$M$6:$M$500)=A64)*(YEAR(Données!$M$6:$M$500)=2013))</f>
        <v>#VALUE!</v>
      </c>
      <c r="O63" s="17" t="e">
        <f>SUMPRODUCT((Données!$D$6:$D$500="P")*(Données!$N$6:$N$500=A63)*(MONTH(Données!$M$6:$M$500)=A64)*(YEAR(Données!$M$6:$M$500)=2013))</f>
        <v>#VALUE!</v>
      </c>
      <c r="P63" s="17" t="e">
        <f>SUMPRODUCT((Données!$D$6:$D$500="C")*(Données!$N$6:$N$500=A63)*(MONTH(Données!$M$6:$M$500)=A64)*(YEAR(Données!$M$6:$M$500)=2013))</f>
        <v>#VALUE!</v>
      </c>
      <c r="Q63" s="17" t="e">
        <f>SUMPRODUCT((Données!$D$6:$D$500="V")*(Données!$N$6:$N$500=A63)*(MONTH(Données!$M$6:$M$500)=A64)*(YEAR(Données!$M$6:$M$500)=2013))</f>
        <v>#VALUE!</v>
      </c>
      <c r="R63" s="23" t="e">
        <f>SUMPRODUCT((Données!$N$6:$N$500=A63)*(MONTH(Données!$M$6:$M$500)=A64)*(YEAR(Données!$M$6:$M$500)=2013)*Données!$P$6:$P$500)</f>
        <v>#VALUE!</v>
      </c>
      <c r="S63" s="23" t="e">
        <f>SUMPRODUCT((Données!$N$6:$N$500=A63)*(MONTH(Données!$M$6:$M$500)=A64)*(YEAR(Données!$M$6:$M$500)=2013)*Données!$Q$6:$Q$500)</f>
        <v>#VALUE!</v>
      </c>
      <c r="T63" s="23" t="e">
        <f t="shared" si="17"/>
        <v>#VALUE!</v>
      </c>
      <c r="U63" s="23" t="e">
        <f>SUMPRODUCT((Données!$N$6:$N$500=A63)*(MONTH(Données!$M$6:$M$500)=A64)*(YEAR(Données!$M$6:$M$500)=2013)*(ISNUMBER(Données!$O$6:$O$500)),Données!$O$6:$O$500)/SUMPRODUCT((Données!$N$6:$N$500=A63)*(MONTH(Données!$M$6:$M$500)=A64)*(YEAR(Données!$M$6:$M$500)=2013)*(ISNUMBER(Données!$O$6:$O$500)))</f>
        <v>#VALUE!</v>
      </c>
      <c r="V63" s="113" t="e">
        <f>SUMPRODUCT((Données!$E$6:$E$500="M")*(Données!$N$6:$N$500=A63)*(MONTH(Données!$M$6:$M$500)=A$64)*(YEAR(Données!$M$6:$M$500)=2013)*(ISNUMBER(Données!$O$6:$O$500)),Données!$O$6:$O$500)/SUMPRODUCT((Données!$E$6:$E$500="M")*(Données!$N$6:$N$500=A63)*(MONTH(Données!$M$6:$M$500)=A$64)*(YEAR(Données!$M$6:$M$500)=2013)*(ISNUMBER(Données!$O$6:$O$500)))</f>
        <v>#VALUE!</v>
      </c>
      <c r="W63" s="109" t="e">
        <f>SUMPRODUCT((Données!$S$6:$S$500="AQP")*(Données!$N$6:$N$500=A63)*(MONTH(Données!$M$6:$M$500)=A$64)*(YEAR(Données!$M$6:$M$500)=2013)*(ISNUMBER(Données!$O$6:$O$500)),Données!$O$6:$O$500)/SUMPRODUCT((Données!$S$6:$S$500="AQP")*(Données!$N$6:$N$500=A63)*(MONTH(Données!$M$6:$M$500)=A$64)*(YEAR(Données!$M$6:$M$500)=2013)*(ISNUMBER(Données!$O$6:$O$500)))</f>
        <v>#VALUE!</v>
      </c>
    </row>
    <row r="64" spans="1:25">
      <c r="A64" s="7">
        <v>11</v>
      </c>
      <c r="B64" s="19" t="s">
        <v>86</v>
      </c>
      <c r="C64" s="20">
        <f>C63</f>
        <v>0</v>
      </c>
      <c r="D64" s="21" t="e">
        <f>SUM(D59:D63)</f>
        <v>#VALUE!</v>
      </c>
      <c r="E64" s="21" t="e">
        <f t="shared" ref="E64:J64" si="18">SUM(E59:E63)</f>
        <v>#VALUE!</v>
      </c>
      <c r="F64" s="21" t="e">
        <f t="shared" si="18"/>
        <v>#VALUE!</v>
      </c>
      <c r="G64" s="21" t="e">
        <f t="shared" si="18"/>
        <v>#VALUE!</v>
      </c>
      <c r="H64" s="22" t="e">
        <f t="shared" si="18"/>
        <v>#VALUE!</v>
      </c>
      <c r="I64" s="22" t="e">
        <f t="shared" si="18"/>
        <v>#VALUE!</v>
      </c>
      <c r="J64" s="22" t="e">
        <f t="shared" si="18"/>
        <v>#VALUE!</v>
      </c>
      <c r="K64" s="22" t="e">
        <f>SUM(K59:K63)</f>
        <v>#VALUE!</v>
      </c>
      <c r="L64" s="22" t="e">
        <f t="shared" ref="L64:T64" si="19">SUM(L59:L63)</f>
        <v>#VALUE!</v>
      </c>
      <c r="M64" s="22" t="e">
        <f t="shared" si="19"/>
        <v>#VALUE!</v>
      </c>
      <c r="N64" s="22" t="e">
        <f t="shared" si="19"/>
        <v>#VALUE!</v>
      </c>
      <c r="O64" s="22" t="e">
        <f t="shared" si="19"/>
        <v>#VALUE!</v>
      </c>
      <c r="P64" s="22" t="e">
        <f t="shared" si="19"/>
        <v>#VALUE!</v>
      </c>
      <c r="Q64" s="22" t="e">
        <f t="shared" si="19"/>
        <v>#VALUE!</v>
      </c>
      <c r="R64" s="24" t="e">
        <f t="shared" si="19"/>
        <v>#VALUE!</v>
      </c>
      <c r="S64" s="24" t="e">
        <f t="shared" si="19"/>
        <v>#VALUE!</v>
      </c>
      <c r="T64" s="24" t="e">
        <f t="shared" si="19"/>
        <v>#VALUE!</v>
      </c>
      <c r="U64" s="24" t="e">
        <f>SUMPRODUCT((MONTH(Données!$M$6:$M$500)=A64)*(YEAR(Données!$M$6:$M$500)=2013)*(ISNUMBER(Données!$O$6:$O$500)),Données!$O$6:$O$500)/SUMPRODUCT((MONTH(Données!$M$6:$M$500)=A64)*(YEAR(Données!$M$6:$M$500)=2013)*(ISNUMBER(Données!$O$6:$O$500)))</f>
        <v>#VALUE!</v>
      </c>
      <c r="V64" s="114" t="e">
        <f>AVERAGE(V59:V63)</f>
        <v>#VALUE!</v>
      </c>
      <c r="W64" s="110" t="e">
        <f>AVERAGE(W59:W63)</f>
        <v>#VALUE!</v>
      </c>
    </row>
    <row r="65" spans="2:23">
      <c r="B65" s="19" t="s">
        <v>45</v>
      </c>
      <c r="C65" s="26" t="s">
        <v>46</v>
      </c>
      <c r="D65" s="27" t="s">
        <v>46</v>
      </c>
      <c r="E65" s="27" t="e">
        <f>E64/D64</f>
        <v>#VALUE!</v>
      </c>
      <c r="F65" s="27" t="e">
        <f>F64/D64</f>
        <v>#VALUE!</v>
      </c>
      <c r="G65" s="27" t="e">
        <f>G64/D64</f>
        <v>#VALUE!</v>
      </c>
      <c r="H65" s="28" t="e">
        <f>H64/D64</f>
        <v>#VALUE!</v>
      </c>
      <c r="I65" s="28" t="e">
        <f>I64/H64</f>
        <v>#VALUE!</v>
      </c>
      <c r="J65" s="28" t="e">
        <f>J64/H64</f>
        <v>#VALUE!</v>
      </c>
      <c r="K65" s="28" t="e">
        <f>K64/H64</f>
        <v>#VALUE!</v>
      </c>
      <c r="L65" s="28" t="e">
        <f>L64/H64</f>
        <v>#VALUE!</v>
      </c>
      <c r="M65" s="28" t="e">
        <f>M64/H64</f>
        <v>#VALUE!</v>
      </c>
      <c r="N65" s="28" t="e">
        <f>N64/H64</f>
        <v>#VALUE!</v>
      </c>
      <c r="O65" s="28" t="e">
        <f>O64/H64</f>
        <v>#VALUE!</v>
      </c>
      <c r="P65" s="28" t="e">
        <f>P64/H64</f>
        <v>#VALUE!</v>
      </c>
      <c r="Q65" s="28" t="e">
        <f>Q64/H64</f>
        <v>#VALUE!</v>
      </c>
      <c r="R65" s="25" t="s">
        <v>46</v>
      </c>
      <c r="S65" s="29" t="e">
        <f>S64/R64</f>
        <v>#VALUE!</v>
      </c>
      <c r="T65" s="29" t="e">
        <f>T64/R64</f>
        <v>#VALUE!</v>
      </c>
      <c r="U65" s="29" t="s">
        <v>46</v>
      </c>
      <c r="V65" s="115" t="s">
        <v>46</v>
      </c>
      <c r="W65" s="111" t="s">
        <v>46</v>
      </c>
    </row>
    <row r="66" spans="2:23">
      <c r="B66" s="9"/>
    </row>
  </sheetData>
  <customSheetViews>
    <customSheetView guid="{2D911736-5FF3-4A22-B475-70DA5608985E}">
      <selection activeCell="C37" sqref="C37:C38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E2E133A8-FD87-4F28-A2BD-130626265EC0}" topLeftCell="A64">
      <selection activeCell="A5" sqref="A5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AF48D00F-5488-4FFD-9036-9B2528822812}">
      <selection activeCell="D23" sqref="D23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165EE828-3512-4C78-8274-4B64C902E05A}">
      <selection activeCell="H17" sqref="H17:Q17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DA1D7AC1-D17A-40F9-9743-802514B15B8D}" topLeftCell="A55">
      <selection activeCell="D71" sqref="D71"/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  <customSheetView guid="{2EB56EDC-4FDE-4647-8A20-89D67D1FB67E}" topLeftCell="A25">
      <selection activeCell="E4" sqref="E4"/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FFA70C45-CAD4-4D75-BCBF-D07BA4F98BAD}" showPageBreaks="1" topLeftCell="A31">
      <selection activeCell="F65" sqref="F65"/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E56D47D3-3070-43F4-9B08-44C79A074D9C}" topLeftCell="A8">
      <selection activeCell="D22" sqref="D22"/>
      <pageMargins left="0.78740157499999996" right="0.78740157499999996" top="0.984251969" bottom="0.984251969" header="0.4921259845" footer="0.4921259845"/>
      <pageSetup paperSize="9" orientation="portrait" r:id="rId8"/>
      <headerFooter alignWithMargins="0"/>
    </customSheetView>
    <customSheetView guid="{B3514D66-2383-44EE-9864-5FCE02D1D50C}" showPageBreaks="1" fitToPage="1">
      <selection activeCell="L3" sqref="L3"/>
      <pageMargins left="0.78740157499999996" right="0.78740157499999996" top="0.984251969" bottom="0.984251969" header="0.4921259845" footer="0.4921259845"/>
      <pageSetup paperSize="9" scale="58" fitToHeight="0" orientation="landscape" r:id="rId9"/>
      <headerFooter alignWithMargins="0"/>
    </customSheetView>
  </customSheetViews>
  <mergeCells count="30">
    <mergeCell ref="B57:B58"/>
    <mergeCell ref="C57:C58"/>
    <mergeCell ref="D57:G57"/>
    <mergeCell ref="H57:Q57"/>
    <mergeCell ref="R57:W57"/>
    <mergeCell ref="B47:B48"/>
    <mergeCell ref="C47:C48"/>
    <mergeCell ref="D47:G47"/>
    <mergeCell ref="H47:Q47"/>
    <mergeCell ref="R47:W47"/>
    <mergeCell ref="B37:B38"/>
    <mergeCell ref="C37:C38"/>
    <mergeCell ref="D37:G37"/>
    <mergeCell ref="H37:Q37"/>
    <mergeCell ref="R37:W37"/>
    <mergeCell ref="B27:B28"/>
    <mergeCell ref="C27:C28"/>
    <mergeCell ref="D27:G27"/>
    <mergeCell ref="H27:Q27"/>
    <mergeCell ref="R27:W27"/>
    <mergeCell ref="B17:B18"/>
    <mergeCell ref="C17:C18"/>
    <mergeCell ref="D17:G17"/>
    <mergeCell ref="H17:Q17"/>
    <mergeCell ref="R17:W17"/>
    <mergeCell ref="B7:B8"/>
    <mergeCell ref="C7:C8"/>
    <mergeCell ref="D7:G7"/>
    <mergeCell ref="H7:Q7"/>
    <mergeCell ref="R7:W7"/>
  </mergeCells>
  <conditionalFormatting sqref="E4">
    <cfRule type="iconSet" priority="1">
      <iconSet iconSet="3Flags" reverse="1">
        <cfvo type="percent" val="0"/>
        <cfvo type="num" val="50" gte="0"/>
        <cfvo type="num" val="100" gte="0"/>
      </iconSet>
    </cfRule>
    <cfRule type="colorScale" priority="2">
      <colorScale>
        <cfvo type="num" val="50"/>
        <cfvo type="num" val="110"/>
        <cfvo type="num" val="150"/>
        <color rgb="FF92D050"/>
        <color theme="5" tint="0.39997558519241921"/>
        <color theme="5" tint="-0.249977111117893"/>
      </colorScale>
    </cfRule>
  </conditionalFormatting>
  <pageMargins left="0.78740157499999996" right="0.78740157499999996" top="0.984251969" bottom="0.984251969" header="0.4921259845" footer="0.4921259845"/>
  <pageSetup paperSize="9" scale="58" fitToHeight="0" orientation="landscape" r:id="rId1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mensuel</vt:lpstr>
    </vt:vector>
  </TitlesOfParts>
  <Company>EMS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Pierre-Alain Bailly</dc:creator>
  <cp:lastModifiedBy>PA</cp:lastModifiedBy>
  <cp:lastPrinted>2012-07-16T07:56:01Z</cp:lastPrinted>
  <dcterms:created xsi:type="dcterms:W3CDTF">2011-07-14T06:19:50Z</dcterms:created>
  <dcterms:modified xsi:type="dcterms:W3CDTF">2013-11-05T18:33:52Z</dcterms:modified>
</cp:coreProperties>
</file>