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 activeTab="1"/>
  </bookViews>
  <sheets>
    <sheet name="Feuil1" sheetId="1" r:id="rId1"/>
    <sheet name="Feuil9" sheetId="23" r:id="rId2"/>
  </sheets>
  <definedNames>
    <definedName name="_xlnm._FilterDatabase" localSheetId="0" hidden="1">Feuil1!$B$3:$P$39</definedName>
  </definedName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9" i="1" l="1"/>
  <c r="E29" i="1"/>
  <c r="P38" i="1"/>
  <c r="E28" i="1"/>
  <c r="F28" i="1" s="1"/>
  <c r="P37" i="1"/>
  <c r="E27" i="1"/>
  <c r="P19" i="1"/>
  <c r="P11" i="1"/>
  <c r="P36" i="1"/>
  <c r="E26" i="1"/>
  <c r="P18" i="1"/>
  <c r="P10" i="1"/>
  <c r="P35" i="1"/>
  <c r="E25" i="1"/>
  <c r="F25" i="1" s="1"/>
  <c r="P17" i="1"/>
  <c r="P9" i="1"/>
  <c r="P34" i="1"/>
  <c r="E24" i="1"/>
  <c r="F24" i="1" s="1"/>
  <c r="G24" i="1" s="1"/>
  <c r="P16" i="1"/>
  <c r="P8" i="1"/>
  <c r="P33" i="1"/>
  <c r="E23" i="1"/>
  <c r="P15" i="1"/>
  <c r="P7" i="1"/>
  <c r="P32" i="1"/>
  <c r="E22" i="1"/>
  <c r="P14" i="1"/>
  <c r="O6" i="1"/>
  <c r="N6" i="1"/>
  <c r="M6" i="1"/>
  <c r="L6" i="1"/>
  <c r="K6" i="1"/>
  <c r="J6" i="1"/>
  <c r="I6" i="1"/>
  <c r="H6" i="1"/>
  <c r="G6" i="1"/>
  <c r="F6" i="1"/>
  <c r="E6" i="1"/>
  <c r="D6" i="1"/>
  <c r="P31" i="1"/>
  <c r="E21" i="1"/>
  <c r="F21" i="1" s="1"/>
  <c r="G21" i="1" s="1"/>
  <c r="P13" i="1"/>
  <c r="P5" i="1"/>
  <c r="P30" i="1"/>
  <c r="E20" i="1"/>
  <c r="P12" i="1"/>
  <c r="P4" i="1"/>
  <c r="H21" i="1" l="1"/>
  <c r="I21" i="1" s="1"/>
  <c r="J21" i="1" s="1"/>
  <c r="K21" i="1" s="1"/>
  <c r="L21" i="1" s="1"/>
  <c r="M21" i="1" s="1"/>
  <c r="N21" i="1" s="1"/>
  <c r="O21" i="1" s="1"/>
  <c r="P21" i="1"/>
  <c r="F22" i="1"/>
  <c r="H24" i="1"/>
  <c r="I24" i="1" s="1"/>
  <c r="J24" i="1" s="1"/>
  <c r="K24" i="1" s="1"/>
  <c r="L24" i="1" s="1"/>
  <c r="M24" i="1" s="1"/>
  <c r="N24" i="1" s="1"/>
  <c r="O24" i="1" s="1"/>
  <c r="F23" i="1"/>
  <c r="G25" i="1"/>
  <c r="F26" i="1"/>
  <c r="F27" i="1"/>
  <c r="G28" i="1"/>
  <c r="F20" i="1"/>
  <c r="P6" i="1"/>
  <c r="F29" i="1"/>
  <c r="H28" i="1" l="1"/>
  <c r="I28" i="1" s="1"/>
  <c r="J28" i="1" s="1"/>
  <c r="K28" i="1" s="1"/>
  <c r="L28" i="1" s="1"/>
  <c r="M28" i="1" s="1"/>
  <c r="N28" i="1" s="1"/>
  <c r="O28" i="1" s="1"/>
  <c r="H25" i="1"/>
  <c r="I25" i="1" s="1"/>
  <c r="J25" i="1" s="1"/>
  <c r="K25" i="1" s="1"/>
  <c r="L25" i="1" s="1"/>
  <c r="M25" i="1" s="1"/>
  <c r="N25" i="1" s="1"/>
  <c r="O25" i="1" s="1"/>
  <c r="G20" i="1"/>
  <c r="G27" i="1"/>
  <c r="G22" i="1"/>
  <c r="G29" i="1"/>
  <c r="G23" i="1"/>
  <c r="G26" i="1"/>
  <c r="P24" i="1"/>
  <c r="P28" i="1" l="1"/>
  <c r="H22" i="1"/>
  <c r="I22" i="1" s="1"/>
  <c r="J22" i="1" s="1"/>
  <c r="K22" i="1" s="1"/>
  <c r="L22" i="1" s="1"/>
  <c r="M22" i="1" s="1"/>
  <c r="N22" i="1" s="1"/>
  <c r="O22" i="1" s="1"/>
  <c r="H26" i="1"/>
  <c r="I26" i="1" s="1"/>
  <c r="J26" i="1" s="1"/>
  <c r="K26" i="1" s="1"/>
  <c r="L26" i="1" s="1"/>
  <c r="M26" i="1" s="1"/>
  <c r="N26" i="1" s="1"/>
  <c r="O26" i="1" s="1"/>
  <c r="H27" i="1"/>
  <c r="I27" i="1" s="1"/>
  <c r="J27" i="1" s="1"/>
  <c r="K27" i="1" s="1"/>
  <c r="L27" i="1" s="1"/>
  <c r="M27" i="1" s="1"/>
  <c r="N27" i="1" s="1"/>
  <c r="O27" i="1" s="1"/>
  <c r="H29" i="1"/>
  <c r="P25" i="1"/>
  <c r="H20" i="1"/>
  <c r="H23" i="1"/>
  <c r="I23" i="1" s="1"/>
  <c r="J23" i="1" s="1"/>
  <c r="K23" i="1" s="1"/>
  <c r="L23" i="1" s="1"/>
  <c r="M23" i="1" s="1"/>
  <c r="N23" i="1" s="1"/>
  <c r="O23" i="1" s="1"/>
  <c r="P26" i="1" l="1"/>
  <c r="P27" i="1"/>
  <c r="I20" i="1"/>
  <c r="P22" i="1"/>
  <c r="P23" i="1"/>
  <c r="I29" i="1"/>
  <c r="J29" i="1" s="1"/>
  <c r="K29" i="1" s="1"/>
  <c r="L29" i="1" s="1"/>
  <c r="M29" i="1" s="1"/>
  <c r="N29" i="1" s="1"/>
  <c r="O29" i="1" s="1"/>
  <c r="P29" i="1" l="1"/>
  <c r="J20" i="1"/>
  <c r="K20" i="1" l="1"/>
  <c r="L20" i="1" l="1"/>
  <c r="M20" i="1" l="1"/>
  <c r="N20" i="1" l="1"/>
  <c r="O20" i="1" l="1"/>
  <c r="P20" i="1" l="1"/>
</calcChain>
</file>

<file path=xl/sharedStrings.xml><?xml version="1.0" encoding="utf-8"?>
<sst xmlns="http://schemas.openxmlformats.org/spreadsheetml/2006/main" count="99" uniqueCount="36">
  <si>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</si>
  <si>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</si>
  <si>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</si>
  <si>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</si>
  <si>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</si>
  <si>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</si>
  <si>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</si>
  <si>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</si>
  <si>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</si>
  <si>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</si>
  <si>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</si>
  <si>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</si>
  <si>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</t>
  </si>
  <si>
    <t>CA Budget</t>
  </si>
  <si>
    <t>CA Réalisé</t>
  </si>
  <si>
    <t>Salaires Budget</t>
  </si>
  <si>
    <t>Salaires Réalisés</t>
  </si>
  <si>
    <t>Étiquettes de lignes</t>
  </si>
  <si>
    <t>Total général</t>
  </si>
  <si>
    <t>Données</t>
  </si>
  <si>
    <t>Centres</t>
  </si>
  <si>
    <t>Somme de Janvier</t>
  </si>
  <si>
    <t>Somme de Février</t>
  </si>
  <si>
    <t>Somme de Mars</t>
  </si>
  <si>
    <t>abc</t>
  </si>
  <si>
    <t>bcd</t>
  </si>
  <si>
    <t>cde</t>
  </si>
  <si>
    <t>def</t>
  </si>
  <si>
    <t>efg</t>
  </si>
  <si>
    <t>fgh</t>
  </si>
  <si>
    <t>ghi</t>
  </si>
  <si>
    <t>hij</t>
  </si>
  <si>
    <t>ijk</t>
  </si>
  <si>
    <t>jkl</t>
  </si>
  <si>
    <t>Somme de Avril</t>
  </si>
  <si>
    <t>Nombre de 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</si>
</sst>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indexed="8"/>
      <name val="Calibri"/>
      <family val="2"/>
    </font>
    <font>
      <b/>
      <i/>
      <sz val="8"/>
      <color indexed="8"/>
      <name val="Calibri"/>
      <family val="2"/>
    </font>
    <font>
      <b/>
      <i/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 applyFill="1" applyBorder="1"/>
    <xf numFmtId="9" fontId="2" fillId="0" borderId="0" xfId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4" fillId="3" borderId="0" xfId="2" applyNumberFormat="1" applyFont="1" applyFill="1" applyBorder="1" applyAlignment="1">
      <alignment horizontal="center"/>
    </xf>
    <xf numFmtId="0" fontId="0" fillId="0" borderId="0" xfId="0" applyAlignment="1">
      <alignment horizontal="left" indent="1"/>
    </xf>
    <xf numFmtId="165" fontId="4" fillId="3" borderId="0" xfId="3" applyNumberFormat="1" applyFont="1" applyFill="1" applyBorder="1" applyAlignment="1">
      <alignment horizontal="center"/>
    </xf>
    <xf numFmtId="164" fontId="3" fillId="2" borderId="0" xfId="4" applyNumberFormat="1" applyFont="1" applyFill="1" applyBorder="1"/>
    <xf numFmtId="0" fontId="2" fillId="0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3" fillId="2" borderId="0" xfId="2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0" xfId="2" applyNumberFormat="1" applyFont="1" applyBorder="1" applyAlignment="1">
      <alignment horizontal="center"/>
    </xf>
    <xf numFmtId="164" fontId="3" fillId="0" borderId="0" xfId="4" applyNumberFormat="1" applyFont="1" applyBorder="1"/>
  </cellXfs>
  <cellStyles count="5">
    <cellStyle name="Milliers 3" xfId="3"/>
    <cellStyle name="Monétaire 2" xfId="4"/>
    <cellStyle name="Normal" xfId="0" builtinId="0"/>
    <cellStyle name="Normal 2" xfId="2"/>
    <cellStyle name="Pourcentage" xfId="1" builtinId="5"/>
  </cellStyles>
  <dxfs count="17"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5" formatCode="_-* #,##0\ _€_-;\-* #,##0\ _€_-;_-* &quot;-&quot;??\ _€_-;_-@_-"/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TCD Francky.xlsx]Feuil9!Tableau croisé dynamique8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Feuil9!$B$3</c:f>
              <c:strCache>
                <c:ptCount val="1"/>
                <c:pt idx="0">
                  <c:v>Somme de 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Feuil9!$B$4:$B$9</c:f>
              <c:numCache>
                <c:formatCode>General</c:formatCode>
                <c:ptCount val="4"/>
                <c:pt idx="0">
                  <c:v>167480.84750035382</c:v>
                </c:pt>
                <c:pt idx="1">
                  <c:v>117345.58000000002</c:v>
                </c:pt>
                <c:pt idx="2">
                  <c:v>39217.06</c:v>
                </c:pt>
                <c:pt idx="3">
                  <c:v>22651.84</c:v>
                </c:pt>
              </c:numCache>
            </c:numRef>
          </c:val>
        </c:ser>
        <c:ser>
          <c:idx val="1"/>
          <c:order val="1"/>
          <c:tx>
            <c:strRef>
              <c:f>Feuil9!$C$3</c:f>
              <c:strCache>
                <c:ptCount val="1"/>
                <c:pt idx="0">
                  <c:v>Somme de Février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Feuil9!$C$4:$C$9</c:f>
              <c:numCache>
                <c:formatCode>General</c:formatCode>
                <c:ptCount val="4"/>
                <c:pt idx="0">
                  <c:v>188415.9534378979</c:v>
                </c:pt>
                <c:pt idx="1">
                  <c:v>122078.93</c:v>
                </c:pt>
                <c:pt idx="2">
                  <c:v>39217.06</c:v>
                </c:pt>
                <c:pt idx="3">
                  <c:v>24063.47</c:v>
                </c:pt>
              </c:numCache>
            </c:numRef>
          </c:val>
        </c:ser>
        <c:ser>
          <c:idx val="2"/>
          <c:order val="2"/>
          <c:tx>
            <c:strRef>
              <c:f>Feuil9!$D$3</c:f>
              <c:strCache>
                <c:ptCount val="1"/>
                <c:pt idx="0">
                  <c:v>Somme de 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Feuil9!$D$4:$D$9</c:f>
              <c:numCache>
                <c:formatCode>General</c:formatCode>
                <c:ptCount val="4"/>
                <c:pt idx="0">
                  <c:v>188415.9534378979</c:v>
                </c:pt>
                <c:pt idx="1">
                  <c:v>145416.19999999998</c:v>
                </c:pt>
                <c:pt idx="2">
                  <c:v>39217.06</c:v>
                </c:pt>
                <c:pt idx="3">
                  <c:v>24881.66</c:v>
                </c:pt>
              </c:numCache>
            </c:numRef>
          </c:val>
        </c:ser>
        <c:ser>
          <c:idx val="3"/>
          <c:order val="3"/>
          <c:tx>
            <c:strRef>
              <c:f>Feuil9!$E$3</c:f>
              <c:strCache>
                <c:ptCount val="1"/>
                <c:pt idx="0">
                  <c:v>Somme de 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Feuil9!$E$4:$E$9</c:f>
              <c:numCache>
                <c:formatCode>General</c:formatCode>
                <c:ptCount val="4"/>
                <c:pt idx="0">
                  <c:v>188415.9534378979</c:v>
                </c:pt>
                <c:pt idx="1">
                  <c:v>132449.32</c:v>
                </c:pt>
                <c:pt idx="2">
                  <c:v>39217.06</c:v>
                </c:pt>
                <c:pt idx="3">
                  <c:v>30496</c:v>
                </c:pt>
              </c:numCache>
            </c:numRef>
          </c:val>
        </c:ser>
        <c:ser>
          <c:idx val="4"/>
          <c:order val="4"/>
          <c:tx>
            <c:strRef>
              <c:f>Feuil9!$F$3</c:f>
              <c:strCache>
                <c:ptCount val="1"/>
                <c:pt idx="0">
                  <c:v>Nombre de 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Feuil9!$F$4:$F$9</c:f>
              <c:numCache>
                <c:formatCode>General</c:formatCode>
                <c:ptCount val="4"/>
                <c:pt idx="0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98172976"/>
        <c:axId val="1398170256"/>
      </c:barChart>
      <c:catAx>
        <c:axId val="1398172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8170256"/>
        <c:crosses val="autoZero"/>
        <c:auto val="1"/>
        <c:lblAlgn val="ctr"/>
        <c:lblOffset val="100"/>
        <c:noMultiLvlLbl val="0"/>
      </c:catAx>
      <c:valAx>
        <c:axId val="1398170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8172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9</xdr:row>
      <xdr:rowOff>138112</xdr:rowOff>
    </xdr:from>
    <xdr:to>
      <xdr:col>5</xdr:col>
      <xdr:colOff>514350</xdr:colOff>
      <xdr:row>24</xdr:row>
      <xdr:rowOff>23812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" refreshedDate="41811.577904282407" createdVersion="5" refreshedVersion="5" minRefreshableVersion="3" recordCount="36">
  <cacheSource type="worksheet">
    <worksheetSource name="Tableau6"/>
  </cacheSource>
  <cacheFields count="15">
    <cacheField name="Centres" numFmtId="0">
      <sharedItems count="10">
        <s v="abc"/>
        <s v="bcd"/>
        <s v="cde"/>
        <s v="def"/>
        <s v="efg"/>
        <s v="fgh"/>
        <s v="ghi"/>
        <s v="hij"/>
        <s v="ijk"/>
        <s v="jkl"/>
      </sharedItems>
    </cacheField>
    <cacheField name="Données" numFmtId="0">
      <sharedItems count="4">
        <s v="CA Budget"/>
        <s v="CA Réalisé"/>
        <s v="Salaires Budget"/>
        <s v="Salaires Réalisés"/>
      </sharedItems>
    </cacheField>
    <cacheField name="Janvier" numFmtId="164">
      <sharedItems containsSemiMixedTypes="0" containsString="0" containsNumber="1" minValue="723.53" maxValue="340108.74999999994"/>
    </cacheField>
    <cacheField name="Février" numFmtId="164">
      <sharedItems containsSemiMixedTypes="0" containsString="0" containsNumber="1" minValue="723.53" maxValue="376831.9068757958"/>
    </cacheField>
    <cacheField name="Mars" numFmtId="164">
      <sharedItems containsSemiMixedTypes="0" containsString="0" containsNumber="1" minValue="735.59" maxValue="376831.9068757958"/>
    </cacheField>
    <cacheField name="Avril" numFmtId="164">
      <sharedItems containsSemiMixedTypes="0" containsString="0" containsNumber="1" minValue="735.59" maxValue="376831.9068757958"/>
    </cacheField>
    <cacheField name="Mai" numFmtId="164">
      <sharedItems containsString="0" containsBlank="1" containsNumber="1" minValue="735.59" maxValue="334961.69500070764"/>
    </cacheField>
    <cacheField name="Juin" numFmtId="164">
      <sharedItems containsString="0" containsBlank="1" containsNumber="1" minValue="735.59" maxValue="376831.9068757958"/>
    </cacheField>
    <cacheField name="Juillet" numFmtId="164">
      <sharedItems containsString="0" containsBlank="1" containsNumber="1" minValue="735.59" maxValue="376831.9068757958"/>
    </cacheField>
    <cacheField name="Août" numFmtId="164">
      <sharedItems containsString="0" containsBlank="1" containsNumber="1" minValue="735.59" maxValue="180609.01609262431"/>
    </cacheField>
    <cacheField name="Septembre" numFmtId="164">
      <sharedItems containsString="0" containsBlank="1" containsNumber="1" minValue="735.59" maxValue="376831.9068757958"/>
    </cacheField>
    <cacheField name="Octobre" numFmtId="164">
      <sharedItems containsString="0" containsBlank="1" containsNumber="1" minValue="735.59" maxValue="376831.9068757958"/>
    </cacheField>
    <cacheField name="Novembre" numFmtId="164">
      <sharedItems containsString="0" containsBlank="1" containsNumber="1" minValue="735.59" maxValue="376831.9068757958"/>
    </cacheField>
    <cacheField name="Décembre" numFmtId="164">
      <sharedItems containsString="0" containsBlank="1" containsNumber="1" minValue="735.59" maxValue="115951.2541746955"/>
    </cacheField>
    <cacheField name="Annuel" numFmtId="164">
      <sharedItems containsSemiMixedTypes="0" containsString="0" containsNumber="1" minValue="3332.9199999999996" maxValue="3959999.99999999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1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2"/>
    <x v="0"/>
    <n v="296063.27125053096"/>
    <n v="327465.930156847"/>
    <n v="327465.930156847"/>
    <n v="327465.930156847"/>
    <n v="296063.27125053096"/>
    <n v="327465.930156847"/>
    <n v="327465.930156847"/>
    <n v="180298.76206946801"/>
    <n v="327465.930156847"/>
    <n v="327465.930156847"/>
    <n v="327465.930156847"/>
    <n v="115951.2541746955"/>
    <n v="3508104.0000000014"/>
  </r>
  <r>
    <x v="3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4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5"/>
    <x v="0"/>
    <n v="251221.27125053076"/>
    <n v="282623.93015684688"/>
    <n v="282623.93015684688"/>
    <n v="282623.93015684688"/>
    <n v="251221.27125053076"/>
    <n v="282623.93015684688"/>
    <n v="282623.93015684688"/>
    <n v="135456.76206946824"/>
    <n v="282623.93015684688"/>
    <n v="282623.93015684688"/>
    <n v="282623.93015684688"/>
    <n v="71109.254174695496"/>
    <n v="2970000.0000000005"/>
  </r>
  <r>
    <x v="6"/>
    <x v="0"/>
    <n v="251221.27125053076"/>
    <n v="282623.93015684688"/>
    <n v="282623.93015684688"/>
    <n v="282623.93015684688"/>
    <n v="251221.27125053076"/>
    <n v="282623.93015684688"/>
    <n v="282623.93015684688"/>
    <n v="135456.76206946824"/>
    <n v="282623.93015684688"/>
    <n v="282623.93015684688"/>
    <n v="282623.93015684688"/>
    <n v="71109.254174695496"/>
    <n v="2970000.0000000005"/>
  </r>
  <r>
    <x v="7"/>
    <x v="0"/>
    <n v="334961.69500070764"/>
    <n v="376831.9068757958"/>
    <n v="376831.9068757958"/>
    <n v="376831.9068757958"/>
    <n v="334961.69500070764"/>
    <n v="376831.9068757958"/>
    <n v="376831.9068757958"/>
    <n v="180609.01609262431"/>
    <n v="376831.9068757958"/>
    <n v="376831.9068757958"/>
    <n v="376831.9068757958"/>
    <n v="94812.338899593975"/>
    <n v="3959999.9999999995"/>
  </r>
  <r>
    <x v="0"/>
    <x v="1"/>
    <n v="117345.58000000002"/>
    <n v="122078.93"/>
    <n v="145416.19999999998"/>
    <n v="132449.32"/>
    <m/>
    <m/>
    <m/>
    <m/>
    <m/>
    <m/>
    <m/>
    <m/>
    <n v="517290.02999999997"/>
  </r>
  <r>
    <x v="1"/>
    <x v="1"/>
    <n v="70005.94"/>
    <n v="111291.19"/>
    <n v="93762.62"/>
    <n v="77639.34"/>
    <m/>
    <m/>
    <m/>
    <m/>
    <m/>
    <m/>
    <m/>
    <m/>
    <n v="352699.08999999997"/>
  </r>
  <r>
    <x v="2"/>
    <x v="1"/>
    <n v="340108.74999999994"/>
    <n v="310469.63"/>
    <n v="292071.76"/>
    <n v="249609.92"/>
    <m/>
    <m/>
    <m/>
    <m/>
    <m/>
    <m/>
    <m/>
    <m/>
    <n v="1192260.0599999998"/>
  </r>
  <r>
    <x v="3"/>
    <x v="1"/>
    <n v="111281.18000000001"/>
    <n v="110823.72"/>
    <n v="78994.81"/>
    <n v="99256.5"/>
    <m/>
    <m/>
    <m/>
    <m/>
    <m/>
    <m/>
    <m/>
    <m/>
    <n v="400356.21"/>
  </r>
  <r>
    <x v="4"/>
    <x v="1"/>
    <n v="72586.73"/>
    <n v="85691.05"/>
    <n v="97304.31"/>
    <n v="86475.55"/>
    <m/>
    <m/>
    <m/>
    <m/>
    <m/>
    <m/>
    <m/>
    <m/>
    <n v="342057.64"/>
  </r>
  <r>
    <x v="5"/>
    <x v="1"/>
    <n v="274633.25999999995"/>
    <n v="254274.87"/>
    <n v="271591.87"/>
    <n v="315341.04000000004"/>
    <m/>
    <m/>
    <m/>
    <m/>
    <m/>
    <m/>
    <m/>
    <m/>
    <n v="1115841.04"/>
  </r>
  <r>
    <x v="6"/>
    <x v="1"/>
    <n v="171316.46999999997"/>
    <n v="185165.53999999998"/>
    <n v="149705.31"/>
    <n v="258972.45"/>
    <m/>
    <m/>
    <m/>
    <m/>
    <m/>
    <m/>
    <m/>
    <m/>
    <n v="765159.77"/>
  </r>
  <r>
    <x v="7"/>
    <x v="1"/>
    <n v="285234.58"/>
    <n v="246131.09000000003"/>
    <n v="241577.61000000002"/>
    <n v="310231.12"/>
    <m/>
    <m/>
    <m/>
    <m/>
    <m/>
    <m/>
    <m/>
    <m/>
    <n v="1083174.3999999999"/>
  </r>
  <r>
    <x v="0"/>
    <x v="2"/>
    <n v="39217.06"/>
    <n v="39217.06"/>
    <n v="39217.06"/>
    <n v="39217.06"/>
    <n v="39217.06"/>
    <n v="39217.06"/>
    <n v="39217.06"/>
    <n v="39217.06"/>
    <n v="39217.06"/>
    <n v="39217.06"/>
    <n v="39217.06"/>
    <n v="39217.06"/>
    <n v="470604.72"/>
  </r>
  <r>
    <x v="1"/>
    <x v="2"/>
    <n v="35690.85"/>
    <n v="35690.85"/>
    <n v="35690.85"/>
    <n v="35690.85"/>
    <n v="35690.85"/>
    <n v="35690.85"/>
    <n v="35690.85"/>
    <n v="35690.85"/>
    <n v="35690.85"/>
    <n v="35690.85"/>
    <n v="35690.85"/>
    <n v="35690.85"/>
    <n v="428290.1999999999"/>
  </r>
  <r>
    <x v="2"/>
    <x v="2"/>
    <n v="71890.33"/>
    <n v="71890.33"/>
    <n v="71890.33"/>
    <n v="71890.33"/>
    <n v="71890.33"/>
    <n v="71890.33"/>
    <n v="71890.33"/>
    <n v="71890.33"/>
    <n v="71890.33"/>
    <n v="71890.33"/>
    <n v="71890.33"/>
    <n v="71890.33"/>
    <n v="862683.95999999985"/>
  </r>
  <r>
    <x v="3"/>
    <x v="2"/>
    <n v="31918.34"/>
    <n v="31918.34"/>
    <n v="31918.34"/>
    <n v="31918.34"/>
    <n v="31918.34"/>
    <n v="31918.34"/>
    <n v="31918.34"/>
    <n v="31918.34"/>
    <n v="31918.34"/>
    <n v="31918.34"/>
    <n v="31918.34"/>
    <n v="31918.34"/>
    <n v="383020.08000000007"/>
  </r>
  <r>
    <x v="4"/>
    <x v="2"/>
    <n v="44376.95"/>
    <n v="44376.95"/>
    <n v="44376.95"/>
    <n v="44376.95"/>
    <n v="44376.95"/>
    <n v="44376.95"/>
    <n v="44376.95"/>
    <n v="44376.95"/>
    <n v="44376.95"/>
    <n v="44376.95"/>
    <n v="44376.95"/>
    <n v="44376.95"/>
    <n v="532523.4"/>
  </r>
  <r>
    <x v="5"/>
    <x v="2"/>
    <n v="60719"/>
    <n v="60719"/>
    <n v="60719"/>
    <n v="60719"/>
    <n v="60719"/>
    <n v="60719"/>
    <n v="60719"/>
    <n v="60719"/>
    <n v="60719"/>
    <n v="60719"/>
    <n v="60719"/>
    <n v="60719"/>
    <n v="728628"/>
  </r>
  <r>
    <x v="6"/>
    <x v="2"/>
    <n v="54913.47"/>
    <n v="54913.47"/>
    <n v="54913.47"/>
    <n v="54913.47"/>
    <n v="54913.47"/>
    <n v="54913.47"/>
    <n v="54913.47"/>
    <n v="54913.47"/>
    <n v="54913.47"/>
    <n v="54913.47"/>
    <n v="54913.47"/>
    <n v="54913.47"/>
    <n v="658961.63999999978"/>
  </r>
  <r>
    <x v="7"/>
    <x v="2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933011.88"/>
  </r>
  <r>
    <x v="8"/>
    <x v="2"/>
    <n v="735.59"/>
    <n v="735.59"/>
    <n v="735.59"/>
    <n v="735.59"/>
    <n v="735.59"/>
    <n v="735.59"/>
    <n v="735.59"/>
    <n v="735.59"/>
    <n v="735.59"/>
    <n v="735.59"/>
    <n v="735.59"/>
    <n v="735.59"/>
    <n v="8827.08"/>
  </r>
  <r>
    <x v="9"/>
    <x v="2"/>
    <n v="100652.77"/>
    <n v="100652.77"/>
    <n v="100652.77"/>
    <n v="100652.77"/>
    <n v="100652.77"/>
    <n v="100652.77"/>
    <n v="100652.77"/>
    <n v="100652.77"/>
    <n v="100652.77"/>
    <n v="100652.77"/>
    <n v="100652.77"/>
    <n v="100652.77"/>
    <n v="1207833.24"/>
  </r>
  <r>
    <x v="0"/>
    <x v="3"/>
    <n v="22651.84"/>
    <n v="24063.47"/>
    <n v="24881.66"/>
    <n v="30496"/>
    <m/>
    <m/>
    <m/>
    <m/>
    <m/>
    <m/>
    <m/>
    <m/>
    <n v="102092.97"/>
  </r>
  <r>
    <x v="1"/>
    <x v="3"/>
    <n v="27671.43"/>
    <n v="29740.92"/>
    <n v="34309.99"/>
    <n v="35113"/>
    <m/>
    <m/>
    <m/>
    <m/>
    <m/>
    <m/>
    <m/>
    <m/>
    <n v="126835.34"/>
  </r>
  <r>
    <x v="2"/>
    <x v="3"/>
    <n v="88408.6"/>
    <n v="116913.71"/>
    <n v="97155.8"/>
    <n v="93556"/>
    <m/>
    <m/>
    <m/>
    <m/>
    <m/>
    <m/>
    <m/>
    <m/>
    <n v="396034.11"/>
  </r>
  <r>
    <x v="3"/>
    <x v="3"/>
    <n v="25573.54"/>
    <n v="27885.77"/>
    <n v="28889.94"/>
    <n v="42949"/>
    <m/>
    <m/>
    <m/>
    <m/>
    <m/>
    <m/>
    <m/>
    <m/>
    <n v="125298.25"/>
  </r>
  <r>
    <x v="4"/>
    <x v="3"/>
    <n v="46634.559999999998"/>
    <n v="52098.59"/>
    <n v="47245.25"/>
    <n v="46362"/>
    <m/>
    <m/>
    <m/>
    <m/>
    <m/>
    <m/>
    <m/>
    <m/>
    <n v="192340.4"/>
  </r>
  <r>
    <x v="5"/>
    <x v="3"/>
    <n v="65174.2"/>
    <n v="61236.03"/>
    <n v="68922.89"/>
    <n v="69994"/>
    <m/>
    <m/>
    <m/>
    <m/>
    <m/>
    <m/>
    <m/>
    <m/>
    <n v="265327.12"/>
  </r>
  <r>
    <x v="6"/>
    <x v="3"/>
    <n v="47194.36"/>
    <n v="55191.59"/>
    <n v="55845.13"/>
    <n v="55213.59"/>
    <m/>
    <m/>
    <m/>
    <m/>
    <m/>
    <m/>
    <m/>
    <m/>
    <n v="213444.66999999998"/>
  </r>
  <r>
    <x v="7"/>
    <x v="3"/>
    <n v="78361.820000000007"/>
    <n v="78480.22"/>
    <n v="75759.539999999994"/>
    <n v="74375.92"/>
    <m/>
    <m/>
    <m/>
    <m/>
    <m/>
    <m/>
    <m/>
    <m/>
    <n v="306977.5"/>
  </r>
  <r>
    <x v="8"/>
    <x v="3"/>
    <n v="723.53"/>
    <n v="723.53"/>
    <n v="942.93"/>
    <n v="942.93"/>
    <m/>
    <m/>
    <m/>
    <m/>
    <m/>
    <m/>
    <m/>
    <m/>
    <n v="3332.9199999999996"/>
  </r>
  <r>
    <x v="9"/>
    <x v="3"/>
    <n v="89189.53"/>
    <n v="97643.98"/>
    <n v="103650.41"/>
    <n v="100168.59"/>
    <m/>
    <m/>
    <m/>
    <m/>
    <m/>
    <m/>
    <m/>
    <m/>
    <n v="390652.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A3:F9" firstHeaderRow="0" firstDataRow="1" firstDataCol="1"/>
  <pivotFields count="15">
    <pivotField axis="axisRow" showAll="0">
      <items count="11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numFmtId="164" showAll="0"/>
    <pivotField dataField="1" numFmtId="164" showAll="0"/>
    <pivotField dataField="1" numFmtId="164" showAll="0"/>
    <pivotField dataField="1" numFmtId="164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numFmtId="164" showAll="0"/>
  </pivotFields>
  <rowFields count="2">
    <field x="0"/>
    <field x="1"/>
  </rowFields>
  <rowItems count="6">
    <i>
      <x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Janvier" fld="2" baseField="0" baseItem="0"/>
    <dataField name="Somme de Février" fld="3" baseField="0" baseItem="0"/>
    <dataField name="Somme de Mars" fld="4" baseField="0" baseItem="0"/>
    <dataField name="Somme de Avril" fld="5" baseField="0" baseItem="0"/>
    <dataField name="Nombre de Mai" fld="6" subtotal="count" baseField="0" baseItem="0"/>
  </dataFields>
  <chartFormats count="2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0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</references>
      </pivotArea>
    </chartFormat>
    <chartFormat chart="0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3"/>
          </reference>
        </references>
      </pivotArea>
    </chartFormat>
    <chartFormat chart="0" format="7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8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0" format="9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2"/>
          </reference>
        </references>
      </pivotArea>
    </chartFormat>
    <chartFormat chart="0" format="10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3"/>
          </reference>
        </references>
      </pivotArea>
    </chartFormat>
    <chartFormat chart="0" format="11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12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0" format="13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2"/>
          </reference>
        </references>
      </pivotArea>
    </chartFormat>
    <chartFormat chart="0" format="14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3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16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B3:P39" totalsRowShown="0" headerRowDxfId="16" dataDxfId="15" headerRowCellStyle="Milliers 3" dataCellStyle="Monétaire 2">
  <autoFilter ref="B3:P39"/>
  <tableColumns count="15">
    <tableColumn id="1" name="Centres" dataDxfId="14"/>
    <tableColumn id="2" name="Données" dataDxfId="13" dataCellStyle="Normal 2"/>
    <tableColumn id="3" name="Janvier" dataDxfId="12" dataCellStyle="Monétaire 2"/>
    <tableColumn id="4" name="Février" dataDxfId="11" dataCellStyle="Monétaire 2"/>
    <tableColumn id="5" name="Mars" dataDxfId="10" dataCellStyle="Monétaire 2"/>
    <tableColumn id="6" name="Avril" dataDxfId="9" dataCellStyle="Monétaire 2"/>
    <tableColumn id="7" name="Mai" dataDxfId="8" dataCellStyle="Monétaire 2"/>
    <tableColumn id="8" name="Juin" dataDxfId="7" dataCellStyle="Monétaire 2"/>
    <tableColumn id="9" name="Juillet" dataDxfId="6" dataCellStyle="Monétaire 2"/>
    <tableColumn id="10" name="Août" dataDxfId="5" dataCellStyle="Monétaire 2"/>
    <tableColumn id="11" name="Septembre" dataDxfId="4" dataCellStyle="Monétaire 2"/>
    <tableColumn id="12" name="Octobre" dataDxfId="3" dataCellStyle="Monétaire 2"/>
    <tableColumn id="13" name="Novembre" dataDxfId="2" dataCellStyle="Monétaire 2"/>
    <tableColumn id="14" name="Décembre" dataDxfId="1" dataCellStyle="Monétaire 2"/>
    <tableColumn id="15" name="Annuel" dataDxfId="0" dataCellStyle="Monétaire 2">
      <calculatedColumnFormula>SUM(D4:O4)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39"/>
  <sheetViews>
    <sheetView showGridLines="0" workbookViewId="0">
      <selection activeCell="B4" sqref="B4"/>
    </sheetView>
  </sheetViews>
  <sheetFormatPr baseColWidth="10" defaultColWidth="4.140625" defaultRowHeight="11.25" x14ac:dyDescent="0.2"/>
  <cols>
    <col min="1" max="1" width="4.140625" style="1"/>
    <col min="2" max="2" width="11.7109375" style="1" bestFit="1" customWidth="1"/>
    <col min="3" max="3" width="19" style="1" bestFit="1" customWidth="1"/>
    <col min="4" max="10" width="10.140625" style="1" bestFit="1" customWidth="1"/>
    <col min="11" max="11" width="9" style="1" bestFit="1" customWidth="1"/>
    <col min="12" max="12" width="11" style="1" customWidth="1"/>
    <col min="13" max="13" width="10.140625" style="1" bestFit="1" customWidth="1"/>
    <col min="14" max="14" width="10.7109375" style="1" customWidth="1"/>
    <col min="15" max="15" width="10.5703125" style="1" customWidth="1"/>
    <col min="16" max="16" width="11" style="1" bestFit="1" customWidth="1"/>
    <col min="17" max="17" width="4.42578125" style="1" bestFit="1" customWidth="1"/>
    <col min="18" max="16384" width="4.140625" style="1"/>
  </cols>
  <sheetData>
    <row r="3" spans="2:17" s="10" customFormat="1" x14ac:dyDescent="0.2">
      <c r="B3" s="11" t="s">
        <v>20</v>
      </c>
      <c r="C3" s="6" t="s">
        <v>19</v>
      </c>
      <c r="D3" s="8" t="s">
        <v>0</v>
      </c>
      <c r="E3" s="8" t="s">
        <v>1</v>
      </c>
      <c r="F3" s="8" t="s">
        <v>2</v>
      </c>
      <c r="G3" s="8" t="s">
        <v>3</v>
      </c>
      <c r="H3" s="8" t="s">
        <v>4</v>
      </c>
      <c r="I3" s="8" t="s">
        <v>5</v>
      </c>
      <c r="J3" s="8" t="s">
        <v>6</v>
      </c>
      <c r="K3" s="8" t="s">
        <v>7</v>
      </c>
      <c r="L3" s="8" t="s">
        <v>8</v>
      </c>
      <c r="M3" s="8" t="s">
        <v>9</v>
      </c>
      <c r="N3" s="8" t="s">
        <v>10</v>
      </c>
      <c r="O3" s="8" t="s">
        <v>11</v>
      </c>
      <c r="P3" s="8" t="s">
        <v>12</v>
      </c>
    </row>
    <row r="4" spans="2:17" x14ac:dyDescent="0.2">
      <c r="B4" s="12" t="s">
        <v>24</v>
      </c>
      <c r="C4" s="13" t="s">
        <v>13</v>
      </c>
      <c r="D4" s="9">
        <v>167480.84750035382</v>
      </c>
      <c r="E4" s="9">
        <v>188415.9534378979</v>
      </c>
      <c r="F4" s="9">
        <v>188415.9534378979</v>
      </c>
      <c r="G4" s="9">
        <v>188415.9534378979</v>
      </c>
      <c r="H4" s="9">
        <v>167480.84750035382</v>
      </c>
      <c r="I4" s="9">
        <v>188415.9534378979</v>
      </c>
      <c r="J4" s="9">
        <v>188415.9534378979</v>
      </c>
      <c r="K4" s="9">
        <v>90304.508046312156</v>
      </c>
      <c r="L4" s="9">
        <v>188415.9534378979</v>
      </c>
      <c r="M4" s="9">
        <v>188415.9534378979</v>
      </c>
      <c r="N4" s="9">
        <v>188415.9534378979</v>
      </c>
      <c r="O4" s="9">
        <v>47406.169449796987</v>
      </c>
      <c r="P4" s="9">
        <f t="shared" ref="P4:P39" si="0">SUM(D4:O4)</f>
        <v>1979999.9999999998</v>
      </c>
      <c r="Q4" s="2"/>
    </row>
    <row r="5" spans="2:17" x14ac:dyDescent="0.2">
      <c r="B5" s="12" t="s">
        <v>25</v>
      </c>
      <c r="C5" s="13" t="s">
        <v>13</v>
      </c>
      <c r="D5" s="9">
        <v>167480.84750035382</v>
      </c>
      <c r="E5" s="9">
        <v>188415.9534378979</v>
      </c>
      <c r="F5" s="9">
        <v>188415.9534378979</v>
      </c>
      <c r="G5" s="9">
        <v>188415.9534378979</v>
      </c>
      <c r="H5" s="9">
        <v>167480.84750035382</v>
      </c>
      <c r="I5" s="9">
        <v>188415.9534378979</v>
      </c>
      <c r="J5" s="9">
        <v>188415.9534378979</v>
      </c>
      <c r="K5" s="9">
        <v>90304.508046312156</v>
      </c>
      <c r="L5" s="9">
        <v>188415.9534378979</v>
      </c>
      <c r="M5" s="9">
        <v>188415.9534378979</v>
      </c>
      <c r="N5" s="9">
        <v>188415.9534378979</v>
      </c>
      <c r="O5" s="9">
        <v>47406.169449796987</v>
      </c>
      <c r="P5" s="9">
        <f t="shared" si="0"/>
        <v>1979999.9999999998</v>
      </c>
    </row>
    <row r="6" spans="2:17" x14ac:dyDescent="0.2">
      <c r="B6" s="12" t="s">
        <v>26</v>
      </c>
      <c r="C6" s="13" t="s">
        <v>13</v>
      </c>
      <c r="D6" s="9">
        <f>251221.271250531+44842</f>
        <v>296063.27125053096</v>
      </c>
      <c r="E6" s="9">
        <f>282623.930156847+44842</f>
        <v>327465.930156847</v>
      </c>
      <c r="F6" s="9">
        <f>282623.930156847+44842</f>
        <v>327465.930156847</v>
      </c>
      <c r="G6" s="9">
        <f>282623.930156847+44842</f>
        <v>327465.930156847</v>
      </c>
      <c r="H6" s="9">
        <f>251221.271250531+44842</f>
        <v>296063.27125053096</v>
      </c>
      <c r="I6" s="9">
        <f>282623.930156847+44842</f>
        <v>327465.930156847</v>
      </c>
      <c r="J6" s="9">
        <f>282623.930156847+44842</f>
        <v>327465.930156847</v>
      </c>
      <c r="K6" s="9">
        <f>135456.762069468+44842</f>
        <v>180298.76206946801</v>
      </c>
      <c r="L6" s="9">
        <f>282623.930156847+44842</f>
        <v>327465.930156847</v>
      </c>
      <c r="M6" s="9">
        <f>282623.930156847+44842</f>
        <v>327465.930156847</v>
      </c>
      <c r="N6" s="9">
        <f>282623.930156847+44842</f>
        <v>327465.930156847</v>
      </c>
      <c r="O6" s="9">
        <f>71109.2541746955+44842</f>
        <v>115951.2541746955</v>
      </c>
      <c r="P6" s="9">
        <f t="shared" si="0"/>
        <v>3508104.0000000014</v>
      </c>
    </row>
    <row r="7" spans="2:17" x14ac:dyDescent="0.2">
      <c r="B7" s="12" t="s">
        <v>27</v>
      </c>
      <c r="C7" s="13" t="s">
        <v>13</v>
      </c>
      <c r="D7" s="9">
        <v>167480.84750035382</v>
      </c>
      <c r="E7" s="9">
        <v>188415.9534378979</v>
      </c>
      <c r="F7" s="9">
        <v>188415.9534378979</v>
      </c>
      <c r="G7" s="9">
        <v>188415.9534378979</v>
      </c>
      <c r="H7" s="9">
        <v>167480.84750035382</v>
      </c>
      <c r="I7" s="9">
        <v>188415.9534378979</v>
      </c>
      <c r="J7" s="9">
        <v>188415.9534378979</v>
      </c>
      <c r="K7" s="9">
        <v>90304.508046312156</v>
      </c>
      <c r="L7" s="9">
        <v>188415.9534378979</v>
      </c>
      <c r="M7" s="9">
        <v>188415.9534378979</v>
      </c>
      <c r="N7" s="9">
        <v>188415.9534378979</v>
      </c>
      <c r="O7" s="9">
        <v>47406.169449796987</v>
      </c>
      <c r="P7" s="9">
        <f t="shared" si="0"/>
        <v>1979999.9999999998</v>
      </c>
    </row>
    <row r="8" spans="2:17" x14ac:dyDescent="0.2">
      <c r="B8" s="12" t="s">
        <v>28</v>
      </c>
      <c r="C8" s="13" t="s">
        <v>13</v>
      </c>
      <c r="D8" s="9">
        <v>167480.84750035382</v>
      </c>
      <c r="E8" s="9">
        <v>188415.9534378979</v>
      </c>
      <c r="F8" s="9">
        <v>188415.9534378979</v>
      </c>
      <c r="G8" s="9">
        <v>188415.9534378979</v>
      </c>
      <c r="H8" s="9">
        <v>167480.84750035382</v>
      </c>
      <c r="I8" s="9">
        <v>188415.9534378979</v>
      </c>
      <c r="J8" s="9">
        <v>188415.9534378979</v>
      </c>
      <c r="K8" s="9">
        <v>90304.508046312156</v>
      </c>
      <c r="L8" s="9">
        <v>188415.9534378979</v>
      </c>
      <c r="M8" s="9">
        <v>188415.9534378979</v>
      </c>
      <c r="N8" s="9">
        <v>188415.9534378979</v>
      </c>
      <c r="O8" s="9">
        <v>47406.169449796987</v>
      </c>
      <c r="P8" s="9">
        <f t="shared" si="0"/>
        <v>1979999.9999999998</v>
      </c>
    </row>
    <row r="9" spans="2:17" x14ac:dyDescent="0.2">
      <c r="B9" s="12" t="s">
        <v>29</v>
      </c>
      <c r="C9" s="13" t="s">
        <v>13</v>
      </c>
      <c r="D9" s="9">
        <v>251221.27125053076</v>
      </c>
      <c r="E9" s="9">
        <v>282623.93015684688</v>
      </c>
      <c r="F9" s="9">
        <v>282623.93015684688</v>
      </c>
      <c r="G9" s="9">
        <v>282623.93015684688</v>
      </c>
      <c r="H9" s="9">
        <v>251221.27125053076</v>
      </c>
      <c r="I9" s="9">
        <v>282623.93015684688</v>
      </c>
      <c r="J9" s="9">
        <v>282623.93015684688</v>
      </c>
      <c r="K9" s="9">
        <v>135456.76206946824</v>
      </c>
      <c r="L9" s="9">
        <v>282623.93015684688</v>
      </c>
      <c r="M9" s="9">
        <v>282623.93015684688</v>
      </c>
      <c r="N9" s="9">
        <v>282623.93015684688</v>
      </c>
      <c r="O9" s="9">
        <v>71109.254174695496</v>
      </c>
      <c r="P9" s="9">
        <f t="shared" si="0"/>
        <v>2970000.0000000005</v>
      </c>
    </row>
    <row r="10" spans="2:17" x14ac:dyDescent="0.2">
      <c r="B10" s="12" t="s">
        <v>30</v>
      </c>
      <c r="C10" s="13" t="s">
        <v>13</v>
      </c>
      <c r="D10" s="9">
        <v>251221.27125053076</v>
      </c>
      <c r="E10" s="9">
        <v>282623.93015684688</v>
      </c>
      <c r="F10" s="9">
        <v>282623.93015684688</v>
      </c>
      <c r="G10" s="9">
        <v>282623.93015684688</v>
      </c>
      <c r="H10" s="9">
        <v>251221.27125053076</v>
      </c>
      <c r="I10" s="9">
        <v>282623.93015684688</v>
      </c>
      <c r="J10" s="9">
        <v>282623.93015684688</v>
      </c>
      <c r="K10" s="9">
        <v>135456.76206946824</v>
      </c>
      <c r="L10" s="9">
        <v>282623.93015684688</v>
      </c>
      <c r="M10" s="9">
        <v>282623.93015684688</v>
      </c>
      <c r="N10" s="9">
        <v>282623.93015684688</v>
      </c>
      <c r="O10" s="9">
        <v>71109.254174695496</v>
      </c>
      <c r="P10" s="9">
        <f t="shared" si="0"/>
        <v>2970000.0000000005</v>
      </c>
    </row>
    <row r="11" spans="2:17" x14ac:dyDescent="0.2">
      <c r="B11" s="12" t="s">
        <v>31</v>
      </c>
      <c r="C11" s="13" t="s">
        <v>13</v>
      </c>
      <c r="D11" s="9">
        <v>334961.69500070764</v>
      </c>
      <c r="E11" s="9">
        <v>376831.9068757958</v>
      </c>
      <c r="F11" s="9">
        <v>376831.9068757958</v>
      </c>
      <c r="G11" s="9">
        <v>376831.9068757958</v>
      </c>
      <c r="H11" s="9">
        <v>334961.69500070764</v>
      </c>
      <c r="I11" s="9">
        <v>376831.9068757958</v>
      </c>
      <c r="J11" s="9">
        <v>376831.9068757958</v>
      </c>
      <c r="K11" s="9">
        <v>180609.01609262431</v>
      </c>
      <c r="L11" s="9">
        <v>376831.9068757958</v>
      </c>
      <c r="M11" s="9">
        <v>376831.9068757958</v>
      </c>
      <c r="N11" s="9">
        <v>376831.9068757958</v>
      </c>
      <c r="O11" s="9">
        <v>94812.338899593975</v>
      </c>
      <c r="P11" s="9">
        <f t="shared" si="0"/>
        <v>3959999.9999999995</v>
      </c>
    </row>
    <row r="12" spans="2:17" x14ac:dyDescent="0.2">
      <c r="B12" s="14" t="s">
        <v>24</v>
      </c>
      <c r="C12" s="15" t="s">
        <v>14</v>
      </c>
      <c r="D12" s="16">
        <v>117345.58000000002</v>
      </c>
      <c r="E12" s="16">
        <v>122078.93</v>
      </c>
      <c r="F12" s="16">
        <v>145416.19999999998</v>
      </c>
      <c r="G12" s="16">
        <v>132449.32</v>
      </c>
      <c r="H12" s="16"/>
      <c r="I12" s="16"/>
      <c r="J12" s="16"/>
      <c r="K12" s="16"/>
      <c r="L12" s="16"/>
      <c r="M12" s="16"/>
      <c r="N12" s="16"/>
      <c r="O12" s="16"/>
      <c r="P12" s="16">
        <f t="shared" si="0"/>
        <v>517290.02999999997</v>
      </c>
    </row>
    <row r="13" spans="2:17" x14ac:dyDescent="0.2">
      <c r="B13" s="14" t="s">
        <v>25</v>
      </c>
      <c r="C13" s="15" t="s">
        <v>14</v>
      </c>
      <c r="D13" s="16">
        <v>70005.94</v>
      </c>
      <c r="E13" s="16">
        <v>111291.19</v>
      </c>
      <c r="F13" s="16">
        <v>93762.62</v>
      </c>
      <c r="G13" s="16">
        <v>77639.34</v>
      </c>
      <c r="H13" s="16"/>
      <c r="I13" s="16"/>
      <c r="J13" s="16"/>
      <c r="K13" s="16"/>
      <c r="L13" s="16"/>
      <c r="M13" s="16"/>
      <c r="N13" s="16"/>
      <c r="O13" s="16"/>
      <c r="P13" s="16">
        <f t="shared" si="0"/>
        <v>352699.08999999997</v>
      </c>
    </row>
    <row r="14" spans="2:17" x14ac:dyDescent="0.2">
      <c r="B14" s="14" t="s">
        <v>26</v>
      </c>
      <c r="C14" s="15" t="s">
        <v>14</v>
      </c>
      <c r="D14" s="16">
        <v>340108.74999999994</v>
      </c>
      <c r="E14" s="16">
        <v>310469.63</v>
      </c>
      <c r="F14" s="16">
        <v>292071.76</v>
      </c>
      <c r="G14" s="16">
        <v>249609.92</v>
      </c>
      <c r="H14" s="16"/>
      <c r="I14" s="16"/>
      <c r="J14" s="16"/>
      <c r="K14" s="16"/>
      <c r="L14" s="16"/>
      <c r="M14" s="16"/>
      <c r="N14" s="16"/>
      <c r="O14" s="16"/>
      <c r="P14" s="16">
        <f t="shared" si="0"/>
        <v>1192260.0599999998</v>
      </c>
    </row>
    <row r="15" spans="2:17" x14ac:dyDescent="0.2">
      <c r="B15" s="14" t="s">
        <v>27</v>
      </c>
      <c r="C15" s="15" t="s">
        <v>14</v>
      </c>
      <c r="D15" s="16">
        <v>111281.18000000001</v>
      </c>
      <c r="E15" s="16">
        <v>110823.72</v>
      </c>
      <c r="F15" s="16">
        <v>78994.81</v>
      </c>
      <c r="G15" s="16">
        <v>99256.5</v>
      </c>
      <c r="H15" s="16"/>
      <c r="I15" s="16"/>
      <c r="J15" s="16"/>
      <c r="K15" s="16"/>
      <c r="L15" s="16"/>
      <c r="M15" s="16"/>
      <c r="N15" s="16"/>
      <c r="O15" s="16"/>
      <c r="P15" s="16">
        <f t="shared" si="0"/>
        <v>400356.21</v>
      </c>
    </row>
    <row r="16" spans="2:17" x14ac:dyDescent="0.2">
      <c r="B16" s="14" t="s">
        <v>28</v>
      </c>
      <c r="C16" s="15" t="s">
        <v>14</v>
      </c>
      <c r="D16" s="16">
        <v>72586.73</v>
      </c>
      <c r="E16" s="16">
        <v>85691.05</v>
      </c>
      <c r="F16" s="16">
        <v>97304.31</v>
      </c>
      <c r="G16" s="16">
        <v>86475.55</v>
      </c>
      <c r="H16" s="16"/>
      <c r="I16" s="16"/>
      <c r="J16" s="16"/>
      <c r="K16" s="16"/>
      <c r="L16" s="16"/>
      <c r="M16" s="16"/>
      <c r="N16" s="16"/>
      <c r="O16" s="16"/>
      <c r="P16" s="16">
        <f t="shared" si="0"/>
        <v>342057.64</v>
      </c>
    </row>
    <row r="17" spans="2:16" x14ac:dyDescent="0.2">
      <c r="B17" s="14" t="s">
        <v>29</v>
      </c>
      <c r="C17" s="15" t="s">
        <v>14</v>
      </c>
      <c r="D17" s="16">
        <v>274633.25999999995</v>
      </c>
      <c r="E17" s="16">
        <v>254274.87</v>
      </c>
      <c r="F17" s="16">
        <v>271591.87</v>
      </c>
      <c r="G17" s="16">
        <v>315341.04000000004</v>
      </c>
      <c r="H17" s="16"/>
      <c r="I17" s="16"/>
      <c r="J17" s="16"/>
      <c r="K17" s="16"/>
      <c r="L17" s="16"/>
      <c r="M17" s="16"/>
      <c r="N17" s="16"/>
      <c r="O17" s="16"/>
      <c r="P17" s="16">
        <f t="shared" si="0"/>
        <v>1115841.04</v>
      </c>
    </row>
    <row r="18" spans="2:16" x14ac:dyDescent="0.2">
      <c r="B18" s="14" t="s">
        <v>30</v>
      </c>
      <c r="C18" s="15" t="s">
        <v>14</v>
      </c>
      <c r="D18" s="16">
        <v>171316.46999999997</v>
      </c>
      <c r="E18" s="16">
        <v>185165.53999999998</v>
      </c>
      <c r="F18" s="16">
        <v>149705.31</v>
      </c>
      <c r="G18" s="16">
        <v>258972.45</v>
      </c>
      <c r="H18" s="16"/>
      <c r="I18" s="16"/>
      <c r="J18" s="16"/>
      <c r="K18" s="16"/>
      <c r="L18" s="16"/>
      <c r="M18" s="16"/>
      <c r="N18" s="16"/>
      <c r="O18" s="16"/>
      <c r="P18" s="16">
        <f t="shared" si="0"/>
        <v>765159.77</v>
      </c>
    </row>
    <row r="19" spans="2:16" x14ac:dyDescent="0.2">
      <c r="B19" s="14" t="s">
        <v>31</v>
      </c>
      <c r="C19" s="15" t="s">
        <v>14</v>
      </c>
      <c r="D19" s="16">
        <v>285234.58</v>
      </c>
      <c r="E19" s="16">
        <v>246131.09000000003</v>
      </c>
      <c r="F19" s="16">
        <v>241577.61000000002</v>
      </c>
      <c r="G19" s="16">
        <v>310231.12</v>
      </c>
      <c r="H19" s="16"/>
      <c r="I19" s="16"/>
      <c r="J19" s="16"/>
      <c r="K19" s="16"/>
      <c r="L19" s="16"/>
      <c r="M19" s="16"/>
      <c r="N19" s="16"/>
      <c r="O19" s="16"/>
      <c r="P19" s="16">
        <f t="shared" si="0"/>
        <v>1083174.3999999999</v>
      </c>
    </row>
    <row r="20" spans="2:16" x14ac:dyDescent="0.2">
      <c r="B20" s="12" t="s">
        <v>24</v>
      </c>
      <c r="C20" s="13" t="s">
        <v>15</v>
      </c>
      <c r="D20" s="9">
        <v>39217.06</v>
      </c>
      <c r="E20" s="9">
        <f t="shared" ref="E20:O20" si="1">+D20</f>
        <v>39217.06</v>
      </c>
      <c r="F20" s="9">
        <f t="shared" si="1"/>
        <v>39217.06</v>
      </c>
      <c r="G20" s="9">
        <f t="shared" si="1"/>
        <v>39217.06</v>
      </c>
      <c r="H20" s="9">
        <f t="shared" si="1"/>
        <v>39217.06</v>
      </c>
      <c r="I20" s="9">
        <f t="shared" si="1"/>
        <v>39217.06</v>
      </c>
      <c r="J20" s="9">
        <f t="shared" si="1"/>
        <v>39217.06</v>
      </c>
      <c r="K20" s="9">
        <f t="shared" si="1"/>
        <v>39217.06</v>
      </c>
      <c r="L20" s="9">
        <f t="shared" si="1"/>
        <v>39217.06</v>
      </c>
      <c r="M20" s="9">
        <f t="shared" si="1"/>
        <v>39217.06</v>
      </c>
      <c r="N20" s="9">
        <f t="shared" si="1"/>
        <v>39217.06</v>
      </c>
      <c r="O20" s="9">
        <f t="shared" si="1"/>
        <v>39217.06</v>
      </c>
      <c r="P20" s="9">
        <f t="shared" si="0"/>
        <v>470604.72</v>
      </c>
    </row>
    <row r="21" spans="2:16" x14ac:dyDescent="0.2">
      <c r="B21" s="12" t="s">
        <v>25</v>
      </c>
      <c r="C21" s="13" t="s">
        <v>15</v>
      </c>
      <c r="D21" s="9">
        <v>35690.85</v>
      </c>
      <c r="E21" s="9">
        <f t="shared" ref="E21:O21" si="2">+D21</f>
        <v>35690.85</v>
      </c>
      <c r="F21" s="9">
        <f t="shared" si="2"/>
        <v>35690.85</v>
      </c>
      <c r="G21" s="9">
        <f t="shared" si="2"/>
        <v>35690.85</v>
      </c>
      <c r="H21" s="9">
        <f t="shared" si="2"/>
        <v>35690.85</v>
      </c>
      <c r="I21" s="9">
        <f t="shared" si="2"/>
        <v>35690.85</v>
      </c>
      <c r="J21" s="9">
        <f t="shared" si="2"/>
        <v>35690.85</v>
      </c>
      <c r="K21" s="9">
        <f t="shared" si="2"/>
        <v>35690.85</v>
      </c>
      <c r="L21" s="9">
        <f t="shared" si="2"/>
        <v>35690.85</v>
      </c>
      <c r="M21" s="9">
        <f t="shared" si="2"/>
        <v>35690.85</v>
      </c>
      <c r="N21" s="9">
        <f t="shared" si="2"/>
        <v>35690.85</v>
      </c>
      <c r="O21" s="9">
        <f t="shared" si="2"/>
        <v>35690.85</v>
      </c>
      <c r="P21" s="9">
        <f t="shared" si="0"/>
        <v>428290.1999999999</v>
      </c>
    </row>
    <row r="22" spans="2:16" x14ac:dyDescent="0.2">
      <c r="B22" s="12" t="s">
        <v>26</v>
      </c>
      <c r="C22" s="13" t="s">
        <v>15</v>
      </c>
      <c r="D22" s="9">
        <v>71890.33</v>
      </c>
      <c r="E22" s="9">
        <f t="shared" ref="E22:O22" si="3">+D22</f>
        <v>71890.33</v>
      </c>
      <c r="F22" s="9">
        <f t="shared" si="3"/>
        <v>71890.33</v>
      </c>
      <c r="G22" s="9">
        <f t="shared" si="3"/>
        <v>71890.33</v>
      </c>
      <c r="H22" s="9">
        <f t="shared" si="3"/>
        <v>71890.33</v>
      </c>
      <c r="I22" s="9">
        <f t="shared" si="3"/>
        <v>71890.33</v>
      </c>
      <c r="J22" s="9">
        <f t="shared" si="3"/>
        <v>71890.33</v>
      </c>
      <c r="K22" s="9">
        <f t="shared" si="3"/>
        <v>71890.33</v>
      </c>
      <c r="L22" s="9">
        <f t="shared" si="3"/>
        <v>71890.33</v>
      </c>
      <c r="M22" s="9">
        <f t="shared" si="3"/>
        <v>71890.33</v>
      </c>
      <c r="N22" s="9">
        <f t="shared" si="3"/>
        <v>71890.33</v>
      </c>
      <c r="O22" s="9">
        <f t="shared" si="3"/>
        <v>71890.33</v>
      </c>
      <c r="P22" s="9">
        <f t="shared" si="0"/>
        <v>862683.95999999985</v>
      </c>
    </row>
    <row r="23" spans="2:16" x14ac:dyDescent="0.2">
      <c r="B23" s="12" t="s">
        <v>27</v>
      </c>
      <c r="C23" s="13" t="s">
        <v>15</v>
      </c>
      <c r="D23" s="9">
        <v>31918.34</v>
      </c>
      <c r="E23" s="9">
        <f t="shared" ref="E23:O23" si="4">+D23</f>
        <v>31918.34</v>
      </c>
      <c r="F23" s="9">
        <f t="shared" si="4"/>
        <v>31918.34</v>
      </c>
      <c r="G23" s="9">
        <f t="shared" si="4"/>
        <v>31918.34</v>
      </c>
      <c r="H23" s="9">
        <f t="shared" si="4"/>
        <v>31918.34</v>
      </c>
      <c r="I23" s="9">
        <f t="shared" si="4"/>
        <v>31918.34</v>
      </c>
      <c r="J23" s="9">
        <f t="shared" si="4"/>
        <v>31918.34</v>
      </c>
      <c r="K23" s="9">
        <f t="shared" si="4"/>
        <v>31918.34</v>
      </c>
      <c r="L23" s="9">
        <f t="shared" si="4"/>
        <v>31918.34</v>
      </c>
      <c r="M23" s="9">
        <f t="shared" si="4"/>
        <v>31918.34</v>
      </c>
      <c r="N23" s="9">
        <f t="shared" si="4"/>
        <v>31918.34</v>
      </c>
      <c r="O23" s="9">
        <f t="shared" si="4"/>
        <v>31918.34</v>
      </c>
      <c r="P23" s="9">
        <f t="shared" si="0"/>
        <v>383020.08000000007</v>
      </c>
    </row>
    <row r="24" spans="2:16" x14ac:dyDescent="0.2">
      <c r="B24" s="12" t="s">
        <v>28</v>
      </c>
      <c r="C24" s="13" t="s">
        <v>15</v>
      </c>
      <c r="D24" s="9">
        <v>44376.95</v>
      </c>
      <c r="E24" s="9">
        <f t="shared" ref="E24:O24" si="5">+D24</f>
        <v>44376.95</v>
      </c>
      <c r="F24" s="9">
        <f t="shared" si="5"/>
        <v>44376.95</v>
      </c>
      <c r="G24" s="9">
        <f t="shared" si="5"/>
        <v>44376.95</v>
      </c>
      <c r="H24" s="9">
        <f t="shared" si="5"/>
        <v>44376.95</v>
      </c>
      <c r="I24" s="9">
        <f t="shared" si="5"/>
        <v>44376.95</v>
      </c>
      <c r="J24" s="9">
        <f t="shared" si="5"/>
        <v>44376.95</v>
      </c>
      <c r="K24" s="9">
        <f t="shared" si="5"/>
        <v>44376.95</v>
      </c>
      <c r="L24" s="9">
        <f t="shared" si="5"/>
        <v>44376.95</v>
      </c>
      <c r="M24" s="9">
        <f t="shared" si="5"/>
        <v>44376.95</v>
      </c>
      <c r="N24" s="9">
        <f t="shared" si="5"/>
        <v>44376.95</v>
      </c>
      <c r="O24" s="9">
        <f t="shared" si="5"/>
        <v>44376.95</v>
      </c>
      <c r="P24" s="9">
        <f t="shared" si="0"/>
        <v>532523.4</v>
      </c>
    </row>
    <row r="25" spans="2:16" x14ac:dyDescent="0.2">
      <c r="B25" s="12" t="s">
        <v>29</v>
      </c>
      <c r="C25" s="13" t="s">
        <v>15</v>
      </c>
      <c r="D25" s="9">
        <v>60719</v>
      </c>
      <c r="E25" s="9">
        <f t="shared" ref="E25:O25" si="6">+D25</f>
        <v>60719</v>
      </c>
      <c r="F25" s="9">
        <f t="shared" si="6"/>
        <v>60719</v>
      </c>
      <c r="G25" s="9">
        <f t="shared" si="6"/>
        <v>60719</v>
      </c>
      <c r="H25" s="9">
        <f t="shared" si="6"/>
        <v>60719</v>
      </c>
      <c r="I25" s="9">
        <f t="shared" si="6"/>
        <v>60719</v>
      </c>
      <c r="J25" s="9">
        <f t="shared" si="6"/>
        <v>60719</v>
      </c>
      <c r="K25" s="9">
        <f t="shared" si="6"/>
        <v>60719</v>
      </c>
      <c r="L25" s="9">
        <f t="shared" si="6"/>
        <v>60719</v>
      </c>
      <c r="M25" s="9">
        <f t="shared" si="6"/>
        <v>60719</v>
      </c>
      <c r="N25" s="9">
        <f t="shared" si="6"/>
        <v>60719</v>
      </c>
      <c r="O25" s="9">
        <f t="shared" si="6"/>
        <v>60719</v>
      </c>
      <c r="P25" s="9">
        <f t="shared" si="0"/>
        <v>728628</v>
      </c>
    </row>
    <row r="26" spans="2:16" x14ac:dyDescent="0.2">
      <c r="B26" s="12" t="s">
        <v>30</v>
      </c>
      <c r="C26" s="13" t="s">
        <v>15</v>
      </c>
      <c r="D26" s="9">
        <v>54913.47</v>
      </c>
      <c r="E26" s="9">
        <f t="shared" ref="E26:O26" si="7">+D26</f>
        <v>54913.47</v>
      </c>
      <c r="F26" s="9">
        <f t="shared" si="7"/>
        <v>54913.47</v>
      </c>
      <c r="G26" s="9">
        <f t="shared" si="7"/>
        <v>54913.47</v>
      </c>
      <c r="H26" s="9">
        <f t="shared" si="7"/>
        <v>54913.47</v>
      </c>
      <c r="I26" s="9">
        <f t="shared" si="7"/>
        <v>54913.47</v>
      </c>
      <c r="J26" s="9">
        <f t="shared" si="7"/>
        <v>54913.47</v>
      </c>
      <c r="K26" s="9">
        <f t="shared" si="7"/>
        <v>54913.47</v>
      </c>
      <c r="L26" s="9">
        <f t="shared" si="7"/>
        <v>54913.47</v>
      </c>
      <c r="M26" s="9">
        <f t="shared" si="7"/>
        <v>54913.47</v>
      </c>
      <c r="N26" s="9">
        <f t="shared" si="7"/>
        <v>54913.47</v>
      </c>
      <c r="O26" s="9">
        <f t="shared" si="7"/>
        <v>54913.47</v>
      </c>
      <c r="P26" s="9">
        <f t="shared" si="0"/>
        <v>658961.63999999978</v>
      </c>
    </row>
    <row r="27" spans="2:16" x14ac:dyDescent="0.2">
      <c r="B27" s="12" t="s">
        <v>31</v>
      </c>
      <c r="C27" s="13" t="s">
        <v>15</v>
      </c>
      <c r="D27" s="9">
        <v>77750.990000000005</v>
      </c>
      <c r="E27" s="9">
        <f t="shared" ref="E27:O27" si="8">+D27</f>
        <v>77750.990000000005</v>
      </c>
      <c r="F27" s="9">
        <f t="shared" si="8"/>
        <v>77750.990000000005</v>
      </c>
      <c r="G27" s="9">
        <f t="shared" si="8"/>
        <v>77750.990000000005</v>
      </c>
      <c r="H27" s="9">
        <f t="shared" si="8"/>
        <v>77750.990000000005</v>
      </c>
      <c r="I27" s="9">
        <f t="shared" si="8"/>
        <v>77750.990000000005</v>
      </c>
      <c r="J27" s="9">
        <f t="shared" si="8"/>
        <v>77750.990000000005</v>
      </c>
      <c r="K27" s="9">
        <f t="shared" si="8"/>
        <v>77750.990000000005</v>
      </c>
      <c r="L27" s="9">
        <f t="shared" si="8"/>
        <v>77750.990000000005</v>
      </c>
      <c r="M27" s="9">
        <f t="shared" si="8"/>
        <v>77750.990000000005</v>
      </c>
      <c r="N27" s="9">
        <f t="shared" si="8"/>
        <v>77750.990000000005</v>
      </c>
      <c r="O27" s="9">
        <f t="shared" si="8"/>
        <v>77750.990000000005</v>
      </c>
      <c r="P27" s="9">
        <f t="shared" si="0"/>
        <v>933011.88</v>
      </c>
    </row>
    <row r="28" spans="2:16" x14ac:dyDescent="0.2">
      <c r="B28" s="12" t="s">
        <v>32</v>
      </c>
      <c r="C28" s="13" t="s">
        <v>15</v>
      </c>
      <c r="D28" s="9">
        <v>735.59</v>
      </c>
      <c r="E28" s="9">
        <f t="shared" ref="E28:O28" si="9">+D28</f>
        <v>735.59</v>
      </c>
      <c r="F28" s="9">
        <f t="shared" si="9"/>
        <v>735.59</v>
      </c>
      <c r="G28" s="9">
        <f t="shared" si="9"/>
        <v>735.59</v>
      </c>
      <c r="H28" s="9">
        <f t="shared" si="9"/>
        <v>735.59</v>
      </c>
      <c r="I28" s="9">
        <f t="shared" si="9"/>
        <v>735.59</v>
      </c>
      <c r="J28" s="9">
        <f t="shared" si="9"/>
        <v>735.59</v>
      </c>
      <c r="K28" s="9">
        <f t="shared" si="9"/>
        <v>735.59</v>
      </c>
      <c r="L28" s="9">
        <f t="shared" si="9"/>
        <v>735.59</v>
      </c>
      <c r="M28" s="9">
        <f t="shared" si="9"/>
        <v>735.59</v>
      </c>
      <c r="N28" s="9">
        <f t="shared" si="9"/>
        <v>735.59</v>
      </c>
      <c r="O28" s="9">
        <f t="shared" si="9"/>
        <v>735.59</v>
      </c>
      <c r="P28" s="9">
        <f t="shared" si="0"/>
        <v>8827.08</v>
      </c>
    </row>
    <row r="29" spans="2:16" x14ac:dyDescent="0.2">
      <c r="B29" s="12" t="s">
        <v>33</v>
      </c>
      <c r="C29" s="13" t="s">
        <v>15</v>
      </c>
      <c r="D29" s="9">
        <v>100652.77</v>
      </c>
      <c r="E29" s="9">
        <f t="shared" ref="E29:O29" si="10">+D29</f>
        <v>100652.77</v>
      </c>
      <c r="F29" s="9">
        <f t="shared" si="10"/>
        <v>100652.77</v>
      </c>
      <c r="G29" s="9">
        <f t="shared" si="10"/>
        <v>100652.77</v>
      </c>
      <c r="H29" s="9">
        <f t="shared" si="10"/>
        <v>100652.77</v>
      </c>
      <c r="I29" s="9">
        <f t="shared" si="10"/>
        <v>100652.77</v>
      </c>
      <c r="J29" s="9">
        <f t="shared" si="10"/>
        <v>100652.77</v>
      </c>
      <c r="K29" s="9">
        <f t="shared" si="10"/>
        <v>100652.77</v>
      </c>
      <c r="L29" s="9">
        <f t="shared" si="10"/>
        <v>100652.77</v>
      </c>
      <c r="M29" s="9">
        <f t="shared" si="10"/>
        <v>100652.77</v>
      </c>
      <c r="N29" s="9">
        <f t="shared" si="10"/>
        <v>100652.77</v>
      </c>
      <c r="O29" s="9">
        <f t="shared" si="10"/>
        <v>100652.77</v>
      </c>
      <c r="P29" s="9">
        <f t="shared" si="0"/>
        <v>1207833.24</v>
      </c>
    </row>
    <row r="30" spans="2:16" x14ac:dyDescent="0.2">
      <c r="B30" s="14" t="s">
        <v>24</v>
      </c>
      <c r="C30" s="15" t="s">
        <v>16</v>
      </c>
      <c r="D30" s="16">
        <v>22651.84</v>
      </c>
      <c r="E30" s="16">
        <v>24063.47</v>
      </c>
      <c r="F30" s="16">
        <v>24881.66</v>
      </c>
      <c r="G30" s="16">
        <v>30496</v>
      </c>
      <c r="H30" s="16"/>
      <c r="I30" s="16"/>
      <c r="J30" s="16"/>
      <c r="K30" s="16"/>
      <c r="L30" s="16"/>
      <c r="M30" s="16"/>
      <c r="N30" s="16"/>
      <c r="O30" s="16"/>
      <c r="P30" s="16">
        <f t="shared" si="0"/>
        <v>102092.97</v>
      </c>
    </row>
    <row r="31" spans="2:16" x14ac:dyDescent="0.2">
      <c r="B31" s="14" t="s">
        <v>25</v>
      </c>
      <c r="C31" s="15" t="s">
        <v>16</v>
      </c>
      <c r="D31" s="16">
        <v>27671.43</v>
      </c>
      <c r="E31" s="16">
        <v>29740.92</v>
      </c>
      <c r="F31" s="16">
        <v>34309.99</v>
      </c>
      <c r="G31" s="16">
        <v>35113</v>
      </c>
      <c r="H31" s="16"/>
      <c r="I31" s="16"/>
      <c r="J31" s="16"/>
      <c r="K31" s="16"/>
      <c r="L31" s="16"/>
      <c r="M31" s="16"/>
      <c r="N31" s="16"/>
      <c r="O31" s="16"/>
      <c r="P31" s="16">
        <f t="shared" si="0"/>
        <v>126835.34</v>
      </c>
    </row>
    <row r="32" spans="2:16" x14ac:dyDescent="0.2">
      <c r="B32" s="14" t="s">
        <v>26</v>
      </c>
      <c r="C32" s="15" t="s">
        <v>16</v>
      </c>
      <c r="D32" s="16">
        <v>88408.6</v>
      </c>
      <c r="E32" s="16">
        <v>116913.71</v>
      </c>
      <c r="F32" s="16">
        <v>97155.8</v>
      </c>
      <c r="G32" s="16">
        <v>93556</v>
      </c>
      <c r="H32" s="16"/>
      <c r="I32" s="16"/>
      <c r="J32" s="16"/>
      <c r="K32" s="16"/>
      <c r="L32" s="16"/>
      <c r="M32" s="16"/>
      <c r="N32" s="16"/>
      <c r="O32" s="16"/>
      <c r="P32" s="16">
        <f t="shared" si="0"/>
        <v>396034.11</v>
      </c>
    </row>
    <row r="33" spans="2:16" x14ac:dyDescent="0.2">
      <c r="B33" s="14" t="s">
        <v>27</v>
      </c>
      <c r="C33" s="15" t="s">
        <v>16</v>
      </c>
      <c r="D33" s="16">
        <v>25573.54</v>
      </c>
      <c r="E33" s="16">
        <v>27885.77</v>
      </c>
      <c r="F33" s="16">
        <v>28889.94</v>
      </c>
      <c r="G33" s="16">
        <v>42949</v>
      </c>
      <c r="H33" s="16"/>
      <c r="I33" s="16"/>
      <c r="J33" s="16"/>
      <c r="K33" s="16"/>
      <c r="L33" s="16"/>
      <c r="M33" s="16"/>
      <c r="N33" s="16"/>
      <c r="O33" s="16"/>
      <c r="P33" s="16">
        <f t="shared" si="0"/>
        <v>125298.25</v>
      </c>
    </row>
    <row r="34" spans="2:16" x14ac:dyDescent="0.2">
      <c r="B34" s="14" t="s">
        <v>28</v>
      </c>
      <c r="C34" s="15" t="s">
        <v>16</v>
      </c>
      <c r="D34" s="16">
        <v>46634.559999999998</v>
      </c>
      <c r="E34" s="16">
        <v>52098.59</v>
      </c>
      <c r="F34" s="16">
        <v>47245.25</v>
      </c>
      <c r="G34" s="16">
        <v>46362</v>
      </c>
      <c r="H34" s="16"/>
      <c r="I34" s="16"/>
      <c r="J34" s="16"/>
      <c r="K34" s="16"/>
      <c r="L34" s="16"/>
      <c r="M34" s="16"/>
      <c r="N34" s="16"/>
      <c r="O34" s="16"/>
      <c r="P34" s="16">
        <f t="shared" si="0"/>
        <v>192340.4</v>
      </c>
    </row>
    <row r="35" spans="2:16" x14ac:dyDescent="0.2">
      <c r="B35" s="14" t="s">
        <v>29</v>
      </c>
      <c r="C35" s="15" t="s">
        <v>16</v>
      </c>
      <c r="D35" s="16">
        <v>65174.2</v>
      </c>
      <c r="E35" s="16">
        <v>61236.03</v>
      </c>
      <c r="F35" s="16">
        <v>68922.89</v>
      </c>
      <c r="G35" s="16">
        <v>69994</v>
      </c>
      <c r="H35" s="16"/>
      <c r="I35" s="16"/>
      <c r="J35" s="16"/>
      <c r="K35" s="16"/>
      <c r="L35" s="16"/>
      <c r="M35" s="16"/>
      <c r="N35" s="16"/>
      <c r="O35" s="16"/>
      <c r="P35" s="16">
        <f t="shared" si="0"/>
        <v>265327.12</v>
      </c>
    </row>
    <row r="36" spans="2:16" x14ac:dyDescent="0.2">
      <c r="B36" s="14" t="s">
        <v>30</v>
      </c>
      <c r="C36" s="15" t="s">
        <v>16</v>
      </c>
      <c r="D36" s="16">
        <v>47194.36</v>
      </c>
      <c r="E36" s="16">
        <v>55191.59</v>
      </c>
      <c r="F36" s="16">
        <v>55845.13</v>
      </c>
      <c r="G36" s="16">
        <v>55213.59</v>
      </c>
      <c r="H36" s="16"/>
      <c r="I36" s="16"/>
      <c r="J36" s="16"/>
      <c r="K36" s="16"/>
      <c r="L36" s="16"/>
      <c r="M36" s="16"/>
      <c r="N36" s="16"/>
      <c r="O36" s="16"/>
      <c r="P36" s="16">
        <f t="shared" si="0"/>
        <v>213444.66999999998</v>
      </c>
    </row>
    <row r="37" spans="2:16" x14ac:dyDescent="0.2">
      <c r="B37" s="14" t="s">
        <v>31</v>
      </c>
      <c r="C37" s="15" t="s">
        <v>16</v>
      </c>
      <c r="D37" s="16">
        <v>78361.820000000007</v>
      </c>
      <c r="E37" s="16">
        <v>78480.22</v>
      </c>
      <c r="F37" s="16">
        <v>75759.539999999994</v>
      </c>
      <c r="G37" s="16">
        <v>74375.92</v>
      </c>
      <c r="H37" s="16"/>
      <c r="I37" s="16"/>
      <c r="J37" s="16"/>
      <c r="K37" s="16"/>
      <c r="L37" s="16"/>
      <c r="M37" s="16"/>
      <c r="N37" s="16"/>
      <c r="O37" s="16"/>
      <c r="P37" s="16">
        <f t="shared" si="0"/>
        <v>306977.5</v>
      </c>
    </row>
    <row r="38" spans="2:16" x14ac:dyDescent="0.2">
      <c r="B38" s="14" t="s">
        <v>32</v>
      </c>
      <c r="C38" s="15" t="s">
        <v>16</v>
      </c>
      <c r="D38" s="16">
        <v>723.53</v>
      </c>
      <c r="E38" s="16">
        <v>723.53</v>
      </c>
      <c r="F38" s="16">
        <v>942.93</v>
      </c>
      <c r="G38" s="16">
        <v>942.93</v>
      </c>
      <c r="H38" s="16"/>
      <c r="I38" s="16"/>
      <c r="J38" s="16"/>
      <c r="K38" s="16"/>
      <c r="L38" s="16"/>
      <c r="M38" s="16"/>
      <c r="N38" s="16"/>
      <c r="O38" s="16"/>
      <c r="P38" s="16">
        <f t="shared" si="0"/>
        <v>3332.9199999999996</v>
      </c>
    </row>
    <row r="39" spans="2:16" x14ac:dyDescent="0.2">
      <c r="B39" s="14" t="s">
        <v>33</v>
      </c>
      <c r="C39" s="15" t="s">
        <v>16</v>
      </c>
      <c r="D39" s="16">
        <v>89189.53</v>
      </c>
      <c r="E39" s="16">
        <v>97643.98</v>
      </c>
      <c r="F39" s="16">
        <v>103650.41</v>
      </c>
      <c r="G39" s="16">
        <v>100168.59</v>
      </c>
      <c r="H39" s="16"/>
      <c r="I39" s="16"/>
      <c r="J39" s="16"/>
      <c r="K39" s="16"/>
      <c r="L39" s="16"/>
      <c r="M39" s="16"/>
      <c r="N39" s="16"/>
      <c r="O39" s="16"/>
      <c r="P39" s="16">
        <f t="shared" si="0"/>
        <v>390652.51</v>
      </c>
    </row>
  </sheetData>
  <sortState ref="B4:P40">
    <sortCondition ref="C4:C40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"/>
  <sheetViews>
    <sheetView tabSelected="1" topLeftCell="A3" workbookViewId="0">
      <selection activeCell="E5" sqref="E5"/>
    </sheetView>
  </sheetViews>
  <sheetFormatPr baseColWidth="10" defaultRowHeight="15" x14ac:dyDescent="0.25"/>
  <cols>
    <col min="1" max="1" width="21" bestFit="1" customWidth="1"/>
    <col min="2" max="3" width="17.28515625" bestFit="1" customWidth="1"/>
    <col min="4" max="4" width="15.28515625" bestFit="1" customWidth="1"/>
    <col min="5" max="5" width="15" bestFit="1" customWidth="1"/>
    <col min="6" max="6" width="14.85546875" bestFit="1" customWidth="1"/>
  </cols>
  <sheetData>
    <row r="3" spans="1:6" x14ac:dyDescent="0.25">
      <c r="A3" s="3" t="s">
        <v>17</v>
      </c>
      <c r="B3" t="s">
        <v>21</v>
      </c>
      <c r="C3" t="s">
        <v>22</v>
      </c>
      <c r="D3" t="s">
        <v>23</v>
      </c>
      <c r="E3" t="s">
        <v>34</v>
      </c>
      <c r="F3" t="s">
        <v>35</v>
      </c>
    </row>
    <row r="4" spans="1:6" x14ac:dyDescent="0.25">
      <c r="A4" s="4" t="s">
        <v>24</v>
      </c>
      <c r="B4" s="5">
        <v>346695.32750035386</v>
      </c>
      <c r="C4" s="5">
        <v>373775.41343789792</v>
      </c>
      <c r="D4" s="5">
        <v>397930.87343789788</v>
      </c>
      <c r="E4" s="5">
        <v>390578.33343789791</v>
      </c>
      <c r="F4" s="5">
        <v>2</v>
      </c>
    </row>
    <row r="5" spans="1:6" x14ac:dyDescent="0.25">
      <c r="A5" s="7" t="s">
        <v>13</v>
      </c>
      <c r="B5" s="5">
        <v>167480.84750035382</v>
      </c>
      <c r="C5" s="5">
        <v>188415.9534378979</v>
      </c>
      <c r="D5" s="5">
        <v>188415.9534378979</v>
      </c>
      <c r="E5" s="5">
        <v>188415.9534378979</v>
      </c>
      <c r="F5" s="5">
        <v>1</v>
      </c>
    </row>
    <row r="6" spans="1:6" x14ac:dyDescent="0.25">
      <c r="A6" s="7" t="s">
        <v>14</v>
      </c>
      <c r="B6" s="5">
        <v>117345.58000000002</v>
      </c>
      <c r="C6" s="5">
        <v>122078.93</v>
      </c>
      <c r="D6" s="5">
        <v>145416.19999999998</v>
      </c>
      <c r="E6" s="5">
        <v>132449.32</v>
      </c>
      <c r="F6" s="5"/>
    </row>
    <row r="7" spans="1:6" x14ac:dyDescent="0.25">
      <c r="A7" s="7" t="s">
        <v>15</v>
      </c>
      <c r="B7" s="5">
        <v>39217.06</v>
      </c>
      <c r="C7" s="5">
        <v>39217.06</v>
      </c>
      <c r="D7" s="5">
        <v>39217.06</v>
      </c>
      <c r="E7" s="5">
        <v>39217.06</v>
      </c>
      <c r="F7" s="5">
        <v>1</v>
      </c>
    </row>
    <row r="8" spans="1:6" x14ac:dyDescent="0.25">
      <c r="A8" s="7" t="s">
        <v>16</v>
      </c>
      <c r="B8" s="5">
        <v>22651.84</v>
      </c>
      <c r="C8" s="5">
        <v>24063.47</v>
      </c>
      <c r="D8" s="5">
        <v>24881.66</v>
      </c>
      <c r="E8" s="5">
        <v>30496</v>
      </c>
      <c r="F8" s="5"/>
    </row>
    <row r="9" spans="1:6" x14ac:dyDescent="0.25">
      <c r="A9" s="4" t="s">
        <v>18</v>
      </c>
      <c r="B9" s="5">
        <v>346695.32750035386</v>
      </c>
      <c r="C9" s="5">
        <v>373775.41343789792</v>
      </c>
      <c r="D9" s="5">
        <v>397930.87343789788</v>
      </c>
      <c r="E9" s="5">
        <v>390578.33343789791</v>
      </c>
      <c r="F9" s="5">
        <v>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Franck CURIEN</cp:lastModifiedBy>
  <dcterms:created xsi:type="dcterms:W3CDTF">2014-05-26T05:53:48Z</dcterms:created>
  <dcterms:modified xsi:type="dcterms:W3CDTF">2014-06-21T14:53:34Z</dcterms:modified>
</cp:coreProperties>
</file>