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itram\Desktop\"/>
    </mc:Choice>
  </mc:AlternateContent>
  <bookViews>
    <workbookView xWindow="0" yWindow="0" windowWidth="28800" windowHeight="12330"/>
  </bookViews>
  <sheets>
    <sheet name="100" sheetId="1" r:id="rId1"/>
    <sheet name="101" sheetId="2" r:id="rId2"/>
    <sheet name="102" sheetId="3" r:id="rId3"/>
    <sheet name="103" sheetId="4" r:id="rId4"/>
    <sheet name="104" sheetId="5" r:id="rId5"/>
    <sheet name="105" sheetId="6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6" l="1"/>
  <c r="C38" i="6"/>
  <c r="D34" i="6"/>
  <c r="C31" i="6"/>
  <c r="C26" i="6"/>
  <c r="B23" i="6"/>
  <c r="G20" i="6"/>
  <c r="C41" i="6" s="1"/>
  <c r="I19" i="6"/>
  <c r="G19" i="6"/>
  <c r="C40" i="6" s="1"/>
  <c r="I18" i="6"/>
  <c r="G18" i="6"/>
  <c r="C39" i="6" s="1"/>
  <c r="K17" i="6"/>
  <c r="I17" i="6"/>
  <c r="D38" i="6" s="1"/>
  <c r="G17" i="6"/>
  <c r="H17" i="6" s="1"/>
  <c r="G16" i="6"/>
  <c r="C37" i="6" s="1"/>
  <c r="I15" i="6"/>
  <c r="G14" i="6"/>
  <c r="C35" i="6" s="1"/>
  <c r="I13" i="6"/>
  <c r="I12" i="6"/>
  <c r="D33" i="6" s="1"/>
  <c r="I11" i="6"/>
  <c r="G11" i="6"/>
  <c r="C32" i="6" s="1"/>
  <c r="G10" i="6"/>
  <c r="H10" i="6" s="1"/>
  <c r="G9" i="6"/>
  <c r="C30" i="6" s="1"/>
  <c r="B5" i="6"/>
  <c r="A25" i="6" s="1"/>
  <c r="A5" i="6"/>
  <c r="A24" i="6" s="1"/>
  <c r="B3" i="6"/>
  <c r="D23" i="6" s="1"/>
  <c r="D39" i="5"/>
  <c r="C38" i="5"/>
  <c r="D34" i="5"/>
  <c r="C31" i="5"/>
  <c r="C26" i="5"/>
  <c r="B23" i="5"/>
  <c r="G20" i="5"/>
  <c r="C41" i="5" s="1"/>
  <c r="I19" i="5"/>
  <c r="G19" i="5"/>
  <c r="C40" i="5" s="1"/>
  <c r="I18" i="5"/>
  <c r="G18" i="5"/>
  <c r="C39" i="5" s="1"/>
  <c r="K17" i="5"/>
  <c r="I17" i="5"/>
  <c r="D38" i="5" s="1"/>
  <c r="G17" i="5"/>
  <c r="H17" i="5" s="1"/>
  <c r="G16" i="5"/>
  <c r="C37" i="5" s="1"/>
  <c r="I15" i="5"/>
  <c r="G14" i="5"/>
  <c r="C35" i="5" s="1"/>
  <c r="I13" i="5"/>
  <c r="I12" i="5"/>
  <c r="D33" i="5" s="1"/>
  <c r="I11" i="5"/>
  <c r="G11" i="5"/>
  <c r="C32" i="5" s="1"/>
  <c r="G10" i="5"/>
  <c r="H10" i="5" s="1"/>
  <c r="G9" i="5"/>
  <c r="C30" i="5" s="1"/>
  <c r="B5" i="5"/>
  <c r="A25" i="5" s="1"/>
  <c r="A5" i="5"/>
  <c r="A24" i="5" s="1"/>
  <c r="B3" i="5"/>
  <c r="D23" i="5" s="1"/>
  <c r="D39" i="4"/>
  <c r="C38" i="4"/>
  <c r="D34" i="4"/>
  <c r="C31" i="4"/>
  <c r="C26" i="4"/>
  <c r="B23" i="4"/>
  <c r="G20" i="4"/>
  <c r="C41" i="4" s="1"/>
  <c r="I19" i="4"/>
  <c r="G19" i="4"/>
  <c r="C40" i="4" s="1"/>
  <c r="I18" i="4"/>
  <c r="G18" i="4"/>
  <c r="C39" i="4" s="1"/>
  <c r="K17" i="4"/>
  <c r="I17" i="4"/>
  <c r="D38" i="4" s="1"/>
  <c r="G17" i="4"/>
  <c r="H17" i="4" s="1"/>
  <c r="G16" i="4"/>
  <c r="C37" i="4" s="1"/>
  <c r="I15" i="4"/>
  <c r="G14" i="4"/>
  <c r="C35" i="4" s="1"/>
  <c r="I13" i="4"/>
  <c r="I12" i="4"/>
  <c r="D33" i="4" s="1"/>
  <c r="I11" i="4"/>
  <c r="G11" i="4"/>
  <c r="C32" i="4" s="1"/>
  <c r="G10" i="4"/>
  <c r="H10" i="4" s="1"/>
  <c r="G9" i="4"/>
  <c r="C30" i="4" s="1"/>
  <c r="B5" i="4"/>
  <c r="A25" i="4" s="1"/>
  <c r="A5" i="4"/>
  <c r="A24" i="4" s="1"/>
  <c r="B3" i="4"/>
  <c r="D23" i="4" s="1"/>
  <c r="D39" i="3"/>
  <c r="C38" i="3"/>
  <c r="D34" i="3"/>
  <c r="C31" i="3"/>
  <c r="C26" i="3"/>
  <c r="B23" i="3"/>
  <c r="G20" i="3"/>
  <c r="C41" i="3" s="1"/>
  <c r="I19" i="3"/>
  <c r="G19" i="3"/>
  <c r="C40" i="3" s="1"/>
  <c r="I18" i="3"/>
  <c r="G18" i="3"/>
  <c r="C39" i="3" s="1"/>
  <c r="K17" i="3"/>
  <c r="I17" i="3"/>
  <c r="D38" i="3" s="1"/>
  <c r="G17" i="3"/>
  <c r="H17" i="3" s="1"/>
  <c r="G16" i="3"/>
  <c r="C37" i="3" s="1"/>
  <c r="I15" i="3"/>
  <c r="G14" i="3"/>
  <c r="C35" i="3" s="1"/>
  <c r="I13" i="3"/>
  <c r="I12" i="3"/>
  <c r="D33" i="3" s="1"/>
  <c r="I11" i="3"/>
  <c r="G11" i="3"/>
  <c r="C32" i="3" s="1"/>
  <c r="G10" i="3"/>
  <c r="H10" i="3" s="1"/>
  <c r="G9" i="3"/>
  <c r="C30" i="3" s="1"/>
  <c r="B5" i="3"/>
  <c r="A25" i="3" s="1"/>
  <c r="A5" i="3"/>
  <c r="A24" i="3" s="1"/>
  <c r="B3" i="3"/>
  <c r="D23" i="3" s="1"/>
  <c r="D39" i="2"/>
  <c r="C38" i="2"/>
  <c r="D34" i="2"/>
  <c r="C31" i="2"/>
  <c r="C26" i="2"/>
  <c r="B23" i="2"/>
  <c r="G20" i="2"/>
  <c r="C41" i="2" s="1"/>
  <c r="I19" i="2"/>
  <c r="G19" i="2"/>
  <c r="C40" i="2" s="1"/>
  <c r="I18" i="2"/>
  <c r="G18" i="2"/>
  <c r="C39" i="2" s="1"/>
  <c r="K17" i="2"/>
  <c r="I17" i="2"/>
  <c r="D38" i="2" s="1"/>
  <c r="G17" i="2"/>
  <c r="H17" i="2" s="1"/>
  <c r="G16" i="2"/>
  <c r="C37" i="2" s="1"/>
  <c r="I15" i="2"/>
  <c r="G14" i="2"/>
  <c r="C35" i="2" s="1"/>
  <c r="I13" i="2"/>
  <c r="I12" i="2"/>
  <c r="D33" i="2" s="1"/>
  <c r="I11" i="2"/>
  <c r="G11" i="2"/>
  <c r="C32" i="2" s="1"/>
  <c r="G10" i="2"/>
  <c r="H10" i="2" s="1"/>
  <c r="G9" i="2"/>
  <c r="C30" i="2" s="1"/>
  <c r="B5" i="2"/>
  <c r="A25" i="2" s="1"/>
  <c r="A5" i="2"/>
  <c r="A24" i="2" s="1"/>
  <c r="B3" i="2"/>
  <c r="D23" i="2" s="1"/>
  <c r="J13" i="6" l="1"/>
  <c r="J18" i="6"/>
  <c r="J11" i="6"/>
  <c r="J15" i="6"/>
  <c r="L17" i="6"/>
  <c r="E38" i="6" s="1"/>
  <c r="J19" i="6"/>
  <c r="H9" i="6"/>
  <c r="H11" i="6"/>
  <c r="J12" i="6"/>
  <c r="H14" i="6"/>
  <c r="H16" i="6"/>
  <c r="J17" i="6"/>
  <c r="H18" i="6"/>
  <c r="H19" i="6"/>
  <c r="H20" i="6"/>
  <c r="D32" i="6"/>
  <c r="D36" i="6"/>
  <c r="D40" i="6"/>
  <c r="J11" i="5"/>
  <c r="J15" i="5"/>
  <c r="L17" i="5"/>
  <c r="E38" i="5" s="1"/>
  <c r="J19" i="5"/>
  <c r="J13" i="5"/>
  <c r="J18" i="5"/>
  <c r="H9" i="5"/>
  <c r="H11" i="5"/>
  <c r="J12" i="5"/>
  <c r="H14" i="5"/>
  <c r="H16" i="5"/>
  <c r="J17" i="5"/>
  <c r="H18" i="5"/>
  <c r="H19" i="5"/>
  <c r="H20" i="5"/>
  <c r="D32" i="5"/>
  <c r="D36" i="5"/>
  <c r="D40" i="5"/>
  <c r="J13" i="4"/>
  <c r="J18" i="4"/>
  <c r="J11" i="4"/>
  <c r="J15" i="4"/>
  <c r="L17" i="4"/>
  <c r="E38" i="4" s="1"/>
  <c r="J19" i="4"/>
  <c r="H9" i="4"/>
  <c r="H11" i="4"/>
  <c r="J12" i="4"/>
  <c r="H14" i="4"/>
  <c r="H16" i="4"/>
  <c r="J17" i="4"/>
  <c r="H18" i="4"/>
  <c r="H19" i="4"/>
  <c r="H20" i="4"/>
  <c r="D32" i="4"/>
  <c r="D36" i="4"/>
  <c r="D40" i="4"/>
  <c r="J11" i="3"/>
  <c r="J15" i="3"/>
  <c r="L17" i="3"/>
  <c r="E38" i="3" s="1"/>
  <c r="J19" i="3"/>
  <c r="J13" i="3"/>
  <c r="J18" i="3"/>
  <c r="H9" i="3"/>
  <c r="H11" i="3"/>
  <c r="J12" i="3"/>
  <c r="H14" i="3"/>
  <c r="H16" i="3"/>
  <c r="J17" i="3"/>
  <c r="H18" i="3"/>
  <c r="H19" i="3"/>
  <c r="H20" i="3"/>
  <c r="D32" i="3"/>
  <c r="D36" i="3"/>
  <c r="D40" i="3"/>
  <c r="J13" i="2"/>
  <c r="J18" i="2"/>
  <c r="J11" i="2"/>
  <c r="J15" i="2"/>
  <c r="L17" i="2"/>
  <c r="E38" i="2" s="1"/>
  <c r="J19" i="2"/>
  <c r="H9" i="2"/>
  <c r="H11" i="2"/>
  <c r="J12" i="2"/>
  <c r="H14" i="2"/>
  <c r="H16" i="2"/>
  <c r="J17" i="2"/>
  <c r="H18" i="2"/>
  <c r="H19" i="2"/>
  <c r="H20" i="2"/>
  <c r="D32" i="2"/>
  <c r="D36" i="2"/>
  <c r="D40" i="2"/>
  <c r="D39" i="1"/>
  <c r="C38" i="1"/>
  <c r="D34" i="1"/>
  <c r="C31" i="1"/>
  <c r="C26" i="1"/>
  <c r="B23" i="1"/>
  <c r="G20" i="1"/>
  <c r="C41" i="1" s="1"/>
  <c r="I19" i="1"/>
  <c r="G19" i="1"/>
  <c r="C40" i="1" s="1"/>
  <c r="I18" i="1"/>
  <c r="G18" i="1"/>
  <c r="C39" i="1" s="1"/>
  <c r="K17" i="1"/>
  <c r="I17" i="1"/>
  <c r="G17" i="1"/>
  <c r="H17" i="1" s="1"/>
  <c r="G16" i="1"/>
  <c r="C37" i="1" s="1"/>
  <c r="I15" i="1"/>
  <c r="G14" i="1"/>
  <c r="C35" i="1" s="1"/>
  <c r="I13" i="1"/>
  <c r="I12" i="1"/>
  <c r="D33" i="1" s="1"/>
  <c r="I11" i="1"/>
  <c r="G11" i="1"/>
  <c r="C32" i="1" s="1"/>
  <c r="G10" i="1"/>
  <c r="H10" i="1" s="1"/>
  <c r="G9" i="1"/>
  <c r="C30" i="1" s="1"/>
  <c r="B5" i="1"/>
  <c r="A25" i="1" s="1"/>
  <c r="A5" i="1"/>
  <c r="A24" i="1" s="1"/>
  <c r="B3" i="1"/>
  <c r="D23" i="1" s="1"/>
  <c r="J17" i="1" l="1"/>
  <c r="J11" i="1"/>
  <c r="J15" i="1"/>
  <c r="L17" i="1"/>
  <c r="E38" i="1" s="1"/>
  <c r="J19" i="1"/>
  <c r="J13" i="1"/>
  <c r="J18" i="1"/>
  <c r="H11" i="1"/>
  <c r="H14" i="1"/>
  <c r="H18" i="1"/>
  <c r="D38" i="1"/>
  <c r="D32" i="1"/>
  <c r="D36" i="1"/>
  <c r="D40" i="1"/>
  <c r="H9" i="1"/>
  <c r="J12" i="1"/>
  <c r="H16" i="1"/>
  <c r="H19" i="1"/>
  <c r="H20" i="1"/>
</calcChain>
</file>

<file path=xl/sharedStrings.xml><?xml version="1.0" encoding="utf-8"?>
<sst xmlns="http://schemas.openxmlformats.org/spreadsheetml/2006/main" count="312" uniqueCount="53">
  <si>
    <t>RETOUR ETAT DU PARC</t>
  </si>
  <si>
    <t>VTC P4</t>
  </si>
  <si>
    <t>CIE:</t>
  </si>
  <si>
    <t>VTC P4:</t>
  </si>
  <si>
    <t>KILOMETRES</t>
  </si>
  <si>
    <t>HORAMETRES</t>
  </si>
  <si>
    <t>cases en blanc a remplir</t>
  </si>
  <si>
    <t>Dernière échéance</t>
  </si>
  <si>
    <t>Prochaines échéances</t>
  </si>
  <si>
    <t>DATE</t>
  </si>
  <si>
    <t>KMS</t>
  </si>
  <si>
    <t>HRS</t>
  </si>
  <si>
    <t>Date</t>
  </si>
  <si>
    <t>jours restants</t>
  </si>
  <si>
    <t xml:space="preserve">kilomètres </t>
  </si>
  <si>
    <t>kilomètres restants</t>
  </si>
  <si>
    <t xml:space="preserve">heures </t>
  </si>
  <si>
    <t>Heures restantes</t>
  </si>
  <si>
    <t>Date corps creux</t>
  </si>
  <si>
    <t>Date dernier COS</t>
  </si>
  <si>
    <t>potentiels V15000 KM ou 2ANS</t>
  </si>
  <si>
    <t>Potentiel V 30000 KM</t>
  </si>
  <si>
    <t>Potentiel V 90000 KM</t>
  </si>
  <si>
    <t>Date VA SIC SIO</t>
  </si>
  <si>
    <t>Potentiel V station 15000 km</t>
  </si>
  <si>
    <t xml:space="preserve">Date V station 2 Ans  </t>
  </si>
  <si>
    <t>V station 2 ANS ou 7500 KM ou 300 H</t>
  </si>
  <si>
    <t>potentiels V 30000 KM ou 4ANS</t>
  </si>
  <si>
    <t>potentiels V 45000 KM ou 6ANS</t>
  </si>
  <si>
    <t>Date V Station 4 ANS</t>
  </si>
  <si>
    <t>DATE:</t>
  </si>
  <si>
    <t>kms</t>
  </si>
  <si>
    <t>hrs</t>
  </si>
  <si>
    <t xml:space="preserve">MAT 1018 VTC P4: </t>
  </si>
  <si>
    <t>Prochaine visite</t>
  </si>
  <si>
    <t>Prochaine échéance</t>
  </si>
  <si>
    <t xml:space="preserve"> Corps creux</t>
  </si>
  <si>
    <t xml:space="preserve"> COS</t>
  </si>
  <si>
    <t>NTI 1 V15000 KM ou 2ANS</t>
  </si>
  <si>
    <t>NTI 1 V 30000 KM</t>
  </si>
  <si>
    <t>NTI 1 V 90000 KM</t>
  </si>
  <si>
    <t xml:space="preserve"> VA SIC SIO</t>
  </si>
  <si>
    <t xml:space="preserve"> V station 15000 km</t>
  </si>
  <si>
    <t xml:space="preserve"> V station 2 Ans  </t>
  </si>
  <si>
    <t xml:space="preserve"> V 30000 KM ou 4ANS</t>
  </si>
  <si>
    <t>V 45000 KM ou 6ANS</t>
  </si>
  <si>
    <t>V station 4 ANS</t>
  </si>
  <si>
    <t>100</t>
  </si>
  <si>
    <t>101</t>
  </si>
  <si>
    <t>102</t>
  </si>
  <si>
    <t>103</t>
  </si>
  <si>
    <t>104</t>
  </si>
  <si>
    <t>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</si>
</sst>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u/>
      <sz val="24"/>
      <color theme="0"/>
      <name val="Century Schoolbook"/>
      <family val="1"/>
    </font>
    <font>
      <u/>
      <sz val="26"/>
      <color theme="1"/>
      <name val="Century Schoolbook"/>
      <family val="1"/>
    </font>
    <font>
      <sz val="11"/>
      <color theme="1"/>
      <name val="Century Schoolbook"/>
      <family val="1"/>
    </font>
    <font>
      <b/>
      <sz val="26"/>
      <color theme="1"/>
      <name val="Century Schoolbook"/>
      <family val="1"/>
    </font>
    <font>
      <sz val="26"/>
      <color theme="1"/>
      <name val="Century Schoolbook"/>
      <family val="1"/>
    </font>
    <font>
      <sz val="22"/>
      <color theme="1"/>
      <name val="Century Schoolbook"/>
      <family val="1"/>
    </font>
    <font>
      <b/>
      <sz val="14"/>
      <color theme="1"/>
      <name val="Century Schoolbook"/>
      <family val="1"/>
    </font>
    <font>
      <b/>
      <sz val="12"/>
      <color theme="1"/>
      <name val="Century Schoolbook"/>
      <family val="1"/>
    </font>
    <font>
      <b/>
      <sz val="24"/>
      <color theme="1"/>
      <name val="Century Schoolbook"/>
      <family val="1"/>
    </font>
    <font>
      <b/>
      <sz val="22"/>
      <color theme="0"/>
      <name val="Century Schoolbook"/>
      <family val="1"/>
    </font>
    <font>
      <b/>
      <sz val="22"/>
      <color theme="1"/>
      <name val="Century Schoolbook"/>
      <family val="1"/>
    </font>
    <font>
      <b/>
      <sz val="20"/>
      <color theme="1"/>
      <name val="Century Schoolbook"/>
      <family val="1"/>
    </font>
    <font>
      <b/>
      <sz val="10"/>
      <name val="Century Schoolbook"/>
      <family val="1"/>
    </font>
    <font>
      <b/>
      <sz val="11"/>
      <color theme="1"/>
      <name val="Century Schoolbook"/>
      <family val="1"/>
    </font>
    <font>
      <sz val="10"/>
      <name val="Arial"/>
      <family val="2"/>
    </font>
    <font>
      <b/>
      <sz val="12"/>
      <name val="Century Schoolbook"/>
      <family val="1"/>
    </font>
    <font>
      <sz val="12"/>
      <color theme="1"/>
      <name val="Century Schoolbook"/>
      <family val="1"/>
    </font>
    <font>
      <b/>
      <sz val="12"/>
      <color theme="0"/>
      <name val="Century Schoolbook"/>
      <family val="1"/>
    </font>
    <font>
      <sz val="12"/>
      <name val="Century Schoolbook"/>
      <family val="1"/>
    </font>
    <font>
      <b/>
      <sz val="10"/>
      <color indexed="10"/>
      <name val="Century Schoolbook"/>
      <family val="1"/>
    </font>
    <font>
      <b/>
      <sz val="18"/>
      <color theme="0"/>
      <name val="Century Schoolbook"/>
      <family val="1"/>
    </font>
    <font>
      <b/>
      <sz val="36"/>
      <color theme="0"/>
      <name val="Century Schoolbook"/>
      <family val="1"/>
    </font>
    <font>
      <b/>
      <sz val="28"/>
      <color theme="0"/>
      <name val="Century Schoolbook"/>
      <family val="1"/>
    </font>
    <font>
      <b/>
      <sz val="20"/>
      <name val="Century Schoolbook"/>
      <family val="1"/>
    </font>
    <font>
      <b/>
      <sz val="14"/>
      <name val="Century Schoolbook"/>
      <family val="1"/>
    </font>
    <font>
      <b/>
      <sz val="11"/>
      <name val="Century Schoolbook"/>
      <family val="1"/>
    </font>
    <font>
      <b/>
      <sz val="10"/>
      <color indexed="53"/>
      <name val="Century Schoolbook"/>
      <family val="1"/>
    </font>
    <font>
      <b/>
      <sz val="10"/>
      <color indexed="48"/>
      <name val="Century Schoolbook"/>
      <family val="1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D9B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6" fillId="0" borderId="0"/>
  </cellStyleXfs>
  <cellXfs count="161">
    <xf numFmtId="0" fontId="0" fillId="0" borderId="0" xfId="0"/>
    <xf numFmtId="0" fontId="4" fillId="0" borderId="0" xfId="0" applyFont="1"/>
    <xf numFmtId="0" fontId="5" fillId="4" borderId="7" xfId="0" applyFont="1" applyFill="1" applyBorder="1" applyAlignment="1">
      <alignment horizontal="right" vertical="center"/>
    </xf>
    <xf numFmtId="0" fontId="5" fillId="4" borderId="8" xfId="0" applyNumberFormat="1" applyFont="1" applyFill="1" applyBorder="1" applyAlignment="1">
      <alignment horizontal="center" vertical="center"/>
    </xf>
    <xf numFmtId="49" fontId="7" fillId="4" borderId="6" xfId="0" applyNumberFormat="1" applyFont="1" applyFill="1" applyBorder="1" applyAlignment="1">
      <alignment vertical="center"/>
    </xf>
    <xf numFmtId="49" fontId="7" fillId="0" borderId="0" xfId="0" applyNumberFormat="1" applyFont="1" applyAlignment="1">
      <alignment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9" fillId="6" borderId="11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 shrinkToFit="1"/>
    </xf>
    <xf numFmtId="0" fontId="14" fillId="0" borderId="0" xfId="0" applyFont="1" applyFill="1" applyBorder="1" applyAlignment="1">
      <alignment vertical="center" wrapText="1"/>
    </xf>
    <xf numFmtId="0" fontId="15" fillId="8" borderId="15" xfId="0" applyFont="1" applyFill="1" applyBorder="1" applyAlignment="1">
      <alignment horizontal="center" vertical="center"/>
    </xf>
    <xf numFmtId="0" fontId="15" fillId="8" borderId="16" xfId="0" applyFont="1" applyFill="1" applyBorder="1" applyAlignment="1">
      <alignment horizontal="center" vertical="center"/>
    </xf>
    <xf numFmtId="0" fontId="15" fillId="8" borderId="17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 wrapText="1"/>
    </xf>
    <xf numFmtId="0" fontId="14" fillId="0" borderId="0" xfId="2" applyFont="1" applyFill="1" applyBorder="1" applyAlignment="1">
      <alignment horizontal="center" vertical="center"/>
    </xf>
    <xf numFmtId="14" fontId="17" fillId="0" borderId="18" xfId="0" applyNumberFormat="1" applyFont="1" applyFill="1" applyBorder="1" applyAlignment="1">
      <alignment horizontal="center" vertical="center"/>
    </xf>
    <xf numFmtId="0" fontId="18" fillId="11" borderId="20" xfId="0" applyFont="1" applyFill="1" applyBorder="1"/>
    <xf numFmtId="0" fontId="18" fillId="11" borderId="19" xfId="0" applyFont="1" applyFill="1" applyBorder="1"/>
    <xf numFmtId="0" fontId="18" fillId="0" borderId="0" xfId="0" applyFont="1" applyFill="1" applyBorder="1"/>
    <xf numFmtId="14" fontId="18" fillId="9" borderId="21" xfId="0" applyNumberFormat="1" applyFont="1" applyFill="1" applyBorder="1" applyAlignment="1">
      <alignment horizontal="center" vertical="center"/>
    </xf>
    <xf numFmtId="1" fontId="9" fillId="9" borderId="22" xfId="0" applyNumberFormat="1" applyFont="1" applyFill="1" applyBorder="1" applyAlignment="1">
      <alignment horizontal="center" vertical="center"/>
    </xf>
    <xf numFmtId="0" fontId="18" fillId="9" borderId="22" xfId="0" applyFont="1" applyFill="1" applyBorder="1" applyAlignment="1">
      <alignment horizontal="center" vertical="center"/>
    </xf>
    <xf numFmtId="0" fontId="9" fillId="9" borderId="22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vertical="center" wrapText="1"/>
    </xf>
    <xf numFmtId="14" fontId="17" fillId="0" borderId="24" xfId="0" applyNumberFormat="1" applyFont="1" applyFill="1" applyBorder="1" applyAlignment="1">
      <alignment horizontal="center" vertical="center"/>
    </xf>
    <xf numFmtId="0" fontId="18" fillId="11" borderId="26" xfId="0" applyFont="1" applyFill="1" applyBorder="1"/>
    <xf numFmtId="0" fontId="18" fillId="11" borderId="25" xfId="0" applyFont="1" applyFill="1" applyBorder="1"/>
    <xf numFmtId="14" fontId="18" fillId="9" borderId="24" xfId="0" applyNumberFormat="1" applyFont="1" applyFill="1" applyBorder="1" applyAlignment="1">
      <alignment horizontal="center" vertical="center"/>
    </xf>
    <xf numFmtId="1" fontId="9" fillId="9" borderId="26" xfId="0" applyNumberFormat="1" applyFont="1" applyFill="1" applyBorder="1" applyAlignment="1">
      <alignment horizontal="center" vertical="center"/>
    </xf>
    <xf numFmtId="0" fontId="18" fillId="9" borderId="26" xfId="0" applyFont="1" applyFill="1" applyBorder="1" applyAlignment="1">
      <alignment horizontal="center" vertical="center"/>
    </xf>
    <xf numFmtId="0" fontId="9" fillId="9" borderId="26" xfId="0" applyFont="1" applyFill="1" applyBorder="1" applyAlignment="1">
      <alignment horizontal="center" vertical="center"/>
    </xf>
    <xf numFmtId="0" fontId="9" fillId="9" borderId="25" xfId="0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vertical="center"/>
    </xf>
    <xf numFmtId="0" fontId="20" fillId="0" borderId="0" xfId="2" applyFont="1" applyFill="1" applyBorder="1" applyAlignment="1">
      <alignment horizontal="center" vertical="center"/>
    </xf>
    <xf numFmtId="14" fontId="14" fillId="0" borderId="0" xfId="2" applyNumberFormat="1" applyFont="1" applyFill="1" applyBorder="1" applyAlignment="1">
      <alignment horizontal="center" vertical="center"/>
    </xf>
    <xf numFmtId="0" fontId="14" fillId="0" borderId="0" xfId="0" applyFont="1" applyFill="1" applyBorder="1"/>
    <xf numFmtId="0" fontId="21" fillId="0" borderId="0" xfId="0" applyFont="1" applyFill="1" applyBorder="1" applyAlignment="1">
      <alignment vertical="center" wrapText="1"/>
    </xf>
    <xf numFmtId="0" fontId="17" fillId="0" borderId="26" xfId="0" applyFont="1" applyFill="1" applyBorder="1" applyAlignment="1">
      <alignment horizontal="center" vertical="center"/>
    </xf>
    <xf numFmtId="0" fontId="18" fillId="11" borderId="24" xfId="0" applyFont="1" applyFill="1" applyBorder="1"/>
    <xf numFmtId="1" fontId="17" fillId="0" borderId="26" xfId="0" applyNumberFormat="1" applyFont="1" applyFill="1" applyBorder="1" applyAlignment="1">
      <alignment horizontal="center" vertical="center"/>
    </xf>
    <xf numFmtId="1" fontId="18" fillId="9" borderId="26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wrapText="1"/>
    </xf>
    <xf numFmtId="0" fontId="18" fillId="9" borderId="26" xfId="0" applyFont="1" applyFill="1" applyBorder="1"/>
    <xf numFmtId="0" fontId="20" fillId="0" borderId="0" xfId="2" applyFont="1" applyFill="1" applyBorder="1" applyAlignment="1">
      <alignment horizontal="center" vertical="center" wrapText="1"/>
    </xf>
    <xf numFmtId="14" fontId="17" fillId="11" borderId="26" xfId="0" applyNumberFormat="1" applyFont="1" applyFill="1" applyBorder="1" applyAlignment="1">
      <alignment horizontal="center" vertical="center"/>
    </xf>
    <xf numFmtId="14" fontId="17" fillId="11" borderId="25" xfId="0" applyNumberFormat="1" applyFont="1" applyFill="1" applyBorder="1" applyAlignment="1">
      <alignment horizontal="center" vertical="center"/>
    </xf>
    <xf numFmtId="14" fontId="17" fillId="0" borderId="0" xfId="0" applyNumberFormat="1" applyFont="1" applyFill="1" applyBorder="1" applyAlignment="1">
      <alignment horizontal="center" vertical="center"/>
    </xf>
    <xf numFmtId="14" fontId="17" fillId="0" borderId="27" xfId="0" applyNumberFormat="1" applyFont="1" applyFill="1" applyBorder="1" applyAlignment="1">
      <alignment horizontal="center" vertical="center"/>
    </xf>
    <xf numFmtId="0" fontId="18" fillId="11" borderId="29" xfId="0" applyFont="1" applyFill="1" applyBorder="1"/>
    <xf numFmtId="0" fontId="18" fillId="11" borderId="28" xfId="0" applyFont="1" applyFill="1" applyBorder="1"/>
    <xf numFmtId="14" fontId="18" fillId="9" borderId="27" xfId="0" applyNumberFormat="1" applyFont="1" applyFill="1" applyBorder="1" applyAlignment="1">
      <alignment horizontal="center" vertical="center"/>
    </xf>
    <xf numFmtId="1" fontId="9" fillId="9" borderId="29" xfId="0" applyNumberFormat="1" applyFont="1" applyFill="1" applyBorder="1" applyAlignment="1">
      <alignment horizontal="center" vertical="center"/>
    </xf>
    <xf numFmtId="0" fontId="18" fillId="9" borderId="29" xfId="0" applyFont="1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 vertical="center"/>
    </xf>
    <xf numFmtId="0" fontId="9" fillId="9" borderId="28" xfId="0" applyFont="1" applyFill="1" applyBorder="1" applyAlignment="1">
      <alignment horizontal="center" vertical="center"/>
    </xf>
    <xf numFmtId="14" fontId="22" fillId="15" borderId="1" xfId="0" applyNumberFormat="1" applyFont="1" applyFill="1" applyBorder="1" applyAlignment="1">
      <alignment horizontal="right" vertical="center"/>
    </xf>
    <xf numFmtId="14" fontId="22" fillId="15" borderId="2" xfId="0" applyNumberFormat="1" applyFont="1" applyFill="1" applyBorder="1" applyAlignment="1">
      <alignment horizontal="left" vertical="center"/>
    </xf>
    <xf numFmtId="0" fontId="22" fillId="15" borderId="2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wrapText="1"/>
    </xf>
    <xf numFmtId="0" fontId="22" fillId="15" borderId="30" xfId="0" applyFont="1" applyFill="1" applyBorder="1" applyAlignment="1">
      <alignment vertical="center"/>
    </xf>
    <xf numFmtId="0" fontId="22" fillId="15" borderId="0" xfId="0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vertical="center" shrinkToFit="1"/>
    </xf>
    <xf numFmtId="0" fontId="22" fillId="15" borderId="4" xfId="0" applyFont="1" applyFill="1" applyBorder="1" applyAlignment="1">
      <alignment vertical="center"/>
    </xf>
    <xf numFmtId="0" fontId="22" fillId="15" borderId="5" xfId="0" applyFont="1" applyFill="1" applyBorder="1" applyAlignment="1">
      <alignment vertical="center"/>
    </xf>
    <xf numFmtId="0" fontId="14" fillId="0" borderId="0" xfId="0" applyFont="1" applyFill="1" applyBorder="1" applyAlignment="1">
      <alignment vertical="top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top"/>
    </xf>
    <xf numFmtId="0" fontId="27" fillId="0" borderId="27" xfId="0" applyFont="1" applyFill="1" applyBorder="1" applyAlignment="1">
      <alignment horizontal="center" vertical="center"/>
    </xf>
    <xf numFmtId="0" fontId="27" fillId="0" borderId="29" xfId="0" applyFont="1" applyFill="1" applyBorder="1" applyAlignment="1">
      <alignment horizontal="center" vertical="center"/>
    </xf>
    <xf numFmtId="0" fontId="27" fillId="0" borderId="28" xfId="0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vertical="center" wrapText="1"/>
    </xf>
    <xf numFmtId="14" fontId="17" fillId="0" borderId="32" xfId="0" applyNumberFormat="1" applyFont="1" applyFill="1" applyBorder="1" applyAlignment="1">
      <alignment horizontal="center" vertical="center"/>
    </xf>
    <xf numFmtId="0" fontId="9" fillId="0" borderId="22" xfId="0" applyFont="1" applyFill="1" applyBorder="1"/>
    <xf numFmtId="0" fontId="9" fillId="0" borderId="23" xfId="0" applyFont="1" applyFill="1" applyBorder="1"/>
    <xf numFmtId="14" fontId="17" fillId="0" borderId="33" xfId="0" applyNumberFormat="1" applyFont="1" applyFill="1" applyBorder="1" applyAlignment="1">
      <alignment horizontal="center" vertical="center"/>
    </xf>
    <xf numFmtId="0" fontId="9" fillId="0" borderId="26" xfId="0" applyFont="1" applyFill="1" applyBorder="1"/>
    <xf numFmtId="0" fontId="9" fillId="0" borderId="25" xfId="0" applyFont="1" applyFill="1" applyBorder="1"/>
    <xf numFmtId="14" fontId="17" fillId="0" borderId="25" xfId="0" applyNumberFormat="1" applyFont="1" applyFill="1" applyBorder="1" applyAlignment="1">
      <alignment horizontal="center" vertical="center"/>
    </xf>
    <xf numFmtId="14" fontId="17" fillId="0" borderId="34" xfId="0" applyNumberFormat="1" applyFont="1" applyFill="1" applyBorder="1" applyAlignment="1">
      <alignment horizontal="center" vertical="center"/>
    </xf>
    <xf numFmtId="0" fontId="9" fillId="0" borderId="29" xfId="0" applyFont="1" applyFill="1" applyBorder="1"/>
    <xf numFmtId="0" fontId="9" fillId="0" borderId="28" xfId="0" applyFont="1" applyFill="1" applyBorder="1"/>
    <xf numFmtId="0" fontId="14" fillId="0" borderId="0" xfId="0" applyFont="1" applyFill="1" applyBorder="1" applyAlignment="1">
      <alignment vertical="top" wrapText="1"/>
    </xf>
    <xf numFmtId="0" fontId="28" fillId="0" borderId="0" xfId="0" applyFont="1" applyFill="1" applyBorder="1" applyAlignment="1">
      <alignment wrapText="1"/>
    </xf>
    <xf numFmtId="0" fontId="21" fillId="0" borderId="0" xfId="0" applyFont="1" applyFill="1" applyBorder="1" applyAlignment="1">
      <alignment vertical="top" wrapText="1"/>
    </xf>
    <xf numFmtId="0" fontId="21" fillId="0" borderId="0" xfId="0" applyFont="1" applyFill="1" applyBorder="1" applyAlignment="1">
      <alignment horizontal="center" vertical="center"/>
    </xf>
    <xf numFmtId="0" fontId="29" fillId="0" borderId="0" xfId="0" applyFont="1" applyFill="1" applyBorder="1"/>
    <xf numFmtId="0" fontId="17" fillId="0" borderId="25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/>
    </xf>
    <xf numFmtId="0" fontId="5" fillId="9" borderId="13" xfId="0" applyFont="1" applyFill="1" applyBorder="1" applyAlignment="1">
      <alignment horizontal="center"/>
    </xf>
    <xf numFmtId="0" fontId="5" fillId="9" borderId="14" xfId="0" applyFont="1" applyFill="1" applyBorder="1" applyAlignment="1">
      <alignment horizontal="center"/>
    </xf>
    <xf numFmtId="0" fontId="2" fillId="2" borderId="0" xfId="1" applyFont="1" applyFill="1" applyAlignment="1" applyProtection="1">
      <alignment horizontal="center" vertical="center"/>
    </xf>
    <xf numFmtId="0" fontId="3" fillId="3" borderId="1" xfId="1" quotePrefix="1" applyFont="1" applyFill="1" applyBorder="1" applyAlignment="1" applyProtection="1">
      <alignment horizontal="center" vertical="center"/>
    </xf>
    <xf numFmtId="0" fontId="3" fillId="3" borderId="2" xfId="1" quotePrefix="1" applyFont="1" applyFill="1" applyBorder="1" applyAlignment="1" applyProtection="1">
      <alignment horizontal="center" vertical="center"/>
    </xf>
    <xf numFmtId="0" fontId="3" fillId="3" borderId="2" xfId="1" applyFont="1" applyFill="1" applyBorder="1" applyAlignment="1" applyProtection="1">
      <alignment horizontal="center" vertical="center"/>
    </xf>
    <xf numFmtId="0" fontId="3" fillId="3" borderId="3" xfId="1" applyFont="1" applyFill="1" applyBorder="1" applyAlignment="1" applyProtection="1">
      <alignment horizontal="center" vertical="center"/>
    </xf>
    <xf numFmtId="0" fontId="3" fillId="3" borderId="4" xfId="1" applyFont="1" applyFill="1" applyBorder="1" applyAlignment="1" applyProtection="1">
      <alignment horizontal="center" vertical="center"/>
    </xf>
    <xf numFmtId="0" fontId="3" fillId="3" borderId="5" xfId="1" applyFont="1" applyFill="1" applyBorder="1" applyAlignment="1" applyProtection="1">
      <alignment horizontal="center" vertical="center"/>
    </xf>
    <xf numFmtId="0" fontId="3" fillId="3" borderId="6" xfId="1" applyFont="1" applyFill="1" applyBorder="1" applyAlignment="1" applyProtection="1">
      <alignment horizontal="center" vertical="center"/>
    </xf>
    <xf numFmtId="0" fontId="6" fillId="4" borderId="7" xfId="0" applyFont="1" applyFill="1" applyBorder="1" applyAlignment="1">
      <alignment horizontal="right" vertical="center"/>
    </xf>
    <xf numFmtId="0" fontId="6" fillId="4" borderId="9" xfId="0" applyFont="1" applyFill="1" applyBorder="1" applyAlignment="1">
      <alignment horizontal="right" vertical="center"/>
    </xf>
    <xf numFmtId="49" fontId="6" fillId="4" borderId="5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 shrinkToFit="1"/>
    </xf>
    <xf numFmtId="0" fontId="17" fillId="14" borderId="24" xfId="0" applyFont="1" applyFill="1" applyBorder="1" applyAlignment="1">
      <alignment horizontal="center" vertical="center"/>
    </xf>
    <xf numFmtId="0" fontId="17" fillId="14" borderId="2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7" fillId="10" borderId="18" xfId="0" applyFont="1" applyFill="1" applyBorder="1" applyAlignment="1">
      <alignment horizontal="center" vertical="center"/>
    </xf>
    <xf numFmtId="0" fontId="17" fillId="10" borderId="19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7" fillId="12" borderId="24" xfId="0" applyFont="1" applyFill="1" applyBorder="1" applyAlignment="1">
      <alignment horizontal="center" vertical="center"/>
    </xf>
    <xf numFmtId="0" fontId="17" fillId="12" borderId="25" xfId="0" applyFont="1" applyFill="1" applyBorder="1" applyAlignment="1">
      <alignment horizontal="center" vertical="center"/>
    </xf>
    <xf numFmtId="0" fontId="17" fillId="13" borderId="24" xfId="0" applyFont="1" applyFill="1" applyBorder="1" applyAlignment="1">
      <alignment horizontal="center" vertical="center"/>
    </xf>
    <xf numFmtId="0" fontId="17" fillId="13" borderId="25" xfId="0" applyFont="1" applyFill="1" applyBorder="1" applyAlignment="1">
      <alignment horizontal="center" vertical="center"/>
    </xf>
    <xf numFmtId="0" fontId="17" fillId="14" borderId="27" xfId="0" applyFont="1" applyFill="1" applyBorder="1" applyAlignment="1">
      <alignment horizontal="center" vertical="center"/>
    </xf>
    <xf numFmtId="0" fontId="17" fillId="14" borderId="28" xfId="0" applyFont="1" applyFill="1" applyBorder="1" applyAlignment="1">
      <alignment horizontal="center" vertical="center"/>
    </xf>
    <xf numFmtId="0" fontId="23" fillId="15" borderId="2" xfId="0" applyFont="1" applyFill="1" applyBorder="1" applyAlignment="1">
      <alignment horizontal="center" vertical="center"/>
    </xf>
    <xf numFmtId="0" fontId="23" fillId="15" borderId="3" xfId="0" applyFont="1" applyFill="1" applyBorder="1" applyAlignment="1">
      <alignment horizontal="center" vertical="center"/>
    </xf>
    <xf numFmtId="0" fontId="23" fillId="15" borderId="0" xfId="0" applyFont="1" applyFill="1" applyBorder="1" applyAlignment="1">
      <alignment horizontal="center" vertical="center"/>
    </xf>
    <xf numFmtId="0" fontId="23" fillId="15" borderId="31" xfId="0" applyFont="1" applyFill="1" applyBorder="1" applyAlignment="1">
      <alignment horizontal="center" vertical="center"/>
    </xf>
    <xf numFmtId="0" fontId="23" fillId="15" borderId="5" xfId="0" applyFont="1" applyFill="1" applyBorder="1" applyAlignment="1">
      <alignment horizontal="center" vertical="center"/>
    </xf>
    <xf numFmtId="0" fontId="23" fillId="15" borderId="6" xfId="0" applyFont="1" applyFill="1" applyBorder="1" applyAlignment="1">
      <alignment horizontal="center" vertical="center"/>
    </xf>
    <xf numFmtId="0" fontId="24" fillId="15" borderId="1" xfId="0" applyNumberFormat="1" applyFont="1" applyFill="1" applyBorder="1" applyAlignment="1">
      <alignment horizontal="center" vertical="center" shrinkToFit="1"/>
    </xf>
    <xf numFmtId="0" fontId="24" fillId="15" borderId="2" xfId="0" applyNumberFormat="1" applyFont="1" applyFill="1" applyBorder="1" applyAlignment="1">
      <alignment horizontal="center" vertical="center" shrinkToFit="1"/>
    </xf>
    <xf numFmtId="0" fontId="24" fillId="15" borderId="4" xfId="0" applyNumberFormat="1" applyFont="1" applyFill="1" applyBorder="1" applyAlignment="1">
      <alignment horizontal="center" vertical="center" shrinkToFit="1"/>
    </xf>
    <xf numFmtId="0" fontId="24" fillId="15" borderId="5" xfId="0" applyNumberFormat="1" applyFont="1" applyFill="1" applyBorder="1" applyAlignment="1">
      <alignment horizontal="center" vertical="center" shrinkToFit="1"/>
    </xf>
    <xf numFmtId="49" fontId="24" fillId="15" borderId="2" xfId="0" applyNumberFormat="1" applyFont="1" applyFill="1" applyBorder="1" applyAlignment="1">
      <alignment horizontal="left" vertical="center" shrinkToFit="1"/>
    </xf>
    <xf numFmtId="49" fontId="24" fillId="15" borderId="3" xfId="0" applyNumberFormat="1" applyFont="1" applyFill="1" applyBorder="1" applyAlignment="1">
      <alignment horizontal="left" vertical="center" shrinkToFit="1"/>
    </xf>
    <xf numFmtId="49" fontId="24" fillId="15" borderId="5" xfId="0" applyNumberFormat="1" applyFont="1" applyFill="1" applyBorder="1" applyAlignment="1">
      <alignment horizontal="left" vertical="center" shrinkToFit="1"/>
    </xf>
    <xf numFmtId="49" fontId="24" fillId="15" borderId="6" xfId="0" applyNumberFormat="1" applyFont="1" applyFill="1" applyBorder="1" applyAlignment="1">
      <alignment horizontal="left" vertical="center" shrinkToFit="1"/>
    </xf>
    <xf numFmtId="0" fontId="25" fillId="0" borderId="30" xfId="0" applyFont="1" applyFill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56">
    <dxf>
      <font>
        <color theme="0"/>
      </font>
      <fill>
        <patternFill>
          <bgColor rgb="FFFFFF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00CC66"/>
        </patternFill>
      </fill>
    </dxf>
    <dxf>
      <font>
        <color theme="0"/>
      </font>
      <fill>
        <patternFill>
          <bgColor rgb="FFFFFF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00CC66"/>
        </patternFill>
      </fill>
    </dxf>
    <dxf>
      <font>
        <color theme="0"/>
      </font>
      <fill>
        <patternFill>
          <bgColor rgb="FFFFFF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00CC66"/>
        </patternFill>
      </fill>
    </dxf>
    <dxf>
      <font>
        <color theme="0"/>
      </font>
      <fill>
        <patternFill>
          <bgColor rgb="FFFFFF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00CC66"/>
        </patternFill>
      </fill>
    </dxf>
    <dxf>
      <font>
        <color theme="0"/>
      </font>
      <fill>
        <patternFill>
          <bgColor rgb="FFFFFF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00CC66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33CC33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66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FF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00CC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173490</xdr:colOff>
      <xdr:row>22</xdr:row>
      <xdr:rowOff>153079</xdr:rowOff>
    </xdr:from>
    <xdr:to>
      <xdr:col>7</xdr:col>
      <xdr:colOff>561781</xdr:colOff>
      <xdr:row>27</xdr:row>
      <xdr:rowOff>67014</xdr:rowOff>
    </xdr:to>
    <xdr:pic macro="[0]!IMPRESSION_VISITE_VTC_P4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60240" y="7763554"/>
          <a:ext cx="1429237" cy="1495085"/>
        </a:xfrm>
        <a:prstGeom prst="ellipse">
          <a:avLst/>
        </a:prstGeom>
        <a:ln w="190500" cap="rnd">
          <a:solidFill>
            <a:srgbClr val="C8C6BD"/>
          </a:solidFill>
          <a:prstDash val="solid"/>
        </a:ln>
        <a:effectLst>
          <a:outerShdw blurRad="127000" algn="bl" rotWithShape="0">
            <a:srgbClr val="000000"/>
          </a:outerShdw>
        </a:effectLst>
        <a:scene3d>
          <a:camera prst="perspectiveFront" fov="5400000"/>
          <a:lightRig rig="threePt" dir="t">
            <a:rot lat="0" lon="0" rev="192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  <xdr:oneCellAnchor>
    <xdr:from>
      <xdr:col>9</xdr:col>
      <xdr:colOff>857250</xdr:colOff>
      <xdr:row>29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12287250" y="981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173490</xdr:colOff>
      <xdr:row>22</xdr:row>
      <xdr:rowOff>153080</xdr:rowOff>
    </xdr:from>
    <xdr:to>
      <xdr:col>7</xdr:col>
      <xdr:colOff>568585</xdr:colOff>
      <xdr:row>27</xdr:row>
      <xdr:rowOff>258537</xdr:rowOff>
    </xdr:to>
    <xdr:pic macro="[0]!IMPRESSION_VISITE_VTC_P4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3847" y="7555366"/>
          <a:ext cx="1442845" cy="1670278"/>
        </a:xfrm>
        <a:prstGeom prst="ellipse">
          <a:avLst/>
        </a:prstGeom>
        <a:ln w="190500" cap="rnd">
          <a:solidFill>
            <a:srgbClr val="C8C6BD"/>
          </a:solidFill>
          <a:prstDash val="solid"/>
        </a:ln>
        <a:effectLst>
          <a:outerShdw blurRad="127000" algn="bl" rotWithShape="0">
            <a:srgbClr val="000000"/>
          </a:outerShdw>
        </a:effectLst>
        <a:scene3d>
          <a:camera prst="perspectiveFront" fov="5400000"/>
          <a:lightRig rig="threePt" dir="t">
            <a:rot lat="0" lon="0" rev="192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  <xdr:oneCellAnchor>
    <xdr:from>
      <xdr:col>9</xdr:col>
      <xdr:colOff>857250</xdr:colOff>
      <xdr:row>29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12287250" y="962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173490</xdr:colOff>
      <xdr:row>22</xdr:row>
      <xdr:rowOff>153080</xdr:rowOff>
    </xdr:from>
    <xdr:to>
      <xdr:col>7</xdr:col>
      <xdr:colOff>568585</xdr:colOff>
      <xdr:row>27</xdr:row>
      <xdr:rowOff>217715</xdr:rowOff>
    </xdr:to>
    <xdr:pic macro="[0]!IMPRESSION_VISITE_VTC_P4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3847" y="7555366"/>
          <a:ext cx="1442845" cy="1629456"/>
        </a:xfrm>
        <a:prstGeom prst="ellipse">
          <a:avLst/>
        </a:prstGeom>
        <a:ln w="190500" cap="rnd">
          <a:solidFill>
            <a:srgbClr val="C8C6BD"/>
          </a:solidFill>
          <a:prstDash val="solid"/>
        </a:ln>
        <a:effectLst>
          <a:outerShdw blurRad="127000" algn="bl" rotWithShape="0">
            <a:srgbClr val="000000"/>
          </a:outerShdw>
        </a:effectLst>
        <a:scene3d>
          <a:camera prst="perspectiveFront" fov="5400000"/>
          <a:lightRig rig="threePt" dir="t">
            <a:rot lat="0" lon="0" rev="192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  <xdr:oneCellAnchor>
    <xdr:from>
      <xdr:col>9</xdr:col>
      <xdr:colOff>857250</xdr:colOff>
      <xdr:row>29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12287250" y="962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173490</xdr:colOff>
      <xdr:row>22</xdr:row>
      <xdr:rowOff>153080</xdr:rowOff>
    </xdr:from>
    <xdr:to>
      <xdr:col>7</xdr:col>
      <xdr:colOff>568585</xdr:colOff>
      <xdr:row>27</xdr:row>
      <xdr:rowOff>217715</xdr:rowOff>
    </xdr:to>
    <xdr:pic macro="[0]!IMPRESSION_VISITE_VTC_P4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3847" y="7555366"/>
          <a:ext cx="1442845" cy="1629456"/>
        </a:xfrm>
        <a:prstGeom prst="ellipse">
          <a:avLst/>
        </a:prstGeom>
        <a:ln w="190500" cap="rnd">
          <a:solidFill>
            <a:srgbClr val="C8C6BD"/>
          </a:solidFill>
          <a:prstDash val="solid"/>
        </a:ln>
        <a:effectLst>
          <a:outerShdw blurRad="127000" algn="bl" rotWithShape="0">
            <a:srgbClr val="000000"/>
          </a:outerShdw>
        </a:effectLst>
        <a:scene3d>
          <a:camera prst="perspectiveFront" fov="5400000"/>
          <a:lightRig rig="threePt" dir="t">
            <a:rot lat="0" lon="0" rev="192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  <xdr:oneCellAnchor>
    <xdr:from>
      <xdr:col>9</xdr:col>
      <xdr:colOff>857250</xdr:colOff>
      <xdr:row>29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12287250" y="962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173490</xdr:colOff>
      <xdr:row>22</xdr:row>
      <xdr:rowOff>153080</xdr:rowOff>
    </xdr:from>
    <xdr:to>
      <xdr:col>7</xdr:col>
      <xdr:colOff>568585</xdr:colOff>
      <xdr:row>27</xdr:row>
      <xdr:rowOff>231323</xdr:rowOff>
    </xdr:to>
    <xdr:pic macro="[0]!IMPRESSION_VISITE_VTC_P4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3847" y="7555366"/>
          <a:ext cx="1442845" cy="1643064"/>
        </a:xfrm>
        <a:prstGeom prst="ellipse">
          <a:avLst/>
        </a:prstGeom>
        <a:ln w="190500" cap="rnd">
          <a:solidFill>
            <a:srgbClr val="C8C6BD"/>
          </a:solidFill>
          <a:prstDash val="solid"/>
        </a:ln>
        <a:effectLst>
          <a:outerShdw blurRad="127000" algn="bl" rotWithShape="0">
            <a:srgbClr val="000000"/>
          </a:outerShdw>
        </a:effectLst>
        <a:scene3d>
          <a:camera prst="perspectiveFront" fov="5400000"/>
          <a:lightRig rig="threePt" dir="t">
            <a:rot lat="0" lon="0" rev="192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  <xdr:oneCellAnchor>
    <xdr:from>
      <xdr:col>9</xdr:col>
      <xdr:colOff>857250</xdr:colOff>
      <xdr:row>29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12287250" y="962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173491</xdr:colOff>
      <xdr:row>22</xdr:row>
      <xdr:rowOff>153080</xdr:rowOff>
    </xdr:from>
    <xdr:to>
      <xdr:col>7</xdr:col>
      <xdr:colOff>952501</xdr:colOff>
      <xdr:row>28</xdr:row>
      <xdr:rowOff>163286</xdr:rowOff>
    </xdr:to>
    <xdr:pic macro="[0]!IMPRESSION_VISITE_VTC_P4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3848" y="7555366"/>
          <a:ext cx="1826760" cy="1887991"/>
        </a:xfrm>
        <a:prstGeom prst="ellipse">
          <a:avLst/>
        </a:prstGeom>
        <a:ln w="190500" cap="rnd">
          <a:solidFill>
            <a:srgbClr val="C8C6BD"/>
          </a:solidFill>
          <a:prstDash val="solid"/>
        </a:ln>
        <a:effectLst>
          <a:outerShdw blurRad="127000" algn="bl" rotWithShape="0">
            <a:srgbClr val="000000"/>
          </a:outerShdw>
        </a:effectLst>
        <a:scene3d>
          <a:camera prst="perspectiveFront" fov="5400000"/>
          <a:lightRig rig="threePt" dir="t">
            <a:rot lat="0" lon="0" rev="192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  <xdr:oneCellAnchor>
    <xdr:from>
      <xdr:col>9</xdr:col>
      <xdr:colOff>857250</xdr:colOff>
      <xdr:row>29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12287250" y="962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duction%20CDM%20-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du parc"/>
      <sheetName val="potentiels"/>
      <sheetName val="GAMME_CO"/>
      <sheetName val="MASSTECH_T4"/>
      <sheetName val="VTC_P4"/>
      <sheetName val="TRM_2000"/>
      <sheetName val="GBC_180"/>
      <sheetName val="TRM_PPLOG_SCANIA"/>
      <sheetName val="PVP"/>
      <sheetName val="VAB"/>
      <sheetName val="ENGINS"/>
      <sheetName val="RQ"/>
      <sheetName val="PM"/>
      <sheetName val="GE"/>
      <sheetName val="Codes EMAT"/>
      <sheetName val="68310524"/>
      <sheetName val="68610228"/>
      <sheetName val="68810241"/>
      <sheetName val="68810244"/>
      <sheetName val="68811398"/>
      <sheetName val="68910388"/>
      <sheetName val="68911627"/>
      <sheetName val="68911717"/>
      <sheetName val="69010369"/>
      <sheetName val="69010765"/>
      <sheetName val="69110380"/>
      <sheetName val="69110907"/>
      <sheetName val="69111405"/>
      <sheetName val="68721114"/>
      <sheetName val="69120340"/>
      <sheetName val="60130534"/>
      <sheetName val="60830124"/>
      <sheetName val="60830139"/>
      <sheetName val="60830140"/>
      <sheetName val="60830142"/>
      <sheetName val="60830143"/>
      <sheetName val="60830145"/>
      <sheetName val="60830146"/>
      <sheetName val="60830147"/>
      <sheetName val="60930141"/>
      <sheetName val="60930318"/>
      <sheetName val="60930320"/>
      <sheetName val="60930323"/>
      <sheetName val="60030011"/>
      <sheetName val="60330006"/>
      <sheetName val="60330014"/>
      <sheetName val="60330020"/>
      <sheetName val="60330024"/>
      <sheetName val="60330027"/>
      <sheetName val="60330028"/>
      <sheetName val="60030017"/>
      <sheetName val="60330173"/>
      <sheetName val="60330186"/>
      <sheetName val="60330205"/>
      <sheetName val="60830144"/>
      <sheetName val="60730360"/>
      <sheetName val="60130462"/>
      <sheetName val="60130463"/>
      <sheetName val="60330436"/>
      <sheetName val="60430471"/>
      <sheetName val="60930603"/>
      <sheetName val="60930651"/>
      <sheetName val="60430314"/>
      <sheetName val="60430315"/>
      <sheetName val="60430316"/>
      <sheetName val="69830130"/>
      <sheetName val="68931273"/>
      <sheetName val="69030354"/>
      <sheetName val="69030440"/>
      <sheetName val="69030441"/>
      <sheetName val="68930806"/>
      <sheetName val="69031354"/>
      <sheetName val="69031257"/>
      <sheetName val="69031259"/>
      <sheetName val="68930783"/>
      <sheetName val="68831494"/>
      <sheetName val="69130612"/>
      <sheetName val="69230138"/>
      <sheetName val="69530097"/>
      <sheetName val="69530151"/>
      <sheetName val="69330280"/>
      <sheetName val="69430081"/>
      <sheetName val="68730781"/>
      <sheetName val="68831347"/>
      <sheetName val="69430216"/>
      <sheetName val="60930392"/>
      <sheetName val="60930395"/>
      <sheetName val="60930398"/>
      <sheetName val="60930399"/>
      <sheetName val="60930407"/>
      <sheetName val="60930408"/>
      <sheetName val="60930411"/>
      <sheetName val="60930412"/>
      <sheetName val="60430615"/>
      <sheetName val="61630109"/>
      <sheetName val="61630110"/>
      <sheetName val="61630270"/>
      <sheetName val="61630271"/>
      <sheetName val="61630272"/>
      <sheetName val="61630395"/>
      <sheetName val="60430710"/>
      <sheetName val="60710296"/>
      <sheetName val="60810040"/>
      <sheetName val="60810102"/>
      <sheetName val="60810135"/>
      <sheetName val="60810220"/>
      <sheetName val="60810300"/>
      <sheetName val="60910015"/>
      <sheetName val="60910115"/>
      <sheetName val="60910205"/>
      <sheetName val="60910349"/>
      <sheetName val="61010047"/>
      <sheetName val="61010048"/>
      <sheetName val="61010079"/>
      <sheetName val="61010189"/>
      <sheetName val="61010190"/>
      <sheetName val="61010228"/>
      <sheetName val="61110004"/>
      <sheetName val="61210057"/>
      <sheetName val="61310083"/>
      <sheetName val="68730171"/>
      <sheetName val="68830065"/>
      <sheetName val="6930296"/>
      <sheetName val="68131031"/>
      <sheetName val="68530310"/>
      <sheetName val="68530316"/>
      <sheetName val="68630025"/>
      <sheetName val="68830088"/>
      <sheetName val="68330295"/>
      <sheetName val="68830025"/>
      <sheetName val="68530313"/>
      <sheetName val="68530370"/>
      <sheetName val="68530397"/>
      <sheetName val="68630023"/>
      <sheetName val="68630053"/>
      <sheetName val="68630101"/>
      <sheetName val="68630141"/>
      <sheetName val="68630181"/>
      <sheetName val="68730126"/>
      <sheetName val="68730129"/>
      <sheetName val="68930950"/>
      <sheetName val="68931020"/>
      <sheetName val="69030524"/>
      <sheetName val="69030646"/>
      <sheetName val="69030672"/>
      <sheetName val="69130010"/>
      <sheetName val="69230036"/>
      <sheetName val="69230041"/>
      <sheetName val="68231234"/>
      <sheetName val="68931095"/>
      <sheetName val="62030220"/>
      <sheetName val="62140057"/>
      <sheetName val="62000001"/>
      <sheetName val="62000002"/>
      <sheetName val="62000003"/>
      <sheetName val="62000004"/>
      <sheetName val="62000005"/>
      <sheetName val="62000006"/>
      <sheetName val="62000007"/>
      <sheetName val="62000008"/>
      <sheetName val="62000009"/>
      <sheetName val="62000010"/>
      <sheetName val="62000011"/>
      <sheetName val="62000012"/>
      <sheetName val="62000013"/>
      <sheetName val="62000014"/>
      <sheetName val="62000015"/>
      <sheetName val="62000016"/>
      <sheetName val="62000017"/>
      <sheetName val="62000018"/>
      <sheetName val="62000019"/>
      <sheetName val="62000020"/>
      <sheetName val="61030037"/>
      <sheetName val="61030040"/>
      <sheetName val="61030093"/>
      <sheetName val="61030095"/>
      <sheetName val="61030121"/>
      <sheetName val="61130035"/>
      <sheetName val="61230019"/>
      <sheetName val="61230022"/>
      <sheetName val="60830380"/>
      <sheetName val="60830382"/>
      <sheetName val="60830383"/>
      <sheetName val="60930617"/>
      <sheetName val="61130024"/>
      <sheetName val="61130026"/>
      <sheetName val="69130838"/>
      <sheetName val="60030591"/>
      <sheetName val="60231033"/>
      <sheetName val="60231061"/>
      <sheetName val="69530515"/>
      <sheetName val="69630383"/>
      <sheetName val="F400016"/>
      <sheetName val="6G70014"/>
      <sheetName val="6G70015"/>
      <sheetName val="6G70026"/>
      <sheetName val="6G70027"/>
      <sheetName val="E300007"/>
      <sheetName val="F100026"/>
      <sheetName val="D100010"/>
      <sheetName val="D500046"/>
      <sheetName val="D500047"/>
      <sheetName val="D600041"/>
      <sheetName val="6G80060"/>
      <sheetName val="6G80061"/>
      <sheetName val="6G90168"/>
      <sheetName val="6G80020"/>
      <sheetName val="9G60049"/>
      <sheetName val="9G70035"/>
      <sheetName val="60430744"/>
      <sheetName val="61820251"/>
      <sheetName val="61820252"/>
      <sheetName val="61820253"/>
      <sheetName val="61820254"/>
      <sheetName val="61820255"/>
      <sheetName val="61820256"/>
      <sheetName val="61820257"/>
      <sheetName val="61820258"/>
      <sheetName val="61810134"/>
      <sheetName val="61810186"/>
      <sheetName val="61810187"/>
      <sheetName val="61910137"/>
      <sheetName val="61910263"/>
      <sheetName val="61910264"/>
      <sheetName val="62010019"/>
      <sheetName val="62010020"/>
      <sheetName val="62010021"/>
      <sheetName val="62010441"/>
      <sheetName val="62010442"/>
      <sheetName val="62010443"/>
      <sheetName val="62010444"/>
      <sheetName val="62010445"/>
      <sheetName val="62110068"/>
      <sheetName val="62110069"/>
      <sheetName val="62110070"/>
      <sheetName val="62110471"/>
      <sheetName val="62110472"/>
      <sheetName val="62110473"/>
      <sheetName val="62110474"/>
      <sheetName val="62110475"/>
      <sheetName val="61120017"/>
      <sheetName val="60820126"/>
      <sheetName val="61510748"/>
      <sheetName val="61410132"/>
      <sheetName val="61410133"/>
      <sheetName val="61520146"/>
      <sheetName val="61520147"/>
      <sheetName val="61520148"/>
      <sheetName val="61520149"/>
      <sheetName val="61620118"/>
      <sheetName val="61620119"/>
      <sheetName val="61620120"/>
      <sheetName val="61620121"/>
      <sheetName val="61620480"/>
      <sheetName val="61620481"/>
      <sheetName val="61620482"/>
      <sheetName val="60520262"/>
      <sheetName val="60820244"/>
      <sheetName val="61630520"/>
      <sheetName val="61900008"/>
      <sheetName val="61900009"/>
      <sheetName val="61900055"/>
      <sheetName val="62000181"/>
      <sheetName val="62000185"/>
      <sheetName val="62000186"/>
      <sheetName val="62000198"/>
      <sheetName val="62000206"/>
      <sheetName val="1071342"/>
      <sheetName val="2601251"/>
      <sheetName val="6200028"/>
      <sheetName val="2400250"/>
      <sheetName val="2600728"/>
      <sheetName val="2600730"/>
      <sheetName val="2600772"/>
      <sheetName val="2600791"/>
      <sheetName val="2600793"/>
      <sheetName val="2600796"/>
      <sheetName val="69500072"/>
      <sheetName val="69500321"/>
      <sheetName val="69500322"/>
      <sheetName val="68000287"/>
      <sheetName val="68200072"/>
      <sheetName val="61600239"/>
      <sheetName val="61600247"/>
      <sheetName val="61600255"/>
      <sheetName val="61600258"/>
      <sheetName val="61600262"/>
      <sheetName val="62000059"/>
      <sheetName val="60900111"/>
      <sheetName val="61001503"/>
      <sheetName val="61001530"/>
      <sheetName val="61001540"/>
      <sheetName val="69400008"/>
      <sheetName val="61300050"/>
      <sheetName val="60500098"/>
      <sheetName val="60500116"/>
      <sheetName val="60500131"/>
      <sheetName val="60500132"/>
      <sheetName val="60600109"/>
      <sheetName val="60900307"/>
      <sheetName val="61501039"/>
      <sheetName val="69501642"/>
      <sheetName val="69501662"/>
      <sheetName val="69501664"/>
      <sheetName val="69501665"/>
      <sheetName val="69600160"/>
      <sheetName val="61700009"/>
      <sheetName val="61700010"/>
      <sheetName val="61600028"/>
      <sheetName val="61600029"/>
      <sheetName val="69800026"/>
      <sheetName val="7321"/>
      <sheetName val="7434"/>
      <sheetName val="7442"/>
      <sheetName val="7448"/>
      <sheetName val="9427"/>
      <sheetName val="9457"/>
      <sheetName val="9468"/>
      <sheetName val="9473"/>
      <sheetName val="9533"/>
      <sheetName val="9538"/>
      <sheetName val="9559"/>
      <sheetName val="521038-007"/>
      <sheetName val="521038-008"/>
      <sheetName val="521038-009"/>
      <sheetName val="521038-010"/>
      <sheetName val="521038-011"/>
      <sheetName val="521038-012"/>
      <sheetName val="521038-013"/>
      <sheetName val="521038-014"/>
      <sheetName val="521038-015"/>
      <sheetName val="521038-016"/>
      <sheetName val="521064-023"/>
      <sheetName val="521064-024"/>
      <sheetName val="521064-025"/>
      <sheetName val="521064-026"/>
      <sheetName val="521064-027"/>
      <sheetName val="521064-028"/>
      <sheetName val="521075-155"/>
      <sheetName val="521075-224"/>
      <sheetName val="521075-225"/>
      <sheetName val="521075-226"/>
      <sheetName val="521075-227"/>
      <sheetName val="180."/>
      <sheetName val="177"/>
      <sheetName val="194"/>
      <sheetName val="058"/>
      <sheetName val="071"/>
      <sheetName val="930000330"/>
      <sheetName val="930000331"/>
      <sheetName val="DAAL005933"/>
      <sheetName val="201920-07"/>
      <sheetName val="201920-11"/>
      <sheetName val="99"/>
      <sheetName val="908"/>
      <sheetName val="909"/>
      <sheetName val="1180"/>
      <sheetName val="1648"/>
      <sheetName val="0124"/>
      <sheetName val="0841"/>
      <sheetName val="0858"/>
      <sheetName val="0859"/>
      <sheetName val="010"/>
      <sheetName val="521068-047"/>
      <sheetName val="043"/>
      <sheetName val="044"/>
      <sheetName val="059"/>
      <sheetName val="060"/>
      <sheetName val="079"/>
      <sheetName val="080"/>
      <sheetName val="153900011"/>
      <sheetName val="153900018"/>
      <sheetName val="34874153-007"/>
      <sheetName val="34874153-014"/>
      <sheetName val="34874153-018"/>
      <sheetName val="37901113-001"/>
      <sheetName val="64380606-003"/>
      <sheetName val="64380607-006"/>
      <sheetName val="32"/>
      <sheetName val="34"/>
      <sheetName val="36"/>
      <sheetName val="629456"/>
      <sheetName val="61501017"/>
      <sheetName val="61501018"/>
      <sheetName val="52116158"/>
      <sheetName val="17-160435"/>
      <sheetName val="19-176313"/>
      <sheetName val="18-170752"/>
      <sheetName val="18-170754"/>
      <sheetName val="20-183497"/>
      <sheetName val="21134101"/>
      <sheetName val="21134102"/>
      <sheetName val="929017"/>
      <sheetName val="929018"/>
      <sheetName val="2181"/>
      <sheetName val="2236"/>
      <sheetName val="2241"/>
      <sheetName val="2254"/>
      <sheetName val="2258"/>
      <sheetName val="2345"/>
      <sheetName val="2368"/>
      <sheetName val="2382"/>
      <sheetName val="2412"/>
      <sheetName val="2419"/>
      <sheetName val="2556"/>
      <sheetName val="2560"/>
      <sheetName val="2568"/>
      <sheetName val="2572"/>
      <sheetName val="2575"/>
      <sheetName val="2581"/>
      <sheetName val="2596"/>
      <sheetName val="2609"/>
      <sheetName val="5691"/>
      <sheetName val="5709"/>
      <sheetName val="8474"/>
      <sheetName val="8598"/>
      <sheetName val="8802"/>
      <sheetName val="8819"/>
      <sheetName val="8820"/>
      <sheetName val="8826"/>
      <sheetName val="9824"/>
      <sheetName val="1121254"/>
      <sheetName val="1128384"/>
      <sheetName val="1128394"/>
      <sheetName val="1128406"/>
      <sheetName val="1128827"/>
      <sheetName val="1128833"/>
      <sheetName val="1128844"/>
      <sheetName val="1144594"/>
      <sheetName val="1144607"/>
      <sheetName val="1144618"/>
      <sheetName val="1144625"/>
      <sheetName val="1144640"/>
      <sheetName val="343779"/>
      <sheetName val="343797"/>
      <sheetName val="359156"/>
      <sheetName val="359860"/>
      <sheetName val="359861"/>
      <sheetName val="359865"/>
      <sheetName val="359866"/>
      <sheetName val="376567"/>
      <sheetName val="382317"/>
      <sheetName val="382318"/>
      <sheetName val="382319"/>
      <sheetName val="382322"/>
      <sheetName val="382324"/>
      <sheetName val="382325"/>
      <sheetName val="332852"/>
      <sheetName val="343773"/>
      <sheetName val="382320"/>
      <sheetName val="382321"/>
      <sheetName val="382326"/>
      <sheetName val="325800"/>
      <sheetName val="325801"/>
      <sheetName val="325803"/>
      <sheetName val="325817"/>
      <sheetName val="329028"/>
      <sheetName val="329030"/>
      <sheetName val="329041"/>
      <sheetName val="329114"/>
      <sheetName val="329196"/>
      <sheetName val="329202"/>
      <sheetName val="0022101059"/>
      <sheetName val="0022101060"/>
      <sheetName val="365"/>
      <sheetName val="500"/>
      <sheetName val="1268"/>
      <sheetName val="1384"/>
      <sheetName val="2991"/>
      <sheetName val="3071"/>
      <sheetName val="3252"/>
      <sheetName val="3305"/>
      <sheetName val="3313"/>
      <sheetName val="3325"/>
      <sheetName val="3329"/>
      <sheetName val="3410"/>
      <sheetName val="3460"/>
      <sheetName val="3490"/>
      <sheetName val="3766"/>
      <sheetName val="8486"/>
      <sheetName val="180623696"/>
      <sheetName val="180623699"/>
      <sheetName val="180623706"/>
      <sheetName val="180624630"/>
      <sheetName val="185968027"/>
      <sheetName val="185968030"/>
      <sheetName val="185968033"/>
      <sheetName val="185968034"/>
      <sheetName val="185968038"/>
      <sheetName val="185968051"/>
      <sheetName val="185968097"/>
      <sheetName val="185968099"/>
      <sheetName val="185968102"/>
      <sheetName val="185968103"/>
      <sheetName val="185968106"/>
      <sheetName val="185968115"/>
      <sheetName val="243"/>
      <sheetName val="306"/>
      <sheetName val="309"/>
      <sheetName val="312"/>
      <sheetName val="313"/>
      <sheetName val="315"/>
      <sheetName val="358"/>
      <sheetName val="359"/>
      <sheetName val="373"/>
      <sheetName val="382"/>
      <sheetName val="624"/>
      <sheetName val="642"/>
      <sheetName val="650"/>
      <sheetName val="20543"/>
      <sheetName val="272415"/>
      <sheetName val="800452"/>
      <sheetName val="800718"/>
      <sheetName val="800794"/>
      <sheetName val="1001560"/>
      <sheetName val="1001592"/>
      <sheetName val="1001596"/>
      <sheetName val="1003292"/>
      <sheetName val="1003299"/>
      <sheetName val="1003300"/>
      <sheetName val="1003318"/>
      <sheetName val="1003322"/>
      <sheetName val="1003323"/>
      <sheetName val="1024749"/>
      <sheetName val="1025996"/>
      <sheetName val="1026006"/>
      <sheetName val="1026495"/>
      <sheetName val="1045197"/>
      <sheetName val="1045344"/>
      <sheetName val="1048366"/>
      <sheetName val="1048791"/>
      <sheetName val="1049289"/>
      <sheetName val="1135047"/>
      <sheetName val="1136876"/>
      <sheetName val="1152044"/>
      <sheetName val="1152060"/>
      <sheetName val="1312830"/>
      <sheetName val="1312831"/>
      <sheetName val="1312832"/>
      <sheetName val="1312833"/>
      <sheetName val="1312834"/>
      <sheetName val="1312840"/>
      <sheetName val="1312844"/>
      <sheetName val="1312857"/>
      <sheetName val="1312874"/>
      <sheetName val="1312878"/>
      <sheetName val="1312879"/>
      <sheetName val="1312882"/>
      <sheetName val="1312892"/>
      <sheetName val="1312900"/>
      <sheetName val="1702259"/>
      <sheetName val="1702415"/>
      <sheetName val="Production CDM - 2022"/>
    </sheetNames>
    <definedNames>
      <definedName name="IMPRESSION_VISITE_GBC180"/>
      <definedName name="IMPRESSION_VISITE_TRM10000"/>
      <definedName name="IMPRESSION_VISITE_TRM2000"/>
    </definedNames>
    <sheetDataSet>
      <sheetData sheetId="0" refreshError="1"/>
      <sheetData sheetId="1" refreshError="1">
        <row r="10">
          <cell r="B10" t="str">
            <v>7321</v>
          </cell>
          <cell r="C10" t="str">
            <v>2CIE</v>
          </cell>
          <cell r="D10" t="str">
            <v>00010201</v>
          </cell>
          <cell r="E10">
            <v>0</v>
          </cell>
          <cell r="F10">
            <v>35</v>
          </cell>
        </row>
        <row r="11">
          <cell r="B11" t="str">
            <v>7434</v>
          </cell>
          <cell r="C11" t="str">
            <v>3CIE</v>
          </cell>
          <cell r="D11" t="str">
            <v>00010201</v>
          </cell>
          <cell r="E11">
            <v>0</v>
          </cell>
          <cell r="F11">
            <v>56</v>
          </cell>
        </row>
        <row r="12">
          <cell r="B12" t="str">
            <v>7442</v>
          </cell>
          <cell r="C12" t="str">
            <v>3CIE</v>
          </cell>
          <cell r="D12" t="str">
            <v>00010201</v>
          </cell>
          <cell r="E12">
            <v>0</v>
          </cell>
          <cell r="F12">
            <v>131</v>
          </cell>
        </row>
        <row r="13">
          <cell r="B13" t="str">
            <v>7448</v>
          </cell>
          <cell r="C13" t="str">
            <v>4CIE</v>
          </cell>
          <cell r="D13" t="str">
            <v>00010201</v>
          </cell>
          <cell r="E13">
            <v>0</v>
          </cell>
          <cell r="F13">
            <v>34</v>
          </cell>
        </row>
        <row r="14">
          <cell r="B14" t="str">
            <v>9427</v>
          </cell>
          <cell r="C14" t="str">
            <v>3CIE</v>
          </cell>
          <cell r="D14" t="str">
            <v>00010201</v>
          </cell>
          <cell r="E14">
            <v>0</v>
          </cell>
          <cell r="F14">
            <v>47</v>
          </cell>
        </row>
        <row r="15">
          <cell r="B15" t="str">
            <v>9457</v>
          </cell>
          <cell r="C15" t="str">
            <v>4CIE</v>
          </cell>
          <cell r="D15" t="str">
            <v>00010201</v>
          </cell>
          <cell r="E15">
            <v>0</v>
          </cell>
          <cell r="F15">
            <v>44</v>
          </cell>
        </row>
        <row r="16">
          <cell r="B16" t="str">
            <v>9468</v>
          </cell>
          <cell r="C16" t="str">
            <v>1CIE</v>
          </cell>
          <cell r="D16" t="str">
            <v>00010201</v>
          </cell>
          <cell r="E16">
            <v>0</v>
          </cell>
          <cell r="F16">
            <v>91</v>
          </cell>
        </row>
        <row r="17">
          <cell r="B17" t="str">
            <v>9473</v>
          </cell>
          <cell r="C17" t="str">
            <v>1CIE</v>
          </cell>
          <cell r="D17" t="str">
            <v>00010201</v>
          </cell>
          <cell r="E17">
            <v>0</v>
          </cell>
          <cell r="F17">
            <v>84</v>
          </cell>
        </row>
        <row r="18">
          <cell r="B18" t="str">
            <v>9492</v>
          </cell>
          <cell r="C18" t="str">
            <v>4CIE</v>
          </cell>
          <cell r="D18" t="str">
            <v>00010201</v>
          </cell>
          <cell r="E18">
            <v>0</v>
          </cell>
          <cell r="F18">
            <v>27</v>
          </cell>
        </row>
        <row r="19">
          <cell r="B19" t="str">
            <v>9533</v>
          </cell>
          <cell r="C19" t="str">
            <v>CCL</v>
          </cell>
          <cell r="D19" t="str">
            <v>00010201</v>
          </cell>
          <cell r="E19">
            <v>0</v>
          </cell>
          <cell r="F19">
            <v>78</v>
          </cell>
        </row>
        <row r="20">
          <cell r="B20" t="str">
            <v>9538</v>
          </cell>
          <cell r="C20" t="str">
            <v>2CIE</v>
          </cell>
          <cell r="D20" t="str">
            <v>00010201</v>
          </cell>
          <cell r="E20">
            <v>0</v>
          </cell>
          <cell r="F20">
            <v>35</v>
          </cell>
        </row>
        <row r="21">
          <cell r="B21" t="str">
            <v>9559</v>
          </cell>
          <cell r="C21" t="str">
            <v>4CIE</v>
          </cell>
          <cell r="D21" t="str">
            <v>00010201</v>
          </cell>
          <cell r="E21">
            <v>0</v>
          </cell>
          <cell r="F21">
            <v>19</v>
          </cell>
        </row>
        <row r="22">
          <cell r="B22" t="str">
            <v>2181</v>
          </cell>
          <cell r="C22" t="str">
            <v>1CIE</v>
          </cell>
          <cell r="D22" t="str">
            <v>00010301</v>
          </cell>
          <cell r="E22">
            <v>0</v>
          </cell>
          <cell r="F22">
            <v>43</v>
          </cell>
        </row>
        <row r="23">
          <cell r="B23" t="str">
            <v>2236</v>
          </cell>
          <cell r="C23" t="str">
            <v>1CIE</v>
          </cell>
          <cell r="D23" t="str">
            <v>00010301</v>
          </cell>
          <cell r="E23">
            <v>0</v>
          </cell>
          <cell r="F23">
            <v>96</v>
          </cell>
        </row>
        <row r="24">
          <cell r="B24" t="str">
            <v>2241</v>
          </cell>
          <cell r="C24" t="str">
            <v>4CIE</v>
          </cell>
          <cell r="D24" t="str">
            <v>00010301</v>
          </cell>
          <cell r="E24">
            <v>0</v>
          </cell>
          <cell r="F24">
            <v>75</v>
          </cell>
        </row>
        <row r="25">
          <cell r="B25" t="str">
            <v>2254</v>
          </cell>
          <cell r="C25" t="str">
            <v>4CIE</v>
          </cell>
          <cell r="D25" t="str">
            <v>00010301</v>
          </cell>
          <cell r="E25">
            <v>0</v>
          </cell>
          <cell r="F25">
            <v>34</v>
          </cell>
        </row>
        <row r="26">
          <cell r="B26" t="str">
            <v>2258</v>
          </cell>
          <cell r="C26" t="str">
            <v>2CIE</v>
          </cell>
          <cell r="D26" t="str">
            <v>00010301</v>
          </cell>
          <cell r="E26">
            <v>0</v>
          </cell>
          <cell r="F26">
            <v>182</v>
          </cell>
        </row>
        <row r="27">
          <cell r="B27" t="str">
            <v>2345</v>
          </cell>
          <cell r="C27" t="str">
            <v>2CIE</v>
          </cell>
          <cell r="D27" t="str">
            <v>00010301</v>
          </cell>
          <cell r="E27">
            <v>0</v>
          </cell>
          <cell r="F27">
            <v>92</v>
          </cell>
        </row>
        <row r="28">
          <cell r="B28" t="str">
            <v>2368</v>
          </cell>
          <cell r="C28" t="str">
            <v>2CIE</v>
          </cell>
          <cell r="D28" t="str">
            <v>00010301</v>
          </cell>
          <cell r="E28">
            <v>0</v>
          </cell>
          <cell r="F28">
            <v>105</v>
          </cell>
        </row>
        <row r="29">
          <cell r="B29" t="str">
            <v>2382</v>
          </cell>
          <cell r="C29" t="str">
            <v>4CIE</v>
          </cell>
          <cell r="D29" t="str">
            <v>00010301</v>
          </cell>
          <cell r="E29">
            <v>0</v>
          </cell>
          <cell r="F29">
            <v>140</v>
          </cell>
        </row>
        <row r="30">
          <cell r="B30" t="str">
            <v>2412</v>
          </cell>
          <cell r="C30" t="str">
            <v>2CIE</v>
          </cell>
          <cell r="D30" t="str">
            <v>00010301</v>
          </cell>
          <cell r="E30">
            <v>0</v>
          </cell>
          <cell r="F30">
            <v>99</v>
          </cell>
        </row>
        <row r="31">
          <cell r="B31" t="str">
            <v>2419</v>
          </cell>
          <cell r="C31" t="str">
            <v>4CIE</v>
          </cell>
          <cell r="D31" t="str">
            <v>00010301</v>
          </cell>
          <cell r="E31">
            <v>0</v>
          </cell>
          <cell r="F31">
            <v>99</v>
          </cell>
        </row>
        <row r="32">
          <cell r="B32" t="str">
            <v>2556</v>
          </cell>
          <cell r="C32" t="str">
            <v>2CIE</v>
          </cell>
          <cell r="D32" t="str">
            <v>00010301</v>
          </cell>
          <cell r="E32">
            <v>0</v>
          </cell>
          <cell r="F32">
            <v>42</v>
          </cell>
        </row>
        <row r="33">
          <cell r="B33" t="str">
            <v>2560</v>
          </cell>
          <cell r="C33" t="str">
            <v>3CIE</v>
          </cell>
          <cell r="D33" t="str">
            <v>00010301</v>
          </cell>
          <cell r="E33">
            <v>0</v>
          </cell>
          <cell r="F33">
            <v>192</v>
          </cell>
        </row>
        <row r="34">
          <cell r="B34" t="str">
            <v>2568</v>
          </cell>
          <cell r="C34" t="str">
            <v>CCL</v>
          </cell>
          <cell r="D34" t="str">
            <v>00010301</v>
          </cell>
          <cell r="E34">
            <v>0</v>
          </cell>
          <cell r="F34">
            <v>110</v>
          </cell>
        </row>
        <row r="35">
          <cell r="B35" t="str">
            <v>2572</v>
          </cell>
          <cell r="C35" t="str">
            <v>3CIE</v>
          </cell>
          <cell r="D35" t="str">
            <v>00010301</v>
          </cell>
          <cell r="E35">
            <v>0</v>
          </cell>
          <cell r="F35">
            <v>237</v>
          </cell>
        </row>
        <row r="36">
          <cell r="B36" t="str">
            <v>2575</v>
          </cell>
          <cell r="C36" t="str">
            <v>3CIE</v>
          </cell>
          <cell r="D36" t="str">
            <v>00010301</v>
          </cell>
          <cell r="E36">
            <v>0</v>
          </cell>
          <cell r="F36">
            <v>164</v>
          </cell>
        </row>
        <row r="37">
          <cell r="B37" t="str">
            <v>2581</v>
          </cell>
          <cell r="C37" t="str">
            <v>3CIE</v>
          </cell>
          <cell r="D37" t="str">
            <v>00010301</v>
          </cell>
          <cell r="E37">
            <v>0</v>
          </cell>
          <cell r="F37">
            <v>326</v>
          </cell>
        </row>
        <row r="38">
          <cell r="B38" t="str">
            <v>2596</v>
          </cell>
          <cell r="C38" t="str">
            <v>2CIE</v>
          </cell>
          <cell r="D38" t="str">
            <v>00010301</v>
          </cell>
          <cell r="E38">
            <v>0</v>
          </cell>
          <cell r="F38">
            <v>50</v>
          </cell>
        </row>
        <row r="39">
          <cell r="B39" t="str">
            <v>2609</v>
          </cell>
          <cell r="C39" t="str">
            <v>3CIE</v>
          </cell>
          <cell r="D39" t="str">
            <v>00010301</v>
          </cell>
          <cell r="E39">
            <v>0</v>
          </cell>
          <cell r="F39">
            <v>195</v>
          </cell>
        </row>
        <row r="40">
          <cell r="B40" t="str">
            <v>5691</v>
          </cell>
          <cell r="C40" t="str">
            <v>1CIE</v>
          </cell>
          <cell r="D40" t="str">
            <v>00010301</v>
          </cell>
          <cell r="E40">
            <v>0</v>
          </cell>
          <cell r="F40">
            <v>168</v>
          </cell>
        </row>
        <row r="41">
          <cell r="B41" t="str">
            <v>5709</v>
          </cell>
          <cell r="C41" t="str">
            <v>1CIE</v>
          </cell>
          <cell r="D41" t="str">
            <v>00010301</v>
          </cell>
          <cell r="E41">
            <v>0</v>
          </cell>
          <cell r="F41">
            <v>109</v>
          </cell>
        </row>
        <row r="42">
          <cell r="B42" t="str">
            <v>8474</v>
          </cell>
          <cell r="C42" t="str">
            <v>1CIE</v>
          </cell>
          <cell r="D42" t="str">
            <v>00010301</v>
          </cell>
          <cell r="E42">
            <v>0</v>
          </cell>
          <cell r="F42">
            <v>152</v>
          </cell>
        </row>
        <row r="43">
          <cell r="B43" t="str">
            <v>8598</v>
          </cell>
          <cell r="C43" t="str">
            <v>CCL</v>
          </cell>
          <cell r="D43" t="str">
            <v>00010301</v>
          </cell>
          <cell r="E43">
            <v>0</v>
          </cell>
          <cell r="F43">
            <v>815</v>
          </cell>
        </row>
        <row r="44">
          <cell r="B44" t="str">
            <v>8802</v>
          </cell>
          <cell r="C44" t="str">
            <v>1CIE</v>
          </cell>
          <cell r="D44" t="str">
            <v>00010301</v>
          </cell>
          <cell r="E44">
            <v>0</v>
          </cell>
          <cell r="F44">
            <v>90</v>
          </cell>
        </row>
        <row r="45">
          <cell r="B45" t="str">
            <v>8819</v>
          </cell>
          <cell r="C45" t="str">
            <v>CCL</v>
          </cell>
          <cell r="D45" t="str">
            <v>00010301</v>
          </cell>
          <cell r="E45">
            <v>0</v>
          </cell>
          <cell r="F45">
            <v>145</v>
          </cell>
        </row>
        <row r="46">
          <cell r="B46" t="str">
            <v>8820</v>
          </cell>
          <cell r="C46" t="str">
            <v>CCL</v>
          </cell>
          <cell r="D46" t="str">
            <v>00010301</v>
          </cell>
          <cell r="E46">
            <v>0</v>
          </cell>
          <cell r="F46">
            <v>165</v>
          </cell>
        </row>
        <row r="47">
          <cell r="B47" t="str">
            <v>8826</v>
          </cell>
          <cell r="C47" t="str">
            <v>CCL</v>
          </cell>
          <cell r="D47" t="str">
            <v>00010301</v>
          </cell>
          <cell r="E47">
            <v>0</v>
          </cell>
          <cell r="F47">
            <v>1007</v>
          </cell>
        </row>
        <row r="48">
          <cell r="B48" t="str">
            <v>9824</v>
          </cell>
          <cell r="C48" t="str">
            <v>4CIE</v>
          </cell>
          <cell r="D48" t="str">
            <v>00010301</v>
          </cell>
          <cell r="E48">
            <v>0</v>
          </cell>
          <cell r="F48">
            <v>81</v>
          </cell>
        </row>
        <row r="49">
          <cell r="B49" t="str">
            <v>1128384</v>
          </cell>
          <cell r="C49" t="str">
            <v>CCL</v>
          </cell>
          <cell r="D49" t="str">
            <v>00011501</v>
          </cell>
          <cell r="E49">
            <v>0</v>
          </cell>
          <cell r="F49">
            <v>49</v>
          </cell>
        </row>
        <row r="50">
          <cell r="B50" t="str">
            <v>1128394</v>
          </cell>
          <cell r="C50" t="str">
            <v>CCL</v>
          </cell>
          <cell r="D50" t="str">
            <v>00011501</v>
          </cell>
          <cell r="E50">
            <v>0</v>
          </cell>
          <cell r="F50">
            <v>41</v>
          </cell>
        </row>
        <row r="51">
          <cell r="B51" t="str">
            <v>1128406</v>
          </cell>
          <cell r="C51" t="str">
            <v>CCL</v>
          </cell>
          <cell r="D51" t="str">
            <v>00011501</v>
          </cell>
          <cell r="E51">
            <v>0</v>
          </cell>
          <cell r="F51">
            <v>46</v>
          </cell>
        </row>
        <row r="52">
          <cell r="B52" t="str">
            <v>1128827</v>
          </cell>
          <cell r="C52" t="str">
            <v>CCL</v>
          </cell>
          <cell r="D52" t="str">
            <v>00011501</v>
          </cell>
          <cell r="E52">
            <v>0</v>
          </cell>
          <cell r="F52">
            <v>55</v>
          </cell>
        </row>
        <row r="53">
          <cell r="B53" t="str">
            <v>1128833</v>
          </cell>
          <cell r="C53" t="str">
            <v>CCL</v>
          </cell>
          <cell r="D53" t="str">
            <v>00011501</v>
          </cell>
          <cell r="E53">
            <v>0</v>
          </cell>
          <cell r="F53">
            <v>56</v>
          </cell>
        </row>
        <row r="54">
          <cell r="B54" t="str">
            <v>1128844</v>
          </cell>
          <cell r="C54" t="str">
            <v>CCL</v>
          </cell>
          <cell r="D54" t="str">
            <v>00011501</v>
          </cell>
          <cell r="E54">
            <v>0</v>
          </cell>
          <cell r="F54">
            <v>30</v>
          </cell>
        </row>
        <row r="55">
          <cell r="B55" t="str">
            <v>1121254</v>
          </cell>
          <cell r="C55" t="str">
            <v>CCL</v>
          </cell>
          <cell r="D55" t="str">
            <v>00011501</v>
          </cell>
          <cell r="E55">
            <v>0</v>
          </cell>
          <cell r="F55">
            <v>37</v>
          </cell>
        </row>
        <row r="56">
          <cell r="B56" t="str">
            <v>1144594</v>
          </cell>
          <cell r="C56" t="str">
            <v>3CIE</v>
          </cell>
          <cell r="D56" t="str">
            <v>00011501</v>
          </cell>
          <cell r="E56">
            <v>0</v>
          </cell>
          <cell r="F56">
            <v>12</v>
          </cell>
        </row>
        <row r="57">
          <cell r="B57" t="str">
            <v>1144607</v>
          </cell>
          <cell r="C57" t="str">
            <v>CA</v>
          </cell>
          <cell r="D57" t="str">
            <v>00011501</v>
          </cell>
          <cell r="E57">
            <v>0</v>
          </cell>
          <cell r="F57">
            <v>13</v>
          </cell>
        </row>
        <row r="58">
          <cell r="B58" t="str">
            <v>1144618</v>
          </cell>
          <cell r="C58" t="str">
            <v>1CIE</v>
          </cell>
          <cell r="D58" t="str">
            <v>00011501</v>
          </cell>
          <cell r="E58">
            <v>0</v>
          </cell>
          <cell r="F58">
            <v>2</v>
          </cell>
        </row>
        <row r="59">
          <cell r="B59" t="str">
            <v>1144625</v>
          </cell>
          <cell r="C59" t="str">
            <v>4CIE</v>
          </cell>
          <cell r="D59" t="str">
            <v>00011501</v>
          </cell>
          <cell r="E59">
            <v>0</v>
          </cell>
          <cell r="F59">
            <v>1</v>
          </cell>
        </row>
        <row r="60">
          <cell r="B60" t="str">
            <v>1144640</v>
          </cell>
          <cell r="C60" t="str">
            <v>2CIE</v>
          </cell>
          <cell r="D60" t="str">
            <v>00011501</v>
          </cell>
          <cell r="E60">
            <v>0</v>
          </cell>
          <cell r="F60">
            <v>6</v>
          </cell>
        </row>
        <row r="61">
          <cell r="B61" t="str">
            <v>61900008</v>
          </cell>
          <cell r="C61" t="str">
            <v>CA</v>
          </cell>
          <cell r="D61" t="str">
            <v>00040208</v>
          </cell>
          <cell r="E61">
            <v>8791</v>
          </cell>
          <cell r="F61">
            <v>0</v>
          </cell>
        </row>
        <row r="62">
          <cell r="B62" t="str">
            <v>61900009</v>
          </cell>
          <cell r="C62" t="str">
            <v>CA</v>
          </cell>
          <cell r="D62" t="str">
            <v>00040208</v>
          </cell>
          <cell r="E62">
            <v>8894</v>
          </cell>
          <cell r="F62">
            <v>0</v>
          </cell>
        </row>
        <row r="63">
          <cell r="B63" t="str">
            <v>61900055</v>
          </cell>
          <cell r="C63" t="str">
            <v>CA</v>
          </cell>
          <cell r="D63" t="str">
            <v>00040208</v>
          </cell>
          <cell r="E63">
            <v>5560</v>
          </cell>
          <cell r="F63">
            <v>0</v>
          </cell>
        </row>
        <row r="64">
          <cell r="B64" t="str">
            <v>62000181</v>
          </cell>
          <cell r="C64" t="str">
            <v>CA</v>
          </cell>
          <cell r="D64" t="str">
            <v>00040208</v>
          </cell>
          <cell r="E64">
            <v>1830</v>
          </cell>
          <cell r="F64">
            <v>0</v>
          </cell>
        </row>
        <row r="65">
          <cell r="B65" t="str">
            <v>62000185</v>
          </cell>
          <cell r="C65" t="str">
            <v>CA</v>
          </cell>
          <cell r="D65" t="str">
            <v>00040208</v>
          </cell>
          <cell r="E65">
            <v>4150</v>
          </cell>
          <cell r="F65">
            <v>0</v>
          </cell>
        </row>
        <row r="66">
          <cell r="B66" t="str">
            <v>62000186</v>
          </cell>
          <cell r="C66" t="str">
            <v>CCL</v>
          </cell>
          <cell r="D66" t="str">
            <v>00040208</v>
          </cell>
          <cell r="E66">
            <v>3707</v>
          </cell>
          <cell r="F66">
            <v>0</v>
          </cell>
        </row>
        <row r="67">
          <cell r="B67" t="str">
            <v>62000198</v>
          </cell>
          <cell r="C67" t="str">
            <v>CCL</v>
          </cell>
          <cell r="D67" t="str">
            <v>00040208</v>
          </cell>
          <cell r="E67">
            <v>4264</v>
          </cell>
          <cell r="F67">
            <v>0</v>
          </cell>
        </row>
        <row r="68">
          <cell r="B68" t="str">
            <v>62000206</v>
          </cell>
          <cell r="C68" t="str">
            <v>CA</v>
          </cell>
          <cell r="D68" t="str">
            <v>00040208</v>
          </cell>
          <cell r="E68">
            <v>2264</v>
          </cell>
          <cell r="F68">
            <v>0</v>
          </cell>
        </row>
        <row r="69">
          <cell r="B69" t="str">
            <v>61630109</v>
          </cell>
          <cell r="C69" t="str">
            <v>CCL</v>
          </cell>
          <cell r="D69" t="str">
            <v>00066401</v>
          </cell>
          <cell r="E69">
            <v>30044</v>
          </cell>
          <cell r="F69">
            <v>739</v>
          </cell>
        </row>
        <row r="70">
          <cell r="B70" t="str">
            <v>61630110</v>
          </cell>
          <cell r="C70" t="str">
            <v>CCL</v>
          </cell>
          <cell r="D70" t="str">
            <v>00066401</v>
          </cell>
          <cell r="E70">
            <v>43117</v>
          </cell>
          <cell r="F70">
            <v>1010</v>
          </cell>
        </row>
        <row r="71">
          <cell r="B71" t="str">
            <v>61630270</v>
          </cell>
          <cell r="C71" t="str">
            <v>CCL</v>
          </cell>
          <cell r="D71" t="str">
            <v>00066401</v>
          </cell>
          <cell r="E71">
            <v>28346</v>
          </cell>
          <cell r="F71">
            <v>703</v>
          </cell>
        </row>
        <row r="72">
          <cell r="B72" t="str">
            <v>61630271</v>
          </cell>
          <cell r="C72" t="str">
            <v>CA</v>
          </cell>
          <cell r="D72" t="str">
            <v>00066401</v>
          </cell>
          <cell r="E72">
            <v>22159</v>
          </cell>
          <cell r="F72">
            <v>482</v>
          </cell>
        </row>
        <row r="73">
          <cell r="B73" t="str">
            <v>61630272</v>
          </cell>
          <cell r="C73" t="str">
            <v>CA</v>
          </cell>
          <cell r="D73" t="str">
            <v>00066401</v>
          </cell>
          <cell r="E73">
            <v>8866</v>
          </cell>
          <cell r="F73">
            <v>353</v>
          </cell>
        </row>
        <row r="74">
          <cell r="B74" t="str">
            <v>61630395</v>
          </cell>
          <cell r="C74" t="str">
            <v>CCL</v>
          </cell>
          <cell r="D74" t="str">
            <v>00066401</v>
          </cell>
          <cell r="E74">
            <v>28958</v>
          </cell>
          <cell r="F74">
            <v>715</v>
          </cell>
        </row>
        <row r="75">
          <cell r="B75" t="str">
            <v>68931273</v>
          </cell>
          <cell r="C75" t="str">
            <v>CA</v>
          </cell>
          <cell r="D75" t="str">
            <v>00071301</v>
          </cell>
          <cell r="E75">
            <v>26166</v>
          </cell>
          <cell r="F75">
            <v>1674</v>
          </cell>
        </row>
        <row r="76">
          <cell r="B76" t="str">
            <v>69030354</v>
          </cell>
          <cell r="C76" t="str">
            <v>CA</v>
          </cell>
          <cell r="D76" t="str">
            <v>00071301</v>
          </cell>
          <cell r="E76">
            <v>34653</v>
          </cell>
          <cell r="F76">
            <v>2442</v>
          </cell>
        </row>
        <row r="77">
          <cell r="B77" t="str">
            <v>69030440</v>
          </cell>
          <cell r="C77" t="str">
            <v>CA</v>
          </cell>
          <cell r="D77" t="str">
            <v>00071301</v>
          </cell>
          <cell r="E77">
            <v>20188</v>
          </cell>
          <cell r="F77">
            <v>2717</v>
          </cell>
        </row>
        <row r="78">
          <cell r="B78" t="str">
            <v>69030441</v>
          </cell>
          <cell r="C78" t="str">
            <v>CA</v>
          </cell>
          <cell r="D78" t="str">
            <v>00071301</v>
          </cell>
          <cell r="E78">
            <v>19650</v>
          </cell>
          <cell r="F78">
            <v>1656</v>
          </cell>
        </row>
        <row r="79">
          <cell r="B79" t="str">
            <v>68330295</v>
          </cell>
          <cell r="C79" t="str">
            <v>CCL</v>
          </cell>
          <cell r="D79" t="str">
            <v>00073501</v>
          </cell>
          <cell r="E79">
            <v>68820</v>
          </cell>
          <cell r="F79">
            <v>4057</v>
          </cell>
        </row>
        <row r="80">
          <cell r="B80" t="str">
            <v>68830025</v>
          </cell>
          <cell r="C80" t="str">
            <v>CCL</v>
          </cell>
          <cell r="D80" t="str">
            <v>00073501</v>
          </cell>
          <cell r="E80">
            <v>1805</v>
          </cell>
          <cell r="F80">
            <v>5056</v>
          </cell>
        </row>
        <row r="81">
          <cell r="B81" t="str">
            <v>68530310</v>
          </cell>
          <cell r="C81" t="str">
            <v>3CIE</v>
          </cell>
          <cell r="D81" t="str">
            <v>00074201</v>
          </cell>
          <cell r="E81">
            <v>52087</v>
          </cell>
          <cell r="F81">
            <v>3461</v>
          </cell>
        </row>
        <row r="82">
          <cell r="B82" t="str">
            <v>68530316</v>
          </cell>
          <cell r="C82" t="str">
            <v>1CIE</v>
          </cell>
          <cell r="D82" t="str">
            <v>00074201</v>
          </cell>
          <cell r="E82">
            <v>85544</v>
          </cell>
          <cell r="F82">
            <v>350</v>
          </cell>
        </row>
        <row r="83">
          <cell r="B83" t="str">
            <v>68630025</v>
          </cell>
          <cell r="C83" t="str">
            <v>4CIE</v>
          </cell>
          <cell r="D83" t="str">
            <v>00074201</v>
          </cell>
          <cell r="E83">
            <v>68206</v>
          </cell>
          <cell r="F83">
            <v>5122</v>
          </cell>
        </row>
        <row r="84">
          <cell r="B84" t="str">
            <v>68830088</v>
          </cell>
          <cell r="C84" t="str">
            <v>2CIE</v>
          </cell>
          <cell r="D84" t="str">
            <v>00074201</v>
          </cell>
          <cell r="E84">
            <v>17731</v>
          </cell>
          <cell r="F84">
            <v>1890</v>
          </cell>
        </row>
        <row r="85">
          <cell r="B85" t="str">
            <v>61600239</v>
          </cell>
          <cell r="C85" t="str">
            <v>CA</v>
          </cell>
          <cell r="D85" t="str">
            <v>00080301</v>
          </cell>
          <cell r="E85">
            <v>129</v>
          </cell>
          <cell r="F85">
            <v>0</v>
          </cell>
        </row>
        <row r="86">
          <cell r="B86" t="str">
            <v>61600247</v>
          </cell>
          <cell r="C86" t="str">
            <v>4CIE</v>
          </cell>
          <cell r="D86" t="str">
            <v>00080301</v>
          </cell>
          <cell r="E86">
            <v>2121</v>
          </cell>
          <cell r="F86">
            <v>0</v>
          </cell>
        </row>
        <row r="87">
          <cell r="B87" t="str">
            <v>61600255</v>
          </cell>
          <cell r="C87" t="str">
            <v>3CIE</v>
          </cell>
          <cell r="D87" t="str">
            <v>00080301</v>
          </cell>
          <cell r="E87">
            <v>213</v>
          </cell>
          <cell r="F87">
            <v>0</v>
          </cell>
        </row>
        <row r="88">
          <cell r="B88" t="str">
            <v>61600258</v>
          </cell>
          <cell r="C88" t="str">
            <v>1CIE</v>
          </cell>
          <cell r="D88" t="str">
            <v>00080301</v>
          </cell>
          <cell r="E88">
            <v>135</v>
          </cell>
          <cell r="F88">
            <v>0</v>
          </cell>
        </row>
        <row r="89">
          <cell r="B89" t="str">
            <v>61600262</v>
          </cell>
          <cell r="C89" t="str">
            <v>2CIE</v>
          </cell>
          <cell r="D89" t="str">
            <v>00080301</v>
          </cell>
          <cell r="E89">
            <v>2123</v>
          </cell>
          <cell r="F89">
            <v>0</v>
          </cell>
        </row>
        <row r="90">
          <cell r="B90" t="str">
            <v>62000059</v>
          </cell>
          <cell r="C90" t="str">
            <v>CCL</v>
          </cell>
          <cell r="D90" t="str">
            <v>00080301</v>
          </cell>
          <cell r="E90">
            <v>2800</v>
          </cell>
          <cell r="F90">
            <v>0</v>
          </cell>
        </row>
        <row r="91">
          <cell r="B91" t="str">
            <v>61501017</v>
          </cell>
          <cell r="C91" t="str">
            <v>CA</v>
          </cell>
          <cell r="D91" t="str">
            <v>00080601</v>
          </cell>
          <cell r="E91">
            <v>0</v>
          </cell>
          <cell r="F91">
            <v>32</v>
          </cell>
        </row>
        <row r="92">
          <cell r="B92" t="str">
            <v>61501018</v>
          </cell>
          <cell r="C92" t="str">
            <v>CA</v>
          </cell>
          <cell r="D92" t="str">
            <v>00080601</v>
          </cell>
          <cell r="E92">
            <v>0</v>
          </cell>
          <cell r="F92">
            <v>29</v>
          </cell>
        </row>
        <row r="93">
          <cell r="B93" t="str">
            <v>61520146</v>
          </cell>
          <cell r="C93" t="str">
            <v>CCL</v>
          </cell>
          <cell r="D93" t="str">
            <v>00082601</v>
          </cell>
          <cell r="E93">
            <v>101905</v>
          </cell>
          <cell r="F93">
            <v>0</v>
          </cell>
        </row>
        <row r="94">
          <cell r="B94" t="str">
            <v>61520147</v>
          </cell>
          <cell r="C94" t="str">
            <v>CCL</v>
          </cell>
          <cell r="D94" t="str">
            <v>00082601</v>
          </cell>
          <cell r="E94">
            <v>106235</v>
          </cell>
          <cell r="F94">
            <v>0</v>
          </cell>
        </row>
        <row r="95">
          <cell r="B95" t="str">
            <v>61520148</v>
          </cell>
          <cell r="C95" t="str">
            <v>1CIE</v>
          </cell>
          <cell r="D95" t="str">
            <v>00082601</v>
          </cell>
          <cell r="E95">
            <v>123348</v>
          </cell>
          <cell r="F95">
            <v>0</v>
          </cell>
        </row>
        <row r="96">
          <cell r="B96" t="str">
            <v>61520149</v>
          </cell>
          <cell r="C96" t="str">
            <v>2CIE</v>
          </cell>
          <cell r="D96" t="str">
            <v>00082601</v>
          </cell>
          <cell r="E96">
            <v>108260</v>
          </cell>
          <cell r="F96">
            <v>0</v>
          </cell>
        </row>
        <row r="97">
          <cell r="B97" t="str">
            <v>61620118</v>
          </cell>
          <cell r="C97" t="str">
            <v>3CIE</v>
          </cell>
          <cell r="D97" t="str">
            <v>00082601</v>
          </cell>
          <cell r="E97">
            <v>109429</v>
          </cell>
          <cell r="F97">
            <v>0</v>
          </cell>
        </row>
        <row r="98">
          <cell r="B98" t="str">
            <v>61620119</v>
          </cell>
          <cell r="C98" t="str">
            <v>4CIE</v>
          </cell>
          <cell r="D98" t="str">
            <v>00082601</v>
          </cell>
          <cell r="E98">
            <v>108733</v>
          </cell>
          <cell r="F98">
            <v>0</v>
          </cell>
        </row>
        <row r="99">
          <cell r="B99" t="str">
            <v>61620120</v>
          </cell>
          <cell r="C99" t="str">
            <v>CCL</v>
          </cell>
          <cell r="D99" t="str">
            <v>00082601</v>
          </cell>
          <cell r="E99">
            <v>104629</v>
          </cell>
          <cell r="F99">
            <v>0</v>
          </cell>
        </row>
        <row r="100">
          <cell r="B100" t="str">
            <v>61620121</v>
          </cell>
          <cell r="C100" t="str">
            <v>CCL</v>
          </cell>
          <cell r="D100" t="str">
            <v>00082601</v>
          </cell>
          <cell r="E100">
            <v>81177</v>
          </cell>
          <cell r="F100">
            <v>0</v>
          </cell>
        </row>
        <row r="101">
          <cell r="B101" t="str">
            <v>61620480</v>
          </cell>
          <cell r="C101" t="str">
            <v>CA</v>
          </cell>
          <cell r="D101" t="str">
            <v>00082601</v>
          </cell>
          <cell r="E101">
            <v>91680</v>
          </cell>
          <cell r="F101">
            <v>0</v>
          </cell>
        </row>
        <row r="102">
          <cell r="B102" t="str">
            <v>61620481</v>
          </cell>
          <cell r="C102" t="str">
            <v>CCL</v>
          </cell>
          <cell r="D102" t="str">
            <v>00082601</v>
          </cell>
          <cell r="E102">
            <v>91375</v>
          </cell>
          <cell r="F102">
            <v>0</v>
          </cell>
        </row>
        <row r="103">
          <cell r="B103" t="str">
            <v>61620482</v>
          </cell>
          <cell r="C103" t="str">
            <v>CCL</v>
          </cell>
          <cell r="D103" t="str">
            <v>00082601</v>
          </cell>
          <cell r="E103">
            <v>94330</v>
          </cell>
          <cell r="F103">
            <v>0</v>
          </cell>
        </row>
        <row r="104">
          <cell r="B104" t="str">
            <v>6G70014</v>
          </cell>
          <cell r="C104" t="str">
            <v>CA</v>
          </cell>
          <cell r="D104" t="str">
            <v>00091501</v>
          </cell>
          <cell r="E104">
            <v>334</v>
          </cell>
          <cell r="F104">
            <v>238</v>
          </cell>
        </row>
        <row r="105">
          <cell r="B105" t="str">
            <v>6G70015</v>
          </cell>
          <cell r="C105" t="str">
            <v>CA</v>
          </cell>
          <cell r="D105" t="str">
            <v>00091501</v>
          </cell>
          <cell r="E105">
            <v>255</v>
          </cell>
          <cell r="F105">
            <v>315</v>
          </cell>
        </row>
        <row r="106">
          <cell r="B106" t="str">
            <v>6G70026</v>
          </cell>
          <cell r="C106" t="str">
            <v>CA</v>
          </cell>
          <cell r="D106" t="str">
            <v>00091601</v>
          </cell>
          <cell r="E106">
            <v>149</v>
          </cell>
          <cell r="F106">
            <v>209</v>
          </cell>
        </row>
        <row r="107">
          <cell r="B107" t="str">
            <v>6G70027</v>
          </cell>
          <cell r="C107" t="str">
            <v>CA</v>
          </cell>
          <cell r="D107" t="str">
            <v>00091601</v>
          </cell>
          <cell r="E107">
            <v>51</v>
          </cell>
          <cell r="F107">
            <v>97</v>
          </cell>
        </row>
        <row r="108">
          <cell r="B108" t="str">
            <v>21134101</v>
          </cell>
          <cell r="C108" t="str">
            <v>CA</v>
          </cell>
          <cell r="D108" t="str">
            <v>00109501</v>
          </cell>
          <cell r="E108">
            <v>0</v>
          </cell>
          <cell r="F108">
            <v>0</v>
          </cell>
        </row>
        <row r="109">
          <cell r="B109" t="str">
            <v>21134102</v>
          </cell>
          <cell r="C109" t="str">
            <v>CA</v>
          </cell>
          <cell r="D109" t="str">
            <v>00109501</v>
          </cell>
          <cell r="E109">
            <v>0</v>
          </cell>
          <cell r="F109">
            <v>0</v>
          </cell>
        </row>
        <row r="110">
          <cell r="B110" t="str">
            <v>521038-007</v>
          </cell>
          <cell r="C110" t="str">
            <v>CCL</v>
          </cell>
          <cell r="D110" t="str">
            <v>00113401</v>
          </cell>
          <cell r="E110">
            <v>0</v>
          </cell>
          <cell r="F110">
            <v>26</v>
          </cell>
        </row>
        <row r="111">
          <cell r="B111" t="str">
            <v>521038-008</v>
          </cell>
          <cell r="C111" t="str">
            <v>CA</v>
          </cell>
          <cell r="D111" t="str">
            <v>00113401</v>
          </cell>
          <cell r="E111">
            <v>0</v>
          </cell>
          <cell r="F111">
            <v>5</v>
          </cell>
        </row>
        <row r="112">
          <cell r="B112" t="str">
            <v>521038-009</v>
          </cell>
          <cell r="C112" t="str">
            <v>1CIE</v>
          </cell>
          <cell r="D112" t="str">
            <v>00113401</v>
          </cell>
          <cell r="E112">
            <v>0</v>
          </cell>
          <cell r="F112">
            <v>13</v>
          </cell>
        </row>
        <row r="113">
          <cell r="B113" t="str">
            <v>521038-010</v>
          </cell>
          <cell r="C113" t="str">
            <v>1CIE</v>
          </cell>
          <cell r="D113" t="str">
            <v>00113401</v>
          </cell>
          <cell r="E113">
            <v>0</v>
          </cell>
          <cell r="F113">
            <v>13</v>
          </cell>
        </row>
        <row r="114">
          <cell r="B114" t="str">
            <v>521038-011</v>
          </cell>
          <cell r="C114" t="str">
            <v>2CIE</v>
          </cell>
          <cell r="D114" t="str">
            <v>00113401</v>
          </cell>
          <cell r="E114">
            <v>0</v>
          </cell>
          <cell r="F114">
            <v>181</v>
          </cell>
        </row>
        <row r="115">
          <cell r="B115" t="str">
            <v>521038-012</v>
          </cell>
          <cell r="C115" t="str">
            <v>2CIE</v>
          </cell>
          <cell r="D115" t="str">
            <v>00113401</v>
          </cell>
          <cell r="E115">
            <v>0</v>
          </cell>
          <cell r="F115">
            <v>7</v>
          </cell>
        </row>
        <row r="116">
          <cell r="B116" t="str">
            <v>521038-013</v>
          </cell>
          <cell r="C116" t="str">
            <v>3CIE</v>
          </cell>
          <cell r="D116" t="str">
            <v>00113401</v>
          </cell>
          <cell r="E116">
            <v>0</v>
          </cell>
          <cell r="F116">
            <v>42</v>
          </cell>
        </row>
        <row r="117">
          <cell r="B117" t="str">
            <v>521038-014</v>
          </cell>
          <cell r="C117" t="str">
            <v>3CIE</v>
          </cell>
          <cell r="D117" t="str">
            <v>00113401</v>
          </cell>
          <cell r="E117">
            <v>0</v>
          </cell>
          <cell r="F117">
            <v>12</v>
          </cell>
        </row>
        <row r="118">
          <cell r="B118" t="str">
            <v>521038-015</v>
          </cell>
          <cell r="C118" t="str">
            <v>4CIE</v>
          </cell>
          <cell r="D118" t="str">
            <v>00113401</v>
          </cell>
          <cell r="E118">
            <v>0</v>
          </cell>
          <cell r="F118">
            <v>7</v>
          </cell>
        </row>
        <row r="119">
          <cell r="B119" t="str">
            <v>521038-016</v>
          </cell>
          <cell r="C119" t="str">
            <v>4CIE</v>
          </cell>
          <cell r="D119" t="str">
            <v>00113401</v>
          </cell>
          <cell r="E119">
            <v>0</v>
          </cell>
          <cell r="F119">
            <v>45</v>
          </cell>
        </row>
        <row r="120">
          <cell r="B120" t="str">
            <v>521064-023</v>
          </cell>
          <cell r="C120" t="str">
            <v>1CIE</v>
          </cell>
          <cell r="D120" t="str">
            <v>00113401</v>
          </cell>
          <cell r="E120">
            <v>0</v>
          </cell>
          <cell r="F120">
            <v>6</v>
          </cell>
        </row>
        <row r="121">
          <cell r="B121" t="str">
            <v>521064-024</v>
          </cell>
          <cell r="C121" t="str">
            <v>2CIE</v>
          </cell>
          <cell r="D121" t="str">
            <v>00113401</v>
          </cell>
          <cell r="E121">
            <v>0</v>
          </cell>
          <cell r="F121">
            <v>6</v>
          </cell>
        </row>
        <row r="122">
          <cell r="B122" t="str">
            <v>521064-025</v>
          </cell>
          <cell r="C122" t="str">
            <v>3CIE</v>
          </cell>
          <cell r="D122" t="str">
            <v>00113401</v>
          </cell>
          <cell r="E122">
            <v>0</v>
          </cell>
          <cell r="F122">
            <v>6</v>
          </cell>
        </row>
        <row r="123">
          <cell r="B123" t="str">
            <v>521064-026</v>
          </cell>
          <cell r="C123" t="str">
            <v>4CIE</v>
          </cell>
          <cell r="D123" t="str">
            <v>00113401</v>
          </cell>
          <cell r="E123">
            <v>0</v>
          </cell>
          <cell r="F123">
            <v>7</v>
          </cell>
        </row>
        <row r="124">
          <cell r="B124" t="str">
            <v>521064-027</v>
          </cell>
          <cell r="C124" t="str">
            <v>1CIE</v>
          </cell>
          <cell r="D124" t="str">
            <v>00113401</v>
          </cell>
          <cell r="E124">
            <v>0</v>
          </cell>
          <cell r="F124">
            <v>6</v>
          </cell>
        </row>
        <row r="125">
          <cell r="B125" t="str">
            <v>521064-028</v>
          </cell>
          <cell r="C125" t="str">
            <v>2CIE</v>
          </cell>
          <cell r="D125" t="str">
            <v>00113401</v>
          </cell>
          <cell r="E125">
            <v>0</v>
          </cell>
          <cell r="F125">
            <v>20</v>
          </cell>
        </row>
        <row r="126">
          <cell r="B126" t="str">
            <v>521075-155</v>
          </cell>
          <cell r="C126" t="str">
            <v>1CIE</v>
          </cell>
          <cell r="D126" t="str">
            <v>00113401</v>
          </cell>
          <cell r="E126">
            <v>0</v>
          </cell>
          <cell r="F126">
            <v>5</v>
          </cell>
        </row>
        <row r="127">
          <cell r="B127" t="str">
            <v>521075-224</v>
          </cell>
          <cell r="C127" t="str">
            <v>3CIE</v>
          </cell>
          <cell r="D127" t="str">
            <v>00113401</v>
          </cell>
          <cell r="E127">
            <v>0</v>
          </cell>
          <cell r="F127">
            <v>5</v>
          </cell>
        </row>
        <row r="128">
          <cell r="B128" t="str">
            <v>521075-225</v>
          </cell>
          <cell r="C128" t="str">
            <v>3CIE</v>
          </cell>
          <cell r="D128" t="str">
            <v>00113401</v>
          </cell>
          <cell r="E128">
            <v>0</v>
          </cell>
          <cell r="F128">
            <v>5</v>
          </cell>
        </row>
        <row r="129">
          <cell r="B129" t="str">
            <v>521075-226</v>
          </cell>
          <cell r="C129" t="str">
            <v>4CIE</v>
          </cell>
          <cell r="D129" t="str">
            <v>00113401</v>
          </cell>
          <cell r="E129">
            <v>0</v>
          </cell>
          <cell r="F129">
            <v>6</v>
          </cell>
        </row>
        <row r="130">
          <cell r="B130" t="str">
            <v>521075-227</v>
          </cell>
          <cell r="C130" t="str">
            <v>4CIE</v>
          </cell>
          <cell r="D130" t="str">
            <v>00113401</v>
          </cell>
          <cell r="E130">
            <v>0</v>
          </cell>
          <cell r="F130">
            <v>42</v>
          </cell>
        </row>
        <row r="131">
          <cell r="B131" t="str">
            <v>61820251</v>
          </cell>
          <cell r="C131" t="str">
            <v>CCL</v>
          </cell>
          <cell r="D131" t="str">
            <v>00124803</v>
          </cell>
          <cell r="E131">
            <v>46709</v>
          </cell>
          <cell r="F131">
            <v>0</v>
          </cell>
        </row>
        <row r="132">
          <cell r="B132" t="str">
            <v>61820252</v>
          </cell>
          <cell r="C132" t="str">
            <v>CCL</v>
          </cell>
          <cell r="D132" t="str">
            <v>00124803</v>
          </cell>
          <cell r="E132">
            <v>37070</v>
          </cell>
          <cell r="F132">
            <v>0</v>
          </cell>
        </row>
        <row r="133">
          <cell r="B133" t="str">
            <v>61820253</v>
          </cell>
          <cell r="C133" t="str">
            <v>CCL</v>
          </cell>
          <cell r="D133" t="str">
            <v>00124803</v>
          </cell>
          <cell r="E133">
            <v>43513</v>
          </cell>
          <cell r="F133">
            <v>0</v>
          </cell>
        </row>
        <row r="134">
          <cell r="B134" t="str">
            <v>61820254</v>
          </cell>
          <cell r="C134" t="str">
            <v>CCL</v>
          </cell>
          <cell r="D134" t="str">
            <v>00124803</v>
          </cell>
          <cell r="E134">
            <v>36303</v>
          </cell>
          <cell r="F134">
            <v>0</v>
          </cell>
        </row>
        <row r="135">
          <cell r="B135" t="str">
            <v>61820255</v>
          </cell>
          <cell r="C135" t="str">
            <v>CCL</v>
          </cell>
          <cell r="D135" t="str">
            <v>00124803</v>
          </cell>
          <cell r="E135">
            <v>32684</v>
          </cell>
          <cell r="F135">
            <v>0</v>
          </cell>
        </row>
        <row r="136">
          <cell r="B136" t="str">
            <v>61820256</v>
          </cell>
          <cell r="C136" t="str">
            <v>CCL</v>
          </cell>
          <cell r="D136" t="str">
            <v>00124803</v>
          </cell>
          <cell r="E136">
            <v>34564</v>
          </cell>
          <cell r="F136">
            <v>0</v>
          </cell>
        </row>
        <row r="137">
          <cell r="B137" t="str">
            <v>61820257</v>
          </cell>
          <cell r="C137" t="str">
            <v>CCL</v>
          </cell>
          <cell r="D137" t="str">
            <v>00124803</v>
          </cell>
          <cell r="E137">
            <v>26297</v>
          </cell>
          <cell r="F137">
            <v>0</v>
          </cell>
        </row>
        <row r="138">
          <cell r="B138" t="str">
            <v>61820258</v>
          </cell>
          <cell r="C138" t="str">
            <v>CA</v>
          </cell>
          <cell r="D138" t="str">
            <v>00124803</v>
          </cell>
          <cell r="E138">
            <v>43787</v>
          </cell>
          <cell r="F138">
            <v>0</v>
          </cell>
        </row>
        <row r="139">
          <cell r="B139" t="str">
            <v>61630520</v>
          </cell>
          <cell r="C139" t="str">
            <v>CCL</v>
          </cell>
          <cell r="D139" t="str">
            <v>00128601</v>
          </cell>
          <cell r="E139">
            <v>30650</v>
          </cell>
          <cell r="F139">
            <v>0</v>
          </cell>
        </row>
        <row r="140">
          <cell r="B140" t="str">
            <v>61810134</v>
          </cell>
          <cell r="C140" t="str">
            <v>CCL</v>
          </cell>
          <cell r="D140" t="str">
            <v>00169901</v>
          </cell>
          <cell r="E140">
            <v>21543</v>
          </cell>
          <cell r="F140">
            <v>0</v>
          </cell>
        </row>
        <row r="141">
          <cell r="B141" t="str">
            <v>61810186</v>
          </cell>
          <cell r="C141" t="str">
            <v>CA</v>
          </cell>
          <cell r="D141" t="str">
            <v>00169901</v>
          </cell>
          <cell r="E141">
            <v>30024</v>
          </cell>
          <cell r="F141">
            <v>0</v>
          </cell>
        </row>
        <row r="142">
          <cell r="B142" t="str">
            <v>61810187</v>
          </cell>
          <cell r="C142" t="str">
            <v>CA</v>
          </cell>
          <cell r="D142" t="str">
            <v>00169901</v>
          </cell>
          <cell r="E142">
            <v>26114</v>
          </cell>
          <cell r="F142">
            <v>0</v>
          </cell>
        </row>
        <row r="143">
          <cell r="B143" t="str">
            <v>61910137</v>
          </cell>
          <cell r="C143" t="str">
            <v>CCL</v>
          </cell>
          <cell r="D143" t="str">
            <v>00169902</v>
          </cell>
          <cell r="E143">
            <v>22765</v>
          </cell>
          <cell r="F143">
            <v>0</v>
          </cell>
        </row>
        <row r="144">
          <cell r="B144" t="str">
            <v>61910263</v>
          </cell>
          <cell r="C144" t="str">
            <v>CCL</v>
          </cell>
          <cell r="D144" t="str">
            <v>00169902</v>
          </cell>
          <cell r="E144">
            <v>21111</v>
          </cell>
          <cell r="F144">
            <v>0</v>
          </cell>
        </row>
        <row r="145">
          <cell r="B145" t="str">
            <v>61910264</v>
          </cell>
          <cell r="C145" t="str">
            <v>CCL</v>
          </cell>
          <cell r="D145" t="str">
            <v>00169902</v>
          </cell>
          <cell r="E145">
            <v>20480</v>
          </cell>
          <cell r="F145">
            <v>0</v>
          </cell>
        </row>
        <row r="146">
          <cell r="B146" t="str">
            <v>62010019</v>
          </cell>
          <cell r="C146" t="str">
            <v>CCL</v>
          </cell>
          <cell r="D146" t="str">
            <v>00169903</v>
          </cell>
          <cell r="E146">
            <v>20160</v>
          </cell>
          <cell r="F146">
            <v>0</v>
          </cell>
        </row>
        <row r="147">
          <cell r="B147" t="str">
            <v>62010020</v>
          </cell>
          <cell r="C147" t="str">
            <v>CCL</v>
          </cell>
          <cell r="D147" t="str">
            <v>00169903</v>
          </cell>
          <cell r="E147">
            <v>17240</v>
          </cell>
          <cell r="F147">
            <v>0</v>
          </cell>
        </row>
        <row r="148">
          <cell r="B148" t="str">
            <v>62010021</v>
          </cell>
          <cell r="C148" t="str">
            <v>4CIE</v>
          </cell>
          <cell r="D148" t="str">
            <v>00169903</v>
          </cell>
          <cell r="E148">
            <v>22945</v>
          </cell>
          <cell r="F148">
            <v>0</v>
          </cell>
        </row>
        <row r="149">
          <cell r="B149" t="str">
            <v>62010441</v>
          </cell>
          <cell r="C149" t="str">
            <v>CCL</v>
          </cell>
          <cell r="D149" t="str">
            <v>00169903</v>
          </cell>
          <cell r="E149">
            <v>10060</v>
          </cell>
          <cell r="F149">
            <v>0</v>
          </cell>
        </row>
        <row r="150">
          <cell r="B150" t="str">
            <v>62010442</v>
          </cell>
          <cell r="C150" t="str">
            <v>CCL</v>
          </cell>
          <cell r="D150" t="str">
            <v>00169903</v>
          </cell>
          <cell r="E150">
            <v>8170</v>
          </cell>
          <cell r="F150">
            <v>0</v>
          </cell>
        </row>
        <row r="151">
          <cell r="B151" t="str">
            <v>62010443</v>
          </cell>
          <cell r="C151" t="str">
            <v>CCL</v>
          </cell>
          <cell r="D151" t="str">
            <v>00169903</v>
          </cell>
          <cell r="E151">
            <v>16471</v>
          </cell>
          <cell r="F151">
            <v>0</v>
          </cell>
        </row>
        <row r="152">
          <cell r="B152" t="str">
            <v>62010444</v>
          </cell>
          <cell r="C152" t="str">
            <v>CCL</v>
          </cell>
          <cell r="D152" t="str">
            <v>00169903</v>
          </cell>
          <cell r="E152">
            <v>12909</v>
          </cell>
          <cell r="F152">
            <v>0</v>
          </cell>
        </row>
        <row r="153">
          <cell r="B153" t="str">
            <v>62010445</v>
          </cell>
          <cell r="C153" t="str">
            <v>CCL</v>
          </cell>
          <cell r="D153" t="str">
            <v>00169903</v>
          </cell>
          <cell r="E153">
            <v>11561</v>
          </cell>
          <cell r="F153">
            <v>0</v>
          </cell>
        </row>
        <row r="154">
          <cell r="B154" t="str">
            <v>62110068</v>
          </cell>
          <cell r="C154" t="str">
            <v>1CIE</v>
          </cell>
          <cell r="D154" t="str">
            <v>00169903</v>
          </cell>
          <cell r="E154">
            <v>7303</v>
          </cell>
          <cell r="F154">
            <v>0</v>
          </cell>
        </row>
        <row r="155">
          <cell r="B155" t="str">
            <v>62110069</v>
          </cell>
          <cell r="C155" t="str">
            <v>2CIE</v>
          </cell>
          <cell r="D155" t="str">
            <v>00169903</v>
          </cell>
          <cell r="E155">
            <v>959</v>
          </cell>
          <cell r="F155">
            <v>0</v>
          </cell>
        </row>
        <row r="156">
          <cell r="B156" t="str">
            <v>62110070</v>
          </cell>
          <cell r="C156" t="str">
            <v>3CIE</v>
          </cell>
          <cell r="D156" t="str">
            <v>00169903</v>
          </cell>
          <cell r="E156">
            <v>7167</v>
          </cell>
          <cell r="F156">
            <v>0</v>
          </cell>
        </row>
        <row r="157">
          <cell r="B157" t="str">
            <v>62110471</v>
          </cell>
          <cell r="C157" t="str">
            <v>CCL</v>
          </cell>
          <cell r="D157" t="str">
            <v>00169903</v>
          </cell>
          <cell r="E157">
            <v>801</v>
          </cell>
          <cell r="F157">
            <v>0</v>
          </cell>
        </row>
        <row r="158">
          <cell r="B158" t="str">
            <v>62110472</v>
          </cell>
          <cell r="C158" t="str">
            <v>CCL</v>
          </cell>
          <cell r="D158" t="str">
            <v>00169903</v>
          </cell>
          <cell r="E158">
            <v>895</v>
          </cell>
          <cell r="F158">
            <v>0</v>
          </cell>
        </row>
        <row r="159">
          <cell r="B159" t="str">
            <v>62110473</v>
          </cell>
          <cell r="C159" t="str">
            <v>CCL</v>
          </cell>
          <cell r="D159" t="str">
            <v>00169903</v>
          </cell>
          <cell r="E159">
            <v>226</v>
          </cell>
          <cell r="F159">
            <v>0</v>
          </cell>
        </row>
        <row r="160">
          <cell r="B160" t="str">
            <v>62110474</v>
          </cell>
          <cell r="C160" t="str">
            <v>CCL</v>
          </cell>
          <cell r="D160" t="str">
            <v>00169903</v>
          </cell>
          <cell r="E160">
            <v>179</v>
          </cell>
          <cell r="F160">
            <v>0</v>
          </cell>
        </row>
        <row r="161">
          <cell r="B161" t="str">
            <v>62110475</v>
          </cell>
          <cell r="C161" t="str">
            <v>CCL</v>
          </cell>
          <cell r="D161" t="str">
            <v>00169903</v>
          </cell>
          <cell r="E161">
            <v>2098</v>
          </cell>
          <cell r="F161">
            <v>0</v>
          </cell>
        </row>
        <row r="162">
          <cell r="B162" t="str">
            <v>010</v>
          </cell>
          <cell r="C162" t="str">
            <v>CA</v>
          </cell>
          <cell r="D162" t="str">
            <v>00182801</v>
          </cell>
          <cell r="E162">
            <v>0</v>
          </cell>
          <cell r="F162">
            <v>22</v>
          </cell>
        </row>
        <row r="163">
          <cell r="B163" t="str">
            <v>521068-047</v>
          </cell>
          <cell r="C163" t="str">
            <v>CA</v>
          </cell>
          <cell r="D163" t="str">
            <v>00182901</v>
          </cell>
          <cell r="E163">
            <v>0</v>
          </cell>
          <cell r="F163">
            <v>22</v>
          </cell>
        </row>
        <row r="164">
          <cell r="B164" t="str">
            <v>62030220</v>
          </cell>
          <cell r="C164" t="str">
            <v>CCL</v>
          </cell>
          <cell r="D164" t="str">
            <v>00217401</v>
          </cell>
          <cell r="E164">
            <v>1670</v>
          </cell>
          <cell r="F164">
            <v>630</v>
          </cell>
        </row>
        <row r="165">
          <cell r="B165" t="str">
            <v>62140057</v>
          </cell>
          <cell r="C165" t="str">
            <v>CCL</v>
          </cell>
          <cell r="D165" t="str">
            <v>00217401</v>
          </cell>
          <cell r="E165">
            <v>324</v>
          </cell>
          <cell r="F165">
            <v>183</v>
          </cell>
        </row>
        <row r="166">
          <cell r="B166" t="str">
            <v>60930395</v>
          </cell>
          <cell r="C166" t="str">
            <v>CA</v>
          </cell>
          <cell r="D166" t="str">
            <v>00242201</v>
          </cell>
          <cell r="E166">
            <v>48982</v>
          </cell>
          <cell r="F166">
            <v>1562</v>
          </cell>
        </row>
        <row r="167">
          <cell r="B167" t="str">
            <v>60930412</v>
          </cell>
          <cell r="C167" t="str">
            <v>CA</v>
          </cell>
          <cell r="D167" t="str">
            <v>00242201</v>
          </cell>
          <cell r="E167">
            <v>37750</v>
          </cell>
          <cell r="F167">
            <v>1197</v>
          </cell>
        </row>
        <row r="168">
          <cell r="B168" t="str">
            <v>0022101059</v>
          </cell>
          <cell r="C168" t="str">
            <v>CA</v>
          </cell>
          <cell r="D168" t="str">
            <v>00283101</v>
          </cell>
          <cell r="E168">
            <v>0</v>
          </cell>
          <cell r="F168">
            <v>0</v>
          </cell>
        </row>
        <row r="169">
          <cell r="B169" t="str">
            <v>0022101060</v>
          </cell>
          <cell r="C169" t="str">
            <v>CA</v>
          </cell>
          <cell r="D169" t="str">
            <v>00283101</v>
          </cell>
          <cell r="E169">
            <v>0</v>
          </cell>
          <cell r="F169">
            <v>0</v>
          </cell>
        </row>
        <row r="170">
          <cell r="B170" t="str">
            <v>670</v>
          </cell>
          <cell r="C170" t="str">
            <v>CCL</v>
          </cell>
          <cell r="D170" t="str">
            <v>20701001</v>
          </cell>
          <cell r="E170">
            <v>0</v>
          </cell>
          <cell r="F170">
            <v>0</v>
          </cell>
        </row>
        <row r="171">
          <cell r="B171" t="str">
            <v>1182</v>
          </cell>
          <cell r="C171" t="str">
            <v>CA</v>
          </cell>
          <cell r="D171" t="str">
            <v>20701001</v>
          </cell>
          <cell r="E171">
            <v>0</v>
          </cell>
          <cell r="F171">
            <v>0</v>
          </cell>
        </row>
        <row r="172">
          <cell r="B172" t="str">
            <v>1248</v>
          </cell>
          <cell r="C172" t="str">
            <v>CCL</v>
          </cell>
          <cell r="D172" t="str">
            <v>20701001</v>
          </cell>
          <cell r="E172">
            <v>0</v>
          </cell>
          <cell r="F172">
            <v>0</v>
          </cell>
        </row>
        <row r="173">
          <cell r="B173" t="str">
            <v>1518</v>
          </cell>
          <cell r="C173" t="str">
            <v>CA</v>
          </cell>
          <cell r="D173" t="str">
            <v>20701001</v>
          </cell>
          <cell r="E173">
            <v>0</v>
          </cell>
          <cell r="F173">
            <v>0</v>
          </cell>
        </row>
        <row r="174">
          <cell r="B174" t="str">
            <v>1538</v>
          </cell>
          <cell r="C174" t="str">
            <v>CCL</v>
          </cell>
          <cell r="D174" t="str">
            <v>20701001</v>
          </cell>
          <cell r="E174">
            <v>0</v>
          </cell>
          <cell r="F174">
            <v>0</v>
          </cell>
        </row>
        <row r="175">
          <cell r="B175" t="str">
            <v>1593</v>
          </cell>
          <cell r="C175" t="str">
            <v>CCL</v>
          </cell>
          <cell r="D175" t="str">
            <v>20701001</v>
          </cell>
          <cell r="E175">
            <v>0</v>
          </cell>
          <cell r="F175">
            <v>0</v>
          </cell>
        </row>
        <row r="176">
          <cell r="B176" t="str">
            <v>2197</v>
          </cell>
          <cell r="C176" t="str">
            <v>CCL</v>
          </cell>
          <cell r="D176" t="str">
            <v>20701001</v>
          </cell>
          <cell r="E176">
            <v>0</v>
          </cell>
          <cell r="F176">
            <v>0</v>
          </cell>
        </row>
        <row r="177">
          <cell r="B177" t="str">
            <v>2312</v>
          </cell>
          <cell r="C177" t="str">
            <v>CCL</v>
          </cell>
          <cell r="D177" t="str">
            <v>20701001</v>
          </cell>
          <cell r="E177">
            <v>0</v>
          </cell>
          <cell r="F177">
            <v>0</v>
          </cell>
        </row>
        <row r="178">
          <cell r="B178" t="str">
            <v>2523</v>
          </cell>
          <cell r="C178" t="str">
            <v>CA</v>
          </cell>
          <cell r="D178" t="str">
            <v>20701001</v>
          </cell>
          <cell r="E178">
            <v>0</v>
          </cell>
          <cell r="F178">
            <v>0</v>
          </cell>
        </row>
        <row r="179">
          <cell r="B179" t="str">
            <v>3196</v>
          </cell>
          <cell r="C179" t="str">
            <v>CCL</v>
          </cell>
          <cell r="D179" t="str">
            <v>20701001</v>
          </cell>
          <cell r="E179">
            <v>0</v>
          </cell>
          <cell r="F179">
            <v>0</v>
          </cell>
        </row>
        <row r="180">
          <cell r="B180" t="str">
            <v>3208</v>
          </cell>
          <cell r="C180" t="str">
            <v>CA</v>
          </cell>
          <cell r="D180" t="str">
            <v>20701001</v>
          </cell>
          <cell r="E180">
            <v>0</v>
          </cell>
          <cell r="F180">
            <v>0</v>
          </cell>
        </row>
        <row r="181">
          <cell r="B181" t="str">
            <v>3263</v>
          </cell>
          <cell r="C181" t="str">
            <v>CA</v>
          </cell>
          <cell r="D181" t="str">
            <v>20701001</v>
          </cell>
          <cell r="E181">
            <v>0</v>
          </cell>
          <cell r="F181">
            <v>0</v>
          </cell>
        </row>
        <row r="182">
          <cell r="B182" t="str">
            <v>4016</v>
          </cell>
          <cell r="C182" t="str">
            <v>CCL</v>
          </cell>
          <cell r="D182" t="str">
            <v>20701001</v>
          </cell>
          <cell r="E182">
            <v>0</v>
          </cell>
          <cell r="F182">
            <v>0</v>
          </cell>
        </row>
        <row r="183">
          <cell r="B183" t="str">
            <v>4227</v>
          </cell>
          <cell r="C183" t="str">
            <v>CA</v>
          </cell>
          <cell r="D183" t="str">
            <v>20701001</v>
          </cell>
          <cell r="E183">
            <v>0</v>
          </cell>
          <cell r="F183">
            <v>0</v>
          </cell>
        </row>
        <row r="184">
          <cell r="B184" t="str">
            <v>4392</v>
          </cell>
          <cell r="C184" t="str">
            <v>CCL</v>
          </cell>
          <cell r="D184" t="str">
            <v>20701001</v>
          </cell>
          <cell r="E184">
            <v>0</v>
          </cell>
          <cell r="F184">
            <v>0</v>
          </cell>
        </row>
        <row r="185">
          <cell r="B185" t="str">
            <v>4788</v>
          </cell>
          <cell r="C185" t="str">
            <v>CA</v>
          </cell>
          <cell r="D185" t="str">
            <v>20701001</v>
          </cell>
          <cell r="E185">
            <v>0</v>
          </cell>
          <cell r="F185">
            <v>0</v>
          </cell>
        </row>
        <row r="186">
          <cell r="B186" t="str">
            <v>5558</v>
          </cell>
          <cell r="C186" t="str">
            <v>CCL</v>
          </cell>
          <cell r="D186" t="str">
            <v>20701001</v>
          </cell>
          <cell r="E186">
            <v>0</v>
          </cell>
          <cell r="F186">
            <v>0</v>
          </cell>
        </row>
        <row r="187">
          <cell r="B187" t="str">
            <v>6345</v>
          </cell>
          <cell r="C187" t="str">
            <v>CCL</v>
          </cell>
          <cell r="D187" t="str">
            <v>20701001</v>
          </cell>
          <cell r="E187">
            <v>0</v>
          </cell>
          <cell r="F187">
            <v>0</v>
          </cell>
        </row>
        <row r="188">
          <cell r="B188" t="str">
            <v>6705</v>
          </cell>
          <cell r="C188" t="str">
            <v>CCL</v>
          </cell>
          <cell r="D188" t="str">
            <v>20701001</v>
          </cell>
          <cell r="E188">
            <v>0</v>
          </cell>
          <cell r="F188">
            <v>0</v>
          </cell>
        </row>
        <row r="189">
          <cell r="B189" t="str">
            <v>6777</v>
          </cell>
          <cell r="C189" t="str">
            <v>CA</v>
          </cell>
          <cell r="D189" t="str">
            <v>20701001</v>
          </cell>
          <cell r="E189">
            <v>0</v>
          </cell>
          <cell r="F189">
            <v>0</v>
          </cell>
        </row>
        <row r="190">
          <cell r="B190" t="str">
            <v>7296</v>
          </cell>
          <cell r="C190" t="str">
            <v>CA</v>
          </cell>
          <cell r="D190" t="str">
            <v>20701001</v>
          </cell>
          <cell r="E190">
            <v>0</v>
          </cell>
          <cell r="F190">
            <v>0</v>
          </cell>
        </row>
        <row r="191">
          <cell r="B191" t="str">
            <v>8181</v>
          </cell>
          <cell r="C191" t="str">
            <v>CCL</v>
          </cell>
          <cell r="D191" t="str">
            <v>20701001</v>
          </cell>
          <cell r="E191">
            <v>0</v>
          </cell>
          <cell r="F191">
            <v>0</v>
          </cell>
        </row>
        <row r="192">
          <cell r="B192" t="str">
            <v>736</v>
          </cell>
          <cell r="C192" t="str">
            <v>CCL</v>
          </cell>
          <cell r="D192" t="str">
            <v>20701801</v>
          </cell>
          <cell r="E192">
            <v>0</v>
          </cell>
          <cell r="F192">
            <v>0</v>
          </cell>
        </row>
        <row r="193">
          <cell r="B193" t="str">
            <v>746</v>
          </cell>
          <cell r="C193" t="str">
            <v>CCL</v>
          </cell>
          <cell r="D193" t="str">
            <v>20701801</v>
          </cell>
          <cell r="E193">
            <v>0</v>
          </cell>
          <cell r="F193">
            <v>0</v>
          </cell>
        </row>
        <row r="194">
          <cell r="B194" t="str">
            <v>749</v>
          </cell>
          <cell r="C194" t="str">
            <v>CCL</v>
          </cell>
          <cell r="D194" t="str">
            <v>20701801</v>
          </cell>
          <cell r="E194">
            <v>0</v>
          </cell>
          <cell r="F194">
            <v>0</v>
          </cell>
        </row>
        <row r="195">
          <cell r="B195" t="str">
            <v>750</v>
          </cell>
          <cell r="C195" t="str">
            <v>CCL</v>
          </cell>
          <cell r="D195" t="str">
            <v>20701801</v>
          </cell>
          <cell r="E195">
            <v>0</v>
          </cell>
          <cell r="F195">
            <v>0</v>
          </cell>
        </row>
        <row r="196">
          <cell r="B196" t="str">
            <v>371</v>
          </cell>
          <cell r="C196" t="str">
            <v>CA</v>
          </cell>
          <cell r="D196" t="str">
            <v>20711001</v>
          </cell>
          <cell r="E196">
            <v>0</v>
          </cell>
          <cell r="F196">
            <v>0</v>
          </cell>
        </row>
        <row r="197">
          <cell r="B197" t="str">
            <v>2159</v>
          </cell>
          <cell r="C197" t="str">
            <v>CA</v>
          </cell>
          <cell r="D197" t="str">
            <v>20711001</v>
          </cell>
          <cell r="E197">
            <v>0</v>
          </cell>
          <cell r="F197">
            <v>0</v>
          </cell>
        </row>
        <row r="198">
          <cell r="B198" t="str">
            <v>4436</v>
          </cell>
          <cell r="C198" t="str">
            <v>CCL</v>
          </cell>
          <cell r="D198" t="str">
            <v>20711001</v>
          </cell>
          <cell r="E198">
            <v>0</v>
          </cell>
          <cell r="F198">
            <v>0</v>
          </cell>
        </row>
        <row r="199">
          <cell r="B199" t="str">
            <v>5867</v>
          </cell>
          <cell r="C199" t="str">
            <v>CCL</v>
          </cell>
          <cell r="D199" t="str">
            <v>20711001</v>
          </cell>
          <cell r="E199">
            <v>0</v>
          </cell>
          <cell r="F199">
            <v>0</v>
          </cell>
        </row>
        <row r="200">
          <cell r="B200" t="str">
            <v>60430710</v>
          </cell>
          <cell r="C200" t="str">
            <v>2CIE</v>
          </cell>
          <cell r="D200" t="str">
            <v>220H0301</v>
          </cell>
          <cell r="E200">
            <v>123000</v>
          </cell>
          <cell r="F200">
            <v>0</v>
          </cell>
        </row>
        <row r="201">
          <cell r="B201" t="str">
            <v>61410132</v>
          </cell>
          <cell r="C201" t="str">
            <v>CCL</v>
          </cell>
          <cell r="D201" t="str">
            <v>22040107</v>
          </cell>
          <cell r="E201">
            <v>101863</v>
          </cell>
          <cell r="F201">
            <v>0</v>
          </cell>
        </row>
        <row r="202">
          <cell r="B202" t="str">
            <v>61410133</v>
          </cell>
          <cell r="C202" t="str">
            <v>CCL</v>
          </cell>
          <cell r="D202" t="str">
            <v>22040107</v>
          </cell>
          <cell r="E202">
            <v>101834</v>
          </cell>
          <cell r="F202">
            <v>0</v>
          </cell>
        </row>
        <row r="203">
          <cell r="B203" t="str">
            <v>68310524</v>
          </cell>
          <cell r="C203" t="str">
            <v>CCL</v>
          </cell>
          <cell r="D203" t="str">
            <v>22233101</v>
          </cell>
          <cell r="E203">
            <v>21044</v>
          </cell>
          <cell r="F203">
            <v>3478</v>
          </cell>
        </row>
        <row r="204">
          <cell r="B204" t="str">
            <v>68610228</v>
          </cell>
          <cell r="C204" t="str">
            <v>1CIE</v>
          </cell>
          <cell r="D204" t="str">
            <v>22233101</v>
          </cell>
          <cell r="E204">
            <v>53255</v>
          </cell>
          <cell r="F204">
            <v>6847</v>
          </cell>
        </row>
        <row r="205">
          <cell r="B205" t="str">
            <v>68810241</v>
          </cell>
          <cell r="C205" t="str">
            <v>CA</v>
          </cell>
          <cell r="D205" t="str">
            <v>22233101</v>
          </cell>
          <cell r="E205">
            <v>15811</v>
          </cell>
          <cell r="F205">
            <v>4891</v>
          </cell>
        </row>
        <row r="206">
          <cell r="B206" t="str">
            <v>68810244</v>
          </cell>
          <cell r="C206" t="str">
            <v>CCL</v>
          </cell>
          <cell r="D206" t="str">
            <v>22233101</v>
          </cell>
          <cell r="E206">
            <v>201519</v>
          </cell>
          <cell r="F206">
            <v>6605</v>
          </cell>
        </row>
        <row r="207">
          <cell r="B207" t="str">
            <v>68811398</v>
          </cell>
          <cell r="C207" t="str">
            <v>CCL</v>
          </cell>
          <cell r="D207" t="str">
            <v>22233101</v>
          </cell>
          <cell r="E207">
            <v>9498</v>
          </cell>
          <cell r="F207">
            <v>3485</v>
          </cell>
        </row>
        <row r="208">
          <cell r="B208" t="str">
            <v>68910388</v>
          </cell>
          <cell r="C208" t="str">
            <v>CCL</v>
          </cell>
          <cell r="D208" t="str">
            <v>22233101</v>
          </cell>
          <cell r="E208">
            <v>14014</v>
          </cell>
          <cell r="F208">
            <v>6151</v>
          </cell>
        </row>
        <row r="209">
          <cell r="B209" t="str">
            <v>68911627</v>
          </cell>
          <cell r="C209" t="str">
            <v>CA</v>
          </cell>
          <cell r="D209" t="str">
            <v>22233101</v>
          </cell>
          <cell r="E209">
            <v>175910</v>
          </cell>
          <cell r="F209">
            <v>2290</v>
          </cell>
        </row>
        <row r="210">
          <cell r="B210" t="str">
            <v>68911717</v>
          </cell>
          <cell r="C210" t="str">
            <v>CCL</v>
          </cell>
          <cell r="D210" t="str">
            <v>22233101</v>
          </cell>
          <cell r="E210">
            <v>37568</v>
          </cell>
          <cell r="F210">
            <v>8352</v>
          </cell>
        </row>
        <row r="211">
          <cell r="B211" t="str">
            <v>69010369</v>
          </cell>
          <cell r="C211" t="str">
            <v>3CIE</v>
          </cell>
          <cell r="D211" t="str">
            <v>22233101</v>
          </cell>
          <cell r="E211">
            <v>177862</v>
          </cell>
          <cell r="F211">
            <v>5982</v>
          </cell>
        </row>
        <row r="212">
          <cell r="B212" t="str">
            <v>69010765</v>
          </cell>
          <cell r="C212" t="str">
            <v>CCL</v>
          </cell>
          <cell r="D212" t="str">
            <v>22233101</v>
          </cell>
          <cell r="E212">
            <v>191997</v>
          </cell>
          <cell r="F212">
            <v>2553</v>
          </cell>
        </row>
        <row r="213">
          <cell r="B213" t="str">
            <v>69110380</v>
          </cell>
          <cell r="C213" t="str">
            <v>4CIE</v>
          </cell>
          <cell r="D213" t="str">
            <v>22233101</v>
          </cell>
          <cell r="E213">
            <v>97146</v>
          </cell>
          <cell r="F213">
            <v>38730</v>
          </cell>
        </row>
        <row r="214">
          <cell r="B214" t="str">
            <v>69110907</v>
          </cell>
          <cell r="C214" t="str">
            <v>CA</v>
          </cell>
          <cell r="D214" t="str">
            <v>22233101</v>
          </cell>
          <cell r="E214">
            <v>173234</v>
          </cell>
          <cell r="F214">
            <v>5995</v>
          </cell>
        </row>
        <row r="215">
          <cell r="B215" t="str">
            <v>69111405</v>
          </cell>
          <cell r="C215" t="str">
            <v>2CIE</v>
          </cell>
          <cell r="D215" t="str">
            <v>22233101</v>
          </cell>
          <cell r="E215">
            <v>159220</v>
          </cell>
          <cell r="F215">
            <v>6501</v>
          </cell>
        </row>
        <row r="216">
          <cell r="B216" t="str">
            <v>61310083</v>
          </cell>
          <cell r="C216" t="str">
            <v>1CIE</v>
          </cell>
          <cell r="D216" t="str">
            <v>22237503</v>
          </cell>
          <cell r="E216">
            <v>13218</v>
          </cell>
          <cell r="F216">
            <v>1076</v>
          </cell>
        </row>
        <row r="217">
          <cell r="B217" t="str">
            <v>60710296</v>
          </cell>
          <cell r="C217" t="str">
            <v>2CIE</v>
          </cell>
          <cell r="D217" t="str">
            <v>22237504</v>
          </cell>
          <cell r="E217">
            <v>1818</v>
          </cell>
          <cell r="F217">
            <v>1096</v>
          </cell>
        </row>
        <row r="218">
          <cell r="B218" t="str">
            <v>60810040</v>
          </cell>
          <cell r="C218" t="str">
            <v>1CIE</v>
          </cell>
          <cell r="D218" t="str">
            <v>22237504</v>
          </cell>
          <cell r="E218">
            <v>18211</v>
          </cell>
          <cell r="F218">
            <v>995</v>
          </cell>
        </row>
        <row r="219">
          <cell r="B219" t="str">
            <v>60810102</v>
          </cell>
          <cell r="C219" t="str">
            <v>1CIE</v>
          </cell>
          <cell r="D219" t="str">
            <v>22237504</v>
          </cell>
          <cell r="E219">
            <v>15306</v>
          </cell>
          <cell r="F219">
            <v>991</v>
          </cell>
        </row>
        <row r="220">
          <cell r="B220" t="str">
            <v>60810135</v>
          </cell>
          <cell r="C220" t="str">
            <v>3CIE</v>
          </cell>
          <cell r="D220" t="str">
            <v>22237504</v>
          </cell>
          <cell r="E220">
            <v>16170</v>
          </cell>
          <cell r="F220">
            <v>950</v>
          </cell>
        </row>
        <row r="221">
          <cell r="B221" t="str">
            <v>60810220</v>
          </cell>
          <cell r="C221" t="str">
            <v>3CIE</v>
          </cell>
          <cell r="D221" t="str">
            <v>22237504</v>
          </cell>
          <cell r="E221">
            <v>16554</v>
          </cell>
          <cell r="F221">
            <v>904</v>
          </cell>
        </row>
        <row r="222">
          <cell r="B222" t="str">
            <v>60810300</v>
          </cell>
          <cell r="C222" t="str">
            <v>2CIE</v>
          </cell>
          <cell r="D222" t="str">
            <v>22237504</v>
          </cell>
          <cell r="E222">
            <v>8886</v>
          </cell>
          <cell r="F222">
            <v>774</v>
          </cell>
        </row>
        <row r="223">
          <cell r="B223" t="str">
            <v>60910115</v>
          </cell>
          <cell r="C223" t="str">
            <v>2CIE</v>
          </cell>
          <cell r="D223" t="str">
            <v>22237504</v>
          </cell>
          <cell r="E223">
            <v>14935</v>
          </cell>
          <cell r="F223">
            <v>861</v>
          </cell>
        </row>
        <row r="224">
          <cell r="B224" t="str">
            <v>60910205</v>
          </cell>
          <cell r="C224" t="str">
            <v>2CIE</v>
          </cell>
          <cell r="D224" t="str">
            <v>22237504</v>
          </cell>
          <cell r="E224">
            <v>10840</v>
          </cell>
          <cell r="F224">
            <v>699</v>
          </cell>
        </row>
        <row r="225">
          <cell r="B225" t="str">
            <v>61010079</v>
          </cell>
          <cell r="C225" t="str">
            <v>CCL</v>
          </cell>
          <cell r="D225" t="str">
            <v>22237505</v>
          </cell>
          <cell r="E225">
            <v>21226</v>
          </cell>
          <cell r="F225">
            <v>1404</v>
          </cell>
        </row>
        <row r="226">
          <cell r="B226" t="str">
            <v>61110004</v>
          </cell>
          <cell r="C226" t="str">
            <v>CCL</v>
          </cell>
          <cell r="D226" t="str">
            <v>22237505</v>
          </cell>
          <cell r="E226">
            <v>22766</v>
          </cell>
          <cell r="F226">
            <v>1307</v>
          </cell>
        </row>
        <row r="227">
          <cell r="B227" t="str">
            <v>61210057</v>
          </cell>
          <cell r="C227" t="str">
            <v>1CIE</v>
          </cell>
          <cell r="D227" t="str">
            <v>22237603</v>
          </cell>
          <cell r="E227">
            <v>7708</v>
          </cell>
          <cell r="F227">
            <v>566</v>
          </cell>
        </row>
        <row r="228">
          <cell r="B228" t="str">
            <v>60910015</v>
          </cell>
          <cell r="C228" t="str">
            <v>CA</v>
          </cell>
          <cell r="D228" t="str">
            <v>22237604</v>
          </cell>
          <cell r="E228">
            <v>14833</v>
          </cell>
          <cell r="F228">
            <v>852</v>
          </cell>
        </row>
        <row r="229">
          <cell r="B229" t="str">
            <v>60910349</v>
          </cell>
          <cell r="C229" t="str">
            <v>3CIE</v>
          </cell>
          <cell r="D229" t="str">
            <v>22237605</v>
          </cell>
          <cell r="E229">
            <v>16162</v>
          </cell>
          <cell r="F229">
            <v>766</v>
          </cell>
        </row>
        <row r="230">
          <cell r="B230" t="str">
            <v>61010047</v>
          </cell>
          <cell r="C230" t="str">
            <v>2CIE</v>
          </cell>
          <cell r="D230" t="str">
            <v>22237605</v>
          </cell>
          <cell r="E230">
            <v>21060</v>
          </cell>
          <cell r="F230">
            <v>1075</v>
          </cell>
        </row>
        <row r="231">
          <cell r="B231" t="str">
            <v>61010048</v>
          </cell>
          <cell r="C231" t="str">
            <v>2CIE</v>
          </cell>
          <cell r="D231" t="str">
            <v>22237605</v>
          </cell>
          <cell r="E231">
            <v>13310</v>
          </cell>
          <cell r="F231">
            <v>560</v>
          </cell>
        </row>
        <row r="232">
          <cell r="B232" t="str">
            <v>61010189</v>
          </cell>
          <cell r="C232" t="str">
            <v>4CIE</v>
          </cell>
          <cell r="D232" t="str">
            <v>22237605</v>
          </cell>
          <cell r="E232">
            <v>13685</v>
          </cell>
          <cell r="F232">
            <v>941</v>
          </cell>
        </row>
        <row r="233">
          <cell r="B233" t="str">
            <v>61010190</v>
          </cell>
          <cell r="C233" t="str">
            <v>3CIE</v>
          </cell>
          <cell r="D233" t="str">
            <v>22237605</v>
          </cell>
          <cell r="E233">
            <v>13610</v>
          </cell>
          <cell r="F233">
            <v>1026</v>
          </cell>
        </row>
        <row r="234">
          <cell r="B234" t="str">
            <v>61010228</v>
          </cell>
          <cell r="C234" t="str">
            <v>4CIE</v>
          </cell>
          <cell r="D234" t="str">
            <v>22237605</v>
          </cell>
          <cell r="E234">
            <v>9616</v>
          </cell>
          <cell r="F234">
            <v>615</v>
          </cell>
        </row>
        <row r="235">
          <cell r="B235" t="str">
            <v>61510748</v>
          </cell>
          <cell r="C235" t="str">
            <v>CCL</v>
          </cell>
          <cell r="D235" t="str">
            <v>23010104</v>
          </cell>
          <cell r="E235">
            <v>178120</v>
          </cell>
          <cell r="F235">
            <v>0</v>
          </cell>
        </row>
        <row r="236">
          <cell r="B236" t="str">
            <v>68721114</v>
          </cell>
          <cell r="C236" t="str">
            <v>CCL</v>
          </cell>
          <cell r="D236" t="str">
            <v>24230401</v>
          </cell>
          <cell r="E236">
            <v>83475</v>
          </cell>
          <cell r="F236">
            <v>3722</v>
          </cell>
        </row>
        <row r="237">
          <cell r="B237" t="str">
            <v>69120340</v>
          </cell>
          <cell r="C237" t="str">
            <v>CCL</v>
          </cell>
          <cell r="D237" t="str">
            <v>24230401</v>
          </cell>
          <cell r="E237">
            <v>13889</v>
          </cell>
          <cell r="F237">
            <v>3460</v>
          </cell>
        </row>
        <row r="238">
          <cell r="B238" t="str">
            <v>60430314</v>
          </cell>
          <cell r="C238" t="str">
            <v>3CIE</v>
          </cell>
          <cell r="D238" t="str">
            <v>24432201</v>
          </cell>
          <cell r="E238">
            <v>58224</v>
          </cell>
          <cell r="F238">
            <v>367</v>
          </cell>
        </row>
        <row r="239">
          <cell r="B239" t="str">
            <v>60430315</v>
          </cell>
          <cell r="C239" t="str">
            <v>1CIE</v>
          </cell>
          <cell r="D239" t="str">
            <v>24432201</v>
          </cell>
          <cell r="E239">
            <v>68208</v>
          </cell>
          <cell r="F239">
            <v>442</v>
          </cell>
        </row>
        <row r="240">
          <cell r="B240" t="str">
            <v>60430316</v>
          </cell>
          <cell r="C240" t="str">
            <v>2CIE</v>
          </cell>
          <cell r="D240" t="str">
            <v>24432201</v>
          </cell>
          <cell r="E240">
            <v>1890</v>
          </cell>
          <cell r="F240">
            <v>232</v>
          </cell>
        </row>
        <row r="241">
          <cell r="B241" t="str">
            <v>68930806</v>
          </cell>
          <cell r="C241" t="str">
            <v>CA</v>
          </cell>
          <cell r="D241" t="str">
            <v>24434001</v>
          </cell>
          <cell r="E241">
            <v>31805</v>
          </cell>
          <cell r="F241">
            <v>2479</v>
          </cell>
        </row>
        <row r="242">
          <cell r="B242" t="str">
            <v>69031257</v>
          </cell>
          <cell r="C242" t="str">
            <v>4CIE</v>
          </cell>
          <cell r="D242" t="str">
            <v>24434001</v>
          </cell>
          <cell r="E242">
            <v>25683</v>
          </cell>
          <cell r="F242">
            <v>3225</v>
          </cell>
        </row>
        <row r="243">
          <cell r="B243" t="str">
            <v>69031259</v>
          </cell>
          <cell r="C243" t="str">
            <v>2CIE</v>
          </cell>
          <cell r="D243" t="str">
            <v>24434001</v>
          </cell>
          <cell r="E243">
            <v>30166</v>
          </cell>
          <cell r="F243">
            <v>2307</v>
          </cell>
        </row>
        <row r="244">
          <cell r="B244" t="str">
            <v>69031354</v>
          </cell>
          <cell r="C244" t="str">
            <v>1CIE</v>
          </cell>
          <cell r="D244" t="str">
            <v>24434001</v>
          </cell>
          <cell r="E244">
            <v>25330</v>
          </cell>
          <cell r="F244">
            <v>2809</v>
          </cell>
        </row>
        <row r="245">
          <cell r="B245" t="str">
            <v>68831494</v>
          </cell>
          <cell r="C245" t="str">
            <v>3CIE</v>
          </cell>
          <cell r="D245" t="str">
            <v>24434002</v>
          </cell>
          <cell r="E245">
            <v>17874</v>
          </cell>
          <cell r="F245">
            <v>3321</v>
          </cell>
        </row>
        <row r="246">
          <cell r="B246" t="str">
            <v>68930783</v>
          </cell>
          <cell r="C246" t="str">
            <v>3CIE</v>
          </cell>
          <cell r="D246" t="str">
            <v>24434002</v>
          </cell>
          <cell r="E246">
            <v>52300</v>
          </cell>
          <cell r="F246">
            <v>2975</v>
          </cell>
        </row>
        <row r="247">
          <cell r="B247" t="str">
            <v>69830130</v>
          </cell>
          <cell r="C247" t="str">
            <v>CA</v>
          </cell>
          <cell r="D247" t="str">
            <v>24453101</v>
          </cell>
          <cell r="E247">
            <v>24200</v>
          </cell>
          <cell r="F247">
            <v>0</v>
          </cell>
        </row>
        <row r="248">
          <cell r="B248" t="str">
            <v>60130534</v>
          </cell>
          <cell r="C248" t="str">
            <v>CCL</v>
          </cell>
          <cell r="D248" t="str">
            <v>24453102</v>
          </cell>
          <cell r="E248">
            <v>49601</v>
          </cell>
          <cell r="F248">
            <v>364</v>
          </cell>
        </row>
        <row r="249">
          <cell r="B249" t="str">
            <v>60830124</v>
          </cell>
          <cell r="C249" t="str">
            <v>CA</v>
          </cell>
          <cell r="D249" t="str">
            <v>24453103</v>
          </cell>
          <cell r="E249">
            <v>77565</v>
          </cell>
          <cell r="F249">
            <v>0</v>
          </cell>
        </row>
        <row r="250">
          <cell r="B250" t="str">
            <v>60830139</v>
          </cell>
          <cell r="C250" t="str">
            <v>2CIE</v>
          </cell>
          <cell r="D250" t="str">
            <v>24453103</v>
          </cell>
          <cell r="E250">
            <v>77910</v>
          </cell>
          <cell r="F250">
            <v>0</v>
          </cell>
        </row>
        <row r="251">
          <cell r="B251" t="str">
            <v>60830140</v>
          </cell>
          <cell r="C251" t="str">
            <v>3CIE</v>
          </cell>
          <cell r="D251" t="str">
            <v>24453103</v>
          </cell>
          <cell r="E251">
            <v>94150</v>
          </cell>
          <cell r="F251">
            <v>0</v>
          </cell>
        </row>
        <row r="252">
          <cell r="B252" t="str">
            <v>60830142</v>
          </cell>
          <cell r="C252" t="str">
            <v>CA</v>
          </cell>
          <cell r="D252" t="str">
            <v>24453103</v>
          </cell>
          <cell r="E252">
            <v>73780</v>
          </cell>
          <cell r="F252">
            <v>0</v>
          </cell>
        </row>
        <row r="253">
          <cell r="B253" t="str">
            <v>60830143</v>
          </cell>
          <cell r="C253" t="str">
            <v>CCL</v>
          </cell>
          <cell r="D253" t="str">
            <v>24453103</v>
          </cell>
          <cell r="E253">
            <v>80000</v>
          </cell>
          <cell r="F253">
            <v>0</v>
          </cell>
        </row>
        <row r="254">
          <cell r="B254" t="str">
            <v>60830145</v>
          </cell>
          <cell r="C254" t="str">
            <v>2CIE</v>
          </cell>
          <cell r="D254" t="str">
            <v>24453103</v>
          </cell>
          <cell r="E254">
            <v>21782</v>
          </cell>
          <cell r="F254">
            <v>0</v>
          </cell>
        </row>
        <row r="255">
          <cell r="B255" t="str">
            <v>60830146</v>
          </cell>
          <cell r="C255" t="str">
            <v>4CIE</v>
          </cell>
          <cell r="D255" t="str">
            <v>24453103</v>
          </cell>
          <cell r="E255">
            <v>77043</v>
          </cell>
          <cell r="F255">
            <v>0</v>
          </cell>
        </row>
        <row r="256">
          <cell r="B256" t="str">
            <v>60830147</v>
          </cell>
          <cell r="C256" t="str">
            <v>2CIE</v>
          </cell>
          <cell r="D256" t="str">
            <v>24453103</v>
          </cell>
          <cell r="E256">
            <v>74616</v>
          </cell>
          <cell r="F256">
            <v>0</v>
          </cell>
        </row>
        <row r="257">
          <cell r="B257" t="str">
            <v>60930141</v>
          </cell>
          <cell r="C257" t="str">
            <v>CA</v>
          </cell>
          <cell r="D257" t="str">
            <v>24453103</v>
          </cell>
          <cell r="E257">
            <v>45610</v>
          </cell>
          <cell r="F257">
            <v>0</v>
          </cell>
        </row>
        <row r="258">
          <cell r="B258" t="str">
            <v>60930318</v>
          </cell>
          <cell r="C258" t="str">
            <v>1CIE</v>
          </cell>
          <cell r="D258" t="str">
            <v>24453103</v>
          </cell>
          <cell r="E258">
            <v>78073</v>
          </cell>
          <cell r="F258">
            <v>0</v>
          </cell>
        </row>
        <row r="259">
          <cell r="B259" t="str">
            <v>60930320</v>
          </cell>
          <cell r="C259" t="str">
            <v>4CIE</v>
          </cell>
          <cell r="D259" t="str">
            <v>24453103</v>
          </cell>
          <cell r="E259">
            <v>66972</v>
          </cell>
          <cell r="F259">
            <v>0</v>
          </cell>
        </row>
        <row r="260">
          <cell r="B260" t="str">
            <v>60930323</v>
          </cell>
          <cell r="C260" t="str">
            <v>CCL</v>
          </cell>
          <cell r="D260" t="str">
            <v>24453103</v>
          </cell>
          <cell r="E260">
            <v>1394</v>
          </cell>
          <cell r="F260">
            <v>0</v>
          </cell>
        </row>
        <row r="261">
          <cell r="B261" t="str">
            <v>60830144</v>
          </cell>
          <cell r="C261" t="str">
            <v>CCL</v>
          </cell>
          <cell r="D261" t="str">
            <v>24453302</v>
          </cell>
          <cell r="E261">
            <v>69932</v>
          </cell>
          <cell r="F261">
            <v>0</v>
          </cell>
        </row>
        <row r="262">
          <cell r="B262" t="str">
            <v>60330173</v>
          </cell>
          <cell r="C262" t="str">
            <v>CCL</v>
          </cell>
          <cell r="D262" t="str">
            <v>24453702</v>
          </cell>
          <cell r="E262">
            <v>24896</v>
          </cell>
          <cell r="F262">
            <v>0</v>
          </cell>
        </row>
        <row r="263">
          <cell r="B263" t="str">
            <v>60330186</v>
          </cell>
          <cell r="C263" t="str">
            <v>CCL</v>
          </cell>
          <cell r="D263" t="str">
            <v>24453702</v>
          </cell>
          <cell r="E263">
            <v>23100</v>
          </cell>
          <cell r="F263">
            <v>0</v>
          </cell>
        </row>
        <row r="264">
          <cell r="B264" t="str">
            <v>60330205</v>
          </cell>
          <cell r="C264" t="str">
            <v>CCL</v>
          </cell>
          <cell r="D264" t="str">
            <v>24453702</v>
          </cell>
          <cell r="E264">
            <v>18729</v>
          </cell>
          <cell r="F264">
            <v>0</v>
          </cell>
        </row>
        <row r="265">
          <cell r="B265" t="str">
            <v>60030011</v>
          </cell>
          <cell r="C265" t="str">
            <v>CCL</v>
          </cell>
          <cell r="D265" t="str">
            <v>24454101</v>
          </cell>
          <cell r="E265">
            <v>34028</v>
          </cell>
          <cell r="F265">
            <v>0</v>
          </cell>
        </row>
        <row r="266">
          <cell r="B266" t="str">
            <v>60330006</v>
          </cell>
          <cell r="C266" t="str">
            <v>3CIE</v>
          </cell>
          <cell r="D266" t="str">
            <v>24454303</v>
          </cell>
          <cell r="E266">
            <v>107342</v>
          </cell>
          <cell r="F266">
            <v>0</v>
          </cell>
        </row>
        <row r="267">
          <cell r="B267" t="str">
            <v>60330014</v>
          </cell>
          <cell r="C267" t="str">
            <v>CCL</v>
          </cell>
          <cell r="D267" t="str">
            <v>24454303</v>
          </cell>
          <cell r="E267">
            <v>90820</v>
          </cell>
          <cell r="F267">
            <v>0</v>
          </cell>
        </row>
        <row r="268">
          <cell r="B268" t="str">
            <v>60330020</v>
          </cell>
          <cell r="C268" t="str">
            <v>1CIE</v>
          </cell>
          <cell r="D268" t="str">
            <v>24454303</v>
          </cell>
          <cell r="E268">
            <v>95260</v>
          </cell>
          <cell r="F268">
            <v>0</v>
          </cell>
        </row>
        <row r="269">
          <cell r="B269" t="str">
            <v>60330024</v>
          </cell>
          <cell r="C269" t="str">
            <v>4CIE</v>
          </cell>
          <cell r="D269" t="str">
            <v>24454303</v>
          </cell>
          <cell r="E269">
            <v>11174</v>
          </cell>
          <cell r="F269">
            <v>0</v>
          </cell>
        </row>
        <row r="270">
          <cell r="B270" t="str">
            <v>60330027</v>
          </cell>
          <cell r="C270" t="str">
            <v>2CIE</v>
          </cell>
          <cell r="D270" t="str">
            <v>24454303</v>
          </cell>
          <cell r="E270">
            <v>97134</v>
          </cell>
          <cell r="F270">
            <v>0</v>
          </cell>
        </row>
        <row r="271">
          <cell r="B271" t="str">
            <v>60330028</v>
          </cell>
          <cell r="C271" t="str">
            <v>3CIE</v>
          </cell>
          <cell r="D271" t="str">
            <v>24454303</v>
          </cell>
          <cell r="E271">
            <v>100554</v>
          </cell>
          <cell r="F271">
            <v>0</v>
          </cell>
        </row>
        <row r="272">
          <cell r="B272" t="str">
            <v>60730360</v>
          </cell>
          <cell r="C272" t="str">
            <v>4CIE</v>
          </cell>
          <cell r="D272" t="str">
            <v>24454303</v>
          </cell>
          <cell r="E272">
            <v>69258</v>
          </cell>
          <cell r="F272">
            <v>0</v>
          </cell>
        </row>
        <row r="273">
          <cell r="B273" t="str">
            <v>60930651</v>
          </cell>
          <cell r="C273" t="str">
            <v>CCL</v>
          </cell>
          <cell r="D273" t="str">
            <v>24454501</v>
          </cell>
          <cell r="E273">
            <v>52546</v>
          </cell>
          <cell r="F273">
            <v>0</v>
          </cell>
        </row>
        <row r="274">
          <cell r="B274" t="str">
            <v>60930603</v>
          </cell>
          <cell r="C274" t="str">
            <v>CCL</v>
          </cell>
          <cell r="D274" t="str">
            <v>24454601</v>
          </cell>
          <cell r="E274">
            <v>58636</v>
          </cell>
          <cell r="F274">
            <v>0</v>
          </cell>
        </row>
        <row r="275">
          <cell r="B275" t="str">
            <v>69130612</v>
          </cell>
          <cell r="C275" t="str">
            <v>1CIE</v>
          </cell>
          <cell r="D275" t="str">
            <v>24462001</v>
          </cell>
          <cell r="E275">
            <v>5208</v>
          </cell>
          <cell r="F275">
            <v>2497</v>
          </cell>
        </row>
        <row r="276">
          <cell r="B276" t="str">
            <v>69230138</v>
          </cell>
          <cell r="C276" t="str">
            <v>2CIE</v>
          </cell>
          <cell r="D276" t="str">
            <v>24462002</v>
          </cell>
          <cell r="E276">
            <v>68190</v>
          </cell>
          <cell r="F276">
            <v>2979</v>
          </cell>
        </row>
        <row r="277">
          <cell r="B277" t="str">
            <v>69330280</v>
          </cell>
          <cell r="C277" t="str">
            <v>CCL</v>
          </cell>
          <cell r="D277" t="str">
            <v>24462301</v>
          </cell>
          <cell r="E277">
            <v>59494</v>
          </cell>
          <cell r="F277">
            <v>2545</v>
          </cell>
        </row>
        <row r="278">
          <cell r="B278" t="str">
            <v>69430081</v>
          </cell>
          <cell r="C278" t="str">
            <v>CA</v>
          </cell>
          <cell r="D278" t="str">
            <v>24462301</v>
          </cell>
          <cell r="E278">
            <v>3443</v>
          </cell>
          <cell r="F278">
            <v>1671</v>
          </cell>
        </row>
        <row r="279">
          <cell r="B279" t="str">
            <v>69530097</v>
          </cell>
          <cell r="C279" t="str">
            <v>CA</v>
          </cell>
          <cell r="D279" t="str">
            <v>24462301</v>
          </cell>
          <cell r="E279">
            <v>55111</v>
          </cell>
          <cell r="F279">
            <v>1877</v>
          </cell>
        </row>
        <row r="280">
          <cell r="B280" t="str">
            <v>69530151</v>
          </cell>
          <cell r="C280" t="str">
            <v>CCL</v>
          </cell>
          <cell r="D280" t="str">
            <v>24462301</v>
          </cell>
          <cell r="E280">
            <v>10489</v>
          </cell>
          <cell r="F280">
            <v>1788</v>
          </cell>
        </row>
        <row r="281">
          <cell r="B281" t="str">
            <v>60930392</v>
          </cell>
          <cell r="C281" t="str">
            <v>CA</v>
          </cell>
          <cell r="D281" t="str">
            <v>24530901</v>
          </cell>
          <cell r="E281">
            <v>50666</v>
          </cell>
          <cell r="F281">
            <v>2031</v>
          </cell>
        </row>
        <row r="282">
          <cell r="B282" t="str">
            <v>60930398</v>
          </cell>
          <cell r="C282" t="str">
            <v>1CIE</v>
          </cell>
          <cell r="D282" t="str">
            <v>24530901</v>
          </cell>
          <cell r="E282">
            <v>40970</v>
          </cell>
          <cell r="F282">
            <v>1200</v>
          </cell>
        </row>
        <row r="283">
          <cell r="B283" t="str">
            <v>60930399</v>
          </cell>
          <cell r="C283" t="str">
            <v>2CIE</v>
          </cell>
          <cell r="D283" t="str">
            <v>24530901</v>
          </cell>
          <cell r="E283">
            <v>48422</v>
          </cell>
          <cell r="F283">
            <v>1601</v>
          </cell>
        </row>
        <row r="284">
          <cell r="B284" t="str">
            <v>60930407</v>
          </cell>
          <cell r="C284" t="str">
            <v>3CIE</v>
          </cell>
          <cell r="D284" t="str">
            <v>24530901</v>
          </cell>
          <cell r="E284">
            <v>45133</v>
          </cell>
          <cell r="F284">
            <v>1281</v>
          </cell>
        </row>
        <row r="285">
          <cell r="B285" t="str">
            <v>60930408</v>
          </cell>
          <cell r="C285" t="str">
            <v>4CIE</v>
          </cell>
          <cell r="D285" t="str">
            <v>24530901</v>
          </cell>
          <cell r="E285">
            <v>30727</v>
          </cell>
          <cell r="F285">
            <v>885</v>
          </cell>
        </row>
        <row r="286">
          <cell r="B286" t="str">
            <v>60930411</v>
          </cell>
          <cell r="C286" t="str">
            <v>CA</v>
          </cell>
          <cell r="D286" t="str">
            <v>24530901</v>
          </cell>
          <cell r="E286">
            <v>37415</v>
          </cell>
          <cell r="F286">
            <v>1303</v>
          </cell>
        </row>
        <row r="287">
          <cell r="B287" t="str">
            <v>68730781</v>
          </cell>
          <cell r="C287" t="str">
            <v>CA</v>
          </cell>
          <cell r="D287" t="str">
            <v>25524001</v>
          </cell>
          <cell r="E287">
            <v>55500</v>
          </cell>
          <cell r="F287">
            <v>2969</v>
          </cell>
        </row>
        <row r="288">
          <cell r="B288" t="str">
            <v>68831347</v>
          </cell>
          <cell r="C288" t="str">
            <v>CA</v>
          </cell>
          <cell r="D288" t="str">
            <v>25524001</v>
          </cell>
          <cell r="E288">
            <v>12530</v>
          </cell>
          <cell r="F288">
            <v>2455</v>
          </cell>
        </row>
        <row r="289">
          <cell r="B289" t="str">
            <v>60130462</v>
          </cell>
          <cell r="C289" t="str">
            <v>CCL</v>
          </cell>
          <cell r="D289" t="str">
            <v>26311401</v>
          </cell>
          <cell r="E289">
            <v>55410</v>
          </cell>
          <cell r="F289">
            <v>0</v>
          </cell>
        </row>
        <row r="290">
          <cell r="B290" t="str">
            <v>60130463</v>
          </cell>
          <cell r="C290" t="str">
            <v>CCL</v>
          </cell>
          <cell r="D290" t="str">
            <v>26311401</v>
          </cell>
          <cell r="E290">
            <v>78815</v>
          </cell>
          <cell r="F290">
            <v>0</v>
          </cell>
        </row>
        <row r="291">
          <cell r="B291" t="str">
            <v>60330436</v>
          </cell>
          <cell r="C291" t="str">
            <v>CCL</v>
          </cell>
          <cell r="D291" t="str">
            <v>26311401</v>
          </cell>
          <cell r="E291">
            <v>23324</v>
          </cell>
          <cell r="F291">
            <v>0</v>
          </cell>
        </row>
        <row r="292">
          <cell r="B292" t="str">
            <v>60430471</v>
          </cell>
          <cell r="C292" t="str">
            <v>CCL</v>
          </cell>
          <cell r="D292" t="str">
            <v>26311401</v>
          </cell>
          <cell r="E292">
            <v>18484</v>
          </cell>
          <cell r="F292">
            <v>0</v>
          </cell>
        </row>
        <row r="293">
          <cell r="B293" t="str">
            <v>69430216</v>
          </cell>
          <cell r="C293" t="str">
            <v>CCL</v>
          </cell>
          <cell r="D293" t="str">
            <v>26331102</v>
          </cell>
          <cell r="E293">
            <v>47241</v>
          </cell>
          <cell r="F293">
            <v>4153</v>
          </cell>
        </row>
        <row r="294">
          <cell r="B294" t="str">
            <v>60820244</v>
          </cell>
          <cell r="C294" t="str">
            <v>CCL</v>
          </cell>
          <cell r="D294" t="str">
            <v>27010316</v>
          </cell>
          <cell r="E294">
            <v>23680</v>
          </cell>
          <cell r="F294">
            <v>0</v>
          </cell>
        </row>
        <row r="295">
          <cell r="B295" t="str">
            <v>60520262</v>
          </cell>
          <cell r="C295" t="str">
            <v>CCL</v>
          </cell>
          <cell r="D295" t="str">
            <v>27010801</v>
          </cell>
          <cell r="E295">
            <v>76788</v>
          </cell>
          <cell r="F295">
            <v>0</v>
          </cell>
        </row>
        <row r="296">
          <cell r="B296" t="str">
            <v>60820126</v>
          </cell>
          <cell r="C296" t="str">
            <v>CA</v>
          </cell>
          <cell r="D296" t="str">
            <v>27541003</v>
          </cell>
          <cell r="E296">
            <v>47617</v>
          </cell>
          <cell r="F296">
            <v>0</v>
          </cell>
        </row>
        <row r="297">
          <cell r="B297" t="str">
            <v>61120017</v>
          </cell>
          <cell r="C297" t="str">
            <v>CA</v>
          </cell>
          <cell r="D297" t="str">
            <v>27543001</v>
          </cell>
          <cell r="E297">
            <v>93180</v>
          </cell>
          <cell r="F297">
            <v>0</v>
          </cell>
        </row>
        <row r="298">
          <cell r="B298" t="str">
            <v>68231234</v>
          </cell>
          <cell r="C298" t="str">
            <v>CCL</v>
          </cell>
          <cell r="D298" t="str">
            <v>280690K2</v>
          </cell>
          <cell r="E298">
            <v>7274</v>
          </cell>
          <cell r="F298">
            <v>501</v>
          </cell>
        </row>
        <row r="299">
          <cell r="B299" t="str">
            <v>68931095</v>
          </cell>
          <cell r="C299" t="str">
            <v>CCL</v>
          </cell>
          <cell r="D299" t="str">
            <v>280690L4</v>
          </cell>
          <cell r="E299">
            <v>44900</v>
          </cell>
          <cell r="F299">
            <v>2835</v>
          </cell>
        </row>
        <row r="300">
          <cell r="B300" t="str">
            <v>68530313</v>
          </cell>
          <cell r="C300" t="str">
            <v>1CIE</v>
          </cell>
          <cell r="D300" t="str">
            <v>281590D4</v>
          </cell>
          <cell r="E300">
            <v>10900</v>
          </cell>
          <cell r="F300">
            <v>6268</v>
          </cell>
        </row>
        <row r="301">
          <cell r="B301" t="str">
            <v>68530370</v>
          </cell>
          <cell r="C301" t="str">
            <v>1CIE</v>
          </cell>
          <cell r="D301" t="str">
            <v>281590D4</v>
          </cell>
          <cell r="E301">
            <v>9756</v>
          </cell>
          <cell r="F301">
            <v>4420</v>
          </cell>
        </row>
        <row r="302">
          <cell r="B302" t="str">
            <v>68530397</v>
          </cell>
          <cell r="C302" t="str">
            <v>4CIE</v>
          </cell>
          <cell r="D302" t="str">
            <v>281590D4</v>
          </cell>
          <cell r="E302">
            <v>2703</v>
          </cell>
          <cell r="F302">
            <v>5383</v>
          </cell>
        </row>
        <row r="303">
          <cell r="B303" t="str">
            <v>68630023</v>
          </cell>
          <cell r="C303" t="str">
            <v>1CIE</v>
          </cell>
          <cell r="D303" t="str">
            <v>281590D4</v>
          </cell>
          <cell r="E303">
            <v>55965</v>
          </cell>
          <cell r="F303">
            <v>1050</v>
          </cell>
        </row>
        <row r="304">
          <cell r="B304" t="str">
            <v>68630053</v>
          </cell>
          <cell r="C304" t="str">
            <v>2CIE</v>
          </cell>
          <cell r="D304" t="str">
            <v>281590D4</v>
          </cell>
          <cell r="E304">
            <v>43694</v>
          </cell>
          <cell r="F304">
            <v>3406</v>
          </cell>
        </row>
        <row r="305">
          <cell r="B305" t="str">
            <v>68630101</v>
          </cell>
          <cell r="C305" t="str">
            <v>2CIE</v>
          </cell>
          <cell r="D305" t="str">
            <v>281590D4</v>
          </cell>
          <cell r="E305">
            <v>68406</v>
          </cell>
          <cell r="F305">
            <v>5206</v>
          </cell>
        </row>
        <row r="306">
          <cell r="B306" t="str">
            <v>68630141</v>
          </cell>
          <cell r="C306" t="str">
            <v>1CIE</v>
          </cell>
          <cell r="D306" t="str">
            <v>281590D4</v>
          </cell>
          <cell r="E306">
            <v>42296</v>
          </cell>
          <cell r="F306">
            <v>3569</v>
          </cell>
        </row>
        <row r="307">
          <cell r="B307" t="str">
            <v>68630181</v>
          </cell>
          <cell r="C307" t="str">
            <v>3CIE</v>
          </cell>
          <cell r="D307" t="str">
            <v>281590D4</v>
          </cell>
          <cell r="E307">
            <v>51113</v>
          </cell>
          <cell r="F307">
            <v>4508</v>
          </cell>
        </row>
        <row r="308">
          <cell r="B308" t="str">
            <v>68730126</v>
          </cell>
          <cell r="C308" t="str">
            <v>3CIE</v>
          </cell>
          <cell r="D308" t="str">
            <v>281590D4</v>
          </cell>
          <cell r="E308">
            <v>29486</v>
          </cell>
          <cell r="F308">
            <v>2042</v>
          </cell>
        </row>
        <row r="309">
          <cell r="B309" t="str">
            <v>68730129</v>
          </cell>
          <cell r="C309" t="str">
            <v>4CIE</v>
          </cell>
          <cell r="D309" t="str">
            <v>281590D4</v>
          </cell>
          <cell r="E309">
            <v>50115</v>
          </cell>
          <cell r="F309">
            <v>4142</v>
          </cell>
        </row>
        <row r="310">
          <cell r="B310" t="str">
            <v>68930950</v>
          </cell>
          <cell r="C310" t="str">
            <v>3CIE</v>
          </cell>
          <cell r="D310" t="str">
            <v>281590D4</v>
          </cell>
          <cell r="E310">
            <v>58931</v>
          </cell>
          <cell r="F310">
            <v>4442</v>
          </cell>
        </row>
        <row r="311">
          <cell r="B311" t="str">
            <v>68931020</v>
          </cell>
          <cell r="C311" t="str">
            <v>3CIE</v>
          </cell>
          <cell r="D311" t="str">
            <v>281590D4</v>
          </cell>
          <cell r="E311">
            <v>50679</v>
          </cell>
          <cell r="F311">
            <v>5452</v>
          </cell>
        </row>
        <row r="312">
          <cell r="B312" t="str">
            <v>69030524</v>
          </cell>
          <cell r="C312" t="str">
            <v>2CIE</v>
          </cell>
          <cell r="D312" t="str">
            <v>281590D4</v>
          </cell>
          <cell r="E312">
            <v>58610</v>
          </cell>
          <cell r="F312">
            <v>5141</v>
          </cell>
        </row>
        <row r="313">
          <cell r="B313" t="str">
            <v>69030646</v>
          </cell>
          <cell r="C313" t="str">
            <v>4CIE</v>
          </cell>
          <cell r="D313" t="str">
            <v>281590D4</v>
          </cell>
          <cell r="E313">
            <v>3457</v>
          </cell>
          <cell r="F313">
            <v>3868</v>
          </cell>
        </row>
        <row r="314">
          <cell r="B314" t="str">
            <v>69030672</v>
          </cell>
          <cell r="C314" t="str">
            <v>2CIE</v>
          </cell>
          <cell r="D314" t="str">
            <v>281590D4</v>
          </cell>
          <cell r="E314">
            <v>7688</v>
          </cell>
          <cell r="F314">
            <v>4203</v>
          </cell>
        </row>
        <row r="315">
          <cell r="B315" t="str">
            <v>69130010</v>
          </cell>
          <cell r="C315" t="str">
            <v>4CIE</v>
          </cell>
          <cell r="D315" t="str">
            <v>281590D4</v>
          </cell>
          <cell r="E315">
            <v>52864</v>
          </cell>
          <cell r="F315">
            <v>4166</v>
          </cell>
        </row>
        <row r="316">
          <cell r="B316" t="str">
            <v>69230036</v>
          </cell>
          <cell r="C316" t="str">
            <v>3CIE</v>
          </cell>
          <cell r="D316" t="str">
            <v>281590D4</v>
          </cell>
          <cell r="E316">
            <v>14557</v>
          </cell>
          <cell r="F316">
            <v>4289</v>
          </cell>
        </row>
        <row r="317">
          <cell r="B317" t="str">
            <v>69230041</v>
          </cell>
          <cell r="C317" t="str">
            <v>4CIE</v>
          </cell>
          <cell r="D317" t="str">
            <v>281590D4</v>
          </cell>
          <cell r="E317">
            <v>3163</v>
          </cell>
          <cell r="F317">
            <v>3830</v>
          </cell>
        </row>
        <row r="318">
          <cell r="B318" t="str">
            <v>68730171</v>
          </cell>
          <cell r="C318" t="str">
            <v>CCL</v>
          </cell>
          <cell r="D318" t="str">
            <v>283290D1</v>
          </cell>
          <cell r="E318">
            <v>15025</v>
          </cell>
          <cell r="F318">
            <v>2827</v>
          </cell>
        </row>
        <row r="319">
          <cell r="B319" t="str">
            <v>68830065</v>
          </cell>
          <cell r="C319" t="str">
            <v>CCL</v>
          </cell>
          <cell r="D319" t="str">
            <v>283290D1</v>
          </cell>
          <cell r="E319">
            <v>8591</v>
          </cell>
          <cell r="F319">
            <v>3088</v>
          </cell>
        </row>
        <row r="320">
          <cell r="B320" t="str">
            <v>68131031</v>
          </cell>
          <cell r="C320" t="str">
            <v>CCL</v>
          </cell>
          <cell r="D320" t="str">
            <v>283590A1</v>
          </cell>
          <cell r="E320">
            <v>15248</v>
          </cell>
          <cell r="F320">
            <v>696</v>
          </cell>
        </row>
        <row r="321">
          <cell r="B321" t="str">
            <v>6930296</v>
          </cell>
          <cell r="C321" t="str">
            <v>CCL</v>
          </cell>
          <cell r="D321" t="str">
            <v>283590A1</v>
          </cell>
          <cell r="E321">
            <v>47070</v>
          </cell>
          <cell r="F321">
            <v>870</v>
          </cell>
        </row>
        <row r="322">
          <cell r="B322" t="str">
            <v>2601251</v>
          </cell>
          <cell r="C322" t="str">
            <v>CCL</v>
          </cell>
          <cell r="D322" t="str">
            <v>29112001</v>
          </cell>
          <cell r="E322">
            <v>9774</v>
          </cell>
          <cell r="F322">
            <v>0</v>
          </cell>
        </row>
        <row r="323">
          <cell r="B323" t="str">
            <v>6200028</v>
          </cell>
          <cell r="C323" t="str">
            <v>CCL</v>
          </cell>
          <cell r="D323" t="str">
            <v>29112001</v>
          </cell>
          <cell r="E323">
            <v>12978</v>
          </cell>
          <cell r="F323">
            <v>0</v>
          </cell>
        </row>
        <row r="324">
          <cell r="B324" t="str">
            <v>1071342</v>
          </cell>
          <cell r="C324" t="str">
            <v>CCL</v>
          </cell>
          <cell r="D324" t="str">
            <v>29114001</v>
          </cell>
          <cell r="E324">
            <v>12979</v>
          </cell>
          <cell r="F324">
            <v>0</v>
          </cell>
        </row>
        <row r="325">
          <cell r="B325" t="str">
            <v>2400250</v>
          </cell>
          <cell r="C325" t="str">
            <v>3CIE</v>
          </cell>
          <cell r="D325" t="str">
            <v>29122402</v>
          </cell>
          <cell r="E325">
            <v>16360</v>
          </cell>
          <cell r="F325">
            <v>0</v>
          </cell>
        </row>
        <row r="326">
          <cell r="B326" t="str">
            <v>2600728</v>
          </cell>
          <cell r="C326" t="str">
            <v>1CIE</v>
          </cell>
          <cell r="D326" t="str">
            <v>29122402</v>
          </cell>
          <cell r="E326">
            <v>2508</v>
          </cell>
          <cell r="F326">
            <v>0</v>
          </cell>
        </row>
        <row r="327">
          <cell r="B327" t="str">
            <v>2600730</v>
          </cell>
          <cell r="C327" t="str">
            <v>1CIE</v>
          </cell>
          <cell r="D327" t="str">
            <v>29122402</v>
          </cell>
          <cell r="E327">
            <v>14780</v>
          </cell>
          <cell r="F327">
            <v>0</v>
          </cell>
        </row>
        <row r="328">
          <cell r="B328" t="str">
            <v>2600772</v>
          </cell>
          <cell r="C328" t="str">
            <v>4CIE</v>
          </cell>
          <cell r="D328" t="str">
            <v>29122402</v>
          </cell>
          <cell r="E328">
            <v>14790</v>
          </cell>
          <cell r="F328">
            <v>0</v>
          </cell>
        </row>
        <row r="329">
          <cell r="B329" t="str">
            <v>2600791</v>
          </cell>
          <cell r="C329" t="str">
            <v>4CIE</v>
          </cell>
          <cell r="D329" t="str">
            <v>29122402</v>
          </cell>
          <cell r="E329">
            <v>9242</v>
          </cell>
          <cell r="F329">
            <v>0</v>
          </cell>
        </row>
        <row r="330">
          <cell r="B330" t="str">
            <v>2600793</v>
          </cell>
          <cell r="C330" t="str">
            <v>4CIE</v>
          </cell>
          <cell r="D330" t="str">
            <v>29122402</v>
          </cell>
          <cell r="E330">
            <v>14998</v>
          </cell>
          <cell r="F330">
            <v>0</v>
          </cell>
        </row>
        <row r="331">
          <cell r="B331" t="str">
            <v>2600796</v>
          </cell>
          <cell r="C331" t="str">
            <v>CA</v>
          </cell>
          <cell r="D331" t="str">
            <v>29122402</v>
          </cell>
          <cell r="E331">
            <v>80140</v>
          </cell>
          <cell r="F331">
            <v>0</v>
          </cell>
        </row>
        <row r="332">
          <cell r="B332" t="str">
            <v>68000287</v>
          </cell>
          <cell r="C332" t="str">
            <v>CCL</v>
          </cell>
          <cell r="D332" t="str">
            <v>29131001</v>
          </cell>
          <cell r="E332">
            <v>16145</v>
          </cell>
          <cell r="F332">
            <v>0</v>
          </cell>
        </row>
        <row r="333">
          <cell r="B333" t="str">
            <v>68200072</v>
          </cell>
          <cell r="C333" t="str">
            <v>CCL</v>
          </cell>
          <cell r="D333" t="str">
            <v>29131001</v>
          </cell>
          <cell r="E333">
            <v>22087</v>
          </cell>
          <cell r="F333">
            <v>0</v>
          </cell>
        </row>
        <row r="334">
          <cell r="B334" t="str">
            <v>61600028</v>
          </cell>
          <cell r="C334" t="str">
            <v>CCL</v>
          </cell>
          <cell r="D334" t="str">
            <v>29141101</v>
          </cell>
          <cell r="E334">
            <v>28491</v>
          </cell>
          <cell r="F334">
            <v>0</v>
          </cell>
        </row>
        <row r="335">
          <cell r="B335" t="str">
            <v>61600029</v>
          </cell>
          <cell r="C335" t="str">
            <v>CCL</v>
          </cell>
          <cell r="D335" t="str">
            <v>29141101</v>
          </cell>
          <cell r="E335">
            <v>25965</v>
          </cell>
          <cell r="F335">
            <v>0</v>
          </cell>
        </row>
        <row r="336">
          <cell r="B336" t="str">
            <v>69800026</v>
          </cell>
          <cell r="C336" t="str">
            <v>CA</v>
          </cell>
          <cell r="D336" t="str">
            <v>29161401</v>
          </cell>
          <cell r="E336">
            <v>76439</v>
          </cell>
          <cell r="F336">
            <v>0</v>
          </cell>
        </row>
        <row r="337">
          <cell r="B337" t="str">
            <v>69500072</v>
          </cell>
          <cell r="C337" t="str">
            <v>4CIE</v>
          </cell>
          <cell r="D337" t="str">
            <v>29301301</v>
          </cell>
          <cell r="E337">
            <v>6950</v>
          </cell>
          <cell r="F337">
            <v>0</v>
          </cell>
        </row>
        <row r="338">
          <cell r="B338" t="str">
            <v>69500321</v>
          </cell>
          <cell r="C338" t="str">
            <v>2CIE</v>
          </cell>
          <cell r="D338" t="str">
            <v>29301301</v>
          </cell>
          <cell r="E338">
            <v>16871</v>
          </cell>
          <cell r="F338">
            <v>0</v>
          </cell>
        </row>
        <row r="339">
          <cell r="B339" t="str">
            <v>69500322</v>
          </cell>
          <cell r="C339" t="str">
            <v>3CIE</v>
          </cell>
          <cell r="D339" t="str">
            <v>29301301</v>
          </cell>
          <cell r="E339">
            <v>19188</v>
          </cell>
          <cell r="F339">
            <v>0</v>
          </cell>
        </row>
        <row r="340">
          <cell r="B340" t="str">
            <v>69400008</v>
          </cell>
          <cell r="C340" t="str">
            <v>CCL</v>
          </cell>
          <cell r="D340" t="str">
            <v>29981201</v>
          </cell>
          <cell r="E340">
            <v>45996</v>
          </cell>
          <cell r="F340">
            <v>0</v>
          </cell>
        </row>
        <row r="341">
          <cell r="B341" t="str">
            <v>177</v>
          </cell>
          <cell r="C341" t="str">
            <v>CCL</v>
          </cell>
          <cell r="D341" t="str">
            <v>30301101</v>
          </cell>
          <cell r="E341">
            <v>0</v>
          </cell>
          <cell r="F341">
            <v>403</v>
          </cell>
        </row>
        <row r="342">
          <cell r="B342" t="str">
            <v>180.</v>
          </cell>
          <cell r="C342" t="str">
            <v>CCL</v>
          </cell>
          <cell r="D342" t="str">
            <v>30301101</v>
          </cell>
          <cell r="E342">
            <v>0</v>
          </cell>
          <cell r="F342">
            <v>314</v>
          </cell>
        </row>
        <row r="343">
          <cell r="B343" t="str">
            <v>194</v>
          </cell>
          <cell r="C343" t="str">
            <v>CCL</v>
          </cell>
          <cell r="D343" t="str">
            <v>30301101</v>
          </cell>
          <cell r="E343">
            <v>0</v>
          </cell>
          <cell r="F343">
            <v>261</v>
          </cell>
        </row>
        <row r="344">
          <cell r="B344" t="str">
            <v>930000330</v>
          </cell>
          <cell r="C344" t="str">
            <v>CCL</v>
          </cell>
          <cell r="D344" t="str">
            <v>30310201</v>
          </cell>
          <cell r="E344">
            <v>0</v>
          </cell>
          <cell r="F344">
            <v>72</v>
          </cell>
        </row>
        <row r="345">
          <cell r="B345" t="str">
            <v>930000331</v>
          </cell>
          <cell r="C345" t="str">
            <v>CCL</v>
          </cell>
          <cell r="D345" t="str">
            <v>30310201</v>
          </cell>
          <cell r="E345">
            <v>0</v>
          </cell>
          <cell r="F345">
            <v>82</v>
          </cell>
        </row>
        <row r="346">
          <cell r="B346" t="str">
            <v>058</v>
          </cell>
          <cell r="C346" t="str">
            <v>CCL</v>
          </cell>
          <cell r="D346" t="str">
            <v>30310201</v>
          </cell>
          <cell r="E346">
            <v>0</v>
          </cell>
          <cell r="F346">
            <v>311</v>
          </cell>
        </row>
        <row r="347">
          <cell r="B347" t="str">
            <v>071</v>
          </cell>
          <cell r="C347" t="str">
            <v>CCL</v>
          </cell>
          <cell r="D347" t="str">
            <v>30310201</v>
          </cell>
          <cell r="E347">
            <v>0</v>
          </cell>
          <cell r="F347">
            <v>762</v>
          </cell>
        </row>
        <row r="348">
          <cell r="B348" t="str">
            <v>1045197</v>
          </cell>
          <cell r="C348" t="str">
            <v>4CIE</v>
          </cell>
          <cell r="D348" t="str">
            <v>50121402</v>
          </cell>
          <cell r="E348">
            <v>0</v>
          </cell>
          <cell r="F348">
            <v>12</v>
          </cell>
        </row>
        <row r="349">
          <cell r="B349" t="str">
            <v>1045344</v>
          </cell>
          <cell r="C349" t="str">
            <v>4CIE</v>
          </cell>
          <cell r="D349" t="str">
            <v>50121402</v>
          </cell>
          <cell r="E349">
            <v>0</v>
          </cell>
          <cell r="F349">
            <v>21</v>
          </cell>
        </row>
        <row r="350">
          <cell r="B350" t="str">
            <v>1048366</v>
          </cell>
          <cell r="C350" t="str">
            <v>4CIE</v>
          </cell>
          <cell r="D350" t="str">
            <v>50121402</v>
          </cell>
          <cell r="E350">
            <v>0</v>
          </cell>
          <cell r="F350">
            <v>56</v>
          </cell>
        </row>
        <row r="351">
          <cell r="B351" t="str">
            <v>1048791</v>
          </cell>
          <cell r="C351" t="str">
            <v>4CIE</v>
          </cell>
          <cell r="D351" t="str">
            <v>50121402</v>
          </cell>
          <cell r="E351">
            <v>0</v>
          </cell>
          <cell r="F351">
            <v>54</v>
          </cell>
        </row>
        <row r="352">
          <cell r="B352" t="str">
            <v>1312830</v>
          </cell>
          <cell r="C352" t="str">
            <v>1CIE</v>
          </cell>
          <cell r="D352" t="str">
            <v>50121440</v>
          </cell>
          <cell r="E352">
            <v>0</v>
          </cell>
          <cell r="F352">
            <v>110</v>
          </cell>
        </row>
        <row r="353">
          <cell r="B353" t="str">
            <v>1312831</v>
          </cell>
          <cell r="C353" t="str">
            <v>1CIE</v>
          </cell>
          <cell r="D353" t="str">
            <v>50121440</v>
          </cell>
          <cell r="E353">
            <v>0</v>
          </cell>
          <cell r="F353">
            <v>131</v>
          </cell>
        </row>
        <row r="354">
          <cell r="B354" t="str">
            <v>1312832</v>
          </cell>
          <cell r="C354" t="str">
            <v>CA</v>
          </cell>
          <cell r="D354" t="str">
            <v>50121440</v>
          </cell>
          <cell r="E354">
            <v>0</v>
          </cell>
          <cell r="F354">
            <v>57</v>
          </cell>
        </row>
        <row r="355">
          <cell r="B355" t="str">
            <v>1312833</v>
          </cell>
          <cell r="C355" t="str">
            <v>CCL</v>
          </cell>
          <cell r="D355" t="str">
            <v>50121440</v>
          </cell>
          <cell r="E355">
            <v>0</v>
          </cell>
          <cell r="F355">
            <v>100</v>
          </cell>
        </row>
        <row r="356">
          <cell r="B356" t="str">
            <v>1312834</v>
          </cell>
          <cell r="C356" t="str">
            <v>2CIE</v>
          </cell>
          <cell r="D356" t="str">
            <v>50121440</v>
          </cell>
          <cell r="E356">
            <v>0</v>
          </cell>
          <cell r="F356">
            <v>55</v>
          </cell>
        </row>
        <row r="357">
          <cell r="B357" t="str">
            <v>1312840</v>
          </cell>
          <cell r="C357" t="str">
            <v>2CIE</v>
          </cell>
          <cell r="D357" t="str">
            <v>50121440</v>
          </cell>
          <cell r="E357">
            <v>0</v>
          </cell>
          <cell r="F357">
            <v>90</v>
          </cell>
        </row>
        <row r="358">
          <cell r="B358" t="str">
            <v>1312844</v>
          </cell>
          <cell r="C358" t="str">
            <v>CA</v>
          </cell>
          <cell r="D358" t="str">
            <v>50121440</v>
          </cell>
          <cell r="E358">
            <v>0</v>
          </cell>
          <cell r="F358">
            <v>40</v>
          </cell>
        </row>
        <row r="359">
          <cell r="B359" t="str">
            <v>1312857</v>
          </cell>
          <cell r="C359" t="str">
            <v>3CIE</v>
          </cell>
          <cell r="D359" t="str">
            <v>50121440</v>
          </cell>
          <cell r="E359">
            <v>0</v>
          </cell>
          <cell r="F359">
            <v>77</v>
          </cell>
        </row>
        <row r="360">
          <cell r="B360" t="str">
            <v>1312874</v>
          </cell>
          <cell r="C360" t="str">
            <v>CA</v>
          </cell>
          <cell r="D360" t="str">
            <v>50121440</v>
          </cell>
          <cell r="E360">
            <v>0</v>
          </cell>
          <cell r="F360">
            <v>66</v>
          </cell>
        </row>
        <row r="361">
          <cell r="B361" t="str">
            <v>1312878</v>
          </cell>
          <cell r="C361" t="str">
            <v>3CIE</v>
          </cell>
          <cell r="D361" t="str">
            <v>50121440</v>
          </cell>
          <cell r="E361">
            <v>0</v>
          </cell>
          <cell r="F361">
            <v>64</v>
          </cell>
        </row>
        <row r="362">
          <cell r="B362" t="str">
            <v>1312879</v>
          </cell>
          <cell r="C362" t="str">
            <v>3CIE</v>
          </cell>
          <cell r="D362" t="str">
            <v>50121440</v>
          </cell>
          <cell r="E362">
            <v>0</v>
          </cell>
          <cell r="F362">
            <v>44</v>
          </cell>
        </row>
        <row r="363">
          <cell r="B363" t="str">
            <v>1312882</v>
          </cell>
          <cell r="C363" t="str">
            <v>2CIE</v>
          </cell>
          <cell r="D363" t="str">
            <v>50121440</v>
          </cell>
          <cell r="E363">
            <v>0</v>
          </cell>
          <cell r="F363">
            <v>36</v>
          </cell>
        </row>
        <row r="364">
          <cell r="B364" t="str">
            <v>1312892</v>
          </cell>
          <cell r="C364" t="str">
            <v>3CIE</v>
          </cell>
          <cell r="D364" t="str">
            <v>50121440</v>
          </cell>
          <cell r="E364">
            <v>0</v>
          </cell>
          <cell r="F364">
            <v>56</v>
          </cell>
        </row>
        <row r="365">
          <cell r="B365" t="str">
            <v>1312900</v>
          </cell>
          <cell r="C365" t="str">
            <v>CA</v>
          </cell>
          <cell r="D365" t="str">
            <v>50121440</v>
          </cell>
          <cell r="E365">
            <v>0</v>
          </cell>
          <cell r="F365">
            <v>73</v>
          </cell>
        </row>
        <row r="366">
          <cell r="B366" t="str">
            <v>1702259</v>
          </cell>
          <cell r="C366" t="str">
            <v>1CIE</v>
          </cell>
          <cell r="D366" t="str">
            <v>50121440</v>
          </cell>
          <cell r="E366">
            <v>0</v>
          </cell>
          <cell r="F366">
            <v>76</v>
          </cell>
        </row>
        <row r="367">
          <cell r="B367" t="str">
            <v>1702415</v>
          </cell>
          <cell r="C367" t="str">
            <v>1CIE</v>
          </cell>
          <cell r="D367" t="str">
            <v>50121440</v>
          </cell>
          <cell r="E367">
            <v>0</v>
          </cell>
          <cell r="F367">
            <v>92</v>
          </cell>
        </row>
        <row r="368">
          <cell r="B368" t="str">
            <v>20543</v>
          </cell>
          <cell r="C368" t="str">
            <v>2CIE</v>
          </cell>
          <cell r="D368" t="str">
            <v>50141525</v>
          </cell>
          <cell r="E368">
            <v>0</v>
          </cell>
          <cell r="F368">
            <v>443</v>
          </cell>
        </row>
        <row r="369">
          <cell r="B369" t="str">
            <v>1025996</v>
          </cell>
          <cell r="C369" t="str">
            <v>1CIE</v>
          </cell>
          <cell r="D369" t="str">
            <v>50142432</v>
          </cell>
          <cell r="E369">
            <v>0</v>
          </cell>
          <cell r="F369">
            <v>130</v>
          </cell>
        </row>
        <row r="370">
          <cell r="B370" t="str">
            <v>1026006</v>
          </cell>
          <cell r="C370" t="str">
            <v>2CIE</v>
          </cell>
          <cell r="D370" t="str">
            <v>50142432</v>
          </cell>
          <cell r="E370">
            <v>0</v>
          </cell>
          <cell r="F370">
            <v>29</v>
          </cell>
        </row>
        <row r="371">
          <cell r="B371" t="str">
            <v>1026495</v>
          </cell>
          <cell r="C371" t="str">
            <v>CA</v>
          </cell>
          <cell r="D371" t="str">
            <v>50142432</v>
          </cell>
          <cell r="E371">
            <v>0</v>
          </cell>
          <cell r="F371">
            <v>20</v>
          </cell>
        </row>
        <row r="372">
          <cell r="B372" t="str">
            <v>1024749</v>
          </cell>
          <cell r="C372" t="str">
            <v>CA</v>
          </cell>
          <cell r="D372" t="str">
            <v>50142433</v>
          </cell>
          <cell r="E372">
            <v>0</v>
          </cell>
          <cell r="F372">
            <v>306</v>
          </cell>
        </row>
        <row r="373">
          <cell r="B373" t="str">
            <v>1135047</v>
          </cell>
          <cell r="C373" t="str">
            <v>CA</v>
          </cell>
          <cell r="D373" t="str">
            <v>50142433</v>
          </cell>
          <cell r="E373">
            <v>0</v>
          </cell>
          <cell r="F373">
            <v>33</v>
          </cell>
        </row>
        <row r="374">
          <cell r="B374" t="str">
            <v>1136876</v>
          </cell>
          <cell r="C374" t="str">
            <v>3CIE</v>
          </cell>
          <cell r="D374" t="str">
            <v>50142433</v>
          </cell>
          <cell r="E374">
            <v>0</v>
          </cell>
          <cell r="F374">
            <v>37</v>
          </cell>
        </row>
        <row r="375">
          <cell r="B375" t="str">
            <v>1152044</v>
          </cell>
          <cell r="C375" t="str">
            <v>1CIE</v>
          </cell>
          <cell r="D375" t="str">
            <v>50142433</v>
          </cell>
          <cell r="E375">
            <v>0</v>
          </cell>
          <cell r="F375">
            <v>27</v>
          </cell>
        </row>
        <row r="376">
          <cell r="B376" t="str">
            <v>1152060</v>
          </cell>
          <cell r="C376" t="str">
            <v>4CIE</v>
          </cell>
          <cell r="D376" t="str">
            <v>50142433</v>
          </cell>
          <cell r="E376">
            <v>0</v>
          </cell>
          <cell r="F376">
            <v>29</v>
          </cell>
        </row>
        <row r="377">
          <cell r="B377" t="str">
            <v>272415</v>
          </cell>
          <cell r="C377" t="str">
            <v>CA</v>
          </cell>
          <cell r="D377" t="str">
            <v>50162201</v>
          </cell>
          <cell r="E377">
            <v>0</v>
          </cell>
          <cell r="F377">
            <v>547</v>
          </cell>
        </row>
        <row r="378">
          <cell r="B378" t="str">
            <v>1003292</v>
          </cell>
          <cell r="C378" t="str">
            <v>CA</v>
          </cell>
          <cell r="D378" t="str">
            <v>50162202</v>
          </cell>
          <cell r="E378">
            <v>0</v>
          </cell>
          <cell r="F378">
            <v>183</v>
          </cell>
        </row>
        <row r="379">
          <cell r="B379" t="str">
            <v>1003299</v>
          </cell>
          <cell r="C379" t="str">
            <v>CA</v>
          </cell>
          <cell r="D379" t="str">
            <v>50162202</v>
          </cell>
          <cell r="E379">
            <v>0</v>
          </cell>
          <cell r="F379">
            <v>85</v>
          </cell>
        </row>
        <row r="380">
          <cell r="B380" t="str">
            <v>1003300</v>
          </cell>
          <cell r="C380" t="str">
            <v>CA</v>
          </cell>
          <cell r="D380" t="str">
            <v>50162202</v>
          </cell>
          <cell r="E380">
            <v>0</v>
          </cell>
          <cell r="F380">
            <v>123</v>
          </cell>
        </row>
        <row r="381">
          <cell r="B381" t="str">
            <v>1003318</v>
          </cell>
          <cell r="C381" t="str">
            <v>2CIE</v>
          </cell>
          <cell r="D381" t="str">
            <v>50162202</v>
          </cell>
          <cell r="E381">
            <v>0</v>
          </cell>
          <cell r="F381">
            <v>122</v>
          </cell>
        </row>
        <row r="382">
          <cell r="B382" t="str">
            <v>1003322</v>
          </cell>
          <cell r="C382" t="str">
            <v>3CIE</v>
          </cell>
          <cell r="D382" t="str">
            <v>50162202</v>
          </cell>
          <cell r="E382">
            <v>0</v>
          </cell>
          <cell r="F382">
            <v>182</v>
          </cell>
        </row>
        <row r="383">
          <cell r="B383" t="str">
            <v>1003323</v>
          </cell>
          <cell r="C383" t="str">
            <v>CA</v>
          </cell>
          <cell r="D383" t="str">
            <v>50162202</v>
          </cell>
          <cell r="E383">
            <v>0</v>
          </cell>
          <cell r="F383">
            <v>174</v>
          </cell>
        </row>
        <row r="384">
          <cell r="B384" t="str">
            <v>1001560</v>
          </cell>
          <cell r="C384" t="str">
            <v>CA</v>
          </cell>
          <cell r="D384" t="str">
            <v>50162303</v>
          </cell>
          <cell r="E384">
            <v>0</v>
          </cell>
          <cell r="F384">
            <v>370</v>
          </cell>
        </row>
        <row r="385">
          <cell r="B385" t="str">
            <v>1001592</v>
          </cell>
          <cell r="C385" t="str">
            <v>CA</v>
          </cell>
          <cell r="D385" t="str">
            <v>50162303</v>
          </cell>
          <cell r="E385">
            <v>0</v>
          </cell>
          <cell r="F385">
            <v>311</v>
          </cell>
        </row>
        <row r="386">
          <cell r="B386" t="str">
            <v>1001596</v>
          </cell>
          <cell r="C386" t="str">
            <v>CA</v>
          </cell>
          <cell r="D386" t="str">
            <v>50162303</v>
          </cell>
          <cell r="E386">
            <v>0</v>
          </cell>
          <cell r="F386">
            <v>378</v>
          </cell>
        </row>
        <row r="387">
          <cell r="B387" t="str">
            <v>1049289</v>
          </cell>
          <cell r="C387" t="str">
            <v>CA</v>
          </cell>
          <cell r="D387" t="str">
            <v>50162402</v>
          </cell>
          <cell r="E387">
            <v>0</v>
          </cell>
          <cell r="F387">
            <v>90</v>
          </cell>
        </row>
        <row r="388">
          <cell r="B388" t="str">
            <v>60500098</v>
          </cell>
          <cell r="C388" t="str">
            <v>CA</v>
          </cell>
          <cell r="D388" t="str">
            <v>50731102</v>
          </cell>
          <cell r="E388">
            <v>9158</v>
          </cell>
          <cell r="F388">
            <v>0</v>
          </cell>
        </row>
        <row r="389">
          <cell r="B389" t="str">
            <v>60600109</v>
          </cell>
          <cell r="C389" t="str">
            <v>CA</v>
          </cell>
          <cell r="D389" t="str">
            <v>50731102</v>
          </cell>
          <cell r="E389">
            <v>4542</v>
          </cell>
          <cell r="F389">
            <v>0</v>
          </cell>
        </row>
        <row r="390">
          <cell r="B390" t="str">
            <v>60500116</v>
          </cell>
          <cell r="C390" t="str">
            <v>CA</v>
          </cell>
          <cell r="D390" t="str">
            <v>50731403</v>
          </cell>
          <cell r="E390">
            <v>6813</v>
          </cell>
          <cell r="F390">
            <v>0</v>
          </cell>
        </row>
        <row r="391">
          <cell r="B391" t="str">
            <v>60500131</v>
          </cell>
          <cell r="C391" t="str">
            <v>CA</v>
          </cell>
          <cell r="D391" t="str">
            <v>50731403</v>
          </cell>
          <cell r="E391">
            <v>11022</v>
          </cell>
          <cell r="F391">
            <v>0</v>
          </cell>
        </row>
        <row r="392">
          <cell r="B392" t="str">
            <v>60500132</v>
          </cell>
          <cell r="C392" t="str">
            <v>CA</v>
          </cell>
          <cell r="D392" t="str">
            <v>50731403</v>
          </cell>
          <cell r="E392">
            <v>9859</v>
          </cell>
          <cell r="F392">
            <v>0</v>
          </cell>
        </row>
        <row r="393">
          <cell r="B393" t="str">
            <v>61501039</v>
          </cell>
          <cell r="C393" t="str">
            <v>CA</v>
          </cell>
          <cell r="D393" t="str">
            <v>50731404</v>
          </cell>
          <cell r="E393">
            <v>3824</v>
          </cell>
          <cell r="F393">
            <v>0</v>
          </cell>
        </row>
        <row r="394">
          <cell r="B394" t="str">
            <v>60900307</v>
          </cell>
          <cell r="C394" t="str">
            <v>CA</v>
          </cell>
          <cell r="D394" t="str">
            <v>50740301</v>
          </cell>
          <cell r="E394">
            <v>1225</v>
          </cell>
          <cell r="F394">
            <v>0</v>
          </cell>
        </row>
        <row r="395">
          <cell r="B395" t="str">
            <v>D100010</v>
          </cell>
          <cell r="C395" t="str">
            <v>CA</v>
          </cell>
          <cell r="D395" t="str">
            <v>52014501</v>
          </cell>
          <cell r="E395">
            <v>0</v>
          </cell>
          <cell r="F395">
            <v>963</v>
          </cell>
        </row>
        <row r="396">
          <cell r="B396" t="str">
            <v>F400016</v>
          </cell>
          <cell r="C396" t="str">
            <v>CA</v>
          </cell>
          <cell r="D396" t="str">
            <v>52041001</v>
          </cell>
          <cell r="E396">
            <v>3810</v>
          </cell>
          <cell r="F396">
            <v>1466</v>
          </cell>
        </row>
        <row r="397">
          <cell r="B397" t="str">
            <v>D500046</v>
          </cell>
          <cell r="C397" t="str">
            <v>CA</v>
          </cell>
          <cell r="D397" t="str">
            <v>52141301</v>
          </cell>
          <cell r="E397">
            <v>0</v>
          </cell>
          <cell r="F397">
            <v>1225</v>
          </cell>
        </row>
        <row r="398">
          <cell r="B398" t="str">
            <v>D500047</v>
          </cell>
          <cell r="C398" t="str">
            <v>CA</v>
          </cell>
          <cell r="D398" t="str">
            <v>52141301</v>
          </cell>
          <cell r="E398">
            <v>0</v>
          </cell>
          <cell r="F398">
            <v>771</v>
          </cell>
        </row>
        <row r="399">
          <cell r="B399" t="str">
            <v>D600041</v>
          </cell>
          <cell r="C399" t="str">
            <v>CA</v>
          </cell>
          <cell r="D399" t="str">
            <v>52141301</v>
          </cell>
          <cell r="E399">
            <v>0</v>
          </cell>
          <cell r="F399">
            <v>885</v>
          </cell>
        </row>
        <row r="400">
          <cell r="B400" t="str">
            <v>69130838</v>
          </cell>
          <cell r="C400" t="str">
            <v>CCL</v>
          </cell>
          <cell r="D400" t="str">
            <v>52151401</v>
          </cell>
          <cell r="E400">
            <v>0</v>
          </cell>
          <cell r="F400">
            <v>1823</v>
          </cell>
        </row>
        <row r="401">
          <cell r="B401" t="str">
            <v>017</v>
          </cell>
          <cell r="C401" t="str">
            <v>CCL</v>
          </cell>
          <cell r="D401" t="str">
            <v>52191102</v>
          </cell>
          <cell r="E401">
            <v>0</v>
          </cell>
          <cell r="F401">
            <v>0</v>
          </cell>
        </row>
        <row r="402">
          <cell r="B402" t="str">
            <v>018</v>
          </cell>
          <cell r="C402" t="str">
            <v>CA</v>
          </cell>
          <cell r="D402" t="str">
            <v>52191102</v>
          </cell>
          <cell r="E402">
            <v>0</v>
          </cell>
          <cell r="F402">
            <v>0</v>
          </cell>
        </row>
        <row r="403">
          <cell r="B403" t="str">
            <v>025</v>
          </cell>
          <cell r="C403" t="str">
            <v>CA</v>
          </cell>
          <cell r="D403" t="str">
            <v>52191102</v>
          </cell>
          <cell r="E403">
            <v>0</v>
          </cell>
          <cell r="F403">
            <v>0</v>
          </cell>
        </row>
        <row r="404">
          <cell r="B404" t="str">
            <v>028</v>
          </cell>
          <cell r="C404" t="str">
            <v>CA</v>
          </cell>
          <cell r="D404" t="str">
            <v>52191102</v>
          </cell>
          <cell r="E404">
            <v>0</v>
          </cell>
          <cell r="F404">
            <v>0</v>
          </cell>
        </row>
        <row r="405">
          <cell r="B405" t="str">
            <v>629456</v>
          </cell>
          <cell r="C405" t="str">
            <v>CCL</v>
          </cell>
          <cell r="D405" t="str">
            <v>52401101</v>
          </cell>
          <cell r="E405">
            <v>0</v>
          </cell>
          <cell r="F405">
            <v>1014</v>
          </cell>
        </row>
        <row r="406">
          <cell r="B406" t="str">
            <v>325800</v>
          </cell>
          <cell r="C406" t="str">
            <v>1CIE</v>
          </cell>
          <cell r="D406" t="str">
            <v>52451302</v>
          </cell>
          <cell r="E406">
            <v>0</v>
          </cell>
          <cell r="F406">
            <v>139</v>
          </cell>
        </row>
        <row r="407">
          <cell r="B407" t="str">
            <v>325801</v>
          </cell>
          <cell r="C407" t="str">
            <v>1CIE</v>
          </cell>
          <cell r="D407" t="str">
            <v>52451302</v>
          </cell>
          <cell r="E407">
            <v>0</v>
          </cell>
          <cell r="F407">
            <v>63</v>
          </cell>
        </row>
        <row r="408">
          <cell r="B408" t="str">
            <v>325803</v>
          </cell>
          <cell r="C408" t="str">
            <v>CCL</v>
          </cell>
          <cell r="D408" t="str">
            <v>52451302</v>
          </cell>
          <cell r="E408">
            <v>0</v>
          </cell>
          <cell r="F408">
            <v>90</v>
          </cell>
        </row>
        <row r="409">
          <cell r="B409" t="str">
            <v>325817</v>
          </cell>
          <cell r="C409" t="str">
            <v>1CIE</v>
          </cell>
          <cell r="D409" t="str">
            <v>52451302</v>
          </cell>
          <cell r="E409">
            <v>0</v>
          </cell>
          <cell r="F409">
            <v>77</v>
          </cell>
        </row>
        <row r="410">
          <cell r="B410" t="str">
            <v>329028</v>
          </cell>
          <cell r="C410" t="str">
            <v>4CIE</v>
          </cell>
          <cell r="D410" t="str">
            <v>52451302</v>
          </cell>
          <cell r="E410">
            <v>0</v>
          </cell>
          <cell r="F410">
            <v>47</v>
          </cell>
        </row>
        <row r="411">
          <cell r="B411" t="str">
            <v>329030</v>
          </cell>
          <cell r="C411" t="str">
            <v>CCL</v>
          </cell>
          <cell r="D411" t="str">
            <v>52451302</v>
          </cell>
          <cell r="E411">
            <v>0</v>
          </cell>
          <cell r="F411">
            <v>47</v>
          </cell>
        </row>
        <row r="412">
          <cell r="B412" t="str">
            <v>329041</v>
          </cell>
          <cell r="C412" t="str">
            <v>1CIE</v>
          </cell>
          <cell r="D412" t="str">
            <v>52451302</v>
          </cell>
          <cell r="E412">
            <v>0</v>
          </cell>
          <cell r="F412">
            <v>69</v>
          </cell>
        </row>
        <row r="413">
          <cell r="B413" t="str">
            <v>329114</v>
          </cell>
          <cell r="C413" t="str">
            <v>4CIE</v>
          </cell>
          <cell r="D413" t="str">
            <v>52451302</v>
          </cell>
          <cell r="E413">
            <v>0</v>
          </cell>
          <cell r="F413">
            <v>44</v>
          </cell>
        </row>
        <row r="414">
          <cell r="B414" t="str">
            <v>329196</v>
          </cell>
          <cell r="C414" t="str">
            <v>4CIE</v>
          </cell>
          <cell r="D414" t="str">
            <v>52451302</v>
          </cell>
          <cell r="E414">
            <v>0</v>
          </cell>
          <cell r="F414">
            <v>95</v>
          </cell>
        </row>
        <row r="415">
          <cell r="B415" t="str">
            <v>329202</v>
          </cell>
          <cell r="C415" t="str">
            <v>4CIE</v>
          </cell>
          <cell r="D415" t="str">
            <v>52451302</v>
          </cell>
          <cell r="E415">
            <v>0</v>
          </cell>
          <cell r="F415">
            <v>71</v>
          </cell>
        </row>
        <row r="416">
          <cell r="B416" t="str">
            <v>343779</v>
          </cell>
          <cell r="C416" t="str">
            <v>4CIE</v>
          </cell>
          <cell r="D416" t="str">
            <v>52451303</v>
          </cell>
          <cell r="E416">
            <v>0</v>
          </cell>
          <cell r="F416">
            <v>49</v>
          </cell>
        </row>
        <row r="417">
          <cell r="B417" t="str">
            <v>343797</v>
          </cell>
          <cell r="C417" t="str">
            <v>4CIE</v>
          </cell>
          <cell r="D417" t="str">
            <v>52451303</v>
          </cell>
          <cell r="E417">
            <v>0</v>
          </cell>
          <cell r="F417">
            <v>52</v>
          </cell>
        </row>
        <row r="418">
          <cell r="B418" t="str">
            <v>359156</v>
          </cell>
          <cell r="C418" t="str">
            <v>3CIE</v>
          </cell>
          <cell r="D418" t="str">
            <v>52451303</v>
          </cell>
          <cell r="E418">
            <v>0</v>
          </cell>
          <cell r="F418">
            <v>55</v>
          </cell>
        </row>
        <row r="419">
          <cell r="B419" t="str">
            <v>359860</v>
          </cell>
          <cell r="C419" t="str">
            <v>3CIE</v>
          </cell>
          <cell r="D419" t="str">
            <v>52451303</v>
          </cell>
          <cell r="E419">
            <v>0</v>
          </cell>
          <cell r="F419">
            <v>10</v>
          </cell>
        </row>
        <row r="420">
          <cell r="B420" t="str">
            <v>359861</v>
          </cell>
          <cell r="C420" t="str">
            <v>3CIE</v>
          </cell>
          <cell r="D420" t="str">
            <v>52451303</v>
          </cell>
          <cell r="E420">
            <v>0</v>
          </cell>
          <cell r="F420">
            <v>61</v>
          </cell>
        </row>
        <row r="421">
          <cell r="B421" t="str">
            <v>359865</v>
          </cell>
          <cell r="C421" t="str">
            <v>3CIE</v>
          </cell>
          <cell r="D421" t="str">
            <v>52451303</v>
          </cell>
          <cell r="E421">
            <v>0</v>
          </cell>
          <cell r="F421">
            <v>49</v>
          </cell>
        </row>
        <row r="422">
          <cell r="B422" t="str">
            <v>359866</v>
          </cell>
          <cell r="C422" t="str">
            <v>3CIE</v>
          </cell>
          <cell r="D422" t="str">
            <v>52451303</v>
          </cell>
          <cell r="E422">
            <v>0</v>
          </cell>
          <cell r="F422">
            <v>20</v>
          </cell>
        </row>
        <row r="423">
          <cell r="B423" t="str">
            <v>376567</v>
          </cell>
          <cell r="C423" t="str">
            <v>2CIE</v>
          </cell>
          <cell r="D423" t="str">
            <v>52451303</v>
          </cell>
          <cell r="E423">
            <v>0</v>
          </cell>
          <cell r="F423">
            <v>87</v>
          </cell>
        </row>
        <row r="424">
          <cell r="B424" t="str">
            <v>382317</v>
          </cell>
          <cell r="C424" t="str">
            <v>2CIE</v>
          </cell>
          <cell r="D424" t="str">
            <v>52451303</v>
          </cell>
          <cell r="E424">
            <v>0</v>
          </cell>
          <cell r="F424">
            <v>26</v>
          </cell>
        </row>
        <row r="425">
          <cell r="B425" t="str">
            <v>382318</v>
          </cell>
          <cell r="C425" t="str">
            <v>1CIE</v>
          </cell>
          <cell r="D425" t="str">
            <v>52451303</v>
          </cell>
          <cell r="E425">
            <v>0</v>
          </cell>
          <cell r="F425">
            <v>49</v>
          </cell>
        </row>
        <row r="426">
          <cell r="B426" t="str">
            <v>382319</v>
          </cell>
          <cell r="C426" t="str">
            <v>1CIE</v>
          </cell>
          <cell r="D426" t="str">
            <v>52451303</v>
          </cell>
          <cell r="E426">
            <v>0</v>
          </cell>
          <cell r="F426">
            <v>57</v>
          </cell>
        </row>
        <row r="427">
          <cell r="B427" t="str">
            <v>382322</v>
          </cell>
          <cell r="C427" t="str">
            <v>4CIE</v>
          </cell>
          <cell r="D427" t="str">
            <v>52451303</v>
          </cell>
          <cell r="E427">
            <v>0</v>
          </cell>
          <cell r="F427">
            <v>31</v>
          </cell>
        </row>
        <row r="428">
          <cell r="B428" t="str">
            <v>382324</v>
          </cell>
          <cell r="C428" t="str">
            <v>CCL</v>
          </cell>
          <cell r="D428" t="str">
            <v>52451303</v>
          </cell>
          <cell r="E428">
            <v>0</v>
          </cell>
          <cell r="F428">
            <v>101</v>
          </cell>
        </row>
        <row r="429">
          <cell r="B429" t="str">
            <v>382325</v>
          </cell>
          <cell r="C429" t="str">
            <v>CCL</v>
          </cell>
          <cell r="D429" t="str">
            <v>52451303</v>
          </cell>
          <cell r="E429">
            <v>0</v>
          </cell>
          <cell r="F429">
            <v>137</v>
          </cell>
        </row>
        <row r="430">
          <cell r="B430" t="str">
            <v>365</v>
          </cell>
          <cell r="C430" t="str">
            <v>1CIE</v>
          </cell>
          <cell r="D430" t="str">
            <v>52451401</v>
          </cell>
          <cell r="E430">
            <v>0</v>
          </cell>
          <cell r="F430">
            <v>398</v>
          </cell>
        </row>
        <row r="431">
          <cell r="B431" t="str">
            <v>500</v>
          </cell>
          <cell r="C431" t="str">
            <v>4CIE</v>
          </cell>
          <cell r="D431" t="str">
            <v>52451401</v>
          </cell>
          <cell r="E431">
            <v>0</v>
          </cell>
          <cell r="F431">
            <v>302</v>
          </cell>
        </row>
        <row r="432">
          <cell r="B432" t="str">
            <v>1268</v>
          </cell>
          <cell r="C432" t="str">
            <v>4CIE</v>
          </cell>
          <cell r="D432" t="str">
            <v>52451401</v>
          </cell>
          <cell r="E432">
            <v>0</v>
          </cell>
          <cell r="F432">
            <v>167</v>
          </cell>
        </row>
        <row r="433">
          <cell r="B433" t="str">
            <v>1384</v>
          </cell>
          <cell r="C433" t="str">
            <v>3CIE</v>
          </cell>
          <cell r="D433" t="str">
            <v>52451401</v>
          </cell>
          <cell r="E433">
            <v>0</v>
          </cell>
          <cell r="F433">
            <v>269</v>
          </cell>
        </row>
        <row r="434">
          <cell r="B434" t="str">
            <v>2991</v>
          </cell>
          <cell r="C434" t="str">
            <v>3CIE</v>
          </cell>
          <cell r="D434" t="str">
            <v>52451401</v>
          </cell>
          <cell r="E434">
            <v>0</v>
          </cell>
          <cell r="F434">
            <v>300</v>
          </cell>
        </row>
        <row r="435">
          <cell r="B435" t="str">
            <v>3071</v>
          </cell>
          <cell r="C435" t="str">
            <v>2CIE</v>
          </cell>
          <cell r="D435" t="str">
            <v>52451401</v>
          </cell>
          <cell r="E435">
            <v>0</v>
          </cell>
          <cell r="F435">
            <v>177</v>
          </cell>
        </row>
        <row r="436">
          <cell r="B436" t="str">
            <v>3252</v>
          </cell>
          <cell r="C436" t="str">
            <v>CA</v>
          </cell>
          <cell r="D436" t="str">
            <v>52451401</v>
          </cell>
          <cell r="E436">
            <v>0</v>
          </cell>
          <cell r="F436">
            <v>226</v>
          </cell>
        </row>
        <row r="437">
          <cell r="B437" t="str">
            <v>3305</v>
          </cell>
          <cell r="C437" t="str">
            <v>3CIE</v>
          </cell>
          <cell r="D437" t="str">
            <v>52451401</v>
          </cell>
          <cell r="E437">
            <v>0</v>
          </cell>
          <cell r="F437">
            <v>290</v>
          </cell>
        </row>
        <row r="438">
          <cell r="B438" t="str">
            <v>3313</v>
          </cell>
          <cell r="C438" t="str">
            <v>1CIE</v>
          </cell>
          <cell r="D438" t="str">
            <v>52451401</v>
          </cell>
          <cell r="E438">
            <v>0</v>
          </cell>
          <cell r="F438">
            <v>371</v>
          </cell>
        </row>
        <row r="439">
          <cell r="B439" t="str">
            <v>3325</v>
          </cell>
          <cell r="C439" t="str">
            <v>4CIE</v>
          </cell>
          <cell r="D439" t="str">
            <v>52451401</v>
          </cell>
          <cell r="E439">
            <v>0</v>
          </cell>
          <cell r="F439">
            <v>86</v>
          </cell>
        </row>
        <row r="440">
          <cell r="B440" t="str">
            <v>3329</v>
          </cell>
          <cell r="C440" t="str">
            <v>4CIE</v>
          </cell>
          <cell r="D440" t="str">
            <v>52451401</v>
          </cell>
          <cell r="E440">
            <v>0</v>
          </cell>
          <cell r="F440">
            <v>303</v>
          </cell>
        </row>
        <row r="441">
          <cell r="B441" t="str">
            <v>3390</v>
          </cell>
          <cell r="C441" t="str">
            <v>CCL</v>
          </cell>
          <cell r="D441" t="str">
            <v>52451401</v>
          </cell>
          <cell r="E441">
            <v>0</v>
          </cell>
          <cell r="F441">
            <v>254</v>
          </cell>
        </row>
        <row r="442">
          <cell r="B442" t="str">
            <v>3410</v>
          </cell>
          <cell r="C442" t="str">
            <v>2CIE</v>
          </cell>
          <cell r="D442" t="str">
            <v>52451401</v>
          </cell>
          <cell r="E442">
            <v>0</v>
          </cell>
          <cell r="F442">
            <v>143</v>
          </cell>
        </row>
        <row r="443">
          <cell r="B443" t="str">
            <v>3460</v>
          </cell>
          <cell r="C443" t="str">
            <v>3CIE</v>
          </cell>
          <cell r="D443" t="str">
            <v>52451401</v>
          </cell>
          <cell r="E443">
            <v>0</v>
          </cell>
          <cell r="F443">
            <v>140</v>
          </cell>
        </row>
        <row r="444">
          <cell r="B444" t="str">
            <v>3490</v>
          </cell>
          <cell r="C444" t="str">
            <v>3CIE</v>
          </cell>
          <cell r="D444" t="str">
            <v>52451401</v>
          </cell>
          <cell r="E444">
            <v>0</v>
          </cell>
          <cell r="F444">
            <v>271</v>
          </cell>
        </row>
        <row r="445">
          <cell r="B445" t="str">
            <v>3766</v>
          </cell>
          <cell r="C445" t="str">
            <v>1CIE</v>
          </cell>
          <cell r="D445" t="str">
            <v>52451401</v>
          </cell>
          <cell r="E445">
            <v>0</v>
          </cell>
          <cell r="F445">
            <v>150</v>
          </cell>
        </row>
        <row r="446">
          <cell r="B446" t="str">
            <v>8486</v>
          </cell>
          <cell r="C446" t="str">
            <v>3CIE</v>
          </cell>
          <cell r="D446" t="str">
            <v>52451401</v>
          </cell>
          <cell r="E446">
            <v>0</v>
          </cell>
          <cell r="F446">
            <v>101</v>
          </cell>
        </row>
        <row r="447">
          <cell r="B447" t="str">
            <v>180623696</v>
          </cell>
          <cell r="C447" t="str">
            <v>2CIE</v>
          </cell>
          <cell r="D447" t="str">
            <v>52451402</v>
          </cell>
          <cell r="E447">
            <v>0</v>
          </cell>
          <cell r="F447">
            <v>88</v>
          </cell>
        </row>
        <row r="448">
          <cell r="B448" t="str">
            <v>180623699</v>
          </cell>
          <cell r="C448" t="str">
            <v>2CIE</v>
          </cell>
          <cell r="D448" t="str">
            <v>52451402</v>
          </cell>
          <cell r="E448">
            <v>0</v>
          </cell>
          <cell r="F448">
            <v>28</v>
          </cell>
        </row>
        <row r="449">
          <cell r="B449" t="str">
            <v>180623706</v>
          </cell>
          <cell r="C449" t="str">
            <v>3CIE</v>
          </cell>
          <cell r="D449" t="str">
            <v>52451402</v>
          </cell>
          <cell r="E449">
            <v>0</v>
          </cell>
          <cell r="F449">
            <v>15</v>
          </cell>
        </row>
        <row r="450">
          <cell r="B450" t="str">
            <v>180624630</v>
          </cell>
          <cell r="C450" t="str">
            <v>CCL</v>
          </cell>
          <cell r="D450" t="str">
            <v>52451402</v>
          </cell>
          <cell r="E450">
            <v>0</v>
          </cell>
          <cell r="F450">
            <v>15</v>
          </cell>
        </row>
        <row r="451">
          <cell r="B451" t="str">
            <v>185968027</v>
          </cell>
          <cell r="C451" t="str">
            <v>3CIE</v>
          </cell>
          <cell r="D451" t="str">
            <v>52451402</v>
          </cell>
          <cell r="E451">
            <v>0</v>
          </cell>
          <cell r="F451">
            <v>1</v>
          </cell>
        </row>
        <row r="452">
          <cell r="B452" t="str">
            <v>185968030</v>
          </cell>
          <cell r="C452" t="str">
            <v>1CIE</v>
          </cell>
          <cell r="D452" t="str">
            <v>52451402</v>
          </cell>
          <cell r="E452">
            <v>0</v>
          </cell>
          <cell r="F452">
            <v>172</v>
          </cell>
        </row>
        <row r="453">
          <cell r="B453" t="str">
            <v>185968033</v>
          </cell>
          <cell r="C453" t="str">
            <v>4CIE</v>
          </cell>
          <cell r="D453" t="str">
            <v>52451402</v>
          </cell>
          <cell r="E453">
            <v>0</v>
          </cell>
          <cell r="F453">
            <v>1</v>
          </cell>
        </row>
        <row r="454">
          <cell r="B454" t="str">
            <v>185968034</v>
          </cell>
          <cell r="C454" t="str">
            <v>1CIE</v>
          </cell>
          <cell r="D454" t="str">
            <v>52451402</v>
          </cell>
          <cell r="E454">
            <v>0</v>
          </cell>
          <cell r="F454">
            <v>7</v>
          </cell>
        </row>
        <row r="455">
          <cell r="B455" t="str">
            <v>185968038</v>
          </cell>
          <cell r="C455" t="str">
            <v>4CIE</v>
          </cell>
          <cell r="D455" t="str">
            <v>52451402</v>
          </cell>
          <cell r="E455">
            <v>0</v>
          </cell>
          <cell r="F455">
            <v>1</v>
          </cell>
        </row>
        <row r="456">
          <cell r="B456" t="str">
            <v>185968051</v>
          </cell>
          <cell r="C456" t="str">
            <v>CA</v>
          </cell>
          <cell r="D456" t="str">
            <v>52451402</v>
          </cell>
          <cell r="E456">
            <v>0</v>
          </cell>
          <cell r="F456">
            <v>38</v>
          </cell>
        </row>
        <row r="457">
          <cell r="B457" t="str">
            <v>185968097</v>
          </cell>
          <cell r="C457" t="str">
            <v>3CIE</v>
          </cell>
          <cell r="D457" t="str">
            <v>52451402</v>
          </cell>
          <cell r="E457">
            <v>0</v>
          </cell>
          <cell r="F457">
            <v>1</v>
          </cell>
        </row>
        <row r="458">
          <cell r="B458" t="str">
            <v>185968099</v>
          </cell>
          <cell r="C458" t="str">
            <v>CCL</v>
          </cell>
          <cell r="D458" t="str">
            <v>52451402</v>
          </cell>
          <cell r="E458">
            <v>0</v>
          </cell>
          <cell r="F458">
            <v>9</v>
          </cell>
        </row>
        <row r="459">
          <cell r="B459" t="str">
            <v>185968102</v>
          </cell>
          <cell r="C459" t="str">
            <v>2CIE</v>
          </cell>
          <cell r="D459" t="str">
            <v>52451402</v>
          </cell>
          <cell r="E459">
            <v>0</v>
          </cell>
          <cell r="F459">
            <v>75</v>
          </cell>
        </row>
        <row r="460">
          <cell r="B460" t="str">
            <v>185968103</v>
          </cell>
          <cell r="C460" t="str">
            <v>CA</v>
          </cell>
          <cell r="D460" t="str">
            <v>52451402</v>
          </cell>
          <cell r="E460">
            <v>0</v>
          </cell>
          <cell r="F460">
            <v>31</v>
          </cell>
        </row>
        <row r="461">
          <cell r="B461" t="str">
            <v>185968106</v>
          </cell>
          <cell r="C461" t="str">
            <v>2CIE</v>
          </cell>
          <cell r="D461" t="str">
            <v>52451402</v>
          </cell>
          <cell r="E461">
            <v>0</v>
          </cell>
          <cell r="F461">
            <v>35</v>
          </cell>
        </row>
        <row r="462">
          <cell r="B462" t="str">
            <v>185968115</v>
          </cell>
          <cell r="C462" t="str">
            <v>1CIE</v>
          </cell>
          <cell r="D462" t="str">
            <v>52451402</v>
          </cell>
          <cell r="E462">
            <v>0</v>
          </cell>
          <cell r="F462">
            <v>4</v>
          </cell>
        </row>
        <row r="463">
          <cell r="B463" t="str">
            <v>332852</v>
          </cell>
          <cell r="C463" t="str">
            <v>CA</v>
          </cell>
          <cell r="D463" t="str">
            <v>52451404</v>
          </cell>
          <cell r="E463">
            <v>0</v>
          </cell>
          <cell r="F463">
            <v>319</v>
          </cell>
        </row>
        <row r="464">
          <cell r="B464" t="str">
            <v>343773</v>
          </cell>
          <cell r="C464" t="str">
            <v>CA</v>
          </cell>
          <cell r="D464" t="str">
            <v>52451404</v>
          </cell>
          <cell r="E464">
            <v>0</v>
          </cell>
          <cell r="F464">
            <v>297</v>
          </cell>
        </row>
        <row r="465">
          <cell r="B465" t="str">
            <v>382320</v>
          </cell>
          <cell r="C465" t="str">
            <v>CA</v>
          </cell>
          <cell r="D465" t="str">
            <v>52451404</v>
          </cell>
          <cell r="E465">
            <v>0</v>
          </cell>
          <cell r="F465">
            <v>90</v>
          </cell>
        </row>
        <row r="466">
          <cell r="B466" t="str">
            <v>382321</v>
          </cell>
          <cell r="C466" t="str">
            <v>CA</v>
          </cell>
          <cell r="D466" t="str">
            <v>52451404</v>
          </cell>
          <cell r="E466">
            <v>0</v>
          </cell>
          <cell r="F466">
            <v>195</v>
          </cell>
        </row>
        <row r="467">
          <cell r="B467" t="str">
            <v>382326</v>
          </cell>
          <cell r="C467" t="str">
            <v>CA</v>
          </cell>
          <cell r="D467" t="str">
            <v>52451404</v>
          </cell>
          <cell r="E467">
            <v>0</v>
          </cell>
          <cell r="F467">
            <v>34</v>
          </cell>
        </row>
        <row r="468">
          <cell r="B468" t="str">
            <v>60030591</v>
          </cell>
          <cell r="C468" t="str">
            <v>CA</v>
          </cell>
          <cell r="D468" t="str">
            <v>52661001</v>
          </cell>
          <cell r="E468">
            <v>0</v>
          </cell>
          <cell r="F468">
            <v>1712</v>
          </cell>
        </row>
        <row r="469">
          <cell r="B469" t="str">
            <v>61030037</v>
          </cell>
          <cell r="C469" t="str">
            <v>3CIE</v>
          </cell>
          <cell r="D469" t="str">
            <v>52681401</v>
          </cell>
          <cell r="E469">
            <v>1184</v>
          </cell>
          <cell r="F469">
            <v>958</v>
          </cell>
        </row>
        <row r="470">
          <cell r="B470" t="str">
            <v>61030040</v>
          </cell>
          <cell r="C470" t="str">
            <v>1CIE</v>
          </cell>
          <cell r="D470" t="str">
            <v>52681401</v>
          </cell>
          <cell r="E470">
            <v>2354</v>
          </cell>
          <cell r="F470">
            <v>563</v>
          </cell>
        </row>
        <row r="471">
          <cell r="B471" t="str">
            <v>61030093</v>
          </cell>
          <cell r="C471" t="str">
            <v>CA</v>
          </cell>
          <cell r="D471" t="str">
            <v>52681401</v>
          </cell>
          <cell r="E471">
            <v>981</v>
          </cell>
          <cell r="F471">
            <v>789</v>
          </cell>
        </row>
        <row r="472">
          <cell r="B472" t="str">
            <v>61030095</v>
          </cell>
          <cell r="C472" t="str">
            <v>3CIE</v>
          </cell>
          <cell r="D472" t="str">
            <v>52681401</v>
          </cell>
          <cell r="E472">
            <v>2655</v>
          </cell>
          <cell r="F472">
            <v>1113</v>
          </cell>
        </row>
        <row r="473">
          <cell r="B473" t="str">
            <v>61030121</v>
          </cell>
          <cell r="C473" t="str">
            <v>2CIE</v>
          </cell>
          <cell r="D473" t="str">
            <v>52681401</v>
          </cell>
          <cell r="E473">
            <v>1015</v>
          </cell>
          <cell r="F473">
            <v>364</v>
          </cell>
        </row>
        <row r="474">
          <cell r="B474" t="str">
            <v>61130035</v>
          </cell>
          <cell r="C474" t="str">
            <v>4CIE</v>
          </cell>
          <cell r="D474" t="str">
            <v>52681401</v>
          </cell>
          <cell r="E474">
            <v>249</v>
          </cell>
          <cell r="F474">
            <v>115</v>
          </cell>
        </row>
        <row r="475">
          <cell r="B475" t="str">
            <v>61230019</v>
          </cell>
          <cell r="C475" t="str">
            <v>CA</v>
          </cell>
          <cell r="D475" t="str">
            <v>52681401</v>
          </cell>
          <cell r="E475">
            <v>2343</v>
          </cell>
          <cell r="F475">
            <v>1229</v>
          </cell>
        </row>
        <row r="476">
          <cell r="B476" t="str">
            <v>61230022</v>
          </cell>
          <cell r="C476" t="str">
            <v>1CIE</v>
          </cell>
          <cell r="D476" t="str">
            <v>52681401</v>
          </cell>
          <cell r="E476">
            <v>1855</v>
          </cell>
          <cell r="F476">
            <v>542</v>
          </cell>
        </row>
        <row r="477">
          <cell r="B477" t="str">
            <v>60830380</v>
          </cell>
          <cell r="C477" t="str">
            <v>CA</v>
          </cell>
          <cell r="D477" t="str">
            <v>52820101</v>
          </cell>
          <cell r="E477">
            <v>389</v>
          </cell>
          <cell r="F477">
            <v>382</v>
          </cell>
        </row>
        <row r="478">
          <cell r="B478" t="str">
            <v>60830382</v>
          </cell>
          <cell r="C478" t="str">
            <v>CA</v>
          </cell>
          <cell r="D478" t="str">
            <v>52820101</v>
          </cell>
          <cell r="E478">
            <v>721</v>
          </cell>
          <cell r="F478">
            <v>392</v>
          </cell>
        </row>
        <row r="479">
          <cell r="B479" t="str">
            <v>60830383</v>
          </cell>
          <cell r="C479" t="str">
            <v>CA</v>
          </cell>
          <cell r="D479" t="str">
            <v>52820101</v>
          </cell>
          <cell r="E479">
            <v>1040</v>
          </cell>
          <cell r="F479">
            <v>538</v>
          </cell>
        </row>
        <row r="480">
          <cell r="B480" t="str">
            <v>60930617</v>
          </cell>
          <cell r="C480" t="str">
            <v>CA</v>
          </cell>
          <cell r="D480" t="str">
            <v>52820101</v>
          </cell>
          <cell r="E480">
            <v>722</v>
          </cell>
          <cell r="F480">
            <v>361</v>
          </cell>
        </row>
        <row r="481">
          <cell r="B481" t="str">
            <v>61130024</v>
          </cell>
          <cell r="C481" t="str">
            <v>CA</v>
          </cell>
          <cell r="D481" t="str">
            <v>52820101</v>
          </cell>
          <cell r="E481">
            <v>252</v>
          </cell>
          <cell r="F481">
            <v>474</v>
          </cell>
        </row>
        <row r="482">
          <cell r="B482" t="str">
            <v>61130026</v>
          </cell>
          <cell r="C482" t="str">
            <v>CA</v>
          </cell>
          <cell r="D482" t="str">
            <v>52820101</v>
          </cell>
          <cell r="E482">
            <v>658</v>
          </cell>
          <cell r="F482">
            <v>576</v>
          </cell>
        </row>
        <row r="483">
          <cell r="B483" t="str">
            <v>929018</v>
          </cell>
          <cell r="C483" t="str">
            <v>CA</v>
          </cell>
          <cell r="D483" t="str">
            <v>53081102</v>
          </cell>
          <cell r="E483">
            <v>0</v>
          </cell>
          <cell r="F483">
            <v>115</v>
          </cell>
        </row>
        <row r="484">
          <cell r="B484" t="str">
            <v>201920-07</v>
          </cell>
          <cell r="C484" t="str">
            <v>CA</v>
          </cell>
          <cell r="D484" t="str">
            <v>53112201</v>
          </cell>
          <cell r="E484">
            <v>0</v>
          </cell>
          <cell r="F484">
            <v>433</v>
          </cell>
        </row>
        <row r="485">
          <cell r="B485" t="str">
            <v>201920-11</v>
          </cell>
          <cell r="C485" t="str">
            <v>CA</v>
          </cell>
          <cell r="D485" t="str">
            <v>53112201</v>
          </cell>
          <cell r="E485">
            <v>0</v>
          </cell>
          <cell r="F485">
            <v>183</v>
          </cell>
        </row>
        <row r="486">
          <cell r="B486" t="str">
            <v>1180</v>
          </cell>
          <cell r="C486" t="str">
            <v>4CIE</v>
          </cell>
          <cell r="D486" t="str">
            <v>53122601</v>
          </cell>
          <cell r="E486">
            <v>0</v>
          </cell>
          <cell r="F486">
            <v>166</v>
          </cell>
        </row>
        <row r="487">
          <cell r="B487" t="str">
            <v>1648</v>
          </cell>
          <cell r="C487" t="str">
            <v>1CIE</v>
          </cell>
          <cell r="D487" t="str">
            <v>53122601</v>
          </cell>
          <cell r="E487">
            <v>0</v>
          </cell>
          <cell r="F487">
            <v>5424</v>
          </cell>
        </row>
        <row r="488">
          <cell r="B488" t="str">
            <v>908</v>
          </cell>
          <cell r="C488" t="str">
            <v>2CIE</v>
          </cell>
          <cell r="D488" t="str">
            <v>53122601</v>
          </cell>
          <cell r="E488">
            <v>0</v>
          </cell>
          <cell r="F488">
            <v>1959</v>
          </cell>
        </row>
        <row r="489">
          <cell r="B489" t="str">
            <v>909</v>
          </cell>
          <cell r="C489" t="str">
            <v>CA</v>
          </cell>
          <cell r="D489" t="str">
            <v>53122601</v>
          </cell>
          <cell r="E489">
            <v>0</v>
          </cell>
          <cell r="F489">
            <v>1822</v>
          </cell>
        </row>
        <row r="490">
          <cell r="B490" t="str">
            <v>99</v>
          </cell>
          <cell r="C490" t="str">
            <v>3CIE</v>
          </cell>
          <cell r="D490" t="str">
            <v>53122601</v>
          </cell>
          <cell r="E490">
            <v>0</v>
          </cell>
          <cell r="F490">
            <v>1476</v>
          </cell>
        </row>
        <row r="491">
          <cell r="B491" t="str">
            <v>0124</v>
          </cell>
          <cell r="C491" t="str">
            <v>CA</v>
          </cell>
          <cell r="D491" t="str">
            <v>53133301</v>
          </cell>
          <cell r="E491">
            <v>0</v>
          </cell>
          <cell r="F491">
            <v>2363</v>
          </cell>
        </row>
        <row r="492">
          <cell r="B492" t="str">
            <v>0841</v>
          </cell>
          <cell r="C492" t="str">
            <v>CA</v>
          </cell>
          <cell r="D492" t="str">
            <v>53133301</v>
          </cell>
          <cell r="E492">
            <v>0</v>
          </cell>
          <cell r="F492">
            <v>2252</v>
          </cell>
        </row>
        <row r="493">
          <cell r="B493" t="str">
            <v>0858</v>
          </cell>
          <cell r="C493" t="str">
            <v>CA</v>
          </cell>
          <cell r="D493" t="str">
            <v>53133301</v>
          </cell>
          <cell r="E493">
            <v>0</v>
          </cell>
          <cell r="F493">
            <v>2253</v>
          </cell>
        </row>
        <row r="494">
          <cell r="B494" t="str">
            <v>0859</v>
          </cell>
          <cell r="C494" t="str">
            <v>CA</v>
          </cell>
          <cell r="D494" t="str">
            <v>53133301</v>
          </cell>
          <cell r="E494">
            <v>0</v>
          </cell>
          <cell r="F494">
            <v>1432</v>
          </cell>
        </row>
        <row r="495">
          <cell r="B495" t="str">
            <v>043</v>
          </cell>
          <cell r="C495" t="str">
            <v>CA</v>
          </cell>
          <cell r="D495" t="str">
            <v>53183001</v>
          </cell>
          <cell r="E495">
            <v>0</v>
          </cell>
          <cell r="F495">
            <v>1702</v>
          </cell>
        </row>
        <row r="496">
          <cell r="B496" t="str">
            <v>044</v>
          </cell>
          <cell r="C496" t="str">
            <v>CA</v>
          </cell>
          <cell r="D496" t="str">
            <v>53183001</v>
          </cell>
          <cell r="E496">
            <v>0</v>
          </cell>
          <cell r="F496">
            <v>2009</v>
          </cell>
        </row>
        <row r="497">
          <cell r="B497" t="str">
            <v>059</v>
          </cell>
          <cell r="C497" t="str">
            <v>CA</v>
          </cell>
          <cell r="D497" t="str">
            <v>53183001</v>
          </cell>
          <cell r="E497">
            <v>0</v>
          </cell>
          <cell r="F497">
            <v>2299</v>
          </cell>
        </row>
        <row r="498">
          <cell r="B498" t="str">
            <v>060</v>
          </cell>
          <cell r="C498" t="str">
            <v>CA</v>
          </cell>
          <cell r="D498" t="str">
            <v>53183001</v>
          </cell>
          <cell r="E498">
            <v>0</v>
          </cell>
          <cell r="F498">
            <v>3031</v>
          </cell>
        </row>
        <row r="499">
          <cell r="B499" t="str">
            <v>079</v>
          </cell>
          <cell r="C499" t="str">
            <v>CA</v>
          </cell>
          <cell r="D499" t="str">
            <v>53183001</v>
          </cell>
          <cell r="E499">
            <v>0</v>
          </cell>
          <cell r="F499">
            <v>2505</v>
          </cell>
        </row>
        <row r="500">
          <cell r="B500" t="str">
            <v>080</v>
          </cell>
          <cell r="C500" t="str">
            <v>CA</v>
          </cell>
          <cell r="D500" t="str">
            <v>53183001</v>
          </cell>
          <cell r="E500">
            <v>0</v>
          </cell>
          <cell r="F500">
            <v>3157</v>
          </cell>
        </row>
        <row r="501">
          <cell r="B501" t="str">
            <v>61300050</v>
          </cell>
          <cell r="C501" t="str">
            <v>CCL</v>
          </cell>
          <cell r="D501" t="str">
            <v>53241701</v>
          </cell>
          <cell r="E501">
            <v>924</v>
          </cell>
          <cell r="F501">
            <v>287</v>
          </cell>
        </row>
        <row r="502">
          <cell r="B502" t="str">
            <v>60900111</v>
          </cell>
          <cell r="C502" t="str">
            <v>CA</v>
          </cell>
          <cell r="D502" t="str">
            <v>53410101</v>
          </cell>
          <cell r="E502">
            <v>5028</v>
          </cell>
          <cell r="F502">
            <v>0</v>
          </cell>
        </row>
        <row r="503">
          <cell r="B503" t="str">
            <v>61001503</v>
          </cell>
          <cell r="C503" t="str">
            <v>CA</v>
          </cell>
          <cell r="D503" t="str">
            <v>53410101</v>
          </cell>
          <cell r="E503">
            <v>7855</v>
          </cell>
          <cell r="F503">
            <v>0</v>
          </cell>
        </row>
        <row r="504">
          <cell r="B504" t="str">
            <v>61001530</v>
          </cell>
          <cell r="C504" t="str">
            <v>CA</v>
          </cell>
          <cell r="D504" t="str">
            <v>53410101</v>
          </cell>
          <cell r="E504">
            <v>7455</v>
          </cell>
          <cell r="F504">
            <v>0</v>
          </cell>
        </row>
        <row r="505">
          <cell r="B505" t="str">
            <v>61001540</v>
          </cell>
          <cell r="C505" t="str">
            <v>CA</v>
          </cell>
          <cell r="D505" t="str">
            <v>53410101</v>
          </cell>
          <cell r="E505">
            <v>4760</v>
          </cell>
          <cell r="F505">
            <v>0</v>
          </cell>
        </row>
        <row r="506">
          <cell r="B506" t="str">
            <v>60231033</v>
          </cell>
          <cell r="C506" t="str">
            <v>CA</v>
          </cell>
          <cell r="D506" t="str">
            <v>53523101</v>
          </cell>
          <cell r="E506">
            <v>0</v>
          </cell>
          <cell r="F506">
            <v>2376</v>
          </cell>
        </row>
        <row r="507">
          <cell r="B507" t="str">
            <v>60231061</v>
          </cell>
          <cell r="C507" t="str">
            <v>CA</v>
          </cell>
          <cell r="D507" t="str">
            <v>53523101</v>
          </cell>
          <cell r="E507">
            <v>0</v>
          </cell>
          <cell r="F507">
            <v>3091</v>
          </cell>
        </row>
        <row r="508">
          <cell r="B508" t="str">
            <v>69530515</v>
          </cell>
          <cell r="C508" t="str">
            <v>CA</v>
          </cell>
          <cell r="D508" t="str">
            <v>53541103</v>
          </cell>
          <cell r="E508">
            <v>0</v>
          </cell>
          <cell r="F508">
            <v>2670</v>
          </cell>
        </row>
        <row r="509">
          <cell r="B509" t="str">
            <v>69630383</v>
          </cell>
          <cell r="C509" t="str">
            <v>CA</v>
          </cell>
          <cell r="D509" t="str">
            <v>53541103</v>
          </cell>
          <cell r="E509">
            <v>0</v>
          </cell>
          <cell r="F509">
            <v>2195</v>
          </cell>
        </row>
        <row r="510">
          <cell r="B510" t="str">
            <v>69501642</v>
          </cell>
          <cell r="C510" t="str">
            <v>CA</v>
          </cell>
          <cell r="D510" t="str">
            <v>53551101</v>
          </cell>
          <cell r="E510">
            <v>53277</v>
          </cell>
          <cell r="F510">
            <v>0</v>
          </cell>
        </row>
        <row r="511">
          <cell r="B511" t="str">
            <v>69501662</v>
          </cell>
          <cell r="C511" t="str">
            <v>1CIE</v>
          </cell>
          <cell r="D511" t="str">
            <v>53551101</v>
          </cell>
          <cell r="E511">
            <v>39328</v>
          </cell>
          <cell r="F511">
            <v>0</v>
          </cell>
        </row>
        <row r="512">
          <cell r="B512" t="str">
            <v>69501664</v>
          </cell>
          <cell r="C512" t="str">
            <v>2CIE</v>
          </cell>
          <cell r="D512" t="str">
            <v>53551101</v>
          </cell>
          <cell r="E512">
            <v>41683</v>
          </cell>
          <cell r="F512">
            <v>0</v>
          </cell>
        </row>
        <row r="513">
          <cell r="B513" t="str">
            <v>69501665</v>
          </cell>
          <cell r="C513" t="str">
            <v>3CIE</v>
          </cell>
          <cell r="D513" t="str">
            <v>53551101</v>
          </cell>
          <cell r="E513">
            <v>29049</v>
          </cell>
          <cell r="F513">
            <v>0</v>
          </cell>
        </row>
        <row r="514">
          <cell r="B514" t="str">
            <v>69600160</v>
          </cell>
          <cell r="C514" t="str">
            <v>4CIE</v>
          </cell>
          <cell r="D514" t="str">
            <v>53551101</v>
          </cell>
          <cell r="E514">
            <v>4508</v>
          </cell>
          <cell r="F514">
            <v>0</v>
          </cell>
        </row>
        <row r="515">
          <cell r="B515" t="str">
            <v>E300007</v>
          </cell>
          <cell r="C515" t="str">
            <v>CA</v>
          </cell>
          <cell r="D515" t="str">
            <v>53801701</v>
          </cell>
          <cell r="E515">
            <v>77221</v>
          </cell>
          <cell r="F515">
            <v>4085</v>
          </cell>
        </row>
        <row r="516">
          <cell r="B516" t="str">
            <v>F100026</v>
          </cell>
          <cell r="C516" t="str">
            <v>CA</v>
          </cell>
          <cell r="D516" t="str">
            <v>53801801</v>
          </cell>
          <cell r="E516">
            <v>0</v>
          </cell>
          <cell r="F516">
            <v>945</v>
          </cell>
        </row>
        <row r="517">
          <cell r="B517" t="str">
            <v>356</v>
          </cell>
          <cell r="C517" t="str">
            <v>CCL</v>
          </cell>
          <cell r="D517" t="str">
            <v>54104101</v>
          </cell>
          <cell r="E517">
            <v>0</v>
          </cell>
          <cell r="F517">
            <v>935</v>
          </cell>
        </row>
        <row r="518">
          <cell r="B518" t="str">
            <v>153900011</v>
          </cell>
          <cell r="C518" t="str">
            <v>CA</v>
          </cell>
          <cell r="D518" t="str">
            <v>55552001</v>
          </cell>
          <cell r="E518">
            <v>0</v>
          </cell>
          <cell r="F518">
            <v>3</v>
          </cell>
        </row>
        <row r="519">
          <cell r="B519" t="str">
            <v>153900018</v>
          </cell>
          <cell r="C519" t="str">
            <v>CA</v>
          </cell>
          <cell r="D519" t="str">
            <v>55552001</v>
          </cell>
          <cell r="E519">
            <v>0</v>
          </cell>
          <cell r="F519">
            <v>2</v>
          </cell>
        </row>
        <row r="520">
          <cell r="B520" t="str">
            <v>34874153-007</v>
          </cell>
          <cell r="C520" t="str">
            <v>CA</v>
          </cell>
          <cell r="D520" t="str">
            <v>55552001</v>
          </cell>
          <cell r="E520">
            <v>0</v>
          </cell>
          <cell r="F520">
            <v>217</v>
          </cell>
        </row>
        <row r="521">
          <cell r="B521" t="str">
            <v>34874153-014</v>
          </cell>
          <cell r="C521" t="str">
            <v>CA</v>
          </cell>
          <cell r="D521" t="str">
            <v>55552001</v>
          </cell>
          <cell r="E521">
            <v>0</v>
          </cell>
          <cell r="F521">
            <v>466</v>
          </cell>
        </row>
        <row r="522">
          <cell r="B522" t="str">
            <v>34874153-018</v>
          </cell>
          <cell r="C522" t="str">
            <v>CA</v>
          </cell>
          <cell r="D522" t="str">
            <v>55552001</v>
          </cell>
          <cell r="E522">
            <v>0</v>
          </cell>
          <cell r="F522">
            <v>134</v>
          </cell>
        </row>
        <row r="523">
          <cell r="B523" t="str">
            <v>37901113-001</v>
          </cell>
          <cell r="C523" t="str">
            <v>CA</v>
          </cell>
          <cell r="D523" t="str">
            <v>55552001</v>
          </cell>
          <cell r="E523">
            <v>0</v>
          </cell>
          <cell r="F523">
            <v>212</v>
          </cell>
        </row>
        <row r="524">
          <cell r="B524" t="str">
            <v>64380606-003</v>
          </cell>
          <cell r="C524" t="str">
            <v>CA</v>
          </cell>
          <cell r="D524" t="str">
            <v>55552001</v>
          </cell>
          <cell r="E524">
            <v>0</v>
          </cell>
          <cell r="F524">
            <v>43</v>
          </cell>
        </row>
        <row r="525">
          <cell r="B525" t="str">
            <v>64380607-006</v>
          </cell>
          <cell r="C525" t="str">
            <v>CA</v>
          </cell>
          <cell r="D525" t="str">
            <v>55552001</v>
          </cell>
          <cell r="E525">
            <v>0</v>
          </cell>
          <cell r="F525">
            <v>169</v>
          </cell>
        </row>
        <row r="526">
          <cell r="B526" t="str">
            <v>5</v>
          </cell>
          <cell r="C526" t="str">
            <v>CA</v>
          </cell>
          <cell r="D526" t="str">
            <v>55552002</v>
          </cell>
          <cell r="E526">
            <v>0</v>
          </cell>
          <cell r="F526">
            <v>0</v>
          </cell>
        </row>
        <row r="527">
          <cell r="B527" t="str">
            <v>3</v>
          </cell>
          <cell r="C527" t="str">
            <v>CA</v>
          </cell>
          <cell r="D527" t="str">
            <v>55552002</v>
          </cell>
          <cell r="E527">
            <v>0</v>
          </cell>
          <cell r="F527">
            <v>0</v>
          </cell>
        </row>
        <row r="528">
          <cell r="B528" t="str">
            <v>14</v>
          </cell>
          <cell r="C528" t="str">
            <v>CA</v>
          </cell>
          <cell r="D528" t="str">
            <v>55552002</v>
          </cell>
          <cell r="E528">
            <v>0</v>
          </cell>
          <cell r="F528">
            <v>0</v>
          </cell>
        </row>
        <row r="529">
          <cell r="B529" t="str">
            <v>92355/05</v>
          </cell>
          <cell r="C529" t="str">
            <v>CA</v>
          </cell>
          <cell r="D529" t="str">
            <v>58040101</v>
          </cell>
          <cell r="E529">
            <v>0</v>
          </cell>
          <cell r="F529">
            <v>1060</v>
          </cell>
        </row>
        <row r="530">
          <cell r="B530" t="str">
            <v>92355/09</v>
          </cell>
          <cell r="C530" t="str">
            <v>CA</v>
          </cell>
          <cell r="D530" t="str">
            <v>58040101</v>
          </cell>
          <cell r="E530">
            <v>0</v>
          </cell>
          <cell r="F530">
            <v>195</v>
          </cell>
        </row>
        <row r="531">
          <cell r="B531" t="str">
            <v>61700009</v>
          </cell>
          <cell r="C531" t="str">
            <v>CA</v>
          </cell>
          <cell r="D531" t="str">
            <v>58040202</v>
          </cell>
          <cell r="E531">
            <v>47</v>
          </cell>
          <cell r="F531">
            <v>0</v>
          </cell>
        </row>
        <row r="532">
          <cell r="B532" t="str">
            <v>61700010</v>
          </cell>
          <cell r="C532" t="str">
            <v>CA</v>
          </cell>
          <cell r="D532" t="str">
            <v>58040202</v>
          </cell>
          <cell r="E532">
            <v>15</v>
          </cell>
          <cell r="F532">
            <v>0</v>
          </cell>
        </row>
        <row r="533">
          <cell r="B533" t="str">
            <v>60430744</v>
          </cell>
          <cell r="C533" t="str">
            <v>CA</v>
          </cell>
          <cell r="D533" t="str">
            <v>58580102</v>
          </cell>
          <cell r="E533">
            <v>20200</v>
          </cell>
          <cell r="F533">
            <v>2150</v>
          </cell>
        </row>
        <row r="534">
          <cell r="B534" t="str">
            <v>6G80020</v>
          </cell>
          <cell r="C534" t="str">
            <v>CCL</v>
          </cell>
          <cell r="D534" t="str">
            <v>58650218</v>
          </cell>
          <cell r="E534">
            <v>0</v>
          </cell>
          <cell r="F534">
            <v>199</v>
          </cell>
        </row>
        <row r="535">
          <cell r="B535" t="str">
            <v>6G80060</v>
          </cell>
          <cell r="C535" t="str">
            <v>CA</v>
          </cell>
          <cell r="D535" t="str">
            <v>5839210F</v>
          </cell>
          <cell r="E535">
            <v>0</v>
          </cell>
          <cell r="F535">
            <v>253</v>
          </cell>
        </row>
        <row r="536">
          <cell r="B536" t="str">
            <v>6G80061</v>
          </cell>
          <cell r="C536" t="str">
            <v>CA</v>
          </cell>
          <cell r="D536" t="str">
            <v>5839210F</v>
          </cell>
          <cell r="E536">
            <v>0</v>
          </cell>
          <cell r="F536">
            <v>352</v>
          </cell>
        </row>
        <row r="537">
          <cell r="B537" t="str">
            <v>6G90168</v>
          </cell>
          <cell r="C537" t="str">
            <v>CCL</v>
          </cell>
          <cell r="D537" t="str">
            <v>5839210F</v>
          </cell>
          <cell r="E537">
            <v>0</v>
          </cell>
          <cell r="F537">
            <v>92</v>
          </cell>
        </row>
        <row r="538">
          <cell r="B538" t="str">
            <v>9G60049</v>
          </cell>
          <cell r="C538" t="str">
            <v>CCL</v>
          </cell>
          <cell r="D538" t="str">
            <v>5865022K</v>
          </cell>
          <cell r="E538">
            <v>0</v>
          </cell>
          <cell r="F538">
            <v>160</v>
          </cell>
        </row>
        <row r="539">
          <cell r="B539" t="str">
            <v>9G70035</v>
          </cell>
          <cell r="C539" t="str">
            <v>CCL</v>
          </cell>
          <cell r="D539" t="str">
            <v>5865022K</v>
          </cell>
          <cell r="E539">
            <v>0</v>
          </cell>
          <cell r="F539">
            <v>202</v>
          </cell>
        </row>
        <row r="540">
          <cell r="B540" t="str">
            <v>SH 590065</v>
          </cell>
          <cell r="C540" t="str">
            <v>CCL</v>
          </cell>
          <cell r="D540" t="str">
            <v>77344001</v>
          </cell>
          <cell r="E540">
            <v>0</v>
          </cell>
          <cell r="F540">
            <v>0</v>
          </cell>
        </row>
        <row r="541">
          <cell r="B541" t="str">
            <v>DAAL005933</v>
          </cell>
          <cell r="C541" t="str">
            <v>CCL</v>
          </cell>
          <cell r="D541" t="str">
            <v>79411601</v>
          </cell>
          <cell r="E541">
            <v>0</v>
          </cell>
          <cell r="F541">
            <v>520</v>
          </cell>
        </row>
        <row r="542">
          <cell r="B542" t="str">
            <v>60430615</v>
          </cell>
          <cell r="C542" t="str">
            <v>CCL</v>
          </cell>
          <cell r="D542" t="str">
            <v>98111701</v>
          </cell>
          <cell r="E542">
            <v>31503</v>
          </cell>
          <cell r="F542">
            <v>1182</v>
          </cell>
        </row>
        <row r="543">
          <cell r="B543" t="str">
            <v>17-160435</v>
          </cell>
          <cell r="C543" t="str">
            <v>CA</v>
          </cell>
          <cell r="D543" t="str">
            <v xml:space="preserve">NC      </v>
          </cell>
          <cell r="E543">
            <v>0</v>
          </cell>
          <cell r="F543">
            <v>26</v>
          </cell>
        </row>
        <row r="544">
          <cell r="B544" t="str">
            <v>19-176313</v>
          </cell>
          <cell r="C544" t="str">
            <v>CA</v>
          </cell>
          <cell r="D544" t="str">
            <v xml:space="preserve">NC      </v>
          </cell>
          <cell r="E544">
            <v>0</v>
          </cell>
          <cell r="F544">
            <v>1</v>
          </cell>
        </row>
        <row r="545">
          <cell r="B545" t="str">
            <v>18-170752</v>
          </cell>
          <cell r="C545" t="str">
            <v>CA</v>
          </cell>
          <cell r="D545" t="str">
            <v xml:space="preserve">NC      </v>
          </cell>
          <cell r="E545">
            <v>0</v>
          </cell>
          <cell r="F545">
            <v>6</v>
          </cell>
        </row>
        <row r="546">
          <cell r="B546" t="str">
            <v>18-170754</v>
          </cell>
          <cell r="C546" t="str">
            <v>CA</v>
          </cell>
          <cell r="D546" t="str">
            <v xml:space="preserve">NC      </v>
          </cell>
          <cell r="E546">
            <v>0</v>
          </cell>
          <cell r="F546">
            <v>13</v>
          </cell>
        </row>
        <row r="547">
          <cell r="B547" t="str">
            <v>20-183497</v>
          </cell>
          <cell r="C547" t="str">
            <v>CA</v>
          </cell>
          <cell r="D547" t="str">
            <v xml:space="preserve">NC      </v>
          </cell>
          <cell r="E547">
            <v>0</v>
          </cell>
          <cell r="F547">
            <v>1</v>
          </cell>
        </row>
        <row r="548">
          <cell r="B548" t="str">
            <v>24503</v>
          </cell>
          <cell r="C548" t="str">
            <v>CCL</v>
          </cell>
          <cell r="D548" t="str">
            <v>S5111301</v>
          </cell>
          <cell r="E548">
            <v>0</v>
          </cell>
          <cell r="F548">
            <v>0</v>
          </cell>
        </row>
        <row r="549">
          <cell r="B549" t="str">
            <v>35803391</v>
          </cell>
          <cell r="C549" t="str">
            <v>CCL</v>
          </cell>
          <cell r="D549" t="str">
            <v>S5111304</v>
          </cell>
          <cell r="E549">
            <v>0</v>
          </cell>
          <cell r="F549">
            <v>0</v>
          </cell>
        </row>
        <row r="550">
          <cell r="B550" t="str">
            <v>243</v>
          </cell>
          <cell r="C550" t="str">
            <v>1CIE</v>
          </cell>
          <cell r="D550" t="str">
            <v>S5201101</v>
          </cell>
          <cell r="E550">
            <v>0</v>
          </cell>
          <cell r="F550">
            <v>275</v>
          </cell>
        </row>
        <row r="551">
          <cell r="B551" t="str">
            <v>306</v>
          </cell>
          <cell r="C551" t="str">
            <v>1CIE</v>
          </cell>
          <cell r="D551" t="str">
            <v>S5201101</v>
          </cell>
          <cell r="E551">
            <v>0</v>
          </cell>
          <cell r="F551">
            <v>265</v>
          </cell>
        </row>
        <row r="552">
          <cell r="B552" t="str">
            <v>309</v>
          </cell>
          <cell r="C552" t="str">
            <v>1CIE</v>
          </cell>
          <cell r="D552" t="str">
            <v>S5201101</v>
          </cell>
          <cell r="E552">
            <v>0</v>
          </cell>
          <cell r="F552">
            <v>268</v>
          </cell>
        </row>
        <row r="553">
          <cell r="B553" t="str">
            <v>312</v>
          </cell>
          <cell r="C553" t="str">
            <v>1CIE</v>
          </cell>
          <cell r="D553" t="str">
            <v>S5201101</v>
          </cell>
          <cell r="E553">
            <v>0</v>
          </cell>
          <cell r="F553">
            <v>255</v>
          </cell>
        </row>
        <row r="554">
          <cell r="B554" t="str">
            <v>313</v>
          </cell>
          <cell r="C554" t="str">
            <v>3CIE</v>
          </cell>
          <cell r="D554" t="str">
            <v>S5201101</v>
          </cell>
          <cell r="E554">
            <v>0</v>
          </cell>
          <cell r="F554">
            <v>150</v>
          </cell>
        </row>
        <row r="555">
          <cell r="B555" t="str">
            <v>315</v>
          </cell>
          <cell r="C555" t="str">
            <v>3CIE</v>
          </cell>
          <cell r="D555" t="str">
            <v>S5201101</v>
          </cell>
          <cell r="E555">
            <v>0</v>
          </cell>
          <cell r="F555">
            <v>265</v>
          </cell>
        </row>
        <row r="556">
          <cell r="B556" t="str">
            <v>358</v>
          </cell>
          <cell r="C556" t="str">
            <v>3CIE</v>
          </cell>
          <cell r="D556" t="str">
            <v>S5201101</v>
          </cell>
          <cell r="E556">
            <v>0</v>
          </cell>
          <cell r="F556">
            <v>158</v>
          </cell>
        </row>
        <row r="557">
          <cell r="B557" t="str">
            <v>359</v>
          </cell>
          <cell r="C557" t="str">
            <v>3CIE</v>
          </cell>
          <cell r="D557" t="str">
            <v>S5201101</v>
          </cell>
          <cell r="E557">
            <v>0</v>
          </cell>
          <cell r="F557">
            <v>133</v>
          </cell>
        </row>
        <row r="558">
          <cell r="B558" t="str">
            <v>373</v>
          </cell>
          <cell r="C558" t="str">
            <v>2CIE</v>
          </cell>
          <cell r="D558" t="str">
            <v>S5201101</v>
          </cell>
          <cell r="E558">
            <v>0</v>
          </cell>
          <cell r="F558">
            <v>100</v>
          </cell>
        </row>
        <row r="559">
          <cell r="B559" t="str">
            <v>382</v>
          </cell>
          <cell r="C559" t="str">
            <v>2CIE</v>
          </cell>
          <cell r="D559" t="str">
            <v>S5201101</v>
          </cell>
          <cell r="E559">
            <v>0</v>
          </cell>
          <cell r="F559">
            <v>233</v>
          </cell>
        </row>
        <row r="560">
          <cell r="B560" t="str">
            <v>624</v>
          </cell>
          <cell r="C560" t="str">
            <v>2CIE</v>
          </cell>
          <cell r="D560" t="str">
            <v>S5201101</v>
          </cell>
          <cell r="E560">
            <v>0</v>
          </cell>
          <cell r="F560">
            <v>569</v>
          </cell>
        </row>
        <row r="561">
          <cell r="B561" t="str">
            <v>642</v>
          </cell>
          <cell r="C561" t="str">
            <v>2CIE</v>
          </cell>
          <cell r="D561" t="str">
            <v>S5201101</v>
          </cell>
          <cell r="E561">
            <v>0</v>
          </cell>
          <cell r="F561">
            <v>193</v>
          </cell>
        </row>
        <row r="562">
          <cell r="B562" t="str">
            <v>650</v>
          </cell>
          <cell r="C562" t="str">
            <v>CA</v>
          </cell>
          <cell r="D562" t="str">
            <v>S5201101</v>
          </cell>
          <cell r="E562">
            <v>0</v>
          </cell>
          <cell r="F562">
            <v>244</v>
          </cell>
        </row>
        <row r="563">
          <cell r="B563" t="str">
            <v>800452</v>
          </cell>
          <cell r="C563" t="str">
            <v>CA</v>
          </cell>
          <cell r="D563" t="str">
            <v>S5201101</v>
          </cell>
          <cell r="E563">
            <v>0</v>
          </cell>
          <cell r="F563">
            <v>100</v>
          </cell>
        </row>
        <row r="564">
          <cell r="B564" t="str">
            <v>800718</v>
          </cell>
          <cell r="C564" t="str">
            <v>CA</v>
          </cell>
          <cell r="D564" t="str">
            <v>S5201101</v>
          </cell>
          <cell r="E564">
            <v>0</v>
          </cell>
          <cell r="F564">
            <v>94</v>
          </cell>
        </row>
        <row r="565">
          <cell r="B565" t="str">
            <v>800794</v>
          </cell>
          <cell r="C565" t="str">
            <v>CA</v>
          </cell>
          <cell r="D565" t="str">
            <v>S5201101</v>
          </cell>
          <cell r="E565">
            <v>0</v>
          </cell>
          <cell r="F565">
            <v>124</v>
          </cell>
        </row>
        <row r="566">
          <cell r="B566" t="str">
            <v>6350416</v>
          </cell>
          <cell r="C566" t="str">
            <v>CCL</v>
          </cell>
          <cell r="D566" t="str">
            <v xml:space="preserve">SPE200  </v>
          </cell>
          <cell r="E566">
            <v>0</v>
          </cell>
          <cell r="F566">
            <v>60</v>
          </cell>
        </row>
        <row r="567">
          <cell r="B567" t="str">
            <v>32</v>
          </cell>
          <cell r="C567" t="str">
            <v>CCL</v>
          </cell>
          <cell r="D567" t="str">
            <v>T4871002</v>
          </cell>
          <cell r="E567">
            <v>0</v>
          </cell>
          <cell r="F567">
            <v>1262</v>
          </cell>
        </row>
        <row r="568">
          <cell r="B568" t="str">
            <v>34</v>
          </cell>
          <cell r="C568" t="str">
            <v>CCL</v>
          </cell>
          <cell r="D568" t="str">
            <v>T4871002</v>
          </cell>
          <cell r="E568">
            <v>0</v>
          </cell>
          <cell r="F568">
            <v>980</v>
          </cell>
        </row>
        <row r="569">
          <cell r="B569" t="str">
            <v>36</v>
          </cell>
          <cell r="C569" t="str">
            <v>CCL</v>
          </cell>
          <cell r="D569" t="str">
            <v>T4871002</v>
          </cell>
          <cell r="E569">
            <v>0</v>
          </cell>
          <cell r="F569">
            <v>1001</v>
          </cell>
        </row>
        <row r="570">
          <cell r="B570" t="str">
            <v>40132502</v>
          </cell>
          <cell r="C570" t="str">
            <v>CCL</v>
          </cell>
          <cell r="D570" t="str">
            <v xml:space="preserve">UCF     </v>
          </cell>
          <cell r="E570">
            <v>0</v>
          </cell>
          <cell r="F570">
            <v>669</v>
          </cell>
        </row>
        <row r="571">
          <cell r="B571" t="str">
            <v>2025483</v>
          </cell>
          <cell r="C571" t="str">
            <v>CA</v>
          </cell>
          <cell r="D571" t="str">
            <v xml:space="preserve">UCF 1   </v>
          </cell>
          <cell r="E571">
            <v>0</v>
          </cell>
          <cell r="F571">
            <v>68</v>
          </cell>
        </row>
        <row r="572">
          <cell r="B572" t="str">
            <v>52116158</v>
          </cell>
          <cell r="C572" t="str">
            <v>CA</v>
          </cell>
          <cell r="D572" t="str">
            <v xml:space="preserve">UCF2    </v>
          </cell>
          <cell r="E572">
            <v>0</v>
          </cell>
          <cell r="F572">
            <v>122</v>
          </cell>
        </row>
        <row r="573">
          <cell r="B573">
            <v>0</v>
          </cell>
          <cell r="C573">
            <v>0</v>
          </cell>
          <cell r="D573">
            <v>0</v>
          </cell>
          <cell r="E573" t="str">
            <v xml:space="preserve">                                        </v>
          </cell>
          <cell r="F573">
            <v>0</v>
          </cell>
        </row>
        <row r="574"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</row>
        <row r="575"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</row>
        <row r="576">
          <cell r="B576">
            <v>0</v>
          </cell>
          <cell r="C576">
            <v>0</v>
          </cell>
          <cell r="D576">
            <v>0</v>
          </cell>
          <cell r="E576" t="str">
    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F576">
            <v>0</v>
          </cell>
        </row>
        <row r="577"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</row>
        <row r="578"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</row>
        <row r="579"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</row>
        <row r="580"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</row>
        <row r="581"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</row>
        <row r="582">
          <cell r="B582">
            <v>0</v>
          </cell>
          <cell r="C582">
            <v>0</v>
          </cell>
          <cell r="D582">
            <v>0</v>
          </cell>
          <cell r="E582" t="str">
            <v xml:space="preserve">                                                            </v>
          </cell>
          <cell r="F582">
            <v>0</v>
          </cell>
        </row>
        <row r="583"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</row>
        <row r="584"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</row>
        <row r="585"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</row>
        <row r="586"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</row>
        <row r="587"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</row>
        <row r="588"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</row>
        <row r="589"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</row>
        <row r="590"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</row>
        <row r="591"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</row>
        <row r="592"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</row>
        <row r="593"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</row>
        <row r="594"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</row>
        <row r="595"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</row>
        <row r="596"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</row>
        <row r="597"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</row>
        <row r="598"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</row>
        <row r="599"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</row>
        <row r="600"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</row>
        <row r="601"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</row>
        <row r="602"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</row>
        <row r="603"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</row>
        <row r="604"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</row>
        <row r="605"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</row>
        <row r="606"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</row>
        <row r="607"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</row>
        <row r="608"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</row>
        <row r="609"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</row>
        <row r="610"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</row>
        <row r="611">
          <cell r="B611">
            <v>0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</row>
        <row r="612">
          <cell r="B612">
            <v>0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</row>
        <row r="613"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</row>
        <row r="614"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</row>
        <row r="615"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</row>
        <row r="616"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</row>
        <row r="617"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</row>
        <row r="618"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</row>
        <row r="619"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</row>
        <row r="620"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</row>
        <row r="621"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</row>
        <row r="622"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</row>
        <row r="623"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</row>
        <row r="624"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</row>
        <row r="625"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</row>
        <row r="626"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</row>
        <row r="627"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</row>
        <row r="628"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</row>
        <row r="629"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</row>
        <row r="630"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</row>
        <row r="631"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</row>
        <row r="632"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</row>
        <row r="633"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</row>
        <row r="634"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</row>
        <row r="635"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</row>
        <row r="636"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</row>
        <row r="637"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</row>
        <row r="638"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</row>
        <row r="639"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</row>
        <row r="640"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</row>
        <row r="641"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</row>
        <row r="642"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</row>
        <row r="643"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</row>
        <row r="644"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</row>
        <row r="645"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</row>
        <row r="646"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</row>
        <row r="647"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</row>
        <row r="648"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</row>
        <row r="649"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</row>
        <row r="650"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</row>
        <row r="651"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</row>
        <row r="652"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</row>
        <row r="653"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</row>
        <row r="654"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</row>
        <row r="655"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</row>
        <row r="656"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70"/>
  <sheetViews>
    <sheetView tabSelected="1" zoomScale="70" zoomScaleNormal="70" workbookViewId="0">
      <selection activeCell="J27" sqref="J27"/>
    </sheetView>
  </sheetViews>
  <sheetFormatPr baseColWidth="10" defaultColWidth="20.7109375" defaultRowHeight="14.25" x14ac:dyDescent="0.2"/>
  <cols>
    <col min="1" max="2" width="30.7109375" style="1" customWidth="1"/>
    <col min="3" max="12" width="15.7109375" style="1" customWidth="1"/>
    <col min="13" max="16384" width="20.7109375" style="1"/>
  </cols>
  <sheetData>
    <row r="1" spans="1:21" ht="30" customHeight="1" x14ac:dyDescent="0.2">
      <c r="A1" s="110" t="s">
        <v>0</v>
      </c>
      <c r="B1" s="110"/>
      <c r="C1" s="110"/>
      <c r="D1" s="110"/>
      <c r="E1" s="111" t="s">
        <v>1</v>
      </c>
      <c r="F1" s="112"/>
      <c r="G1" s="113"/>
      <c r="H1" s="113"/>
      <c r="I1" s="113"/>
      <c r="J1" s="113"/>
      <c r="K1" s="113"/>
      <c r="L1" s="114"/>
    </row>
    <row r="2" spans="1:21" ht="30" customHeight="1" thickBot="1" x14ac:dyDescent="0.25">
      <c r="A2" s="110"/>
      <c r="B2" s="110"/>
      <c r="C2" s="110"/>
      <c r="D2" s="110"/>
      <c r="E2" s="115"/>
      <c r="F2" s="116"/>
      <c r="G2" s="116"/>
      <c r="H2" s="116"/>
      <c r="I2" s="116"/>
      <c r="J2" s="116"/>
      <c r="K2" s="116"/>
      <c r="L2" s="117"/>
    </row>
    <row r="3" spans="1:21" ht="30" customHeight="1" thickBot="1" x14ac:dyDescent="0.25">
      <c r="A3" s="2" t="s">
        <v>2</v>
      </c>
      <c r="B3" s="3" t="e">
        <f>VLOOKUP(E3,[1]potentiels!$B$10:$F$656,2,FALSE)</f>
        <v>#N/A</v>
      </c>
      <c r="C3" s="118" t="s">
        <v>3</v>
      </c>
      <c r="D3" s="119"/>
      <c r="E3" s="120" t="s">
        <v>47</v>
      </c>
      <c r="F3" s="120"/>
      <c r="G3" s="4"/>
      <c r="H3" s="5"/>
    </row>
    <row r="4" spans="1:21" ht="30" customHeight="1" thickBot="1" x14ac:dyDescent="0.25">
      <c r="A4" s="6" t="s">
        <v>4</v>
      </c>
      <c r="B4" s="7" t="s">
        <v>5</v>
      </c>
    </row>
    <row r="5" spans="1:21" ht="30" customHeight="1" thickBot="1" x14ac:dyDescent="0.25">
      <c r="A5" s="8" t="e">
        <f>VLOOKUP(E3,[1]potentiels!$B$10:$F$656,4,FALSE)</f>
        <v>#N/A</v>
      </c>
      <c r="B5" s="8" t="e">
        <f>VLOOKUP(E3,[1]potentiels!$B$10:$F$656,5,FALSE)</f>
        <v>#N/A</v>
      </c>
    </row>
    <row r="6" spans="1:21" s="11" customFormat="1" ht="20.100000000000001" customHeight="1" thickBot="1" x14ac:dyDescent="0.25">
      <c r="A6" s="9"/>
      <c r="B6" s="10"/>
      <c r="G6" s="121"/>
      <c r="H6" s="121"/>
      <c r="I6" s="121"/>
      <c r="J6" s="121"/>
      <c r="K6" s="121"/>
      <c r="L6" s="121"/>
      <c r="N6" s="1"/>
      <c r="O6" s="1"/>
      <c r="P6" s="1"/>
      <c r="Q6" s="1"/>
      <c r="R6" s="1"/>
      <c r="S6" s="1"/>
    </row>
    <row r="7" spans="1:21" ht="35.1" customHeight="1" thickBot="1" x14ac:dyDescent="0.5">
      <c r="A7" s="102" t="s">
        <v>6</v>
      </c>
      <c r="B7" s="103"/>
      <c r="C7" s="104" t="s">
        <v>7</v>
      </c>
      <c r="D7" s="105"/>
      <c r="E7" s="106"/>
      <c r="F7" s="12"/>
      <c r="G7" s="107" t="s">
        <v>8</v>
      </c>
      <c r="H7" s="108"/>
      <c r="I7" s="108"/>
      <c r="J7" s="108"/>
      <c r="K7" s="108"/>
      <c r="L7" s="109"/>
      <c r="N7" s="13"/>
      <c r="O7" s="13"/>
      <c r="P7" s="13"/>
      <c r="Q7" s="13"/>
      <c r="R7" s="13"/>
      <c r="S7" s="13"/>
      <c r="T7" s="14"/>
      <c r="U7" s="14"/>
    </row>
    <row r="8" spans="1:21" ht="35.1" customHeight="1" thickBot="1" x14ac:dyDescent="0.25">
      <c r="A8" s="124"/>
      <c r="B8" s="125"/>
      <c r="C8" s="15" t="s">
        <v>9</v>
      </c>
      <c r="D8" s="16" t="s">
        <v>10</v>
      </c>
      <c r="E8" s="17" t="s">
        <v>11</v>
      </c>
      <c r="F8" s="18"/>
      <c r="G8" s="19" t="s">
        <v>12</v>
      </c>
      <c r="H8" s="20" t="s">
        <v>13</v>
      </c>
      <c r="I8" s="20" t="s">
        <v>14</v>
      </c>
      <c r="J8" s="20" t="s">
        <v>15</v>
      </c>
      <c r="K8" s="20" t="s">
        <v>16</v>
      </c>
      <c r="L8" s="21" t="s">
        <v>17</v>
      </c>
      <c r="N8" s="22"/>
      <c r="O8" s="23"/>
      <c r="P8" s="24"/>
      <c r="Q8" s="23"/>
      <c r="R8" s="23"/>
      <c r="S8" s="23"/>
      <c r="T8" s="14"/>
      <c r="U8" s="14"/>
    </row>
    <row r="9" spans="1:21" ht="24.95" customHeight="1" x14ac:dyDescent="0.25">
      <c r="A9" s="126" t="s">
        <v>18</v>
      </c>
      <c r="B9" s="127"/>
      <c r="C9" s="25">
        <v>43929</v>
      </c>
      <c r="D9" s="26"/>
      <c r="E9" s="27"/>
      <c r="F9" s="28"/>
      <c r="G9" s="29">
        <f>DATE(YEAR(C9)+2,MONTH(C9),DAY(C9))</f>
        <v>44659</v>
      </c>
      <c r="H9" s="30">
        <f ca="1">G9-TODAY()</f>
        <v>34</v>
      </c>
      <c r="I9" s="31"/>
      <c r="J9" s="32"/>
      <c r="K9" s="31"/>
      <c r="L9" s="33"/>
      <c r="N9" s="22"/>
      <c r="O9" s="23"/>
      <c r="P9" s="24"/>
      <c r="Q9" s="34"/>
      <c r="R9" s="34"/>
      <c r="S9" s="34"/>
      <c r="T9" s="14"/>
      <c r="U9" s="14"/>
    </row>
    <row r="10" spans="1:21" ht="24.95" customHeight="1" x14ac:dyDescent="0.25">
      <c r="A10" s="128" t="s">
        <v>19</v>
      </c>
      <c r="B10" s="129"/>
      <c r="C10" s="35">
        <v>43979</v>
      </c>
      <c r="D10" s="36"/>
      <c r="E10" s="37"/>
      <c r="F10" s="28"/>
      <c r="G10" s="38">
        <f>DATE(YEAR(C10)+1,MONTH(C10),DAY(C10))</f>
        <v>44344</v>
      </c>
      <c r="H10" s="39">
        <f t="shared" ref="H10:H20" ca="1" si="0">G10-TODAY()</f>
        <v>-281</v>
      </c>
      <c r="I10" s="40"/>
      <c r="J10" s="41"/>
      <c r="K10" s="40"/>
      <c r="L10" s="42"/>
      <c r="N10" s="43"/>
      <c r="O10" s="43"/>
      <c r="P10" s="44"/>
      <c r="Q10" s="45"/>
      <c r="R10" s="18"/>
      <c r="S10" s="18"/>
      <c r="T10" s="46"/>
      <c r="U10" s="47"/>
    </row>
    <row r="11" spans="1:21" ht="24.95" customHeight="1" x14ac:dyDescent="0.25">
      <c r="A11" s="130" t="s">
        <v>20</v>
      </c>
      <c r="B11" s="131"/>
      <c r="C11" s="35">
        <v>43977</v>
      </c>
      <c r="D11" s="48">
        <v>18653</v>
      </c>
      <c r="E11" s="37"/>
      <c r="F11" s="28"/>
      <c r="G11" s="38">
        <f>DATE(YEAR(C11)+2,MONTH(C11),DAY(C11))</f>
        <v>44707</v>
      </c>
      <c r="H11" s="39">
        <f t="shared" ca="1" si="0"/>
        <v>82</v>
      </c>
      <c r="I11" s="40">
        <f>D11+15000</f>
        <v>33653</v>
      </c>
      <c r="J11" s="41" t="e">
        <f>I11-A5</f>
        <v>#N/A</v>
      </c>
      <c r="K11" s="40"/>
      <c r="L11" s="42"/>
      <c r="N11" s="43"/>
      <c r="O11" s="43"/>
      <c r="P11" s="44"/>
      <c r="Q11" s="45"/>
      <c r="R11" s="18"/>
      <c r="S11" s="18"/>
      <c r="T11" s="46"/>
      <c r="U11" s="47"/>
    </row>
    <row r="12" spans="1:21" ht="24.95" customHeight="1" x14ac:dyDescent="0.25">
      <c r="A12" s="130" t="s">
        <v>21</v>
      </c>
      <c r="B12" s="131"/>
      <c r="C12" s="49"/>
      <c r="D12" s="50">
        <v>73</v>
      </c>
      <c r="E12" s="37"/>
      <c r="F12" s="28"/>
      <c r="G12" s="38"/>
      <c r="H12" s="39"/>
      <c r="I12" s="51">
        <f>D12+30000</f>
        <v>30073</v>
      </c>
      <c r="J12" s="39" t="e">
        <f>I12-A5</f>
        <v>#N/A</v>
      </c>
      <c r="K12" s="40"/>
      <c r="L12" s="42"/>
      <c r="N12" s="43"/>
      <c r="O12" s="44"/>
      <c r="P12" s="44"/>
      <c r="Q12" s="45"/>
      <c r="R12" s="18"/>
      <c r="S12" s="18"/>
      <c r="T12" s="46"/>
      <c r="U12" s="52"/>
    </row>
    <row r="13" spans="1:21" ht="24.95" customHeight="1" x14ac:dyDescent="0.25">
      <c r="A13" s="130" t="s">
        <v>22</v>
      </c>
      <c r="B13" s="131"/>
      <c r="C13" s="49"/>
      <c r="D13" s="50"/>
      <c r="E13" s="37"/>
      <c r="F13" s="28"/>
      <c r="G13" s="38"/>
      <c r="H13" s="39"/>
      <c r="I13" s="51">
        <f>D13+90000</f>
        <v>90000</v>
      </c>
      <c r="J13" s="39" t="e">
        <f>I13-A5</f>
        <v>#N/A</v>
      </c>
      <c r="K13" s="40"/>
      <c r="L13" s="42"/>
      <c r="N13" s="43"/>
      <c r="O13" s="43"/>
      <c r="P13" s="44"/>
      <c r="Q13" s="24"/>
      <c r="R13" s="18"/>
      <c r="S13" s="18"/>
      <c r="T13" s="46"/>
      <c r="U13" s="52"/>
    </row>
    <row r="14" spans="1:21" ht="24.95" customHeight="1" x14ac:dyDescent="0.25">
      <c r="A14" s="132" t="s">
        <v>23</v>
      </c>
      <c r="B14" s="133"/>
      <c r="C14" s="35">
        <v>44091</v>
      </c>
      <c r="D14" s="36"/>
      <c r="E14" s="37"/>
      <c r="F14" s="28"/>
      <c r="G14" s="38">
        <f>DATE(YEAR(C14)+1,MONTH(C14),DAY(C14))</f>
        <v>44456</v>
      </c>
      <c r="H14" s="39">
        <f t="shared" ca="1" si="0"/>
        <v>-169</v>
      </c>
      <c r="I14" s="53"/>
      <c r="J14" s="53"/>
      <c r="K14" s="40"/>
      <c r="L14" s="42"/>
      <c r="N14" s="43"/>
      <c r="O14" s="43"/>
      <c r="P14" s="54"/>
      <c r="Q14" s="24"/>
      <c r="R14" s="18"/>
      <c r="S14" s="18"/>
      <c r="T14" s="46"/>
      <c r="U14" s="52"/>
    </row>
    <row r="15" spans="1:21" ht="24.95" customHeight="1" x14ac:dyDescent="0.25">
      <c r="A15" s="122" t="s">
        <v>24</v>
      </c>
      <c r="B15" s="123"/>
      <c r="C15" s="49"/>
      <c r="D15" s="48">
        <v>16043</v>
      </c>
      <c r="E15" s="37"/>
      <c r="F15" s="28"/>
      <c r="G15" s="38"/>
      <c r="H15" s="39"/>
      <c r="I15" s="40">
        <f>D15+15000</f>
        <v>31043</v>
      </c>
      <c r="J15" s="41" t="e">
        <f>I15-A5</f>
        <v>#N/A</v>
      </c>
      <c r="K15" s="40"/>
      <c r="L15" s="42"/>
      <c r="N15" s="43"/>
      <c r="O15" s="44"/>
      <c r="P15" s="44"/>
      <c r="Q15" s="45"/>
      <c r="R15" s="18"/>
      <c r="S15" s="18"/>
      <c r="T15" s="46"/>
      <c r="U15" s="52"/>
    </row>
    <row r="16" spans="1:21" ht="24.95" customHeight="1" x14ac:dyDescent="0.2">
      <c r="A16" s="122" t="s">
        <v>25</v>
      </c>
      <c r="B16" s="123"/>
      <c r="C16" s="35">
        <v>43929</v>
      </c>
      <c r="D16" s="55"/>
      <c r="E16" s="56"/>
      <c r="F16" s="57"/>
      <c r="G16" s="38">
        <f>DATE(YEAR(C16)+2,MONTH(C16),DAY(C16))</f>
        <v>44659</v>
      </c>
      <c r="H16" s="39">
        <f t="shared" ca="1" si="0"/>
        <v>34</v>
      </c>
      <c r="I16" s="40"/>
      <c r="J16" s="41"/>
      <c r="K16" s="40"/>
      <c r="L16" s="42"/>
      <c r="N16" s="43"/>
      <c r="O16" s="44"/>
      <c r="P16" s="44"/>
      <c r="Q16" s="24"/>
      <c r="R16" s="18"/>
      <c r="S16" s="18"/>
      <c r="T16" s="46"/>
      <c r="U16" s="52"/>
    </row>
    <row r="17" spans="1:21" ht="24.95" customHeight="1" x14ac:dyDescent="0.2">
      <c r="A17" s="122" t="s">
        <v>26</v>
      </c>
      <c r="B17" s="123"/>
      <c r="C17" s="35">
        <v>43929</v>
      </c>
      <c r="D17" s="48">
        <v>18625</v>
      </c>
      <c r="E17" s="97">
        <v>3359</v>
      </c>
      <c r="F17" s="98"/>
      <c r="G17" s="38">
        <f>DATE(YEAR(C17)+2,MONTH(C17),DAY(C17))</f>
        <v>44659</v>
      </c>
      <c r="H17" s="39">
        <f t="shared" ca="1" si="0"/>
        <v>34</v>
      </c>
      <c r="I17" s="40">
        <f>D17+7500</f>
        <v>26125</v>
      </c>
      <c r="J17" s="41" t="e">
        <f>I17-A5</f>
        <v>#N/A</v>
      </c>
      <c r="K17" s="40">
        <f>E17+300</f>
        <v>3659</v>
      </c>
      <c r="L17" s="42" t="e">
        <f>K17-B5</f>
        <v>#N/A</v>
      </c>
      <c r="N17" s="43"/>
      <c r="O17" s="44"/>
      <c r="P17" s="44"/>
      <c r="Q17" s="45"/>
      <c r="R17" s="18"/>
      <c r="S17" s="18"/>
      <c r="T17" s="46"/>
      <c r="U17" s="52"/>
    </row>
    <row r="18" spans="1:21" ht="24.95" customHeight="1" x14ac:dyDescent="0.25">
      <c r="A18" s="122" t="s">
        <v>27</v>
      </c>
      <c r="B18" s="123"/>
      <c r="C18" s="35">
        <v>43929</v>
      </c>
      <c r="D18" s="48">
        <v>18625</v>
      </c>
      <c r="E18" s="37"/>
      <c r="F18" s="28"/>
      <c r="G18" s="38">
        <f>DATE(YEAR(C18)+4,MONTH(C18),DAY(C18))</f>
        <v>45390</v>
      </c>
      <c r="H18" s="39">
        <f t="shared" ca="1" si="0"/>
        <v>765</v>
      </c>
      <c r="I18" s="40">
        <f>D18+30000</f>
        <v>48625</v>
      </c>
      <c r="J18" s="41" t="e">
        <f>I18-A5</f>
        <v>#N/A</v>
      </c>
      <c r="K18" s="40"/>
      <c r="L18" s="42"/>
      <c r="N18" s="43"/>
      <c r="O18" s="43"/>
      <c r="P18" s="54"/>
      <c r="Q18" s="24"/>
      <c r="R18" s="18"/>
      <c r="S18" s="18"/>
      <c r="T18" s="46"/>
      <c r="U18" s="52"/>
    </row>
    <row r="19" spans="1:21" ht="24.95" customHeight="1" x14ac:dyDescent="0.25">
      <c r="A19" s="122" t="s">
        <v>28</v>
      </c>
      <c r="B19" s="123"/>
      <c r="C19" s="35">
        <v>42459</v>
      </c>
      <c r="D19" s="48">
        <v>73</v>
      </c>
      <c r="E19" s="37"/>
      <c r="F19" s="28"/>
      <c r="G19" s="38">
        <f>DATE(YEAR(C19)+6,MONTH(C19),DAY(C19))</f>
        <v>44650</v>
      </c>
      <c r="H19" s="39">
        <f t="shared" ca="1" si="0"/>
        <v>25</v>
      </c>
      <c r="I19" s="40">
        <f>D19+45000</f>
        <v>45073</v>
      </c>
      <c r="J19" s="41" t="e">
        <f>I19-A5</f>
        <v>#N/A</v>
      </c>
      <c r="K19" s="40"/>
      <c r="L19" s="42"/>
      <c r="N19" s="43"/>
      <c r="O19" s="43"/>
      <c r="P19" s="54"/>
      <c r="Q19" s="24"/>
      <c r="R19" s="18"/>
      <c r="S19" s="18"/>
      <c r="T19" s="46"/>
      <c r="U19" s="52"/>
    </row>
    <row r="20" spans="1:21" ht="24.95" customHeight="1" thickBot="1" x14ac:dyDescent="0.3">
      <c r="A20" s="134" t="s">
        <v>29</v>
      </c>
      <c r="B20" s="135"/>
      <c r="C20" s="58">
        <v>43929</v>
      </c>
      <c r="D20" s="59"/>
      <c r="E20" s="60"/>
      <c r="F20" s="28"/>
      <c r="G20" s="61">
        <f>DATE(YEAR(C20)+4,MONTH(C20),DAY(C20))</f>
        <v>45390</v>
      </c>
      <c r="H20" s="62">
        <f t="shared" ca="1" si="0"/>
        <v>765</v>
      </c>
      <c r="I20" s="63"/>
      <c r="J20" s="64"/>
      <c r="K20" s="63"/>
      <c r="L20" s="65"/>
      <c r="N20" s="43"/>
      <c r="O20" s="43"/>
      <c r="P20" s="44"/>
      <c r="Q20" s="45"/>
      <c r="R20" s="18"/>
      <c r="S20" s="18"/>
      <c r="T20" s="46"/>
      <c r="U20" s="52"/>
    </row>
    <row r="21" spans="1:21" ht="24.95" customHeight="1" x14ac:dyDescent="0.2">
      <c r="N21" s="43"/>
      <c r="O21" s="43"/>
      <c r="P21" s="44"/>
      <c r="Q21" s="45"/>
      <c r="R21" s="18"/>
      <c r="S21" s="18"/>
      <c r="T21" s="46"/>
      <c r="U21" s="52"/>
    </row>
    <row r="22" spans="1:21" ht="24.95" customHeight="1" thickBot="1" x14ac:dyDescent="0.25">
      <c r="N22" s="43"/>
      <c r="O22" s="43"/>
      <c r="P22" s="44"/>
      <c r="Q22" s="45"/>
      <c r="R22" s="18"/>
      <c r="S22" s="18"/>
      <c r="T22" s="46"/>
      <c r="U22" s="52"/>
    </row>
    <row r="23" spans="1:21" ht="24.95" customHeight="1" x14ac:dyDescent="0.2">
      <c r="A23" s="66" t="s">
        <v>30</v>
      </c>
      <c r="B23" s="67">
        <f ca="1">TODAY()</f>
        <v>44625</v>
      </c>
      <c r="C23" s="68"/>
      <c r="D23" s="136" t="e">
        <f>B3</f>
        <v>#N/A</v>
      </c>
      <c r="E23" s="137"/>
      <c r="N23" s="43"/>
      <c r="O23" s="43"/>
      <c r="P23" s="44"/>
      <c r="Q23" s="45"/>
      <c r="R23" s="18"/>
      <c r="S23" s="18"/>
      <c r="T23" s="46"/>
      <c r="U23" s="69"/>
    </row>
    <row r="24" spans="1:21" ht="24.95" customHeight="1" x14ac:dyDescent="0.2">
      <c r="A24" s="70" t="e">
        <f>A5</f>
        <v>#N/A</v>
      </c>
      <c r="B24" s="71" t="s">
        <v>31</v>
      </c>
      <c r="C24" s="71"/>
      <c r="D24" s="138"/>
      <c r="E24" s="139"/>
      <c r="F24" s="72"/>
      <c r="N24" s="43"/>
      <c r="O24" s="43"/>
      <c r="P24" s="44"/>
      <c r="Q24" s="45"/>
      <c r="R24" s="18"/>
      <c r="S24" s="18"/>
      <c r="T24" s="46"/>
      <c r="U24" s="69"/>
    </row>
    <row r="25" spans="1:21" ht="24.95" customHeight="1" thickBot="1" x14ac:dyDescent="0.25">
      <c r="A25" s="73" t="e">
        <f>B5</f>
        <v>#N/A</v>
      </c>
      <c r="B25" s="74" t="s">
        <v>32</v>
      </c>
      <c r="C25" s="74"/>
      <c r="D25" s="140"/>
      <c r="E25" s="141"/>
      <c r="N25" s="43"/>
      <c r="O25" s="43"/>
      <c r="P25" s="44"/>
      <c r="Q25" s="24"/>
      <c r="R25" s="18"/>
      <c r="S25" s="18"/>
      <c r="T25" s="75"/>
      <c r="U25" s="76"/>
    </row>
    <row r="26" spans="1:21" ht="24.95" customHeight="1" x14ac:dyDescent="0.2">
      <c r="A26" s="142" t="s">
        <v>33</v>
      </c>
      <c r="B26" s="143"/>
      <c r="C26" s="146" t="str">
        <f>E3</f>
        <v>100</v>
      </c>
      <c r="D26" s="146"/>
      <c r="E26" s="147"/>
      <c r="N26" s="43"/>
      <c r="O26" s="43"/>
      <c r="P26" s="44"/>
      <c r="Q26" s="45"/>
      <c r="R26" s="18"/>
      <c r="S26" s="18"/>
      <c r="T26" s="77"/>
      <c r="U26" s="69"/>
    </row>
    <row r="27" spans="1:21" ht="24.95" customHeight="1" thickBot="1" x14ac:dyDescent="0.25">
      <c r="A27" s="144"/>
      <c r="B27" s="145"/>
      <c r="C27" s="148"/>
      <c r="D27" s="148"/>
      <c r="E27" s="149"/>
      <c r="N27" s="43"/>
      <c r="O27" s="43"/>
      <c r="P27" s="44"/>
      <c r="Q27" s="24"/>
      <c r="R27" s="18"/>
      <c r="S27" s="18"/>
      <c r="T27" s="46"/>
      <c r="U27" s="52"/>
    </row>
    <row r="28" spans="1:21" ht="24.95" customHeight="1" x14ac:dyDescent="0.2">
      <c r="A28" s="150" t="s">
        <v>34</v>
      </c>
      <c r="B28" s="151"/>
      <c r="C28" s="152" t="s">
        <v>35</v>
      </c>
      <c r="D28" s="153"/>
      <c r="E28" s="154"/>
      <c r="N28" s="43"/>
      <c r="O28" s="43"/>
      <c r="P28" s="44"/>
      <c r="Q28" s="45"/>
      <c r="R28" s="18"/>
      <c r="S28" s="18"/>
      <c r="T28" s="46"/>
      <c r="U28" s="52"/>
    </row>
    <row r="29" spans="1:21" ht="24.95" customHeight="1" thickBot="1" x14ac:dyDescent="0.25">
      <c r="A29" s="150"/>
      <c r="B29" s="151"/>
      <c r="C29" s="78" t="s">
        <v>9</v>
      </c>
      <c r="D29" s="79" t="s">
        <v>10</v>
      </c>
      <c r="E29" s="80" t="s">
        <v>11</v>
      </c>
      <c r="N29" s="43"/>
      <c r="O29" s="81"/>
      <c r="P29" s="44"/>
      <c r="Q29" s="45"/>
      <c r="R29" s="18"/>
      <c r="S29" s="18"/>
      <c r="T29" s="46"/>
      <c r="U29" s="52"/>
    </row>
    <row r="30" spans="1:21" ht="24.95" customHeight="1" x14ac:dyDescent="0.2">
      <c r="A30" s="157" t="s">
        <v>36</v>
      </c>
      <c r="B30" s="158"/>
      <c r="C30" s="82">
        <f>G9</f>
        <v>44659</v>
      </c>
      <c r="D30" s="83"/>
      <c r="E30" s="84"/>
      <c r="N30" s="43"/>
      <c r="O30" s="81"/>
      <c r="P30" s="54"/>
      <c r="Q30" s="45"/>
      <c r="R30" s="18"/>
      <c r="S30" s="18"/>
      <c r="T30" s="46"/>
      <c r="U30" s="52"/>
    </row>
    <row r="31" spans="1:21" ht="24.95" customHeight="1" x14ac:dyDescent="0.2">
      <c r="A31" s="159" t="s">
        <v>37</v>
      </c>
      <c r="B31" s="160"/>
      <c r="C31" s="85">
        <f t="shared" ref="C31:C41" si="1">G10</f>
        <v>44344</v>
      </c>
      <c r="D31" s="86"/>
      <c r="E31" s="87"/>
      <c r="N31" s="43"/>
      <c r="O31" s="81"/>
      <c r="P31" s="54"/>
      <c r="Q31" s="45"/>
      <c r="R31" s="18"/>
      <c r="S31" s="18"/>
      <c r="T31" s="46"/>
      <c r="U31" s="52"/>
    </row>
    <row r="32" spans="1:21" ht="24.95" customHeight="1" x14ac:dyDescent="0.2">
      <c r="A32" s="159" t="s">
        <v>38</v>
      </c>
      <c r="B32" s="160"/>
      <c r="C32" s="85">
        <f t="shared" si="1"/>
        <v>44707</v>
      </c>
      <c r="D32" s="48">
        <f>I11</f>
        <v>33653</v>
      </c>
      <c r="E32" s="87"/>
      <c r="N32" s="43"/>
      <c r="O32" s="81"/>
      <c r="P32" s="54"/>
      <c r="Q32" s="45"/>
      <c r="R32" s="18"/>
      <c r="S32" s="18"/>
      <c r="T32" s="46"/>
      <c r="U32" s="52"/>
    </row>
    <row r="33" spans="1:21" ht="24.95" customHeight="1" x14ac:dyDescent="0.2">
      <c r="A33" s="159" t="s">
        <v>39</v>
      </c>
      <c r="B33" s="160"/>
      <c r="C33" s="85"/>
      <c r="D33" s="48">
        <f t="shared" ref="D33:D40" si="2">I12</f>
        <v>30073</v>
      </c>
      <c r="E33" s="87"/>
      <c r="N33" s="43"/>
      <c r="O33" s="81"/>
      <c r="P33" s="54"/>
      <c r="Q33" s="45"/>
      <c r="R33" s="18"/>
      <c r="S33" s="18"/>
      <c r="T33" s="46"/>
      <c r="U33" s="52"/>
    </row>
    <row r="34" spans="1:21" ht="24.95" customHeight="1" x14ac:dyDescent="0.2">
      <c r="A34" s="159" t="s">
        <v>40</v>
      </c>
      <c r="B34" s="160"/>
      <c r="C34" s="85"/>
      <c r="D34" s="48">
        <f t="shared" si="2"/>
        <v>90000</v>
      </c>
      <c r="E34" s="87"/>
      <c r="N34" s="43"/>
      <c r="O34" s="81"/>
      <c r="P34" s="54"/>
      <c r="Q34" s="45"/>
      <c r="R34" s="18"/>
      <c r="S34" s="18"/>
      <c r="T34" s="46"/>
      <c r="U34" s="52"/>
    </row>
    <row r="35" spans="1:21" ht="24.95" customHeight="1" x14ac:dyDescent="0.2">
      <c r="A35" s="159" t="s">
        <v>41</v>
      </c>
      <c r="B35" s="160"/>
      <c r="C35" s="85">
        <f t="shared" si="1"/>
        <v>44456</v>
      </c>
      <c r="D35" s="48"/>
      <c r="E35" s="87"/>
      <c r="N35" s="43"/>
      <c r="O35" s="81"/>
      <c r="P35" s="54"/>
      <c r="Q35" s="45"/>
      <c r="R35" s="18"/>
      <c r="S35" s="18"/>
      <c r="T35" s="46"/>
      <c r="U35" s="52"/>
    </row>
    <row r="36" spans="1:21" ht="24.95" customHeight="1" x14ac:dyDescent="0.2">
      <c r="A36" s="159" t="s">
        <v>42</v>
      </c>
      <c r="B36" s="160"/>
      <c r="C36" s="85"/>
      <c r="D36" s="48">
        <f t="shared" si="2"/>
        <v>31043</v>
      </c>
      <c r="E36" s="87"/>
      <c r="N36" s="43"/>
      <c r="O36" s="81"/>
      <c r="P36" s="44"/>
      <c r="Q36" s="45"/>
      <c r="R36" s="18"/>
      <c r="S36" s="18"/>
      <c r="T36" s="46"/>
      <c r="U36" s="52"/>
    </row>
    <row r="37" spans="1:21" ht="24.95" customHeight="1" x14ac:dyDescent="0.2">
      <c r="A37" s="159" t="s">
        <v>43</v>
      </c>
      <c r="B37" s="160"/>
      <c r="C37" s="85">
        <f t="shared" si="1"/>
        <v>44659</v>
      </c>
      <c r="D37" s="48"/>
      <c r="E37" s="88"/>
      <c r="N37" s="43"/>
      <c r="O37" s="81"/>
      <c r="P37" s="54"/>
      <c r="Q37" s="45"/>
      <c r="R37" s="18"/>
      <c r="S37" s="18"/>
      <c r="T37" s="46"/>
      <c r="U37" s="52"/>
    </row>
    <row r="38" spans="1:21" ht="24.95" customHeight="1" x14ac:dyDescent="0.2">
      <c r="A38" s="159" t="s">
        <v>26</v>
      </c>
      <c r="B38" s="160"/>
      <c r="C38" s="85">
        <f t="shared" si="1"/>
        <v>44659</v>
      </c>
      <c r="D38" s="48">
        <f t="shared" si="2"/>
        <v>26125</v>
      </c>
      <c r="E38" s="99" t="e">
        <f>L17</f>
        <v>#N/A</v>
      </c>
      <c r="N38" s="43"/>
      <c r="O38" s="81"/>
      <c r="P38" s="54"/>
      <c r="Q38" s="45"/>
      <c r="R38" s="18"/>
      <c r="S38" s="18"/>
      <c r="T38" s="46"/>
      <c r="U38" s="52"/>
    </row>
    <row r="39" spans="1:21" ht="24.95" customHeight="1" x14ac:dyDescent="0.2">
      <c r="A39" s="159" t="s">
        <v>44</v>
      </c>
      <c r="B39" s="160"/>
      <c r="C39" s="85">
        <f t="shared" si="1"/>
        <v>45390</v>
      </c>
      <c r="D39" s="48">
        <f t="shared" si="2"/>
        <v>48625</v>
      </c>
      <c r="E39" s="87"/>
      <c r="N39" s="43"/>
      <c r="O39" s="81"/>
      <c r="P39" s="54"/>
      <c r="Q39" s="45"/>
      <c r="R39" s="18"/>
      <c r="S39" s="18"/>
      <c r="T39" s="46"/>
      <c r="U39" s="52"/>
    </row>
    <row r="40" spans="1:21" ht="24.95" customHeight="1" x14ac:dyDescent="0.2">
      <c r="A40" s="159" t="s">
        <v>45</v>
      </c>
      <c r="B40" s="160"/>
      <c r="C40" s="85">
        <f t="shared" si="1"/>
        <v>44650</v>
      </c>
      <c r="D40" s="48">
        <f t="shared" si="2"/>
        <v>45073</v>
      </c>
      <c r="E40" s="87"/>
      <c r="N40" s="43"/>
      <c r="O40" s="81"/>
      <c r="P40" s="54"/>
      <c r="Q40" s="45"/>
      <c r="R40" s="18"/>
      <c r="S40" s="18"/>
      <c r="T40" s="46"/>
      <c r="U40" s="52"/>
    </row>
    <row r="41" spans="1:21" ht="24.95" customHeight="1" thickBot="1" x14ac:dyDescent="0.25">
      <c r="A41" s="155" t="s">
        <v>46</v>
      </c>
      <c r="B41" s="156"/>
      <c r="C41" s="89">
        <f t="shared" si="1"/>
        <v>45390</v>
      </c>
      <c r="D41" s="90"/>
      <c r="E41" s="91"/>
      <c r="N41" s="43"/>
      <c r="O41" s="81"/>
      <c r="P41" s="44"/>
      <c r="Q41" s="45"/>
      <c r="R41" s="18"/>
      <c r="S41" s="18"/>
      <c r="T41" s="46"/>
      <c r="U41" s="52"/>
    </row>
    <row r="42" spans="1:21" ht="24.95" customHeight="1" x14ac:dyDescent="0.2">
      <c r="N42" s="43"/>
      <c r="O42" s="81"/>
      <c r="P42" s="44"/>
      <c r="Q42" s="45"/>
      <c r="R42" s="18"/>
      <c r="S42" s="18"/>
      <c r="T42" s="46"/>
      <c r="U42" s="52"/>
    </row>
    <row r="43" spans="1:21" ht="24.95" customHeight="1" x14ac:dyDescent="0.2">
      <c r="N43" s="43"/>
      <c r="O43" s="81"/>
      <c r="P43" s="44"/>
      <c r="Q43" s="45"/>
      <c r="R43" s="18"/>
      <c r="S43" s="18"/>
      <c r="T43" s="46"/>
      <c r="U43" s="52"/>
    </row>
    <row r="44" spans="1:21" ht="24.95" customHeight="1" x14ac:dyDescent="0.2">
      <c r="N44" s="43"/>
      <c r="O44" s="81"/>
      <c r="P44" s="44"/>
      <c r="Q44" s="45"/>
      <c r="R44" s="18"/>
      <c r="S44" s="18"/>
      <c r="T44" s="46"/>
      <c r="U44" s="52"/>
    </row>
    <row r="45" spans="1:21" ht="24.95" customHeight="1" x14ac:dyDescent="0.2">
      <c r="N45" s="43"/>
      <c r="O45" s="81"/>
      <c r="P45" s="44"/>
      <c r="Q45" s="45"/>
      <c r="R45" s="18"/>
      <c r="S45" s="18"/>
      <c r="T45" s="46"/>
      <c r="U45" s="52"/>
    </row>
    <row r="46" spans="1:21" ht="24.95" customHeight="1" x14ac:dyDescent="0.2">
      <c r="N46" s="92"/>
      <c r="O46" s="92"/>
      <c r="P46" s="52"/>
      <c r="Q46" s="92"/>
      <c r="R46" s="92"/>
      <c r="S46" s="92"/>
      <c r="T46" s="46"/>
      <c r="U46" s="52"/>
    </row>
    <row r="47" spans="1:21" ht="24.95" customHeight="1" x14ac:dyDescent="0.2">
      <c r="N47" s="92"/>
      <c r="O47" s="92"/>
      <c r="P47" s="52"/>
      <c r="Q47" s="92"/>
      <c r="R47" s="92"/>
      <c r="S47" s="92"/>
      <c r="T47" s="46"/>
      <c r="U47" s="52"/>
    </row>
    <row r="48" spans="1:21" ht="24.95" customHeight="1" x14ac:dyDescent="0.2">
      <c r="N48" s="92"/>
      <c r="O48" s="92"/>
      <c r="P48" s="52"/>
      <c r="Q48" s="92"/>
      <c r="R48" s="92"/>
      <c r="S48" s="92"/>
      <c r="T48" s="46"/>
      <c r="U48" s="52"/>
    </row>
    <row r="49" spans="14:21" ht="24.95" customHeight="1" x14ac:dyDescent="0.2">
      <c r="N49" s="92"/>
      <c r="O49" s="92"/>
      <c r="P49" s="52"/>
      <c r="Q49" s="92"/>
      <c r="R49" s="92"/>
      <c r="S49" s="92"/>
      <c r="T49" s="46"/>
      <c r="U49" s="52"/>
    </row>
    <row r="50" spans="14:21" ht="24.95" customHeight="1" x14ac:dyDescent="0.2">
      <c r="N50" s="92"/>
      <c r="O50" s="92"/>
      <c r="P50" s="52"/>
      <c r="Q50" s="92"/>
      <c r="R50" s="92"/>
      <c r="S50" s="92"/>
      <c r="T50" s="75"/>
      <c r="U50" s="93"/>
    </row>
    <row r="51" spans="14:21" ht="24.95" customHeight="1" x14ac:dyDescent="0.2">
      <c r="N51" s="92"/>
      <c r="O51" s="94"/>
      <c r="P51" s="75"/>
      <c r="Q51" s="75"/>
      <c r="R51" s="75"/>
      <c r="S51" s="92"/>
      <c r="T51" s="75"/>
      <c r="U51" s="93"/>
    </row>
    <row r="52" spans="14:21" ht="24.95" customHeight="1" x14ac:dyDescent="0.2">
      <c r="N52" s="92"/>
      <c r="O52" s="94"/>
      <c r="P52" s="75"/>
      <c r="Q52" s="75"/>
      <c r="R52" s="75"/>
      <c r="S52" s="92"/>
      <c r="T52" s="75"/>
      <c r="U52" s="52"/>
    </row>
    <row r="53" spans="14:21" ht="24.95" customHeight="1" x14ac:dyDescent="0.2">
      <c r="N53" s="92"/>
      <c r="O53" s="92"/>
      <c r="P53" s="75"/>
      <c r="Q53" s="75"/>
      <c r="R53" s="75"/>
      <c r="S53" s="92"/>
      <c r="T53" s="75"/>
      <c r="U53" s="52"/>
    </row>
    <row r="54" spans="14:21" ht="24.95" customHeight="1" x14ac:dyDescent="0.2">
      <c r="N54" s="92"/>
      <c r="O54" s="92"/>
      <c r="P54" s="75"/>
      <c r="Q54" s="75"/>
      <c r="R54" s="75"/>
      <c r="S54" s="92"/>
      <c r="T54" s="75"/>
      <c r="U54" s="93"/>
    </row>
    <row r="55" spans="14:21" ht="24.95" customHeight="1" x14ac:dyDescent="0.2">
      <c r="N55" s="75"/>
      <c r="O55" s="94"/>
      <c r="P55" s="75"/>
      <c r="Q55" s="75"/>
      <c r="R55" s="75"/>
      <c r="S55" s="92"/>
      <c r="T55" s="75"/>
      <c r="U55" s="93"/>
    </row>
    <row r="56" spans="14:21" ht="24.95" customHeight="1" x14ac:dyDescent="0.2">
      <c r="N56" s="75"/>
      <c r="O56" s="94"/>
      <c r="P56" s="75"/>
      <c r="Q56" s="75"/>
      <c r="R56" s="75"/>
      <c r="S56" s="92"/>
      <c r="T56" s="75"/>
      <c r="U56" s="52"/>
    </row>
    <row r="57" spans="14:21" ht="24.95" customHeight="1" x14ac:dyDescent="0.2">
      <c r="N57" s="75"/>
      <c r="O57" s="92"/>
      <c r="P57" s="75"/>
      <c r="Q57" s="75"/>
      <c r="R57" s="75"/>
      <c r="S57" s="92"/>
      <c r="T57" s="75"/>
      <c r="U57" s="93"/>
    </row>
    <row r="58" spans="14:21" ht="24.95" customHeight="1" x14ac:dyDescent="0.2">
      <c r="N58" s="75"/>
      <c r="O58" s="94"/>
      <c r="P58" s="75"/>
      <c r="Q58" s="75"/>
      <c r="R58" s="75"/>
      <c r="S58" s="92"/>
      <c r="T58" s="75"/>
      <c r="U58" s="52"/>
    </row>
    <row r="59" spans="14:21" ht="24.95" customHeight="1" x14ac:dyDescent="0.2">
      <c r="N59" s="75"/>
      <c r="O59" s="92"/>
      <c r="P59" s="75"/>
      <c r="Q59" s="75"/>
      <c r="R59" s="75"/>
      <c r="S59" s="92"/>
      <c r="T59" s="75"/>
      <c r="U59" s="52"/>
    </row>
    <row r="60" spans="14:21" ht="24.95" customHeight="1" x14ac:dyDescent="0.2">
      <c r="N60" s="75"/>
      <c r="O60" s="92"/>
      <c r="P60" s="75"/>
      <c r="Q60" s="75"/>
      <c r="R60" s="75"/>
      <c r="S60" s="92"/>
      <c r="T60" s="75"/>
      <c r="U60" s="93"/>
    </row>
    <row r="61" spans="14:21" ht="24.95" customHeight="1" x14ac:dyDescent="0.2">
      <c r="N61" s="75"/>
      <c r="O61" s="94"/>
      <c r="P61" s="75"/>
      <c r="Q61" s="75"/>
      <c r="R61" s="75"/>
      <c r="S61" s="92"/>
      <c r="T61" s="95"/>
      <c r="U61" s="76"/>
    </row>
    <row r="62" spans="14:21" ht="24.95" customHeight="1" x14ac:dyDescent="0.2">
      <c r="N62" s="75"/>
      <c r="O62" s="92"/>
      <c r="P62" s="92"/>
      <c r="Q62" s="75"/>
      <c r="R62" s="75"/>
      <c r="S62" s="75"/>
      <c r="T62" s="95"/>
      <c r="U62" s="76"/>
    </row>
    <row r="63" spans="14:21" ht="24.95" customHeight="1" x14ac:dyDescent="0.2">
      <c r="N63" s="96"/>
      <c r="O63" s="96"/>
      <c r="P63" s="96"/>
      <c r="Q63" s="46"/>
      <c r="R63" s="46"/>
      <c r="S63" s="46"/>
    </row>
    <row r="64" spans="14:21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</sheetData>
  <mergeCells count="38">
    <mergeCell ref="A41:B41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20:B20"/>
    <mergeCell ref="D23:E25"/>
    <mergeCell ref="A26:B27"/>
    <mergeCell ref="C26:E27"/>
    <mergeCell ref="A28:B29"/>
    <mergeCell ref="C28:E28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7:B7"/>
    <mergeCell ref="C7:E7"/>
    <mergeCell ref="G7:L7"/>
    <mergeCell ref="A1:D2"/>
    <mergeCell ref="E1:L2"/>
    <mergeCell ref="C3:D3"/>
    <mergeCell ref="E3:F3"/>
    <mergeCell ref="G6:L6"/>
  </mergeCells>
  <conditionalFormatting sqref="R10:S45">
    <cfRule type="containsText" dxfId="55" priority="6" stopIfTrue="1" operator="containsText" text="OUI">
      <formula>NOT(ISERROR(SEARCH("OUI",R10)))</formula>
    </cfRule>
  </conditionalFormatting>
  <conditionalFormatting sqref="J9:J20 L9:L20 H9:H20">
    <cfRule type="containsBlanks" dxfId="54" priority="2" stopIfTrue="1">
      <formula>LEN(TRIM(H9))=0</formula>
    </cfRule>
  </conditionalFormatting>
  <conditionalFormatting sqref="J11:J13 J15 J17:J19 L17 H9:H20">
    <cfRule type="cellIs" dxfId="53" priority="3" stopIfTrue="1" operator="between">
      <formula>60</formula>
      <formula>90000</formula>
    </cfRule>
    <cfRule type="cellIs" dxfId="52" priority="4" stopIfTrue="1" operator="between">
      <formula>10</formula>
      <formula>59</formula>
    </cfRule>
    <cfRule type="cellIs" dxfId="51" priority="5" stopIfTrue="1" operator="between">
      <formula>-10000</formula>
      <formula>9</formula>
    </cfRule>
  </conditionalFormatting>
  <conditionalFormatting sqref="G9:L20">
    <cfRule type="containsBlanks" dxfId="50" priority="1" stopIfTrue="1">
      <formula>LEN(TRIM(G9))=0</formula>
    </cfRule>
  </conditionalFormatting>
  <hyperlinks>
    <hyperlink ref="E1:K2" location="'VTC P4'!A1" display="VTC P4"/>
    <hyperlink ref="A1:D2" location="'Etat du parc'!A10" display="RETOUR ETAT DU PARC"/>
    <hyperlink ref="E1:L2" location="VTC_P4!A1" display="VTC P4"/>
  </hyperlinks>
  <pageMargins left="5.9055118110236222" right="0.19685039370078741" top="0.19685039370078741" bottom="0.19685039370078741" header="0.19685039370078741" footer="0.19685039370078741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70"/>
  <sheetViews>
    <sheetView zoomScale="70" zoomScaleNormal="70" workbookViewId="0">
      <selection activeCell="G30" sqref="G30"/>
    </sheetView>
  </sheetViews>
  <sheetFormatPr baseColWidth="10" defaultColWidth="20.7109375" defaultRowHeight="14.25" x14ac:dyDescent="0.2"/>
  <cols>
    <col min="1" max="2" width="30.7109375" style="1" customWidth="1"/>
    <col min="3" max="12" width="15.7109375" style="1" customWidth="1"/>
    <col min="13" max="16384" width="20.7109375" style="1"/>
  </cols>
  <sheetData>
    <row r="1" spans="1:21" ht="30" customHeight="1" x14ac:dyDescent="0.2">
      <c r="A1" s="110" t="s">
        <v>0</v>
      </c>
      <c r="B1" s="110"/>
      <c r="C1" s="110"/>
      <c r="D1" s="110"/>
      <c r="E1" s="111" t="s">
        <v>1</v>
      </c>
      <c r="F1" s="112"/>
      <c r="G1" s="113"/>
      <c r="H1" s="113"/>
      <c r="I1" s="113"/>
      <c r="J1" s="113"/>
      <c r="K1" s="113"/>
      <c r="L1" s="114"/>
    </row>
    <row r="2" spans="1:21" ht="30" customHeight="1" thickBot="1" x14ac:dyDescent="0.25">
      <c r="A2" s="110"/>
      <c r="B2" s="110"/>
      <c r="C2" s="110"/>
      <c r="D2" s="110"/>
      <c r="E2" s="115"/>
      <c r="F2" s="116"/>
      <c r="G2" s="116"/>
      <c r="H2" s="116"/>
      <c r="I2" s="116"/>
      <c r="J2" s="116"/>
      <c r="K2" s="116"/>
      <c r="L2" s="117"/>
    </row>
    <row r="3" spans="1:21" ht="30" customHeight="1" thickBot="1" x14ac:dyDescent="0.25">
      <c r="A3" s="2" t="s">
        <v>2</v>
      </c>
      <c r="B3" s="3" t="e">
        <f>VLOOKUP(E3,[1]potentiels!$B$10:$F$656,2,FALSE)</f>
        <v>#N/A</v>
      </c>
      <c r="C3" s="118" t="s">
        <v>3</v>
      </c>
      <c r="D3" s="119"/>
      <c r="E3" s="120" t="s">
        <v>48</v>
      </c>
      <c r="F3" s="120"/>
      <c r="G3" s="4"/>
      <c r="H3" s="5"/>
    </row>
    <row r="4" spans="1:21" ht="30" customHeight="1" thickBot="1" x14ac:dyDescent="0.25">
      <c r="A4" s="6" t="s">
        <v>4</v>
      </c>
      <c r="B4" s="7" t="s">
        <v>5</v>
      </c>
    </row>
    <row r="5" spans="1:21" ht="30" customHeight="1" thickBot="1" x14ac:dyDescent="0.25">
      <c r="A5" s="8" t="e">
        <f>VLOOKUP(E3,[1]potentiels!$B$10:$F$656,4,FALSE)</f>
        <v>#N/A</v>
      </c>
      <c r="B5" s="8" t="e">
        <f>VLOOKUP(E3,[1]potentiels!$B$10:$F$656,5,FALSE)</f>
        <v>#N/A</v>
      </c>
    </row>
    <row r="6" spans="1:21" s="11" customFormat="1" ht="20.100000000000001" customHeight="1" thickBot="1" x14ac:dyDescent="0.25">
      <c r="A6" s="9"/>
      <c r="B6" s="10"/>
      <c r="G6" s="121"/>
      <c r="H6" s="121"/>
      <c r="I6" s="121"/>
      <c r="J6" s="121"/>
      <c r="K6" s="121"/>
      <c r="L6" s="121"/>
      <c r="N6" s="1"/>
      <c r="O6" s="1"/>
      <c r="P6" s="1"/>
      <c r="Q6" s="1"/>
      <c r="R6" s="1"/>
      <c r="S6" s="1"/>
    </row>
    <row r="7" spans="1:21" ht="35.1" customHeight="1" thickBot="1" x14ac:dyDescent="0.5">
      <c r="A7" s="102" t="s">
        <v>6</v>
      </c>
      <c r="B7" s="103"/>
      <c r="C7" s="104" t="s">
        <v>7</v>
      </c>
      <c r="D7" s="105"/>
      <c r="E7" s="106"/>
      <c r="F7" s="12"/>
      <c r="G7" s="107" t="s">
        <v>8</v>
      </c>
      <c r="H7" s="108"/>
      <c r="I7" s="108"/>
      <c r="J7" s="108"/>
      <c r="K7" s="108"/>
      <c r="L7" s="109"/>
      <c r="N7" s="13"/>
      <c r="O7" s="13"/>
      <c r="P7" s="13"/>
      <c r="Q7" s="13"/>
      <c r="R7" s="13"/>
      <c r="S7" s="13"/>
      <c r="T7" s="14"/>
      <c r="U7" s="14"/>
    </row>
    <row r="8" spans="1:21" ht="35.1" customHeight="1" thickBot="1" x14ac:dyDescent="0.25">
      <c r="A8" s="124"/>
      <c r="B8" s="125"/>
      <c r="C8" s="15" t="s">
        <v>9</v>
      </c>
      <c r="D8" s="16" t="s">
        <v>10</v>
      </c>
      <c r="E8" s="17" t="s">
        <v>11</v>
      </c>
      <c r="F8" s="18"/>
      <c r="G8" s="19" t="s">
        <v>12</v>
      </c>
      <c r="H8" s="20" t="s">
        <v>13</v>
      </c>
      <c r="I8" s="20" t="s">
        <v>14</v>
      </c>
      <c r="J8" s="20" t="s">
        <v>15</v>
      </c>
      <c r="K8" s="20" t="s">
        <v>16</v>
      </c>
      <c r="L8" s="21" t="s">
        <v>17</v>
      </c>
      <c r="N8" s="22"/>
      <c r="O8" s="23"/>
      <c r="P8" s="24"/>
      <c r="Q8" s="23"/>
      <c r="R8" s="23"/>
      <c r="S8" s="23"/>
      <c r="T8" s="14"/>
      <c r="U8" s="14"/>
    </row>
    <row r="9" spans="1:21" ht="24.95" customHeight="1" x14ac:dyDescent="0.25">
      <c r="A9" s="126" t="s">
        <v>18</v>
      </c>
      <c r="B9" s="127"/>
      <c r="C9" s="25">
        <v>43929</v>
      </c>
      <c r="D9" s="26"/>
      <c r="E9" s="27"/>
      <c r="F9" s="28"/>
      <c r="G9" s="29">
        <f>DATE(YEAR(C9)+2,MONTH(C9),DAY(C9))</f>
        <v>44659</v>
      </c>
      <c r="H9" s="30">
        <f ca="1">G9-TODAY()</f>
        <v>34</v>
      </c>
      <c r="I9" s="31"/>
      <c r="J9" s="32"/>
      <c r="K9" s="31"/>
      <c r="L9" s="33"/>
      <c r="N9" s="22"/>
      <c r="O9" s="23"/>
      <c r="P9" s="24"/>
      <c r="Q9" s="34"/>
      <c r="R9" s="34"/>
      <c r="S9" s="34"/>
      <c r="T9" s="14"/>
      <c r="U9" s="14"/>
    </row>
    <row r="10" spans="1:21" ht="24.95" customHeight="1" x14ac:dyDescent="0.25">
      <c r="A10" s="128" t="s">
        <v>19</v>
      </c>
      <c r="B10" s="129"/>
      <c r="C10" s="35">
        <v>43979</v>
      </c>
      <c r="D10" s="36"/>
      <c r="E10" s="37"/>
      <c r="F10" s="28"/>
      <c r="G10" s="38">
        <f>DATE(YEAR(C10)+1,MONTH(C10),DAY(C10))</f>
        <v>44344</v>
      </c>
      <c r="H10" s="39">
        <f t="shared" ref="H10:H20" ca="1" si="0">G10-TODAY()</f>
        <v>-281</v>
      </c>
      <c r="I10" s="40"/>
      <c r="J10" s="41"/>
      <c r="K10" s="40"/>
      <c r="L10" s="42"/>
      <c r="N10" s="43"/>
      <c r="O10" s="43"/>
      <c r="P10" s="44"/>
      <c r="Q10" s="45"/>
      <c r="R10" s="18"/>
      <c r="S10" s="18"/>
      <c r="T10" s="46"/>
      <c r="U10" s="47"/>
    </row>
    <row r="11" spans="1:21" ht="24.95" customHeight="1" x14ac:dyDescent="0.25">
      <c r="A11" s="130" t="s">
        <v>20</v>
      </c>
      <c r="B11" s="131"/>
      <c r="C11" s="35">
        <v>43977</v>
      </c>
      <c r="D11" s="48">
        <v>18653</v>
      </c>
      <c r="E11" s="37"/>
      <c r="F11" s="28"/>
      <c r="G11" s="38">
        <f>DATE(YEAR(C11)+2,MONTH(C11),DAY(C11))</f>
        <v>44707</v>
      </c>
      <c r="H11" s="39">
        <f t="shared" ca="1" si="0"/>
        <v>82</v>
      </c>
      <c r="I11" s="40">
        <f>D11+15000</f>
        <v>33653</v>
      </c>
      <c r="J11" s="41" t="e">
        <f>I11-A5</f>
        <v>#N/A</v>
      </c>
      <c r="K11" s="40"/>
      <c r="L11" s="42"/>
      <c r="N11" s="43"/>
      <c r="O11" s="43"/>
      <c r="P11" s="44"/>
      <c r="Q11" s="45"/>
      <c r="R11" s="18"/>
      <c r="S11" s="18"/>
      <c r="T11" s="46"/>
      <c r="U11" s="47"/>
    </row>
    <row r="12" spans="1:21" ht="24.95" customHeight="1" x14ac:dyDescent="0.25">
      <c r="A12" s="130" t="s">
        <v>21</v>
      </c>
      <c r="B12" s="131"/>
      <c r="C12" s="49"/>
      <c r="D12" s="50">
        <v>73</v>
      </c>
      <c r="E12" s="37"/>
      <c r="F12" s="28"/>
      <c r="G12" s="38"/>
      <c r="H12" s="39"/>
      <c r="I12" s="51">
        <f>D12+30000</f>
        <v>30073</v>
      </c>
      <c r="J12" s="39" t="e">
        <f>I12-A5</f>
        <v>#N/A</v>
      </c>
      <c r="K12" s="40"/>
      <c r="L12" s="42"/>
      <c r="N12" s="43"/>
      <c r="O12" s="44"/>
      <c r="P12" s="44"/>
      <c r="Q12" s="45"/>
      <c r="R12" s="18"/>
      <c r="S12" s="18"/>
      <c r="T12" s="46"/>
      <c r="U12" s="52"/>
    </row>
    <row r="13" spans="1:21" ht="24.95" customHeight="1" x14ac:dyDescent="0.25">
      <c r="A13" s="130" t="s">
        <v>22</v>
      </c>
      <c r="B13" s="131"/>
      <c r="C13" s="49"/>
      <c r="D13" s="50"/>
      <c r="E13" s="37"/>
      <c r="F13" s="28"/>
      <c r="G13" s="38"/>
      <c r="H13" s="39"/>
      <c r="I13" s="51">
        <f>D13+90000</f>
        <v>90000</v>
      </c>
      <c r="J13" s="39" t="e">
        <f>I13-A5</f>
        <v>#N/A</v>
      </c>
      <c r="K13" s="40"/>
      <c r="L13" s="42"/>
      <c r="N13" s="43"/>
      <c r="O13" s="43"/>
      <c r="P13" s="44"/>
      <c r="Q13" s="24"/>
      <c r="R13" s="18"/>
      <c r="S13" s="18"/>
      <c r="T13" s="46"/>
      <c r="U13" s="52"/>
    </row>
    <row r="14" spans="1:21" ht="24.95" customHeight="1" x14ac:dyDescent="0.25">
      <c r="A14" s="132" t="s">
        <v>23</v>
      </c>
      <c r="B14" s="133"/>
      <c r="C14" s="35">
        <v>44091</v>
      </c>
      <c r="D14" s="36"/>
      <c r="E14" s="37"/>
      <c r="F14" s="28"/>
      <c r="G14" s="38">
        <f>DATE(YEAR(C14)+1,MONTH(C14),DAY(C14))</f>
        <v>44456</v>
      </c>
      <c r="H14" s="39">
        <f t="shared" ca="1" si="0"/>
        <v>-169</v>
      </c>
      <c r="I14" s="53"/>
      <c r="J14" s="53"/>
      <c r="K14" s="40"/>
      <c r="L14" s="42"/>
      <c r="N14" s="43"/>
      <c r="O14" s="43"/>
      <c r="P14" s="54"/>
      <c r="Q14" s="24"/>
      <c r="R14" s="18"/>
      <c r="S14" s="18"/>
      <c r="T14" s="46"/>
      <c r="U14" s="52"/>
    </row>
    <row r="15" spans="1:21" ht="24.95" customHeight="1" x14ac:dyDescent="0.25">
      <c r="A15" s="122" t="s">
        <v>24</v>
      </c>
      <c r="B15" s="123"/>
      <c r="C15" s="49"/>
      <c r="D15" s="48">
        <v>16043</v>
      </c>
      <c r="E15" s="37"/>
      <c r="F15" s="28"/>
      <c r="G15" s="38"/>
      <c r="H15" s="39"/>
      <c r="I15" s="40">
        <f>D15+15000</f>
        <v>31043</v>
      </c>
      <c r="J15" s="41" t="e">
        <f>I15-A5</f>
        <v>#N/A</v>
      </c>
      <c r="K15" s="40"/>
      <c r="L15" s="42"/>
      <c r="N15" s="43"/>
      <c r="O15" s="44"/>
      <c r="P15" s="44"/>
      <c r="Q15" s="45"/>
      <c r="R15" s="18"/>
      <c r="S15" s="18"/>
      <c r="T15" s="46"/>
      <c r="U15" s="52"/>
    </row>
    <row r="16" spans="1:21" ht="24.95" customHeight="1" x14ac:dyDescent="0.2">
      <c r="A16" s="122" t="s">
        <v>25</v>
      </c>
      <c r="B16" s="123"/>
      <c r="C16" s="35">
        <v>43929</v>
      </c>
      <c r="D16" s="55"/>
      <c r="E16" s="56"/>
      <c r="F16" s="57"/>
      <c r="G16" s="38">
        <f>DATE(YEAR(C16)+2,MONTH(C16),DAY(C16))</f>
        <v>44659</v>
      </c>
      <c r="H16" s="39">
        <f t="shared" ca="1" si="0"/>
        <v>34</v>
      </c>
      <c r="I16" s="40"/>
      <c r="J16" s="41"/>
      <c r="K16" s="40"/>
      <c r="L16" s="42"/>
      <c r="N16" s="43"/>
      <c r="O16" s="44"/>
      <c r="P16" s="44"/>
      <c r="Q16" s="24"/>
      <c r="R16" s="18"/>
      <c r="S16" s="18"/>
      <c r="T16" s="46"/>
      <c r="U16" s="52"/>
    </row>
    <row r="17" spans="1:21" ht="24.95" customHeight="1" x14ac:dyDescent="0.2">
      <c r="A17" s="122" t="s">
        <v>26</v>
      </c>
      <c r="B17" s="123"/>
      <c r="C17" s="35">
        <v>43929</v>
      </c>
      <c r="D17" s="48">
        <v>18625</v>
      </c>
      <c r="E17" s="100">
        <v>3359</v>
      </c>
      <c r="F17" s="101"/>
      <c r="G17" s="38">
        <f>DATE(YEAR(C17)+2,MONTH(C17),DAY(C17))</f>
        <v>44659</v>
      </c>
      <c r="H17" s="39">
        <f t="shared" ca="1" si="0"/>
        <v>34</v>
      </c>
      <c r="I17" s="40">
        <f>D17+7500</f>
        <v>26125</v>
      </c>
      <c r="J17" s="41" t="e">
        <f>I17-A5</f>
        <v>#N/A</v>
      </c>
      <c r="K17" s="40">
        <f>E17+300</f>
        <v>3659</v>
      </c>
      <c r="L17" s="42" t="e">
        <f>K17-B5</f>
        <v>#N/A</v>
      </c>
      <c r="N17" s="43"/>
      <c r="O17" s="44"/>
      <c r="P17" s="44"/>
      <c r="Q17" s="45"/>
      <c r="R17" s="18"/>
      <c r="S17" s="18"/>
      <c r="T17" s="46"/>
      <c r="U17" s="52"/>
    </row>
    <row r="18" spans="1:21" ht="24.95" customHeight="1" x14ac:dyDescent="0.25">
      <c r="A18" s="122" t="s">
        <v>27</v>
      </c>
      <c r="B18" s="123"/>
      <c r="C18" s="35">
        <v>43929</v>
      </c>
      <c r="D18" s="48">
        <v>18625</v>
      </c>
      <c r="E18" s="37"/>
      <c r="F18" s="28"/>
      <c r="G18" s="38">
        <f>DATE(YEAR(C18)+4,MONTH(C18),DAY(C18))</f>
        <v>45390</v>
      </c>
      <c r="H18" s="39">
        <f t="shared" ca="1" si="0"/>
        <v>765</v>
      </c>
      <c r="I18" s="40">
        <f>D18+30000</f>
        <v>48625</v>
      </c>
      <c r="J18" s="41" t="e">
        <f>I18-A5</f>
        <v>#N/A</v>
      </c>
      <c r="K18" s="40"/>
      <c r="L18" s="42"/>
      <c r="N18" s="43"/>
      <c r="O18" s="43"/>
      <c r="P18" s="54"/>
      <c r="Q18" s="24"/>
      <c r="R18" s="18"/>
      <c r="S18" s="18"/>
      <c r="T18" s="46"/>
      <c r="U18" s="52"/>
    </row>
    <row r="19" spans="1:21" ht="24.95" customHeight="1" x14ac:dyDescent="0.25">
      <c r="A19" s="122" t="s">
        <v>28</v>
      </c>
      <c r="B19" s="123"/>
      <c r="C19" s="35">
        <v>42459</v>
      </c>
      <c r="D19" s="48">
        <v>73</v>
      </c>
      <c r="E19" s="37"/>
      <c r="F19" s="28"/>
      <c r="G19" s="38">
        <f>DATE(YEAR(C19)+6,MONTH(C19),DAY(C19))</f>
        <v>44650</v>
      </c>
      <c r="H19" s="39">
        <f t="shared" ca="1" si="0"/>
        <v>25</v>
      </c>
      <c r="I19" s="40">
        <f>D19+45000</f>
        <v>45073</v>
      </c>
      <c r="J19" s="41" t="e">
        <f>I19-A5</f>
        <v>#N/A</v>
      </c>
      <c r="K19" s="40"/>
      <c r="L19" s="42"/>
      <c r="N19" s="43"/>
      <c r="O19" s="43"/>
      <c r="P19" s="54"/>
      <c r="Q19" s="24"/>
      <c r="R19" s="18"/>
      <c r="S19" s="18"/>
      <c r="T19" s="46"/>
      <c r="U19" s="52"/>
    </row>
    <row r="20" spans="1:21" ht="24.95" customHeight="1" thickBot="1" x14ac:dyDescent="0.3">
      <c r="A20" s="134" t="s">
        <v>29</v>
      </c>
      <c r="B20" s="135"/>
      <c r="C20" s="58">
        <v>43929</v>
      </c>
      <c r="D20" s="59"/>
      <c r="E20" s="60"/>
      <c r="F20" s="28"/>
      <c r="G20" s="61">
        <f>DATE(YEAR(C20)+4,MONTH(C20),DAY(C20))</f>
        <v>45390</v>
      </c>
      <c r="H20" s="62">
        <f t="shared" ca="1" si="0"/>
        <v>765</v>
      </c>
      <c r="I20" s="63"/>
      <c r="J20" s="64"/>
      <c r="K20" s="63"/>
      <c r="L20" s="65"/>
      <c r="N20" s="43"/>
      <c r="O20" s="43"/>
      <c r="P20" s="44"/>
      <c r="Q20" s="45"/>
      <c r="R20" s="18"/>
      <c r="S20" s="18"/>
      <c r="T20" s="46"/>
      <c r="U20" s="52"/>
    </row>
    <row r="21" spans="1:21" ht="24.95" customHeight="1" x14ac:dyDescent="0.2">
      <c r="N21" s="43"/>
      <c r="O21" s="43"/>
      <c r="P21" s="44"/>
      <c r="Q21" s="45"/>
      <c r="R21" s="18"/>
      <c r="S21" s="18"/>
      <c r="T21" s="46"/>
      <c r="U21" s="52"/>
    </row>
    <row r="22" spans="1:21" ht="24.95" customHeight="1" thickBot="1" x14ac:dyDescent="0.25">
      <c r="N22" s="43"/>
      <c r="O22" s="43"/>
      <c r="P22" s="44"/>
      <c r="Q22" s="45"/>
      <c r="R22" s="18"/>
      <c r="S22" s="18"/>
      <c r="T22" s="46"/>
      <c r="U22" s="52"/>
    </row>
    <row r="23" spans="1:21" ht="24.95" customHeight="1" x14ac:dyDescent="0.2">
      <c r="A23" s="66" t="s">
        <v>30</v>
      </c>
      <c r="B23" s="67">
        <f ca="1">TODAY()</f>
        <v>44625</v>
      </c>
      <c r="C23" s="68"/>
      <c r="D23" s="136" t="e">
        <f>B3</f>
        <v>#N/A</v>
      </c>
      <c r="E23" s="137"/>
      <c r="N23" s="43"/>
      <c r="O23" s="43"/>
      <c r="P23" s="44"/>
      <c r="Q23" s="45"/>
      <c r="R23" s="18"/>
      <c r="S23" s="18"/>
      <c r="T23" s="46"/>
      <c r="U23" s="69"/>
    </row>
    <row r="24" spans="1:21" ht="24.95" customHeight="1" x14ac:dyDescent="0.2">
      <c r="A24" s="70" t="e">
        <f>A5</f>
        <v>#N/A</v>
      </c>
      <c r="B24" s="71" t="s">
        <v>31</v>
      </c>
      <c r="C24" s="71"/>
      <c r="D24" s="138"/>
      <c r="E24" s="139"/>
      <c r="F24" s="72"/>
      <c r="N24" s="43"/>
      <c r="O24" s="43"/>
      <c r="P24" s="44"/>
      <c r="Q24" s="45"/>
      <c r="R24" s="18"/>
      <c r="S24" s="18"/>
      <c r="T24" s="46"/>
      <c r="U24" s="69"/>
    </row>
    <row r="25" spans="1:21" ht="24.95" customHeight="1" thickBot="1" x14ac:dyDescent="0.25">
      <c r="A25" s="73" t="e">
        <f>B5</f>
        <v>#N/A</v>
      </c>
      <c r="B25" s="74" t="s">
        <v>32</v>
      </c>
      <c r="C25" s="74"/>
      <c r="D25" s="140"/>
      <c r="E25" s="141"/>
      <c r="N25" s="43"/>
      <c r="O25" s="43"/>
      <c r="P25" s="44"/>
      <c r="Q25" s="24"/>
      <c r="R25" s="18"/>
      <c r="S25" s="18"/>
      <c r="T25" s="75"/>
      <c r="U25" s="76"/>
    </row>
    <row r="26" spans="1:21" ht="24.95" customHeight="1" x14ac:dyDescent="0.2">
      <c r="A26" s="142" t="s">
        <v>33</v>
      </c>
      <c r="B26" s="143"/>
      <c r="C26" s="146" t="str">
        <f>E3</f>
        <v>101</v>
      </c>
      <c r="D26" s="146"/>
      <c r="E26" s="147"/>
      <c r="N26" s="43"/>
      <c r="O26" s="43"/>
      <c r="P26" s="44"/>
      <c r="Q26" s="45"/>
      <c r="R26" s="18"/>
      <c r="S26" s="18"/>
      <c r="T26" s="77"/>
      <c r="U26" s="69"/>
    </row>
    <row r="27" spans="1:21" ht="24.95" customHeight="1" thickBot="1" x14ac:dyDescent="0.25">
      <c r="A27" s="144"/>
      <c r="B27" s="145"/>
      <c r="C27" s="148"/>
      <c r="D27" s="148"/>
      <c r="E27" s="149"/>
      <c r="N27" s="43"/>
      <c r="O27" s="43"/>
      <c r="P27" s="44"/>
      <c r="Q27" s="24"/>
      <c r="R27" s="18"/>
      <c r="S27" s="18"/>
      <c r="T27" s="46"/>
      <c r="U27" s="52"/>
    </row>
    <row r="28" spans="1:21" ht="24.95" customHeight="1" x14ac:dyDescent="0.2">
      <c r="A28" s="150" t="s">
        <v>34</v>
      </c>
      <c r="B28" s="151"/>
      <c r="C28" s="152" t="s">
        <v>35</v>
      </c>
      <c r="D28" s="153"/>
      <c r="E28" s="154"/>
      <c r="N28" s="43"/>
      <c r="O28" s="43"/>
      <c r="P28" s="44"/>
      <c r="Q28" s="45"/>
      <c r="R28" s="18"/>
      <c r="S28" s="18"/>
      <c r="T28" s="46"/>
      <c r="U28" s="52"/>
    </row>
    <row r="29" spans="1:21" ht="24.95" customHeight="1" thickBot="1" x14ac:dyDescent="0.25">
      <c r="A29" s="150"/>
      <c r="B29" s="151"/>
      <c r="C29" s="78" t="s">
        <v>9</v>
      </c>
      <c r="D29" s="79" t="s">
        <v>10</v>
      </c>
      <c r="E29" s="80" t="s">
        <v>11</v>
      </c>
      <c r="N29" s="43"/>
      <c r="O29" s="81"/>
      <c r="P29" s="44"/>
      <c r="Q29" s="45"/>
      <c r="R29" s="18"/>
      <c r="S29" s="18"/>
      <c r="T29" s="46"/>
      <c r="U29" s="52"/>
    </row>
    <row r="30" spans="1:21" ht="24.95" customHeight="1" x14ac:dyDescent="0.2">
      <c r="A30" s="157" t="s">
        <v>36</v>
      </c>
      <c r="B30" s="158"/>
      <c r="C30" s="82">
        <f>G9</f>
        <v>44659</v>
      </c>
      <c r="D30" s="83"/>
      <c r="E30" s="84"/>
      <c r="N30" s="43"/>
      <c r="O30" s="81"/>
      <c r="P30" s="54"/>
      <c r="Q30" s="45"/>
      <c r="R30" s="18"/>
      <c r="S30" s="18"/>
      <c r="T30" s="46"/>
      <c r="U30" s="52"/>
    </row>
    <row r="31" spans="1:21" ht="24.95" customHeight="1" x14ac:dyDescent="0.2">
      <c r="A31" s="159" t="s">
        <v>37</v>
      </c>
      <c r="B31" s="160"/>
      <c r="C31" s="85">
        <f t="shared" ref="C31:C41" si="1">G10</f>
        <v>44344</v>
      </c>
      <c r="D31" s="86"/>
      <c r="E31" s="87"/>
      <c r="N31" s="43"/>
      <c r="O31" s="81"/>
      <c r="P31" s="54"/>
      <c r="Q31" s="45"/>
      <c r="R31" s="18"/>
      <c r="S31" s="18"/>
      <c r="T31" s="46"/>
      <c r="U31" s="52"/>
    </row>
    <row r="32" spans="1:21" ht="24.95" customHeight="1" x14ac:dyDescent="0.2">
      <c r="A32" s="159" t="s">
        <v>38</v>
      </c>
      <c r="B32" s="160"/>
      <c r="C32" s="85">
        <f t="shared" si="1"/>
        <v>44707</v>
      </c>
      <c r="D32" s="48">
        <f>I11</f>
        <v>33653</v>
      </c>
      <c r="E32" s="87"/>
      <c r="N32" s="43"/>
      <c r="O32" s="81"/>
      <c r="P32" s="54"/>
      <c r="Q32" s="45"/>
      <c r="R32" s="18"/>
      <c r="S32" s="18"/>
      <c r="T32" s="46"/>
      <c r="U32" s="52"/>
    </row>
    <row r="33" spans="1:21" ht="24.95" customHeight="1" x14ac:dyDescent="0.2">
      <c r="A33" s="159" t="s">
        <v>39</v>
      </c>
      <c r="B33" s="160"/>
      <c r="C33" s="85"/>
      <c r="D33" s="48">
        <f t="shared" ref="D33:D40" si="2">I12</f>
        <v>30073</v>
      </c>
      <c r="E33" s="87"/>
      <c r="N33" s="43"/>
      <c r="O33" s="81"/>
      <c r="P33" s="54"/>
      <c r="Q33" s="45"/>
      <c r="R33" s="18"/>
      <c r="S33" s="18"/>
      <c r="T33" s="46"/>
      <c r="U33" s="52"/>
    </row>
    <row r="34" spans="1:21" ht="24.95" customHeight="1" x14ac:dyDescent="0.2">
      <c r="A34" s="159" t="s">
        <v>40</v>
      </c>
      <c r="B34" s="160"/>
      <c r="C34" s="85"/>
      <c r="D34" s="48">
        <f t="shared" si="2"/>
        <v>90000</v>
      </c>
      <c r="E34" s="87"/>
      <c r="N34" s="43"/>
      <c r="O34" s="81"/>
      <c r="P34" s="54"/>
      <c r="Q34" s="45"/>
      <c r="R34" s="18"/>
      <c r="S34" s="18"/>
      <c r="T34" s="46"/>
      <c r="U34" s="52"/>
    </row>
    <row r="35" spans="1:21" ht="24.95" customHeight="1" x14ac:dyDescent="0.2">
      <c r="A35" s="159" t="s">
        <v>41</v>
      </c>
      <c r="B35" s="160"/>
      <c r="C35" s="85">
        <f t="shared" si="1"/>
        <v>44456</v>
      </c>
      <c r="D35" s="48"/>
      <c r="E35" s="87"/>
      <c r="N35" s="43"/>
      <c r="O35" s="81"/>
      <c r="P35" s="54"/>
      <c r="Q35" s="45"/>
      <c r="R35" s="18"/>
      <c r="S35" s="18"/>
      <c r="T35" s="46"/>
      <c r="U35" s="52"/>
    </row>
    <row r="36" spans="1:21" ht="24.95" customHeight="1" x14ac:dyDescent="0.2">
      <c r="A36" s="159" t="s">
        <v>42</v>
      </c>
      <c r="B36" s="160"/>
      <c r="C36" s="85"/>
      <c r="D36" s="48">
        <f t="shared" si="2"/>
        <v>31043</v>
      </c>
      <c r="E36" s="87"/>
      <c r="N36" s="43"/>
      <c r="O36" s="81"/>
      <c r="P36" s="44"/>
      <c r="Q36" s="45"/>
      <c r="R36" s="18"/>
      <c r="S36" s="18"/>
      <c r="T36" s="46"/>
      <c r="U36" s="52"/>
    </row>
    <row r="37" spans="1:21" ht="24.95" customHeight="1" x14ac:dyDescent="0.2">
      <c r="A37" s="159" t="s">
        <v>43</v>
      </c>
      <c r="B37" s="160"/>
      <c r="C37" s="85">
        <f t="shared" si="1"/>
        <v>44659</v>
      </c>
      <c r="D37" s="48"/>
      <c r="E37" s="88"/>
      <c r="N37" s="43"/>
      <c r="O37" s="81"/>
      <c r="P37" s="54"/>
      <c r="Q37" s="45"/>
      <c r="R37" s="18"/>
      <c r="S37" s="18"/>
      <c r="T37" s="46"/>
      <c r="U37" s="52"/>
    </row>
    <row r="38" spans="1:21" ht="24.95" customHeight="1" x14ac:dyDescent="0.2">
      <c r="A38" s="159" t="s">
        <v>26</v>
      </c>
      <c r="B38" s="160"/>
      <c r="C38" s="85">
        <f t="shared" si="1"/>
        <v>44659</v>
      </c>
      <c r="D38" s="48">
        <f t="shared" si="2"/>
        <v>26125</v>
      </c>
      <c r="E38" s="100" t="e">
        <f>L17</f>
        <v>#N/A</v>
      </c>
      <c r="N38" s="43"/>
      <c r="O38" s="81"/>
      <c r="P38" s="54"/>
      <c r="Q38" s="45"/>
      <c r="R38" s="18"/>
      <c r="S38" s="18"/>
      <c r="T38" s="46"/>
      <c r="U38" s="52"/>
    </row>
    <row r="39" spans="1:21" ht="24.95" customHeight="1" x14ac:dyDescent="0.2">
      <c r="A39" s="159" t="s">
        <v>44</v>
      </c>
      <c r="B39" s="160"/>
      <c r="C39" s="85">
        <f t="shared" si="1"/>
        <v>45390</v>
      </c>
      <c r="D39" s="48">
        <f t="shared" si="2"/>
        <v>48625</v>
      </c>
      <c r="E39" s="87"/>
      <c r="N39" s="43"/>
      <c r="O39" s="81"/>
      <c r="P39" s="54"/>
      <c r="Q39" s="45"/>
      <c r="R39" s="18"/>
      <c r="S39" s="18"/>
      <c r="T39" s="46"/>
      <c r="U39" s="52"/>
    </row>
    <row r="40" spans="1:21" ht="24.95" customHeight="1" x14ac:dyDescent="0.2">
      <c r="A40" s="159" t="s">
        <v>45</v>
      </c>
      <c r="B40" s="160"/>
      <c r="C40" s="85">
        <f t="shared" si="1"/>
        <v>44650</v>
      </c>
      <c r="D40" s="48">
        <f t="shared" si="2"/>
        <v>45073</v>
      </c>
      <c r="E40" s="87"/>
      <c r="N40" s="43"/>
      <c r="O40" s="81"/>
      <c r="P40" s="54"/>
      <c r="Q40" s="45"/>
      <c r="R40" s="18"/>
      <c r="S40" s="18"/>
      <c r="T40" s="46"/>
      <c r="U40" s="52"/>
    </row>
    <row r="41" spans="1:21" ht="24.95" customHeight="1" thickBot="1" x14ac:dyDescent="0.25">
      <c r="A41" s="155" t="s">
        <v>46</v>
      </c>
      <c r="B41" s="156"/>
      <c r="C41" s="89">
        <f t="shared" si="1"/>
        <v>45390</v>
      </c>
      <c r="D41" s="90"/>
      <c r="E41" s="91"/>
      <c r="N41" s="43"/>
      <c r="O41" s="81"/>
      <c r="P41" s="44"/>
      <c r="Q41" s="45"/>
      <c r="R41" s="18"/>
      <c r="S41" s="18"/>
      <c r="T41" s="46"/>
      <c r="U41" s="52"/>
    </row>
    <row r="42" spans="1:21" ht="24.95" customHeight="1" x14ac:dyDescent="0.2">
      <c r="N42" s="43"/>
      <c r="O42" s="81"/>
      <c r="P42" s="44"/>
      <c r="Q42" s="45"/>
      <c r="R42" s="18"/>
      <c r="S42" s="18"/>
      <c r="T42" s="46"/>
      <c r="U42" s="52"/>
    </row>
    <row r="43" spans="1:21" ht="24.95" customHeight="1" x14ac:dyDescent="0.2">
      <c r="N43" s="43"/>
      <c r="O43" s="81"/>
      <c r="P43" s="44"/>
      <c r="Q43" s="45"/>
      <c r="R43" s="18"/>
      <c r="S43" s="18"/>
      <c r="T43" s="46"/>
      <c r="U43" s="52"/>
    </row>
    <row r="44" spans="1:21" ht="24.95" customHeight="1" x14ac:dyDescent="0.2">
      <c r="N44" s="43"/>
      <c r="O44" s="81"/>
      <c r="P44" s="44"/>
      <c r="Q44" s="45"/>
      <c r="R44" s="18"/>
      <c r="S44" s="18"/>
      <c r="T44" s="46"/>
      <c r="U44" s="52"/>
    </row>
    <row r="45" spans="1:21" ht="24.95" customHeight="1" x14ac:dyDescent="0.2">
      <c r="N45" s="43"/>
      <c r="O45" s="81"/>
      <c r="P45" s="44"/>
      <c r="Q45" s="45"/>
      <c r="R45" s="18"/>
      <c r="S45" s="18"/>
      <c r="T45" s="46"/>
      <c r="U45" s="52"/>
    </row>
    <row r="46" spans="1:21" ht="24.95" customHeight="1" x14ac:dyDescent="0.2">
      <c r="N46" s="92"/>
      <c r="O46" s="92"/>
      <c r="P46" s="52"/>
      <c r="Q46" s="92"/>
      <c r="R46" s="92"/>
      <c r="S46" s="92"/>
      <c r="T46" s="46"/>
      <c r="U46" s="52"/>
    </row>
    <row r="47" spans="1:21" ht="24.95" customHeight="1" x14ac:dyDescent="0.2">
      <c r="N47" s="92"/>
      <c r="O47" s="92"/>
      <c r="P47" s="52"/>
      <c r="Q47" s="92"/>
      <c r="R47" s="92"/>
      <c r="S47" s="92"/>
      <c r="T47" s="46"/>
      <c r="U47" s="52"/>
    </row>
    <row r="48" spans="1:21" ht="24.95" customHeight="1" x14ac:dyDescent="0.2">
      <c r="N48" s="92"/>
      <c r="O48" s="92"/>
      <c r="P48" s="52"/>
      <c r="Q48" s="92"/>
      <c r="R48" s="92"/>
      <c r="S48" s="92"/>
      <c r="T48" s="46"/>
      <c r="U48" s="52"/>
    </row>
    <row r="49" spans="14:21" ht="24.95" customHeight="1" x14ac:dyDescent="0.2">
      <c r="N49" s="92"/>
      <c r="O49" s="92"/>
      <c r="P49" s="52"/>
      <c r="Q49" s="92"/>
      <c r="R49" s="92"/>
      <c r="S49" s="92"/>
      <c r="T49" s="46"/>
      <c r="U49" s="52"/>
    </row>
    <row r="50" spans="14:21" ht="24.95" customHeight="1" x14ac:dyDescent="0.2">
      <c r="N50" s="92"/>
      <c r="O50" s="92"/>
      <c r="P50" s="52"/>
      <c r="Q50" s="92"/>
      <c r="R50" s="92"/>
      <c r="S50" s="92"/>
      <c r="T50" s="75"/>
      <c r="U50" s="93"/>
    </row>
    <row r="51" spans="14:21" ht="24.95" customHeight="1" x14ac:dyDescent="0.2">
      <c r="N51" s="92"/>
      <c r="O51" s="94"/>
      <c r="P51" s="75"/>
      <c r="Q51" s="75"/>
      <c r="R51" s="75"/>
      <c r="S51" s="92"/>
      <c r="T51" s="75"/>
      <c r="U51" s="93"/>
    </row>
    <row r="52" spans="14:21" ht="24.95" customHeight="1" x14ac:dyDescent="0.2">
      <c r="N52" s="92"/>
      <c r="O52" s="94"/>
      <c r="P52" s="75"/>
      <c r="Q52" s="75"/>
      <c r="R52" s="75"/>
      <c r="S52" s="92"/>
      <c r="T52" s="75"/>
      <c r="U52" s="52"/>
    </row>
    <row r="53" spans="14:21" ht="24.95" customHeight="1" x14ac:dyDescent="0.2">
      <c r="N53" s="92"/>
      <c r="O53" s="92"/>
      <c r="P53" s="75"/>
      <c r="Q53" s="75"/>
      <c r="R53" s="75"/>
      <c r="S53" s="92"/>
      <c r="T53" s="75"/>
      <c r="U53" s="52"/>
    </row>
    <row r="54" spans="14:21" ht="24.95" customHeight="1" x14ac:dyDescent="0.2">
      <c r="N54" s="92"/>
      <c r="O54" s="92"/>
      <c r="P54" s="75"/>
      <c r="Q54" s="75"/>
      <c r="R54" s="75"/>
      <c r="S54" s="92"/>
      <c r="T54" s="75"/>
      <c r="U54" s="93"/>
    </row>
    <row r="55" spans="14:21" ht="24.95" customHeight="1" x14ac:dyDescent="0.2">
      <c r="N55" s="75"/>
      <c r="O55" s="94"/>
      <c r="P55" s="75"/>
      <c r="Q55" s="75"/>
      <c r="R55" s="75"/>
      <c r="S55" s="92"/>
      <c r="T55" s="75"/>
      <c r="U55" s="93"/>
    </row>
    <row r="56" spans="14:21" ht="24.95" customHeight="1" x14ac:dyDescent="0.2">
      <c r="N56" s="75"/>
      <c r="O56" s="94"/>
      <c r="P56" s="75"/>
      <c r="Q56" s="75"/>
      <c r="R56" s="75"/>
      <c r="S56" s="92"/>
      <c r="T56" s="75"/>
      <c r="U56" s="52"/>
    </row>
    <row r="57" spans="14:21" ht="24.95" customHeight="1" x14ac:dyDescent="0.2">
      <c r="N57" s="75"/>
      <c r="O57" s="92"/>
      <c r="P57" s="75"/>
      <c r="Q57" s="75"/>
      <c r="R57" s="75"/>
      <c r="S57" s="92"/>
      <c r="T57" s="75"/>
      <c r="U57" s="93"/>
    </row>
    <row r="58" spans="14:21" ht="24.95" customHeight="1" x14ac:dyDescent="0.2">
      <c r="N58" s="75"/>
      <c r="O58" s="94"/>
      <c r="P58" s="75"/>
      <c r="Q58" s="75"/>
      <c r="R58" s="75"/>
      <c r="S58" s="92"/>
      <c r="T58" s="75"/>
      <c r="U58" s="52"/>
    </row>
    <row r="59" spans="14:21" ht="24.95" customHeight="1" x14ac:dyDescent="0.2">
      <c r="N59" s="75"/>
      <c r="O59" s="92"/>
      <c r="P59" s="75"/>
      <c r="Q59" s="75"/>
      <c r="R59" s="75"/>
      <c r="S59" s="92"/>
      <c r="T59" s="75"/>
      <c r="U59" s="52"/>
    </row>
    <row r="60" spans="14:21" ht="24.95" customHeight="1" x14ac:dyDescent="0.2">
      <c r="N60" s="75"/>
      <c r="O60" s="92"/>
      <c r="P60" s="75"/>
      <c r="Q60" s="75"/>
      <c r="R60" s="75"/>
      <c r="S60" s="92"/>
      <c r="T60" s="75"/>
      <c r="U60" s="93"/>
    </row>
    <row r="61" spans="14:21" ht="24.95" customHeight="1" x14ac:dyDescent="0.2">
      <c r="N61" s="75"/>
      <c r="O61" s="94"/>
      <c r="P61" s="75"/>
      <c r="Q61" s="75"/>
      <c r="R61" s="75"/>
      <c r="S61" s="92"/>
      <c r="T61" s="95"/>
      <c r="U61" s="76"/>
    </row>
    <row r="62" spans="14:21" ht="24.95" customHeight="1" x14ac:dyDescent="0.2">
      <c r="N62" s="75"/>
      <c r="O62" s="92"/>
      <c r="P62" s="92"/>
      <c r="Q62" s="75"/>
      <c r="R62" s="75"/>
      <c r="S62" s="75"/>
      <c r="T62" s="95"/>
      <c r="U62" s="76"/>
    </row>
    <row r="63" spans="14:21" ht="24.95" customHeight="1" x14ac:dyDescent="0.2">
      <c r="N63" s="96"/>
      <c r="O63" s="96"/>
      <c r="P63" s="96"/>
      <c r="Q63" s="46"/>
      <c r="R63" s="46"/>
      <c r="S63" s="46"/>
    </row>
    <row r="64" spans="14:21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</sheetData>
  <mergeCells count="38">
    <mergeCell ref="A38:B38"/>
    <mergeCell ref="A39:B39"/>
    <mergeCell ref="A40:B40"/>
    <mergeCell ref="A41:B41"/>
    <mergeCell ref="A37:B37"/>
    <mergeCell ref="A31:B31"/>
    <mergeCell ref="A32:B32"/>
    <mergeCell ref="A33:B33"/>
    <mergeCell ref="A34:B34"/>
    <mergeCell ref="A35:B35"/>
    <mergeCell ref="A36:B36"/>
    <mergeCell ref="A26:B27"/>
    <mergeCell ref="D23:E25"/>
    <mergeCell ref="C26:E27"/>
    <mergeCell ref="A28:B29"/>
    <mergeCell ref="C28:E28"/>
    <mergeCell ref="A30:B30"/>
    <mergeCell ref="A14:B14"/>
    <mergeCell ref="A15:B15"/>
    <mergeCell ref="A16:B16"/>
    <mergeCell ref="A17:B17"/>
    <mergeCell ref="A18:B18"/>
    <mergeCell ref="A19:B19"/>
    <mergeCell ref="A20:B20"/>
    <mergeCell ref="A13:B13"/>
    <mergeCell ref="A1:D2"/>
    <mergeCell ref="E1:L2"/>
    <mergeCell ref="C3:D3"/>
    <mergeCell ref="E3:F3"/>
    <mergeCell ref="A7:B7"/>
    <mergeCell ref="C7:E7"/>
    <mergeCell ref="G7:L7"/>
    <mergeCell ref="A8:B8"/>
    <mergeCell ref="A9:B9"/>
    <mergeCell ref="A10:B10"/>
    <mergeCell ref="A11:B11"/>
    <mergeCell ref="A12:B12"/>
    <mergeCell ref="G6:L6"/>
  </mergeCells>
  <conditionalFormatting sqref="R10:S45">
    <cfRule type="containsText" dxfId="29" priority="6" stopIfTrue="1" operator="containsText" text="OUI">
      <formula>NOT(ISERROR(SEARCH("OUI",R10)))</formula>
    </cfRule>
  </conditionalFormatting>
  <conditionalFormatting sqref="J9:J20 L9:L20 H9:H20">
    <cfRule type="containsBlanks" dxfId="28" priority="2" stopIfTrue="1">
      <formula>LEN(TRIM(H9))=0</formula>
    </cfRule>
  </conditionalFormatting>
  <conditionalFormatting sqref="J11:J13 J15 J17:J19 L17 H9:H20">
    <cfRule type="cellIs" dxfId="27" priority="3" stopIfTrue="1" operator="between">
      <formula>60</formula>
      <formula>90000</formula>
    </cfRule>
    <cfRule type="cellIs" dxfId="26" priority="4" stopIfTrue="1" operator="between">
      <formula>10</formula>
      <formula>59</formula>
    </cfRule>
    <cfRule type="cellIs" dxfId="25" priority="5" stopIfTrue="1" operator="between">
      <formula>-10000</formula>
      <formula>9</formula>
    </cfRule>
  </conditionalFormatting>
  <conditionalFormatting sqref="G9:L20">
    <cfRule type="containsBlanks" dxfId="24" priority="1" stopIfTrue="1">
      <formula>LEN(TRIM(G9))=0</formula>
    </cfRule>
  </conditionalFormatting>
  <hyperlinks>
    <hyperlink ref="E1:K2" location="'VTC P4'!A1" display="VTC P4"/>
    <hyperlink ref="A1:D2" location="'Etat du parc'!A10" display="RETOUR ETAT DU PARC"/>
    <hyperlink ref="E1:L2" location="VTC_P4!A1" display="VTC P4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70"/>
  <sheetViews>
    <sheetView zoomScale="70" zoomScaleNormal="70" workbookViewId="0">
      <selection activeCell="G30" sqref="G30"/>
    </sheetView>
  </sheetViews>
  <sheetFormatPr baseColWidth="10" defaultColWidth="20.7109375" defaultRowHeight="14.25" x14ac:dyDescent="0.2"/>
  <cols>
    <col min="1" max="2" width="30.7109375" style="1" customWidth="1"/>
    <col min="3" max="12" width="15.7109375" style="1" customWidth="1"/>
    <col min="13" max="16384" width="20.7109375" style="1"/>
  </cols>
  <sheetData>
    <row r="1" spans="1:21" ht="30" customHeight="1" x14ac:dyDescent="0.2">
      <c r="A1" s="110" t="s">
        <v>0</v>
      </c>
      <c r="B1" s="110"/>
      <c r="C1" s="110"/>
      <c r="D1" s="110"/>
      <c r="E1" s="111" t="s">
        <v>1</v>
      </c>
      <c r="F1" s="112"/>
      <c r="G1" s="113"/>
      <c r="H1" s="113"/>
      <c r="I1" s="113"/>
      <c r="J1" s="113"/>
      <c r="K1" s="113"/>
      <c r="L1" s="114"/>
    </row>
    <row r="2" spans="1:21" ht="30" customHeight="1" thickBot="1" x14ac:dyDescent="0.25">
      <c r="A2" s="110"/>
      <c r="B2" s="110"/>
      <c r="C2" s="110"/>
      <c r="D2" s="110"/>
      <c r="E2" s="115"/>
      <c r="F2" s="116"/>
      <c r="G2" s="116"/>
      <c r="H2" s="116"/>
      <c r="I2" s="116"/>
      <c r="J2" s="116"/>
      <c r="K2" s="116"/>
      <c r="L2" s="117"/>
    </row>
    <row r="3" spans="1:21" ht="30" customHeight="1" thickBot="1" x14ac:dyDescent="0.25">
      <c r="A3" s="2" t="s">
        <v>2</v>
      </c>
      <c r="B3" s="3" t="e">
        <f>VLOOKUP(E3,[1]potentiels!$B$10:$F$656,2,FALSE)</f>
        <v>#N/A</v>
      </c>
      <c r="C3" s="118" t="s">
        <v>3</v>
      </c>
      <c r="D3" s="119"/>
      <c r="E3" s="120" t="s">
        <v>49</v>
      </c>
      <c r="F3" s="120"/>
      <c r="G3" s="4"/>
      <c r="H3" s="5"/>
    </row>
    <row r="4" spans="1:21" ht="30" customHeight="1" thickBot="1" x14ac:dyDescent="0.25">
      <c r="A4" s="6" t="s">
        <v>4</v>
      </c>
      <c r="B4" s="7" t="s">
        <v>5</v>
      </c>
    </row>
    <row r="5" spans="1:21" ht="30" customHeight="1" thickBot="1" x14ac:dyDescent="0.25">
      <c r="A5" s="8" t="e">
        <f>VLOOKUP(E3,[1]potentiels!$B$10:$F$656,4,FALSE)</f>
        <v>#N/A</v>
      </c>
      <c r="B5" s="8" t="e">
        <f>VLOOKUP(E3,[1]potentiels!$B$10:$F$656,5,FALSE)</f>
        <v>#N/A</v>
      </c>
    </row>
    <row r="6" spans="1:21" s="11" customFormat="1" ht="20.100000000000001" customHeight="1" thickBot="1" x14ac:dyDescent="0.25">
      <c r="A6" s="9"/>
      <c r="B6" s="10"/>
      <c r="G6" s="121"/>
      <c r="H6" s="121"/>
      <c r="I6" s="121"/>
      <c r="J6" s="121"/>
      <c r="K6" s="121"/>
      <c r="L6" s="121"/>
      <c r="N6" s="1"/>
      <c r="O6" s="1"/>
      <c r="P6" s="1"/>
      <c r="Q6" s="1"/>
      <c r="R6" s="1"/>
      <c r="S6" s="1"/>
    </row>
    <row r="7" spans="1:21" ht="35.1" customHeight="1" thickBot="1" x14ac:dyDescent="0.5">
      <c r="A7" s="102" t="s">
        <v>6</v>
      </c>
      <c r="B7" s="103"/>
      <c r="C7" s="104" t="s">
        <v>7</v>
      </c>
      <c r="D7" s="105"/>
      <c r="E7" s="106"/>
      <c r="F7" s="12"/>
      <c r="G7" s="107" t="s">
        <v>8</v>
      </c>
      <c r="H7" s="108"/>
      <c r="I7" s="108"/>
      <c r="J7" s="108"/>
      <c r="K7" s="108"/>
      <c r="L7" s="109"/>
      <c r="N7" s="13"/>
      <c r="O7" s="13"/>
      <c r="P7" s="13"/>
      <c r="Q7" s="13"/>
      <c r="R7" s="13"/>
      <c r="S7" s="13"/>
      <c r="T7" s="14"/>
      <c r="U7" s="14"/>
    </row>
    <row r="8" spans="1:21" ht="35.1" customHeight="1" thickBot="1" x14ac:dyDescent="0.25">
      <c r="A8" s="124"/>
      <c r="B8" s="125"/>
      <c r="C8" s="15" t="s">
        <v>9</v>
      </c>
      <c r="D8" s="16" t="s">
        <v>10</v>
      </c>
      <c r="E8" s="17" t="s">
        <v>11</v>
      </c>
      <c r="F8" s="18"/>
      <c r="G8" s="19" t="s">
        <v>12</v>
      </c>
      <c r="H8" s="20" t="s">
        <v>13</v>
      </c>
      <c r="I8" s="20" t="s">
        <v>14</v>
      </c>
      <c r="J8" s="20" t="s">
        <v>15</v>
      </c>
      <c r="K8" s="20" t="s">
        <v>16</v>
      </c>
      <c r="L8" s="21" t="s">
        <v>17</v>
      </c>
      <c r="N8" s="22"/>
      <c r="O8" s="23"/>
      <c r="P8" s="24"/>
      <c r="Q8" s="23"/>
      <c r="R8" s="23"/>
      <c r="S8" s="23"/>
      <c r="T8" s="14"/>
      <c r="U8" s="14"/>
    </row>
    <row r="9" spans="1:21" ht="24.95" customHeight="1" x14ac:dyDescent="0.25">
      <c r="A9" s="126" t="s">
        <v>18</v>
      </c>
      <c r="B9" s="127"/>
      <c r="C9" s="25">
        <v>43929</v>
      </c>
      <c r="D9" s="26"/>
      <c r="E9" s="27"/>
      <c r="F9" s="28"/>
      <c r="G9" s="29">
        <f>DATE(YEAR(C9)+2,MONTH(C9),DAY(C9))</f>
        <v>44659</v>
      </c>
      <c r="H9" s="30">
        <f ca="1">G9-TODAY()</f>
        <v>34</v>
      </c>
      <c r="I9" s="31"/>
      <c r="J9" s="32"/>
      <c r="K9" s="31"/>
      <c r="L9" s="33"/>
      <c r="N9" s="22"/>
      <c r="O9" s="23"/>
      <c r="P9" s="24"/>
      <c r="Q9" s="34"/>
      <c r="R9" s="34"/>
      <c r="S9" s="34"/>
      <c r="T9" s="14"/>
      <c r="U9" s="14"/>
    </row>
    <row r="10" spans="1:21" ht="24.95" customHeight="1" x14ac:dyDescent="0.25">
      <c r="A10" s="128" t="s">
        <v>19</v>
      </c>
      <c r="B10" s="129"/>
      <c r="C10" s="35">
        <v>43979</v>
      </c>
      <c r="D10" s="36"/>
      <c r="E10" s="37"/>
      <c r="F10" s="28"/>
      <c r="G10" s="38">
        <f>DATE(YEAR(C10)+1,MONTH(C10),DAY(C10))</f>
        <v>44344</v>
      </c>
      <c r="H10" s="39">
        <f t="shared" ref="H10:H20" ca="1" si="0">G10-TODAY()</f>
        <v>-281</v>
      </c>
      <c r="I10" s="40"/>
      <c r="J10" s="41"/>
      <c r="K10" s="40"/>
      <c r="L10" s="42"/>
      <c r="N10" s="43"/>
      <c r="O10" s="43"/>
      <c r="P10" s="44"/>
      <c r="Q10" s="45"/>
      <c r="R10" s="18"/>
      <c r="S10" s="18"/>
      <c r="T10" s="46"/>
      <c r="U10" s="47"/>
    </row>
    <row r="11" spans="1:21" ht="24.95" customHeight="1" x14ac:dyDescent="0.25">
      <c r="A11" s="130" t="s">
        <v>20</v>
      </c>
      <c r="B11" s="131"/>
      <c r="C11" s="35">
        <v>43977</v>
      </c>
      <c r="D11" s="48">
        <v>18653</v>
      </c>
      <c r="E11" s="37"/>
      <c r="F11" s="28"/>
      <c r="G11" s="38">
        <f>DATE(YEAR(C11)+2,MONTH(C11),DAY(C11))</f>
        <v>44707</v>
      </c>
      <c r="H11" s="39">
        <f t="shared" ca="1" si="0"/>
        <v>82</v>
      </c>
      <c r="I11" s="40">
        <f>D11+15000</f>
        <v>33653</v>
      </c>
      <c r="J11" s="41" t="e">
        <f>I11-A5</f>
        <v>#N/A</v>
      </c>
      <c r="K11" s="40"/>
      <c r="L11" s="42"/>
      <c r="N11" s="43"/>
      <c r="O11" s="43"/>
      <c r="P11" s="44"/>
      <c r="Q11" s="45"/>
      <c r="R11" s="18"/>
      <c r="S11" s="18"/>
      <c r="T11" s="46"/>
      <c r="U11" s="47"/>
    </row>
    <row r="12" spans="1:21" ht="24.95" customHeight="1" x14ac:dyDescent="0.25">
      <c r="A12" s="130" t="s">
        <v>21</v>
      </c>
      <c r="B12" s="131"/>
      <c r="C12" s="49"/>
      <c r="D12" s="50">
        <v>73</v>
      </c>
      <c r="E12" s="37"/>
      <c r="F12" s="28"/>
      <c r="G12" s="38"/>
      <c r="H12" s="39"/>
      <c r="I12" s="51">
        <f>D12+30000</f>
        <v>30073</v>
      </c>
      <c r="J12" s="39" t="e">
        <f>I12-A5</f>
        <v>#N/A</v>
      </c>
      <c r="K12" s="40"/>
      <c r="L12" s="42"/>
      <c r="N12" s="43"/>
      <c r="O12" s="44"/>
      <c r="P12" s="44"/>
      <c r="Q12" s="45"/>
      <c r="R12" s="18"/>
      <c r="S12" s="18"/>
      <c r="T12" s="46"/>
      <c r="U12" s="52"/>
    </row>
    <row r="13" spans="1:21" ht="24.95" customHeight="1" x14ac:dyDescent="0.25">
      <c r="A13" s="130" t="s">
        <v>22</v>
      </c>
      <c r="B13" s="131"/>
      <c r="C13" s="49"/>
      <c r="D13" s="50"/>
      <c r="E13" s="37"/>
      <c r="F13" s="28"/>
      <c r="G13" s="38"/>
      <c r="H13" s="39"/>
      <c r="I13" s="51">
        <f>D13+90000</f>
        <v>90000</v>
      </c>
      <c r="J13" s="39" t="e">
        <f>I13-A5</f>
        <v>#N/A</v>
      </c>
      <c r="K13" s="40"/>
      <c r="L13" s="42"/>
      <c r="N13" s="43"/>
      <c r="O13" s="43"/>
      <c r="P13" s="44"/>
      <c r="Q13" s="24"/>
      <c r="R13" s="18"/>
      <c r="S13" s="18"/>
      <c r="T13" s="46"/>
      <c r="U13" s="52"/>
    </row>
    <row r="14" spans="1:21" ht="24.95" customHeight="1" x14ac:dyDescent="0.25">
      <c r="A14" s="132" t="s">
        <v>23</v>
      </c>
      <c r="B14" s="133"/>
      <c r="C14" s="35">
        <v>44091</v>
      </c>
      <c r="D14" s="36"/>
      <c r="E14" s="37"/>
      <c r="F14" s="28"/>
      <c r="G14" s="38">
        <f>DATE(YEAR(C14)+1,MONTH(C14),DAY(C14))</f>
        <v>44456</v>
      </c>
      <c r="H14" s="39">
        <f t="shared" ca="1" si="0"/>
        <v>-169</v>
      </c>
      <c r="I14" s="53"/>
      <c r="J14" s="53"/>
      <c r="K14" s="40"/>
      <c r="L14" s="42"/>
      <c r="N14" s="43"/>
      <c r="O14" s="43"/>
      <c r="P14" s="54"/>
      <c r="Q14" s="24"/>
      <c r="R14" s="18"/>
      <c r="S14" s="18"/>
      <c r="T14" s="46"/>
      <c r="U14" s="52"/>
    </row>
    <row r="15" spans="1:21" ht="24.95" customHeight="1" x14ac:dyDescent="0.25">
      <c r="A15" s="122" t="s">
        <v>24</v>
      </c>
      <c r="B15" s="123"/>
      <c r="C15" s="49"/>
      <c r="D15" s="48">
        <v>16043</v>
      </c>
      <c r="E15" s="37"/>
      <c r="F15" s="28"/>
      <c r="G15" s="38"/>
      <c r="H15" s="39"/>
      <c r="I15" s="40">
        <f>D15+15000</f>
        <v>31043</v>
      </c>
      <c r="J15" s="41" t="e">
        <f>I15-A5</f>
        <v>#N/A</v>
      </c>
      <c r="K15" s="40"/>
      <c r="L15" s="42"/>
      <c r="N15" s="43"/>
      <c r="O15" s="44"/>
      <c r="P15" s="44"/>
      <c r="Q15" s="45"/>
      <c r="R15" s="18"/>
      <c r="S15" s="18"/>
      <c r="T15" s="46"/>
      <c r="U15" s="52"/>
    </row>
    <row r="16" spans="1:21" ht="24.95" customHeight="1" x14ac:dyDescent="0.2">
      <c r="A16" s="122" t="s">
        <v>25</v>
      </c>
      <c r="B16" s="123"/>
      <c r="C16" s="35">
        <v>43929</v>
      </c>
      <c r="D16" s="55"/>
      <c r="E16" s="56"/>
      <c r="F16" s="57"/>
      <c r="G16" s="38">
        <f>DATE(YEAR(C16)+2,MONTH(C16),DAY(C16))</f>
        <v>44659</v>
      </c>
      <c r="H16" s="39">
        <f t="shared" ca="1" si="0"/>
        <v>34</v>
      </c>
      <c r="I16" s="40"/>
      <c r="J16" s="41"/>
      <c r="K16" s="40"/>
      <c r="L16" s="42"/>
      <c r="N16" s="43"/>
      <c r="O16" s="44"/>
      <c r="P16" s="44"/>
      <c r="Q16" s="24"/>
      <c r="R16" s="18"/>
      <c r="S16" s="18"/>
      <c r="T16" s="46"/>
      <c r="U16" s="52"/>
    </row>
    <row r="17" spans="1:21" ht="24.95" customHeight="1" x14ac:dyDescent="0.2">
      <c r="A17" s="122" t="s">
        <v>26</v>
      </c>
      <c r="B17" s="123"/>
      <c r="C17" s="35">
        <v>43929</v>
      </c>
      <c r="D17" s="48">
        <v>18625</v>
      </c>
      <c r="E17" s="100">
        <v>3359</v>
      </c>
      <c r="F17" s="101"/>
      <c r="G17" s="38">
        <f>DATE(YEAR(C17)+2,MONTH(C17),DAY(C17))</f>
        <v>44659</v>
      </c>
      <c r="H17" s="39">
        <f t="shared" ca="1" si="0"/>
        <v>34</v>
      </c>
      <c r="I17" s="40">
        <f>D17+7500</f>
        <v>26125</v>
      </c>
      <c r="J17" s="41" t="e">
        <f>I17-A5</f>
        <v>#N/A</v>
      </c>
      <c r="K17" s="40">
        <f>E17+300</f>
        <v>3659</v>
      </c>
      <c r="L17" s="42" t="e">
        <f>K17-B5</f>
        <v>#N/A</v>
      </c>
      <c r="N17" s="43"/>
      <c r="O17" s="44"/>
      <c r="P17" s="44"/>
      <c r="Q17" s="45"/>
      <c r="R17" s="18"/>
      <c r="S17" s="18"/>
      <c r="T17" s="46"/>
      <c r="U17" s="52"/>
    </row>
    <row r="18" spans="1:21" ht="24.95" customHeight="1" x14ac:dyDescent="0.25">
      <c r="A18" s="122" t="s">
        <v>27</v>
      </c>
      <c r="B18" s="123"/>
      <c r="C18" s="35">
        <v>43929</v>
      </c>
      <c r="D18" s="48">
        <v>18625</v>
      </c>
      <c r="E18" s="37"/>
      <c r="F18" s="28"/>
      <c r="G18" s="38">
        <f>DATE(YEAR(C18)+4,MONTH(C18),DAY(C18))</f>
        <v>45390</v>
      </c>
      <c r="H18" s="39">
        <f t="shared" ca="1" si="0"/>
        <v>765</v>
      </c>
      <c r="I18" s="40">
        <f>D18+30000</f>
        <v>48625</v>
      </c>
      <c r="J18" s="41" t="e">
        <f>I18-A5</f>
        <v>#N/A</v>
      </c>
      <c r="K18" s="40"/>
      <c r="L18" s="42"/>
      <c r="N18" s="43"/>
      <c r="O18" s="43"/>
      <c r="P18" s="54"/>
      <c r="Q18" s="24"/>
      <c r="R18" s="18"/>
      <c r="S18" s="18"/>
      <c r="T18" s="46"/>
      <c r="U18" s="52"/>
    </row>
    <row r="19" spans="1:21" ht="24.95" customHeight="1" x14ac:dyDescent="0.25">
      <c r="A19" s="122" t="s">
        <v>28</v>
      </c>
      <c r="B19" s="123"/>
      <c r="C19" s="35">
        <v>42459</v>
      </c>
      <c r="D19" s="48">
        <v>73</v>
      </c>
      <c r="E19" s="37"/>
      <c r="F19" s="28"/>
      <c r="G19" s="38">
        <f>DATE(YEAR(C19)+6,MONTH(C19),DAY(C19))</f>
        <v>44650</v>
      </c>
      <c r="H19" s="39">
        <f t="shared" ca="1" si="0"/>
        <v>25</v>
      </c>
      <c r="I19" s="40">
        <f>D19+45000</f>
        <v>45073</v>
      </c>
      <c r="J19" s="41" t="e">
        <f>I19-A5</f>
        <v>#N/A</v>
      </c>
      <c r="K19" s="40"/>
      <c r="L19" s="42"/>
      <c r="N19" s="43"/>
      <c r="O19" s="43"/>
      <c r="P19" s="54"/>
      <c r="Q19" s="24"/>
      <c r="R19" s="18"/>
      <c r="S19" s="18"/>
      <c r="T19" s="46"/>
      <c r="U19" s="52"/>
    </row>
    <row r="20" spans="1:21" ht="24.95" customHeight="1" thickBot="1" x14ac:dyDescent="0.3">
      <c r="A20" s="134" t="s">
        <v>29</v>
      </c>
      <c r="B20" s="135"/>
      <c r="C20" s="58">
        <v>43929</v>
      </c>
      <c r="D20" s="59"/>
      <c r="E20" s="60"/>
      <c r="F20" s="28"/>
      <c r="G20" s="61">
        <f>DATE(YEAR(C20)+4,MONTH(C20),DAY(C20))</f>
        <v>45390</v>
      </c>
      <c r="H20" s="62">
        <f t="shared" ca="1" si="0"/>
        <v>765</v>
      </c>
      <c r="I20" s="63"/>
      <c r="J20" s="64"/>
      <c r="K20" s="63"/>
      <c r="L20" s="65"/>
      <c r="N20" s="43"/>
      <c r="O20" s="43"/>
      <c r="P20" s="44"/>
      <c r="Q20" s="45"/>
      <c r="R20" s="18"/>
      <c r="S20" s="18"/>
      <c r="T20" s="46"/>
      <c r="U20" s="52"/>
    </row>
    <row r="21" spans="1:21" ht="24.95" customHeight="1" x14ac:dyDescent="0.2">
      <c r="N21" s="43"/>
      <c r="O21" s="43"/>
      <c r="P21" s="44"/>
      <c r="Q21" s="45"/>
      <c r="R21" s="18"/>
      <c r="S21" s="18"/>
      <c r="T21" s="46"/>
      <c r="U21" s="52"/>
    </row>
    <row r="22" spans="1:21" ht="24.95" customHeight="1" thickBot="1" x14ac:dyDescent="0.25">
      <c r="N22" s="43"/>
      <c r="O22" s="43"/>
      <c r="P22" s="44"/>
      <c r="Q22" s="45"/>
      <c r="R22" s="18"/>
      <c r="S22" s="18"/>
      <c r="T22" s="46"/>
      <c r="U22" s="52"/>
    </row>
    <row r="23" spans="1:21" ht="24.95" customHeight="1" x14ac:dyDescent="0.2">
      <c r="A23" s="66" t="s">
        <v>30</v>
      </c>
      <c r="B23" s="67">
        <f ca="1">TODAY()</f>
        <v>44625</v>
      </c>
      <c r="C23" s="68"/>
      <c r="D23" s="136" t="e">
        <f>B3</f>
        <v>#N/A</v>
      </c>
      <c r="E23" s="137"/>
      <c r="N23" s="43"/>
      <c r="O23" s="43"/>
      <c r="P23" s="44"/>
      <c r="Q23" s="45"/>
      <c r="R23" s="18"/>
      <c r="S23" s="18"/>
      <c r="T23" s="46"/>
      <c r="U23" s="69"/>
    </row>
    <row r="24" spans="1:21" ht="24.95" customHeight="1" x14ac:dyDescent="0.2">
      <c r="A24" s="70" t="e">
        <f>A5</f>
        <v>#N/A</v>
      </c>
      <c r="B24" s="71" t="s">
        <v>31</v>
      </c>
      <c r="C24" s="71"/>
      <c r="D24" s="138"/>
      <c r="E24" s="139"/>
      <c r="F24" s="72"/>
      <c r="N24" s="43"/>
      <c r="O24" s="43"/>
      <c r="P24" s="44"/>
      <c r="Q24" s="45"/>
      <c r="R24" s="18"/>
      <c r="S24" s="18"/>
      <c r="T24" s="46"/>
      <c r="U24" s="69"/>
    </row>
    <row r="25" spans="1:21" ht="24.95" customHeight="1" thickBot="1" x14ac:dyDescent="0.25">
      <c r="A25" s="73" t="e">
        <f>B5</f>
        <v>#N/A</v>
      </c>
      <c r="B25" s="74" t="s">
        <v>32</v>
      </c>
      <c r="C25" s="74"/>
      <c r="D25" s="140"/>
      <c r="E25" s="141"/>
      <c r="N25" s="43"/>
      <c r="O25" s="43"/>
      <c r="P25" s="44"/>
      <c r="Q25" s="24"/>
      <c r="R25" s="18"/>
      <c r="S25" s="18"/>
      <c r="T25" s="75"/>
      <c r="U25" s="76"/>
    </row>
    <row r="26" spans="1:21" ht="24.95" customHeight="1" x14ac:dyDescent="0.2">
      <c r="A26" s="142" t="s">
        <v>33</v>
      </c>
      <c r="B26" s="143"/>
      <c r="C26" s="146" t="str">
        <f>E3</f>
        <v>102</v>
      </c>
      <c r="D26" s="146"/>
      <c r="E26" s="147"/>
      <c r="N26" s="43"/>
      <c r="O26" s="43"/>
      <c r="P26" s="44"/>
      <c r="Q26" s="45"/>
      <c r="R26" s="18"/>
      <c r="S26" s="18"/>
      <c r="T26" s="77"/>
      <c r="U26" s="69"/>
    </row>
    <row r="27" spans="1:21" ht="24.95" customHeight="1" thickBot="1" x14ac:dyDescent="0.25">
      <c r="A27" s="144"/>
      <c r="B27" s="145"/>
      <c r="C27" s="148"/>
      <c r="D27" s="148"/>
      <c r="E27" s="149"/>
      <c r="N27" s="43"/>
      <c r="O27" s="43"/>
      <c r="P27" s="44"/>
      <c r="Q27" s="24"/>
      <c r="R27" s="18"/>
      <c r="S27" s="18"/>
      <c r="T27" s="46"/>
      <c r="U27" s="52"/>
    </row>
    <row r="28" spans="1:21" ht="24.95" customHeight="1" x14ac:dyDescent="0.2">
      <c r="A28" s="150" t="s">
        <v>34</v>
      </c>
      <c r="B28" s="151"/>
      <c r="C28" s="152" t="s">
        <v>35</v>
      </c>
      <c r="D28" s="153"/>
      <c r="E28" s="154"/>
      <c r="N28" s="43"/>
      <c r="O28" s="43"/>
      <c r="P28" s="44"/>
      <c r="Q28" s="45"/>
      <c r="R28" s="18"/>
      <c r="S28" s="18"/>
      <c r="T28" s="46"/>
      <c r="U28" s="52"/>
    </row>
    <row r="29" spans="1:21" ht="24.95" customHeight="1" thickBot="1" x14ac:dyDescent="0.25">
      <c r="A29" s="150"/>
      <c r="B29" s="151"/>
      <c r="C29" s="78" t="s">
        <v>9</v>
      </c>
      <c r="D29" s="79" t="s">
        <v>10</v>
      </c>
      <c r="E29" s="80" t="s">
        <v>11</v>
      </c>
      <c r="N29" s="43"/>
      <c r="O29" s="81"/>
      <c r="P29" s="44"/>
      <c r="Q29" s="45"/>
      <c r="R29" s="18"/>
      <c r="S29" s="18"/>
      <c r="T29" s="46"/>
      <c r="U29" s="52"/>
    </row>
    <row r="30" spans="1:21" ht="24.95" customHeight="1" x14ac:dyDescent="0.2">
      <c r="A30" s="157" t="s">
        <v>36</v>
      </c>
      <c r="B30" s="158"/>
      <c r="C30" s="82">
        <f>G9</f>
        <v>44659</v>
      </c>
      <c r="D30" s="83"/>
      <c r="E30" s="84"/>
      <c r="N30" s="43"/>
      <c r="O30" s="81"/>
      <c r="P30" s="54"/>
      <c r="Q30" s="45"/>
      <c r="R30" s="18"/>
      <c r="S30" s="18"/>
      <c r="T30" s="46"/>
      <c r="U30" s="52"/>
    </row>
    <row r="31" spans="1:21" ht="24.95" customHeight="1" x14ac:dyDescent="0.2">
      <c r="A31" s="159" t="s">
        <v>37</v>
      </c>
      <c r="B31" s="160"/>
      <c r="C31" s="85">
        <f t="shared" ref="C31:C41" si="1">G10</f>
        <v>44344</v>
      </c>
      <c r="D31" s="86"/>
      <c r="E31" s="87"/>
      <c r="N31" s="43"/>
      <c r="O31" s="81"/>
      <c r="P31" s="54"/>
      <c r="Q31" s="45"/>
      <c r="R31" s="18"/>
      <c r="S31" s="18"/>
      <c r="T31" s="46"/>
      <c r="U31" s="52"/>
    </row>
    <row r="32" spans="1:21" ht="24.95" customHeight="1" x14ac:dyDescent="0.2">
      <c r="A32" s="159" t="s">
        <v>38</v>
      </c>
      <c r="B32" s="160"/>
      <c r="C32" s="85">
        <f t="shared" si="1"/>
        <v>44707</v>
      </c>
      <c r="D32" s="48">
        <f>I11</f>
        <v>33653</v>
      </c>
      <c r="E32" s="87"/>
      <c r="N32" s="43"/>
      <c r="O32" s="81"/>
      <c r="P32" s="54"/>
      <c r="Q32" s="45"/>
      <c r="R32" s="18"/>
      <c r="S32" s="18"/>
      <c r="T32" s="46"/>
      <c r="U32" s="52"/>
    </row>
    <row r="33" spans="1:21" ht="24.95" customHeight="1" x14ac:dyDescent="0.2">
      <c r="A33" s="159" t="s">
        <v>39</v>
      </c>
      <c r="B33" s="160"/>
      <c r="C33" s="85"/>
      <c r="D33" s="48">
        <f t="shared" ref="D33:D40" si="2">I12</f>
        <v>30073</v>
      </c>
      <c r="E33" s="87"/>
      <c r="N33" s="43"/>
      <c r="O33" s="81"/>
      <c r="P33" s="54"/>
      <c r="Q33" s="45"/>
      <c r="R33" s="18"/>
      <c r="S33" s="18"/>
      <c r="T33" s="46"/>
      <c r="U33" s="52"/>
    </row>
    <row r="34" spans="1:21" ht="24.95" customHeight="1" x14ac:dyDescent="0.2">
      <c r="A34" s="159" t="s">
        <v>40</v>
      </c>
      <c r="B34" s="160"/>
      <c r="C34" s="85"/>
      <c r="D34" s="48">
        <f t="shared" si="2"/>
        <v>90000</v>
      </c>
      <c r="E34" s="87"/>
      <c r="N34" s="43"/>
      <c r="O34" s="81"/>
      <c r="P34" s="54"/>
      <c r="Q34" s="45"/>
      <c r="R34" s="18"/>
      <c r="S34" s="18"/>
      <c r="T34" s="46"/>
      <c r="U34" s="52"/>
    </row>
    <row r="35" spans="1:21" ht="24.95" customHeight="1" x14ac:dyDescent="0.2">
      <c r="A35" s="159" t="s">
        <v>41</v>
      </c>
      <c r="B35" s="160"/>
      <c r="C35" s="85">
        <f t="shared" si="1"/>
        <v>44456</v>
      </c>
      <c r="D35" s="48"/>
      <c r="E35" s="87"/>
      <c r="N35" s="43"/>
      <c r="O35" s="81"/>
      <c r="P35" s="54"/>
      <c r="Q35" s="45"/>
      <c r="R35" s="18"/>
      <c r="S35" s="18"/>
      <c r="T35" s="46"/>
      <c r="U35" s="52"/>
    </row>
    <row r="36" spans="1:21" ht="24.95" customHeight="1" x14ac:dyDescent="0.2">
      <c r="A36" s="159" t="s">
        <v>42</v>
      </c>
      <c r="B36" s="160"/>
      <c r="C36" s="85"/>
      <c r="D36" s="48">
        <f t="shared" si="2"/>
        <v>31043</v>
      </c>
      <c r="E36" s="87"/>
      <c r="N36" s="43"/>
      <c r="O36" s="81"/>
      <c r="P36" s="44"/>
      <c r="Q36" s="45"/>
      <c r="R36" s="18"/>
      <c r="S36" s="18"/>
      <c r="T36" s="46"/>
      <c r="U36" s="52"/>
    </row>
    <row r="37" spans="1:21" ht="24.95" customHeight="1" x14ac:dyDescent="0.2">
      <c r="A37" s="159" t="s">
        <v>43</v>
      </c>
      <c r="B37" s="160"/>
      <c r="C37" s="85">
        <f t="shared" si="1"/>
        <v>44659</v>
      </c>
      <c r="D37" s="48"/>
      <c r="E37" s="88"/>
      <c r="N37" s="43"/>
      <c r="O37" s="81"/>
      <c r="P37" s="54"/>
      <c r="Q37" s="45"/>
      <c r="R37" s="18"/>
      <c r="S37" s="18"/>
      <c r="T37" s="46"/>
      <c r="U37" s="52"/>
    </row>
    <row r="38" spans="1:21" ht="24.95" customHeight="1" x14ac:dyDescent="0.2">
      <c r="A38" s="159" t="s">
        <v>26</v>
      </c>
      <c r="B38" s="160"/>
      <c r="C38" s="85">
        <f t="shared" si="1"/>
        <v>44659</v>
      </c>
      <c r="D38" s="48">
        <f t="shared" si="2"/>
        <v>26125</v>
      </c>
      <c r="E38" s="100" t="e">
        <f>L17</f>
        <v>#N/A</v>
      </c>
      <c r="N38" s="43"/>
      <c r="O38" s="81"/>
      <c r="P38" s="54"/>
      <c r="Q38" s="45"/>
      <c r="R38" s="18"/>
      <c r="S38" s="18"/>
      <c r="T38" s="46"/>
      <c r="U38" s="52"/>
    </row>
    <row r="39" spans="1:21" ht="24.95" customHeight="1" x14ac:dyDescent="0.2">
      <c r="A39" s="159" t="s">
        <v>44</v>
      </c>
      <c r="B39" s="160"/>
      <c r="C39" s="85">
        <f t="shared" si="1"/>
        <v>45390</v>
      </c>
      <c r="D39" s="48">
        <f t="shared" si="2"/>
        <v>48625</v>
      </c>
      <c r="E39" s="87"/>
      <c r="N39" s="43"/>
      <c r="O39" s="81"/>
      <c r="P39" s="54"/>
      <c r="Q39" s="45"/>
      <c r="R39" s="18"/>
      <c r="S39" s="18"/>
      <c r="T39" s="46"/>
      <c r="U39" s="52"/>
    </row>
    <row r="40" spans="1:21" ht="24.95" customHeight="1" x14ac:dyDescent="0.2">
      <c r="A40" s="159" t="s">
        <v>45</v>
      </c>
      <c r="B40" s="160"/>
      <c r="C40" s="85">
        <f t="shared" si="1"/>
        <v>44650</v>
      </c>
      <c r="D40" s="48">
        <f t="shared" si="2"/>
        <v>45073</v>
      </c>
      <c r="E40" s="87"/>
      <c r="N40" s="43"/>
      <c r="O40" s="81"/>
      <c r="P40" s="54"/>
      <c r="Q40" s="45"/>
      <c r="R40" s="18"/>
      <c r="S40" s="18"/>
      <c r="T40" s="46"/>
      <c r="U40" s="52"/>
    </row>
    <row r="41" spans="1:21" ht="24.95" customHeight="1" thickBot="1" x14ac:dyDescent="0.25">
      <c r="A41" s="155" t="s">
        <v>46</v>
      </c>
      <c r="B41" s="156"/>
      <c r="C41" s="89">
        <f t="shared" si="1"/>
        <v>45390</v>
      </c>
      <c r="D41" s="90"/>
      <c r="E41" s="91"/>
      <c r="N41" s="43"/>
      <c r="O41" s="81"/>
      <c r="P41" s="44"/>
      <c r="Q41" s="45"/>
      <c r="R41" s="18"/>
      <c r="S41" s="18"/>
      <c r="T41" s="46"/>
      <c r="U41" s="52"/>
    </row>
    <row r="42" spans="1:21" ht="24.95" customHeight="1" x14ac:dyDescent="0.2">
      <c r="N42" s="43"/>
      <c r="O42" s="81"/>
      <c r="P42" s="44"/>
      <c r="Q42" s="45"/>
      <c r="R42" s="18"/>
      <c r="S42" s="18"/>
      <c r="T42" s="46"/>
      <c r="U42" s="52"/>
    </row>
    <row r="43" spans="1:21" ht="24.95" customHeight="1" x14ac:dyDescent="0.2">
      <c r="N43" s="43"/>
      <c r="O43" s="81"/>
      <c r="P43" s="44"/>
      <c r="Q43" s="45"/>
      <c r="R43" s="18"/>
      <c r="S43" s="18"/>
      <c r="T43" s="46"/>
      <c r="U43" s="52"/>
    </row>
    <row r="44" spans="1:21" ht="24.95" customHeight="1" x14ac:dyDescent="0.2">
      <c r="N44" s="43"/>
      <c r="O44" s="81"/>
      <c r="P44" s="44"/>
      <c r="Q44" s="45"/>
      <c r="R44" s="18"/>
      <c r="S44" s="18"/>
      <c r="T44" s="46"/>
      <c r="U44" s="52"/>
    </row>
    <row r="45" spans="1:21" ht="24.95" customHeight="1" x14ac:dyDescent="0.2">
      <c r="N45" s="43"/>
      <c r="O45" s="81"/>
      <c r="P45" s="44"/>
      <c r="Q45" s="45"/>
      <c r="R45" s="18"/>
      <c r="S45" s="18"/>
      <c r="T45" s="46"/>
      <c r="U45" s="52"/>
    </row>
    <row r="46" spans="1:21" ht="24.95" customHeight="1" x14ac:dyDescent="0.2">
      <c r="N46" s="92"/>
      <c r="O46" s="92"/>
      <c r="P46" s="52"/>
      <c r="Q46" s="92"/>
      <c r="R46" s="92"/>
      <c r="S46" s="92"/>
      <c r="T46" s="46"/>
      <c r="U46" s="52"/>
    </row>
    <row r="47" spans="1:21" ht="24.95" customHeight="1" x14ac:dyDescent="0.2">
      <c r="N47" s="92"/>
      <c r="O47" s="92"/>
      <c r="P47" s="52"/>
      <c r="Q47" s="92"/>
      <c r="R47" s="92"/>
      <c r="S47" s="92"/>
      <c r="T47" s="46"/>
      <c r="U47" s="52"/>
    </row>
    <row r="48" spans="1:21" ht="24.95" customHeight="1" x14ac:dyDescent="0.2">
      <c r="N48" s="92"/>
      <c r="O48" s="92"/>
      <c r="P48" s="52"/>
      <c r="Q48" s="92"/>
      <c r="R48" s="92"/>
      <c r="S48" s="92"/>
      <c r="T48" s="46"/>
      <c r="U48" s="52"/>
    </row>
    <row r="49" spans="14:21" ht="24.95" customHeight="1" x14ac:dyDescent="0.2">
      <c r="N49" s="92"/>
      <c r="O49" s="92"/>
      <c r="P49" s="52"/>
      <c r="Q49" s="92"/>
      <c r="R49" s="92"/>
      <c r="S49" s="92"/>
      <c r="T49" s="46"/>
      <c r="U49" s="52"/>
    </row>
    <row r="50" spans="14:21" ht="24.95" customHeight="1" x14ac:dyDescent="0.2">
      <c r="N50" s="92"/>
      <c r="O50" s="92"/>
      <c r="P50" s="52"/>
      <c r="Q50" s="92"/>
      <c r="R50" s="92"/>
      <c r="S50" s="92"/>
      <c r="T50" s="75"/>
      <c r="U50" s="93"/>
    </row>
    <row r="51" spans="14:21" ht="24.95" customHeight="1" x14ac:dyDescent="0.2">
      <c r="N51" s="92"/>
      <c r="O51" s="94"/>
      <c r="P51" s="75"/>
      <c r="Q51" s="75"/>
      <c r="R51" s="75"/>
      <c r="S51" s="92"/>
      <c r="T51" s="75"/>
      <c r="U51" s="93"/>
    </row>
    <row r="52" spans="14:21" ht="24.95" customHeight="1" x14ac:dyDescent="0.2">
      <c r="N52" s="92"/>
      <c r="O52" s="94"/>
      <c r="P52" s="75"/>
      <c r="Q52" s="75"/>
      <c r="R52" s="75"/>
      <c r="S52" s="92"/>
      <c r="T52" s="75"/>
      <c r="U52" s="52"/>
    </row>
    <row r="53" spans="14:21" ht="24.95" customHeight="1" x14ac:dyDescent="0.2">
      <c r="N53" s="92"/>
      <c r="O53" s="92"/>
      <c r="P53" s="75"/>
      <c r="Q53" s="75"/>
      <c r="R53" s="75"/>
      <c r="S53" s="92"/>
      <c r="T53" s="75"/>
      <c r="U53" s="52"/>
    </row>
    <row r="54" spans="14:21" ht="24.95" customHeight="1" x14ac:dyDescent="0.2">
      <c r="N54" s="92"/>
      <c r="O54" s="92"/>
      <c r="P54" s="75"/>
      <c r="Q54" s="75"/>
      <c r="R54" s="75"/>
      <c r="S54" s="92"/>
      <c r="T54" s="75"/>
      <c r="U54" s="93"/>
    </row>
    <row r="55" spans="14:21" ht="24.95" customHeight="1" x14ac:dyDescent="0.2">
      <c r="N55" s="75"/>
      <c r="O55" s="94"/>
      <c r="P55" s="75"/>
      <c r="Q55" s="75"/>
      <c r="R55" s="75"/>
      <c r="S55" s="92"/>
      <c r="T55" s="75"/>
      <c r="U55" s="93"/>
    </row>
    <row r="56" spans="14:21" ht="24.95" customHeight="1" x14ac:dyDescent="0.2">
      <c r="N56" s="75"/>
      <c r="O56" s="94"/>
      <c r="P56" s="75"/>
      <c r="Q56" s="75"/>
      <c r="R56" s="75"/>
      <c r="S56" s="92"/>
      <c r="T56" s="75"/>
      <c r="U56" s="52"/>
    </row>
    <row r="57" spans="14:21" ht="24.95" customHeight="1" x14ac:dyDescent="0.2">
      <c r="N57" s="75"/>
      <c r="O57" s="92"/>
      <c r="P57" s="75"/>
      <c r="Q57" s="75"/>
      <c r="R57" s="75"/>
      <c r="S57" s="92"/>
      <c r="T57" s="75"/>
      <c r="U57" s="93"/>
    </row>
    <row r="58" spans="14:21" ht="24.95" customHeight="1" x14ac:dyDescent="0.2">
      <c r="N58" s="75"/>
      <c r="O58" s="94"/>
      <c r="P58" s="75"/>
      <c r="Q58" s="75"/>
      <c r="R58" s="75"/>
      <c r="S58" s="92"/>
      <c r="T58" s="75"/>
      <c r="U58" s="52"/>
    </row>
    <row r="59" spans="14:21" ht="24.95" customHeight="1" x14ac:dyDescent="0.2">
      <c r="N59" s="75"/>
      <c r="O59" s="92"/>
      <c r="P59" s="75"/>
      <c r="Q59" s="75"/>
      <c r="R59" s="75"/>
      <c r="S59" s="92"/>
      <c r="T59" s="75"/>
      <c r="U59" s="52"/>
    </row>
    <row r="60" spans="14:21" ht="24.95" customHeight="1" x14ac:dyDescent="0.2">
      <c r="N60" s="75"/>
      <c r="O60" s="92"/>
      <c r="P60" s="75"/>
      <c r="Q60" s="75"/>
      <c r="R60" s="75"/>
      <c r="S60" s="92"/>
      <c r="T60" s="75"/>
      <c r="U60" s="93"/>
    </row>
    <row r="61" spans="14:21" ht="24.95" customHeight="1" x14ac:dyDescent="0.2">
      <c r="N61" s="75"/>
      <c r="O61" s="94"/>
      <c r="P61" s="75"/>
      <c r="Q61" s="75"/>
      <c r="R61" s="75"/>
      <c r="S61" s="92"/>
      <c r="T61" s="95"/>
      <c r="U61" s="76"/>
    </row>
    <row r="62" spans="14:21" ht="24.95" customHeight="1" x14ac:dyDescent="0.2">
      <c r="N62" s="75"/>
      <c r="O62" s="92"/>
      <c r="P62" s="92"/>
      <c r="Q62" s="75"/>
      <c r="R62" s="75"/>
      <c r="S62" s="75"/>
      <c r="T62" s="95"/>
      <c r="U62" s="76"/>
    </row>
    <row r="63" spans="14:21" ht="24.95" customHeight="1" x14ac:dyDescent="0.2">
      <c r="N63" s="96"/>
      <c r="O63" s="96"/>
      <c r="P63" s="96"/>
      <c r="Q63" s="46"/>
      <c r="R63" s="46"/>
      <c r="S63" s="46"/>
    </row>
    <row r="64" spans="14:21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</sheetData>
  <mergeCells count="38">
    <mergeCell ref="A20:B20"/>
    <mergeCell ref="D23:E25"/>
    <mergeCell ref="A26:B27"/>
    <mergeCell ref="C26:E27"/>
    <mergeCell ref="A28:B29"/>
    <mergeCell ref="C28:E28"/>
    <mergeCell ref="A1:D2"/>
    <mergeCell ref="E1:L2"/>
    <mergeCell ref="E3:F3"/>
    <mergeCell ref="G6:L6"/>
    <mergeCell ref="C7:E7"/>
    <mergeCell ref="A35:B35"/>
    <mergeCell ref="A36:B36"/>
    <mergeCell ref="A37:B37"/>
    <mergeCell ref="A38:B38"/>
    <mergeCell ref="A39:B39"/>
    <mergeCell ref="A40:B40"/>
    <mergeCell ref="A33:B33"/>
    <mergeCell ref="A41:B41"/>
    <mergeCell ref="A34:B34"/>
    <mergeCell ref="A30:B30"/>
    <mergeCell ref="A31:B31"/>
    <mergeCell ref="A32:B32"/>
    <mergeCell ref="A14:B14"/>
    <mergeCell ref="A15:B15"/>
    <mergeCell ref="A16:B16"/>
    <mergeCell ref="A17:B17"/>
    <mergeCell ref="A18:B18"/>
    <mergeCell ref="A19:B19"/>
    <mergeCell ref="A13:B13"/>
    <mergeCell ref="C3:D3"/>
    <mergeCell ref="A7:B7"/>
    <mergeCell ref="G7:L7"/>
    <mergeCell ref="A8:B8"/>
    <mergeCell ref="A9:B9"/>
    <mergeCell ref="A10:B10"/>
    <mergeCell ref="A11:B11"/>
    <mergeCell ref="A12:B12"/>
  </mergeCells>
  <conditionalFormatting sqref="R10:S45">
    <cfRule type="containsText" dxfId="23" priority="6" stopIfTrue="1" operator="containsText" text="OUI">
      <formula>NOT(ISERROR(SEARCH("OUI",R10)))</formula>
    </cfRule>
  </conditionalFormatting>
  <conditionalFormatting sqref="J9:J20 L9:L20 H9:H20">
    <cfRule type="containsBlanks" dxfId="22" priority="2" stopIfTrue="1">
      <formula>LEN(TRIM(H9))=0</formula>
    </cfRule>
  </conditionalFormatting>
  <conditionalFormatting sqref="J11:J13 J15 J17:J19 L17 H9:H20">
    <cfRule type="cellIs" dxfId="21" priority="3" stopIfTrue="1" operator="between">
      <formula>60</formula>
      <formula>90000</formula>
    </cfRule>
    <cfRule type="cellIs" dxfId="20" priority="4" stopIfTrue="1" operator="between">
      <formula>10</formula>
      <formula>59</formula>
    </cfRule>
    <cfRule type="cellIs" dxfId="19" priority="5" stopIfTrue="1" operator="between">
      <formula>-10000</formula>
      <formula>9</formula>
    </cfRule>
  </conditionalFormatting>
  <conditionalFormatting sqref="G9:L20">
    <cfRule type="containsBlanks" dxfId="18" priority="1" stopIfTrue="1">
      <formula>LEN(TRIM(G9))=0</formula>
    </cfRule>
  </conditionalFormatting>
  <hyperlinks>
    <hyperlink ref="E1:K2" location="'VTC P4'!A1" display="VTC P4"/>
    <hyperlink ref="A1:D2" location="'Etat du parc'!A10" display="RETOUR ETAT DU PARC"/>
    <hyperlink ref="E1:L2" location="VTC_P4!A1" display="VTC P4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70"/>
  <sheetViews>
    <sheetView topLeftCell="A7" zoomScale="70" zoomScaleNormal="70" workbookViewId="0">
      <selection activeCell="G34" sqref="G34"/>
    </sheetView>
  </sheetViews>
  <sheetFormatPr baseColWidth="10" defaultColWidth="20.7109375" defaultRowHeight="14.25" x14ac:dyDescent="0.2"/>
  <cols>
    <col min="1" max="2" width="30.7109375" style="1" customWidth="1"/>
    <col min="3" max="12" width="15.7109375" style="1" customWidth="1"/>
    <col min="13" max="16384" width="20.7109375" style="1"/>
  </cols>
  <sheetData>
    <row r="1" spans="1:21" ht="30" customHeight="1" x14ac:dyDescent="0.2">
      <c r="A1" s="110" t="s">
        <v>0</v>
      </c>
      <c r="B1" s="110"/>
      <c r="C1" s="110"/>
      <c r="D1" s="110"/>
      <c r="E1" s="111" t="s">
        <v>1</v>
      </c>
      <c r="F1" s="112"/>
      <c r="G1" s="113"/>
      <c r="H1" s="113"/>
      <c r="I1" s="113"/>
      <c r="J1" s="113"/>
      <c r="K1" s="113"/>
      <c r="L1" s="114"/>
    </row>
    <row r="2" spans="1:21" ht="30" customHeight="1" thickBot="1" x14ac:dyDescent="0.25">
      <c r="A2" s="110"/>
      <c r="B2" s="110"/>
      <c r="C2" s="110"/>
      <c r="D2" s="110"/>
      <c r="E2" s="115"/>
      <c r="F2" s="116"/>
      <c r="G2" s="116"/>
      <c r="H2" s="116"/>
      <c r="I2" s="116"/>
      <c r="J2" s="116"/>
      <c r="K2" s="116"/>
      <c r="L2" s="117"/>
    </row>
    <row r="3" spans="1:21" ht="30" customHeight="1" thickBot="1" x14ac:dyDescent="0.25">
      <c r="A3" s="2" t="s">
        <v>2</v>
      </c>
      <c r="B3" s="3" t="e">
        <f>VLOOKUP(E3,[1]potentiels!$B$10:$F$656,2,FALSE)</f>
        <v>#N/A</v>
      </c>
      <c r="C3" s="118" t="s">
        <v>3</v>
      </c>
      <c r="D3" s="119"/>
      <c r="E3" s="120" t="s">
        <v>50</v>
      </c>
      <c r="F3" s="120"/>
      <c r="G3" s="4"/>
      <c r="H3" s="5"/>
    </row>
    <row r="4" spans="1:21" ht="30" customHeight="1" thickBot="1" x14ac:dyDescent="0.25">
      <c r="A4" s="6" t="s">
        <v>4</v>
      </c>
      <c r="B4" s="7" t="s">
        <v>5</v>
      </c>
    </row>
    <row r="5" spans="1:21" ht="30" customHeight="1" thickBot="1" x14ac:dyDescent="0.25">
      <c r="A5" s="8" t="e">
        <f>VLOOKUP(E3,[1]potentiels!$B$10:$F$656,4,FALSE)</f>
        <v>#N/A</v>
      </c>
      <c r="B5" s="8" t="e">
        <f>VLOOKUP(E3,[1]potentiels!$B$10:$F$656,5,FALSE)</f>
        <v>#N/A</v>
      </c>
    </row>
    <row r="6" spans="1:21" s="11" customFormat="1" ht="20.100000000000001" customHeight="1" thickBot="1" x14ac:dyDescent="0.25">
      <c r="A6" s="9"/>
      <c r="B6" s="10"/>
      <c r="G6" s="121"/>
      <c r="H6" s="121"/>
      <c r="I6" s="121"/>
      <c r="J6" s="121"/>
      <c r="K6" s="121"/>
      <c r="L6" s="121"/>
      <c r="N6" s="1"/>
      <c r="O6" s="1"/>
      <c r="P6" s="1"/>
      <c r="Q6" s="1"/>
      <c r="R6" s="1"/>
      <c r="S6" s="1"/>
    </row>
    <row r="7" spans="1:21" ht="35.1" customHeight="1" thickBot="1" x14ac:dyDescent="0.5">
      <c r="A7" s="102" t="s">
        <v>6</v>
      </c>
      <c r="B7" s="103"/>
      <c r="C7" s="104" t="s">
        <v>7</v>
      </c>
      <c r="D7" s="105"/>
      <c r="E7" s="106"/>
      <c r="F7" s="12"/>
      <c r="G7" s="107" t="s">
        <v>8</v>
      </c>
      <c r="H7" s="108"/>
      <c r="I7" s="108"/>
      <c r="J7" s="108"/>
      <c r="K7" s="108"/>
      <c r="L7" s="109"/>
      <c r="N7" s="13"/>
      <c r="O7" s="13"/>
      <c r="P7" s="13"/>
      <c r="Q7" s="13"/>
      <c r="R7" s="13"/>
      <c r="S7" s="13"/>
      <c r="T7" s="14"/>
      <c r="U7" s="14"/>
    </row>
    <row r="8" spans="1:21" ht="35.1" customHeight="1" thickBot="1" x14ac:dyDescent="0.25">
      <c r="A8" s="124"/>
      <c r="B8" s="125"/>
      <c r="C8" s="15" t="s">
        <v>9</v>
      </c>
      <c r="D8" s="16" t="s">
        <v>10</v>
      </c>
      <c r="E8" s="17" t="s">
        <v>11</v>
      </c>
      <c r="F8" s="18"/>
      <c r="G8" s="19" t="s">
        <v>12</v>
      </c>
      <c r="H8" s="20" t="s">
        <v>13</v>
      </c>
      <c r="I8" s="20" t="s">
        <v>14</v>
      </c>
      <c r="J8" s="20" t="s">
        <v>15</v>
      </c>
      <c r="K8" s="20" t="s">
        <v>16</v>
      </c>
      <c r="L8" s="21" t="s">
        <v>17</v>
      </c>
      <c r="N8" s="22"/>
      <c r="O8" s="23"/>
      <c r="P8" s="24"/>
      <c r="Q8" s="23"/>
      <c r="R8" s="23"/>
      <c r="S8" s="23"/>
      <c r="T8" s="14"/>
      <c r="U8" s="14"/>
    </row>
    <row r="9" spans="1:21" ht="24.95" customHeight="1" x14ac:dyDescent="0.25">
      <c r="A9" s="126" t="s">
        <v>18</v>
      </c>
      <c r="B9" s="127"/>
      <c r="C9" s="25">
        <v>43929</v>
      </c>
      <c r="D9" s="26"/>
      <c r="E9" s="27"/>
      <c r="F9" s="28"/>
      <c r="G9" s="29">
        <f>DATE(YEAR(C9)+2,MONTH(C9),DAY(C9))</f>
        <v>44659</v>
      </c>
      <c r="H9" s="30">
        <f ca="1">G9-TODAY()</f>
        <v>34</v>
      </c>
      <c r="I9" s="31"/>
      <c r="J9" s="32"/>
      <c r="K9" s="31"/>
      <c r="L9" s="33"/>
      <c r="N9" s="22"/>
      <c r="O9" s="23"/>
      <c r="P9" s="24"/>
      <c r="Q9" s="34"/>
      <c r="R9" s="34"/>
      <c r="S9" s="34"/>
      <c r="T9" s="14"/>
      <c r="U9" s="14"/>
    </row>
    <row r="10" spans="1:21" ht="24.95" customHeight="1" x14ac:dyDescent="0.25">
      <c r="A10" s="128" t="s">
        <v>19</v>
      </c>
      <c r="B10" s="129"/>
      <c r="C10" s="35">
        <v>43979</v>
      </c>
      <c r="D10" s="36"/>
      <c r="E10" s="37"/>
      <c r="F10" s="28"/>
      <c r="G10" s="38">
        <f>DATE(YEAR(C10)+1,MONTH(C10),DAY(C10))</f>
        <v>44344</v>
      </c>
      <c r="H10" s="39">
        <f t="shared" ref="H10:H20" ca="1" si="0">G10-TODAY()</f>
        <v>-281</v>
      </c>
      <c r="I10" s="40"/>
      <c r="J10" s="41"/>
      <c r="K10" s="40"/>
      <c r="L10" s="42"/>
      <c r="N10" s="43"/>
      <c r="O10" s="43"/>
      <c r="P10" s="44"/>
      <c r="Q10" s="45"/>
      <c r="R10" s="18"/>
      <c r="S10" s="18"/>
      <c r="T10" s="46"/>
      <c r="U10" s="47"/>
    </row>
    <row r="11" spans="1:21" ht="24.95" customHeight="1" x14ac:dyDescent="0.25">
      <c r="A11" s="130" t="s">
        <v>20</v>
      </c>
      <c r="B11" s="131"/>
      <c r="C11" s="35">
        <v>43977</v>
      </c>
      <c r="D11" s="48">
        <v>18653</v>
      </c>
      <c r="E11" s="37"/>
      <c r="F11" s="28"/>
      <c r="G11" s="38">
        <f>DATE(YEAR(C11)+2,MONTH(C11),DAY(C11))</f>
        <v>44707</v>
      </c>
      <c r="H11" s="39">
        <f t="shared" ca="1" si="0"/>
        <v>82</v>
      </c>
      <c r="I11" s="40">
        <f>D11+15000</f>
        <v>33653</v>
      </c>
      <c r="J11" s="41" t="e">
        <f>I11-A5</f>
        <v>#N/A</v>
      </c>
      <c r="K11" s="40"/>
      <c r="L11" s="42"/>
      <c r="N11" s="43"/>
      <c r="O11" s="43"/>
      <c r="P11" s="44"/>
      <c r="Q11" s="45"/>
      <c r="R11" s="18"/>
      <c r="S11" s="18"/>
      <c r="T11" s="46"/>
      <c r="U11" s="47"/>
    </row>
    <row r="12" spans="1:21" ht="24.95" customHeight="1" x14ac:dyDescent="0.25">
      <c r="A12" s="130" t="s">
        <v>21</v>
      </c>
      <c r="B12" s="131"/>
      <c r="C12" s="49"/>
      <c r="D12" s="50">
        <v>73</v>
      </c>
      <c r="E12" s="37"/>
      <c r="F12" s="28"/>
      <c r="G12" s="38"/>
      <c r="H12" s="39"/>
      <c r="I12" s="51">
        <f>D12+30000</f>
        <v>30073</v>
      </c>
      <c r="J12" s="39" t="e">
        <f>I12-A5</f>
        <v>#N/A</v>
      </c>
      <c r="K12" s="40"/>
      <c r="L12" s="42"/>
      <c r="N12" s="43"/>
      <c r="O12" s="44"/>
      <c r="P12" s="44"/>
      <c r="Q12" s="45"/>
      <c r="R12" s="18"/>
      <c r="S12" s="18"/>
      <c r="T12" s="46"/>
      <c r="U12" s="52"/>
    </row>
    <row r="13" spans="1:21" ht="24.95" customHeight="1" x14ac:dyDescent="0.25">
      <c r="A13" s="130" t="s">
        <v>22</v>
      </c>
      <c r="B13" s="131"/>
      <c r="C13" s="49"/>
      <c r="D13" s="50"/>
      <c r="E13" s="37"/>
      <c r="F13" s="28"/>
      <c r="G13" s="38"/>
      <c r="H13" s="39"/>
      <c r="I13" s="51">
        <f>D13+90000</f>
        <v>90000</v>
      </c>
      <c r="J13" s="39" t="e">
        <f>I13-A5</f>
        <v>#N/A</v>
      </c>
      <c r="K13" s="40"/>
      <c r="L13" s="42"/>
      <c r="N13" s="43"/>
      <c r="O13" s="43"/>
      <c r="P13" s="44"/>
      <c r="Q13" s="24"/>
      <c r="R13" s="18"/>
      <c r="S13" s="18"/>
      <c r="T13" s="46"/>
      <c r="U13" s="52"/>
    </row>
    <row r="14" spans="1:21" ht="24.95" customHeight="1" x14ac:dyDescent="0.25">
      <c r="A14" s="132" t="s">
        <v>23</v>
      </c>
      <c r="B14" s="133"/>
      <c r="C14" s="35">
        <v>44091</v>
      </c>
      <c r="D14" s="36"/>
      <c r="E14" s="37"/>
      <c r="F14" s="28"/>
      <c r="G14" s="38">
        <f>DATE(YEAR(C14)+1,MONTH(C14),DAY(C14))</f>
        <v>44456</v>
      </c>
      <c r="H14" s="39">
        <f t="shared" ca="1" si="0"/>
        <v>-169</v>
      </c>
      <c r="I14" s="53"/>
      <c r="J14" s="53"/>
      <c r="K14" s="40"/>
      <c r="L14" s="42"/>
      <c r="N14" s="43"/>
      <c r="O14" s="43"/>
      <c r="P14" s="54"/>
      <c r="Q14" s="24"/>
      <c r="R14" s="18"/>
      <c r="S14" s="18"/>
      <c r="T14" s="46"/>
      <c r="U14" s="52"/>
    </row>
    <row r="15" spans="1:21" ht="24.95" customHeight="1" x14ac:dyDescent="0.25">
      <c r="A15" s="122" t="s">
        <v>24</v>
      </c>
      <c r="B15" s="123"/>
      <c r="C15" s="49"/>
      <c r="D15" s="48">
        <v>16043</v>
      </c>
      <c r="E15" s="37"/>
      <c r="F15" s="28"/>
      <c r="G15" s="38"/>
      <c r="H15" s="39"/>
      <c r="I15" s="40">
        <f>D15+15000</f>
        <v>31043</v>
      </c>
      <c r="J15" s="41" t="e">
        <f>I15-A5</f>
        <v>#N/A</v>
      </c>
      <c r="K15" s="40"/>
      <c r="L15" s="42"/>
      <c r="N15" s="43"/>
      <c r="O15" s="44"/>
      <c r="P15" s="44"/>
      <c r="Q15" s="45"/>
      <c r="R15" s="18"/>
      <c r="S15" s="18"/>
      <c r="T15" s="46"/>
      <c r="U15" s="52"/>
    </row>
    <row r="16" spans="1:21" ht="24.95" customHeight="1" x14ac:dyDescent="0.2">
      <c r="A16" s="122" t="s">
        <v>25</v>
      </c>
      <c r="B16" s="123"/>
      <c r="C16" s="35">
        <v>43929</v>
      </c>
      <c r="D16" s="55"/>
      <c r="E16" s="56"/>
      <c r="F16" s="57"/>
      <c r="G16" s="38">
        <f>DATE(YEAR(C16)+2,MONTH(C16),DAY(C16))</f>
        <v>44659</v>
      </c>
      <c r="H16" s="39">
        <f t="shared" ca="1" si="0"/>
        <v>34</v>
      </c>
      <c r="I16" s="40"/>
      <c r="J16" s="41"/>
      <c r="K16" s="40"/>
      <c r="L16" s="42"/>
      <c r="N16" s="43"/>
      <c r="O16" s="44"/>
      <c r="P16" s="44"/>
      <c r="Q16" s="24"/>
      <c r="R16" s="18"/>
      <c r="S16" s="18"/>
      <c r="T16" s="46"/>
      <c r="U16" s="52"/>
    </row>
    <row r="17" spans="1:21" ht="24.95" customHeight="1" x14ac:dyDescent="0.2">
      <c r="A17" s="122" t="s">
        <v>26</v>
      </c>
      <c r="B17" s="123"/>
      <c r="C17" s="35">
        <v>43929</v>
      </c>
      <c r="D17" s="48">
        <v>18625</v>
      </c>
      <c r="E17" s="100">
        <v>3359</v>
      </c>
      <c r="F17" s="101"/>
      <c r="G17" s="38">
        <f>DATE(YEAR(C17)+2,MONTH(C17),DAY(C17))</f>
        <v>44659</v>
      </c>
      <c r="H17" s="39">
        <f t="shared" ca="1" si="0"/>
        <v>34</v>
      </c>
      <c r="I17" s="40">
        <f>D17+7500</f>
        <v>26125</v>
      </c>
      <c r="J17" s="41" t="e">
        <f>I17-A5</f>
        <v>#N/A</v>
      </c>
      <c r="K17" s="40">
        <f>E17+300</f>
        <v>3659</v>
      </c>
      <c r="L17" s="42" t="e">
        <f>K17-B5</f>
        <v>#N/A</v>
      </c>
      <c r="N17" s="43"/>
      <c r="O17" s="44"/>
      <c r="P17" s="44"/>
      <c r="Q17" s="45"/>
      <c r="R17" s="18"/>
      <c r="S17" s="18"/>
      <c r="T17" s="46"/>
      <c r="U17" s="52"/>
    </row>
    <row r="18" spans="1:21" ht="24.95" customHeight="1" x14ac:dyDescent="0.25">
      <c r="A18" s="122" t="s">
        <v>27</v>
      </c>
      <c r="B18" s="123"/>
      <c r="C18" s="35">
        <v>43929</v>
      </c>
      <c r="D18" s="48">
        <v>18625</v>
      </c>
      <c r="E18" s="37"/>
      <c r="F18" s="28"/>
      <c r="G18" s="38">
        <f>DATE(YEAR(C18)+4,MONTH(C18),DAY(C18))</f>
        <v>45390</v>
      </c>
      <c r="H18" s="39">
        <f t="shared" ca="1" si="0"/>
        <v>765</v>
      </c>
      <c r="I18" s="40">
        <f>D18+30000</f>
        <v>48625</v>
      </c>
      <c r="J18" s="41" t="e">
        <f>I18-A5</f>
        <v>#N/A</v>
      </c>
      <c r="K18" s="40"/>
      <c r="L18" s="42"/>
      <c r="N18" s="43"/>
      <c r="O18" s="43"/>
      <c r="P18" s="54"/>
      <c r="Q18" s="24"/>
      <c r="R18" s="18"/>
      <c r="S18" s="18"/>
      <c r="T18" s="46"/>
      <c r="U18" s="52"/>
    </row>
    <row r="19" spans="1:21" ht="24.95" customHeight="1" x14ac:dyDescent="0.25">
      <c r="A19" s="122" t="s">
        <v>28</v>
      </c>
      <c r="B19" s="123"/>
      <c r="C19" s="35">
        <v>42459</v>
      </c>
      <c r="D19" s="48">
        <v>73</v>
      </c>
      <c r="E19" s="37"/>
      <c r="F19" s="28"/>
      <c r="G19" s="38">
        <f>DATE(YEAR(C19)+6,MONTH(C19),DAY(C19))</f>
        <v>44650</v>
      </c>
      <c r="H19" s="39">
        <f t="shared" ca="1" si="0"/>
        <v>25</v>
      </c>
      <c r="I19" s="40">
        <f>D19+45000</f>
        <v>45073</v>
      </c>
      <c r="J19" s="41" t="e">
        <f>I19-A5</f>
        <v>#N/A</v>
      </c>
      <c r="K19" s="40"/>
      <c r="L19" s="42"/>
      <c r="N19" s="43"/>
      <c r="O19" s="43"/>
      <c r="P19" s="54"/>
      <c r="Q19" s="24"/>
      <c r="R19" s="18"/>
      <c r="S19" s="18"/>
      <c r="T19" s="46"/>
      <c r="U19" s="52"/>
    </row>
    <row r="20" spans="1:21" ht="24.95" customHeight="1" thickBot="1" x14ac:dyDescent="0.3">
      <c r="A20" s="134" t="s">
        <v>29</v>
      </c>
      <c r="B20" s="135"/>
      <c r="C20" s="58">
        <v>43929</v>
      </c>
      <c r="D20" s="59"/>
      <c r="E20" s="60"/>
      <c r="F20" s="28"/>
      <c r="G20" s="61">
        <f>DATE(YEAR(C20)+4,MONTH(C20),DAY(C20))</f>
        <v>45390</v>
      </c>
      <c r="H20" s="62">
        <f t="shared" ca="1" si="0"/>
        <v>765</v>
      </c>
      <c r="I20" s="63"/>
      <c r="J20" s="64"/>
      <c r="K20" s="63"/>
      <c r="L20" s="65"/>
      <c r="N20" s="43"/>
      <c r="O20" s="43"/>
      <c r="P20" s="44"/>
      <c r="Q20" s="45"/>
      <c r="R20" s="18"/>
      <c r="S20" s="18"/>
      <c r="T20" s="46"/>
      <c r="U20" s="52"/>
    </row>
    <row r="21" spans="1:21" ht="24.95" customHeight="1" x14ac:dyDescent="0.2">
      <c r="N21" s="43"/>
      <c r="O21" s="43"/>
      <c r="P21" s="44"/>
      <c r="Q21" s="45"/>
      <c r="R21" s="18"/>
      <c r="S21" s="18"/>
      <c r="T21" s="46"/>
      <c r="U21" s="52"/>
    </row>
    <row r="22" spans="1:21" ht="24.95" customHeight="1" thickBot="1" x14ac:dyDescent="0.25">
      <c r="N22" s="43"/>
      <c r="O22" s="43"/>
      <c r="P22" s="44"/>
      <c r="Q22" s="45"/>
      <c r="R22" s="18"/>
      <c r="S22" s="18"/>
      <c r="T22" s="46"/>
      <c r="U22" s="52"/>
    </row>
    <row r="23" spans="1:21" ht="24.95" customHeight="1" x14ac:dyDescent="0.2">
      <c r="A23" s="66" t="s">
        <v>30</v>
      </c>
      <c r="B23" s="67">
        <f ca="1">TODAY()</f>
        <v>44625</v>
      </c>
      <c r="C23" s="68"/>
      <c r="D23" s="136" t="e">
        <f>B3</f>
        <v>#N/A</v>
      </c>
      <c r="E23" s="137"/>
      <c r="N23" s="43"/>
      <c r="O23" s="43"/>
      <c r="P23" s="44"/>
      <c r="Q23" s="45"/>
      <c r="R23" s="18"/>
      <c r="S23" s="18"/>
      <c r="T23" s="46"/>
      <c r="U23" s="69"/>
    </row>
    <row r="24" spans="1:21" ht="24.95" customHeight="1" x14ac:dyDescent="0.2">
      <c r="A24" s="70" t="e">
        <f>A5</f>
        <v>#N/A</v>
      </c>
      <c r="B24" s="71" t="s">
        <v>31</v>
      </c>
      <c r="C24" s="71"/>
      <c r="D24" s="138"/>
      <c r="E24" s="139"/>
      <c r="F24" s="72"/>
      <c r="N24" s="43"/>
      <c r="O24" s="43"/>
      <c r="P24" s="44"/>
      <c r="Q24" s="45"/>
      <c r="R24" s="18"/>
      <c r="S24" s="18"/>
      <c r="T24" s="46"/>
      <c r="U24" s="69"/>
    </row>
    <row r="25" spans="1:21" ht="24.95" customHeight="1" thickBot="1" x14ac:dyDescent="0.25">
      <c r="A25" s="73" t="e">
        <f>B5</f>
        <v>#N/A</v>
      </c>
      <c r="B25" s="74" t="s">
        <v>32</v>
      </c>
      <c r="C25" s="74"/>
      <c r="D25" s="140"/>
      <c r="E25" s="141"/>
      <c r="N25" s="43"/>
      <c r="O25" s="43"/>
      <c r="P25" s="44"/>
      <c r="Q25" s="24"/>
      <c r="R25" s="18"/>
      <c r="S25" s="18"/>
      <c r="T25" s="75"/>
      <c r="U25" s="76"/>
    </row>
    <row r="26" spans="1:21" ht="24.95" customHeight="1" x14ac:dyDescent="0.2">
      <c r="A26" s="142" t="s">
        <v>33</v>
      </c>
      <c r="B26" s="143"/>
      <c r="C26" s="146" t="str">
        <f>E3</f>
        <v>103</v>
      </c>
      <c r="D26" s="146"/>
      <c r="E26" s="147"/>
      <c r="N26" s="43"/>
      <c r="O26" s="43"/>
      <c r="P26" s="44"/>
      <c r="Q26" s="45"/>
      <c r="R26" s="18"/>
      <c r="S26" s="18"/>
      <c r="T26" s="77"/>
      <c r="U26" s="69"/>
    </row>
    <row r="27" spans="1:21" ht="24.95" customHeight="1" thickBot="1" x14ac:dyDescent="0.25">
      <c r="A27" s="144"/>
      <c r="B27" s="145"/>
      <c r="C27" s="148"/>
      <c r="D27" s="148"/>
      <c r="E27" s="149"/>
      <c r="N27" s="43"/>
      <c r="O27" s="43"/>
      <c r="P27" s="44"/>
      <c r="Q27" s="24"/>
      <c r="R27" s="18"/>
      <c r="S27" s="18"/>
      <c r="T27" s="46"/>
      <c r="U27" s="52"/>
    </row>
    <row r="28" spans="1:21" ht="24.95" customHeight="1" x14ac:dyDescent="0.2">
      <c r="A28" s="150" t="s">
        <v>34</v>
      </c>
      <c r="B28" s="151"/>
      <c r="C28" s="152" t="s">
        <v>35</v>
      </c>
      <c r="D28" s="153"/>
      <c r="E28" s="154"/>
      <c r="N28" s="43"/>
      <c r="O28" s="43"/>
      <c r="P28" s="44"/>
      <c r="Q28" s="45"/>
      <c r="R28" s="18"/>
      <c r="S28" s="18"/>
      <c r="T28" s="46"/>
      <c r="U28" s="52"/>
    </row>
    <row r="29" spans="1:21" ht="24.95" customHeight="1" thickBot="1" x14ac:dyDescent="0.25">
      <c r="A29" s="150"/>
      <c r="B29" s="151"/>
      <c r="C29" s="78" t="s">
        <v>9</v>
      </c>
      <c r="D29" s="79" t="s">
        <v>10</v>
      </c>
      <c r="E29" s="80" t="s">
        <v>11</v>
      </c>
      <c r="N29" s="43"/>
      <c r="O29" s="81"/>
      <c r="P29" s="44"/>
      <c r="Q29" s="45"/>
      <c r="R29" s="18"/>
      <c r="S29" s="18"/>
      <c r="T29" s="46"/>
      <c r="U29" s="52"/>
    </row>
    <row r="30" spans="1:21" ht="24.95" customHeight="1" x14ac:dyDescent="0.2">
      <c r="A30" s="157" t="s">
        <v>36</v>
      </c>
      <c r="B30" s="158"/>
      <c r="C30" s="82">
        <f>G9</f>
        <v>44659</v>
      </c>
      <c r="D30" s="83"/>
      <c r="E30" s="84"/>
      <c r="N30" s="43"/>
      <c r="O30" s="81"/>
      <c r="P30" s="54"/>
      <c r="Q30" s="45"/>
      <c r="R30" s="18"/>
      <c r="S30" s="18"/>
      <c r="T30" s="46"/>
      <c r="U30" s="52"/>
    </row>
    <row r="31" spans="1:21" ht="24.95" customHeight="1" x14ac:dyDescent="0.2">
      <c r="A31" s="159" t="s">
        <v>37</v>
      </c>
      <c r="B31" s="160"/>
      <c r="C31" s="85">
        <f t="shared" ref="C31:C41" si="1">G10</f>
        <v>44344</v>
      </c>
      <c r="D31" s="86"/>
      <c r="E31" s="87"/>
      <c r="N31" s="43"/>
      <c r="O31" s="81"/>
      <c r="P31" s="54"/>
      <c r="Q31" s="45"/>
      <c r="R31" s="18"/>
      <c r="S31" s="18"/>
      <c r="T31" s="46"/>
      <c r="U31" s="52"/>
    </row>
    <row r="32" spans="1:21" ht="24.95" customHeight="1" x14ac:dyDescent="0.2">
      <c r="A32" s="159" t="s">
        <v>38</v>
      </c>
      <c r="B32" s="160"/>
      <c r="C32" s="85">
        <f t="shared" si="1"/>
        <v>44707</v>
      </c>
      <c r="D32" s="48">
        <f>I11</f>
        <v>33653</v>
      </c>
      <c r="E32" s="87"/>
      <c r="N32" s="43"/>
      <c r="O32" s="81"/>
      <c r="P32" s="54"/>
      <c r="Q32" s="45"/>
      <c r="R32" s="18"/>
      <c r="S32" s="18"/>
      <c r="T32" s="46"/>
      <c r="U32" s="52"/>
    </row>
    <row r="33" spans="1:21" ht="24.95" customHeight="1" x14ac:dyDescent="0.2">
      <c r="A33" s="159" t="s">
        <v>39</v>
      </c>
      <c r="B33" s="160"/>
      <c r="C33" s="85"/>
      <c r="D33" s="48">
        <f t="shared" ref="D33:D40" si="2">I12</f>
        <v>30073</v>
      </c>
      <c r="E33" s="87"/>
      <c r="N33" s="43"/>
      <c r="O33" s="81"/>
      <c r="P33" s="54"/>
      <c r="Q33" s="45"/>
      <c r="R33" s="18"/>
      <c r="S33" s="18"/>
      <c r="T33" s="46"/>
      <c r="U33" s="52"/>
    </row>
    <row r="34" spans="1:21" ht="24.95" customHeight="1" x14ac:dyDescent="0.2">
      <c r="A34" s="159" t="s">
        <v>40</v>
      </c>
      <c r="B34" s="160"/>
      <c r="C34" s="85"/>
      <c r="D34" s="48">
        <f t="shared" si="2"/>
        <v>90000</v>
      </c>
      <c r="E34" s="87"/>
      <c r="N34" s="43"/>
      <c r="O34" s="81"/>
      <c r="P34" s="54"/>
      <c r="Q34" s="45"/>
      <c r="R34" s="18"/>
      <c r="S34" s="18"/>
      <c r="T34" s="46"/>
      <c r="U34" s="52"/>
    </row>
    <row r="35" spans="1:21" ht="24.95" customHeight="1" x14ac:dyDescent="0.2">
      <c r="A35" s="159" t="s">
        <v>41</v>
      </c>
      <c r="B35" s="160"/>
      <c r="C35" s="85">
        <f t="shared" si="1"/>
        <v>44456</v>
      </c>
      <c r="D35" s="48"/>
      <c r="E35" s="87"/>
      <c r="N35" s="43"/>
      <c r="O35" s="81"/>
      <c r="P35" s="54"/>
      <c r="Q35" s="45"/>
      <c r="R35" s="18"/>
      <c r="S35" s="18"/>
      <c r="T35" s="46"/>
      <c r="U35" s="52"/>
    </row>
    <row r="36" spans="1:21" ht="24.95" customHeight="1" x14ac:dyDescent="0.2">
      <c r="A36" s="159" t="s">
        <v>42</v>
      </c>
      <c r="B36" s="160"/>
      <c r="C36" s="85"/>
      <c r="D36" s="48">
        <f t="shared" si="2"/>
        <v>31043</v>
      </c>
      <c r="E36" s="87"/>
      <c r="N36" s="43"/>
      <c r="O36" s="81"/>
      <c r="P36" s="44"/>
      <c r="Q36" s="45"/>
      <c r="R36" s="18"/>
      <c r="S36" s="18"/>
      <c r="T36" s="46"/>
      <c r="U36" s="52"/>
    </row>
    <row r="37" spans="1:21" ht="24.95" customHeight="1" x14ac:dyDescent="0.2">
      <c r="A37" s="159" t="s">
        <v>43</v>
      </c>
      <c r="B37" s="160"/>
      <c r="C37" s="85">
        <f t="shared" si="1"/>
        <v>44659</v>
      </c>
      <c r="D37" s="48"/>
      <c r="E37" s="88"/>
      <c r="N37" s="43"/>
      <c r="O37" s="81"/>
      <c r="P37" s="54"/>
      <c r="Q37" s="45"/>
      <c r="R37" s="18"/>
      <c r="S37" s="18"/>
      <c r="T37" s="46"/>
      <c r="U37" s="52"/>
    </row>
    <row r="38" spans="1:21" ht="24.95" customHeight="1" x14ac:dyDescent="0.2">
      <c r="A38" s="159" t="s">
        <v>26</v>
      </c>
      <c r="B38" s="160"/>
      <c r="C38" s="85">
        <f t="shared" si="1"/>
        <v>44659</v>
      </c>
      <c r="D38" s="48">
        <f t="shared" si="2"/>
        <v>26125</v>
      </c>
      <c r="E38" s="100" t="e">
        <f>L17</f>
        <v>#N/A</v>
      </c>
      <c r="N38" s="43"/>
      <c r="O38" s="81"/>
      <c r="P38" s="54"/>
      <c r="Q38" s="45"/>
      <c r="R38" s="18"/>
      <c r="S38" s="18"/>
      <c r="T38" s="46"/>
      <c r="U38" s="52"/>
    </row>
    <row r="39" spans="1:21" ht="24.95" customHeight="1" x14ac:dyDescent="0.2">
      <c r="A39" s="159" t="s">
        <v>44</v>
      </c>
      <c r="B39" s="160"/>
      <c r="C39" s="85">
        <f t="shared" si="1"/>
        <v>45390</v>
      </c>
      <c r="D39" s="48">
        <f t="shared" si="2"/>
        <v>48625</v>
      </c>
      <c r="E39" s="87"/>
      <c r="N39" s="43"/>
      <c r="O39" s="81"/>
      <c r="P39" s="54"/>
      <c r="Q39" s="45"/>
      <c r="R39" s="18"/>
      <c r="S39" s="18"/>
      <c r="T39" s="46"/>
      <c r="U39" s="52"/>
    </row>
    <row r="40" spans="1:21" ht="24.95" customHeight="1" x14ac:dyDescent="0.2">
      <c r="A40" s="159" t="s">
        <v>45</v>
      </c>
      <c r="B40" s="160"/>
      <c r="C40" s="85">
        <f t="shared" si="1"/>
        <v>44650</v>
      </c>
      <c r="D40" s="48">
        <f t="shared" si="2"/>
        <v>45073</v>
      </c>
      <c r="E40" s="87"/>
      <c r="N40" s="43"/>
      <c r="O40" s="81"/>
      <c r="P40" s="54"/>
      <c r="Q40" s="45"/>
      <c r="R40" s="18"/>
      <c r="S40" s="18"/>
      <c r="T40" s="46"/>
      <c r="U40" s="52"/>
    </row>
    <row r="41" spans="1:21" ht="24.95" customHeight="1" thickBot="1" x14ac:dyDescent="0.25">
      <c r="A41" s="155" t="s">
        <v>46</v>
      </c>
      <c r="B41" s="156"/>
      <c r="C41" s="89">
        <f t="shared" si="1"/>
        <v>45390</v>
      </c>
      <c r="D41" s="90"/>
      <c r="E41" s="91"/>
      <c r="N41" s="43"/>
      <c r="O41" s="81"/>
      <c r="P41" s="44"/>
      <c r="Q41" s="45"/>
      <c r="R41" s="18"/>
      <c r="S41" s="18"/>
      <c r="T41" s="46"/>
      <c r="U41" s="52"/>
    </row>
    <row r="42" spans="1:21" ht="24.95" customHeight="1" x14ac:dyDescent="0.2">
      <c r="N42" s="43"/>
      <c r="O42" s="81"/>
      <c r="P42" s="44"/>
      <c r="Q42" s="45"/>
      <c r="R42" s="18"/>
      <c r="S42" s="18"/>
      <c r="T42" s="46"/>
      <c r="U42" s="52"/>
    </row>
    <row r="43" spans="1:21" ht="24.95" customHeight="1" x14ac:dyDescent="0.2">
      <c r="N43" s="43"/>
      <c r="O43" s="81"/>
      <c r="P43" s="44"/>
      <c r="Q43" s="45"/>
      <c r="R43" s="18"/>
      <c r="S43" s="18"/>
      <c r="T43" s="46"/>
      <c r="U43" s="52"/>
    </row>
    <row r="44" spans="1:21" ht="24.95" customHeight="1" x14ac:dyDescent="0.2">
      <c r="N44" s="43"/>
      <c r="O44" s="81"/>
      <c r="P44" s="44"/>
      <c r="Q44" s="45"/>
      <c r="R44" s="18"/>
      <c r="S44" s="18"/>
      <c r="T44" s="46"/>
      <c r="U44" s="52"/>
    </row>
    <row r="45" spans="1:21" ht="24.95" customHeight="1" x14ac:dyDescent="0.2">
      <c r="N45" s="43"/>
      <c r="O45" s="81"/>
      <c r="P45" s="44"/>
      <c r="Q45" s="45"/>
      <c r="R45" s="18"/>
      <c r="S45" s="18"/>
      <c r="T45" s="46"/>
      <c r="U45" s="52"/>
    </row>
    <row r="46" spans="1:21" ht="24.95" customHeight="1" x14ac:dyDescent="0.2">
      <c r="N46" s="92"/>
      <c r="O46" s="92"/>
      <c r="P46" s="52"/>
      <c r="Q46" s="92"/>
      <c r="R46" s="92"/>
      <c r="S46" s="92"/>
      <c r="T46" s="46"/>
      <c r="U46" s="52"/>
    </row>
    <row r="47" spans="1:21" ht="24.95" customHeight="1" x14ac:dyDescent="0.2">
      <c r="N47" s="92"/>
      <c r="O47" s="92"/>
      <c r="P47" s="52"/>
      <c r="Q47" s="92"/>
      <c r="R47" s="92"/>
      <c r="S47" s="92"/>
      <c r="T47" s="46"/>
      <c r="U47" s="52"/>
    </row>
    <row r="48" spans="1:21" ht="24.95" customHeight="1" x14ac:dyDescent="0.2">
      <c r="N48" s="92"/>
      <c r="O48" s="92"/>
      <c r="P48" s="52"/>
      <c r="Q48" s="92"/>
      <c r="R48" s="92"/>
      <c r="S48" s="92"/>
      <c r="T48" s="46"/>
      <c r="U48" s="52"/>
    </row>
    <row r="49" spans="14:21" ht="24.95" customHeight="1" x14ac:dyDescent="0.2">
      <c r="N49" s="92"/>
      <c r="O49" s="92"/>
      <c r="P49" s="52"/>
      <c r="Q49" s="92"/>
      <c r="R49" s="92"/>
      <c r="S49" s="92"/>
      <c r="T49" s="46"/>
      <c r="U49" s="52"/>
    </row>
    <row r="50" spans="14:21" ht="24.95" customHeight="1" x14ac:dyDescent="0.2">
      <c r="N50" s="92"/>
      <c r="O50" s="92"/>
      <c r="P50" s="52"/>
      <c r="Q50" s="92"/>
      <c r="R50" s="92"/>
      <c r="S50" s="92"/>
      <c r="T50" s="75"/>
      <c r="U50" s="93"/>
    </row>
    <row r="51" spans="14:21" ht="24.95" customHeight="1" x14ac:dyDescent="0.2">
      <c r="N51" s="92"/>
      <c r="O51" s="94"/>
      <c r="P51" s="75"/>
      <c r="Q51" s="75"/>
      <c r="R51" s="75"/>
      <c r="S51" s="92"/>
      <c r="T51" s="75"/>
      <c r="U51" s="93"/>
    </row>
    <row r="52" spans="14:21" ht="24.95" customHeight="1" x14ac:dyDescent="0.2">
      <c r="N52" s="92"/>
      <c r="O52" s="94"/>
      <c r="P52" s="75"/>
      <c r="Q52" s="75"/>
      <c r="R52" s="75"/>
      <c r="S52" s="92"/>
      <c r="T52" s="75"/>
      <c r="U52" s="52"/>
    </row>
    <row r="53" spans="14:21" ht="24.95" customHeight="1" x14ac:dyDescent="0.2">
      <c r="N53" s="92"/>
      <c r="O53" s="92"/>
      <c r="P53" s="75"/>
      <c r="Q53" s="75"/>
      <c r="R53" s="75"/>
      <c r="S53" s="92"/>
      <c r="T53" s="75"/>
      <c r="U53" s="52"/>
    </row>
    <row r="54" spans="14:21" ht="24.95" customHeight="1" x14ac:dyDescent="0.2">
      <c r="N54" s="92"/>
      <c r="O54" s="92"/>
      <c r="P54" s="75"/>
      <c r="Q54" s="75"/>
      <c r="R54" s="75"/>
      <c r="S54" s="92"/>
      <c r="T54" s="75"/>
      <c r="U54" s="93"/>
    </row>
    <row r="55" spans="14:21" ht="24.95" customHeight="1" x14ac:dyDescent="0.2">
      <c r="N55" s="75"/>
      <c r="O55" s="94"/>
      <c r="P55" s="75"/>
      <c r="Q55" s="75"/>
      <c r="R55" s="75"/>
      <c r="S55" s="92"/>
      <c r="T55" s="75"/>
      <c r="U55" s="93"/>
    </row>
    <row r="56" spans="14:21" ht="24.95" customHeight="1" x14ac:dyDescent="0.2">
      <c r="N56" s="75"/>
      <c r="O56" s="94"/>
      <c r="P56" s="75"/>
      <c r="Q56" s="75"/>
      <c r="R56" s="75"/>
      <c r="S56" s="92"/>
      <c r="T56" s="75"/>
      <c r="U56" s="52"/>
    </row>
    <row r="57" spans="14:21" ht="24.95" customHeight="1" x14ac:dyDescent="0.2">
      <c r="N57" s="75"/>
      <c r="O57" s="92"/>
      <c r="P57" s="75"/>
      <c r="Q57" s="75"/>
      <c r="R57" s="75"/>
      <c r="S57" s="92"/>
      <c r="T57" s="75"/>
      <c r="U57" s="93"/>
    </row>
    <row r="58" spans="14:21" ht="24.95" customHeight="1" x14ac:dyDescent="0.2">
      <c r="N58" s="75"/>
      <c r="O58" s="94"/>
      <c r="P58" s="75"/>
      <c r="Q58" s="75"/>
      <c r="R58" s="75"/>
      <c r="S58" s="92"/>
      <c r="T58" s="75"/>
      <c r="U58" s="52"/>
    </row>
    <row r="59" spans="14:21" ht="24.95" customHeight="1" x14ac:dyDescent="0.2">
      <c r="N59" s="75"/>
      <c r="O59" s="92"/>
      <c r="P59" s="75"/>
      <c r="Q59" s="75"/>
      <c r="R59" s="75"/>
      <c r="S59" s="92"/>
      <c r="T59" s="75"/>
      <c r="U59" s="52"/>
    </row>
    <row r="60" spans="14:21" ht="24.95" customHeight="1" x14ac:dyDescent="0.2">
      <c r="N60" s="75"/>
      <c r="O60" s="92"/>
      <c r="P60" s="75"/>
      <c r="Q60" s="75"/>
      <c r="R60" s="75"/>
      <c r="S60" s="92"/>
      <c r="T60" s="75"/>
      <c r="U60" s="93"/>
    </row>
    <row r="61" spans="14:21" ht="24.95" customHeight="1" x14ac:dyDescent="0.2">
      <c r="N61" s="75"/>
      <c r="O61" s="94"/>
      <c r="P61" s="75"/>
      <c r="Q61" s="75"/>
      <c r="R61" s="75"/>
      <c r="S61" s="92"/>
      <c r="T61" s="95"/>
      <c r="U61" s="76"/>
    </row>
    <row r="62" spans="14:21" ht="24.95" customHeight="1" x14ac:dyDescent="0.2">
      <c r="N62" s="75"/>
      <c r="O62" s="92"/>
      <c r="P62" s="92"/>
      <c r="Q62" s="75"/>
      <c r="R62" s="75"/>
      <c r="S62" s="75"/>
      <c r="T62" s="95"/>
      <c r="U62" s="76"/>
    </row>
    <row r="63" spans="14:21" ht="24.95" customHeight="1" x14ac:dyDescent="0.2">
      <c r="N63" s="96"/>
      <c r="O63" s="96"/>
      <c r="P63" s="96"/>
      <c r="Q63" s="46"/>
      <c r="R63" s="46"/>
      <c r="S63" s="46"/>
    </row>
    <row r="64" spans="14:21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</sheetData>
  <mergeCells count="38">
    <mergeCell ref="A32:B32"/>
    <mergeCell ref="A33:B33"/>
    <mergeCell ref="A34:B34"/>
    <mergeCell ref="A35:B35"/>
    <mergeCell ref="A36:B36"/>
    <mergeCell ref="D23:E25"/>
    <mergeCell ref="A26:B27"/>
    <mergeCell ref="C26:E27"/>
    <mergeCell ref="A28:B29"/>
    <mergeCell ref="C28:E28"/>
    <mergeCell ref="A40:B40"/>
    <mergeCell ref="A41:B41"/>
    <mergeCell ref="A37:B37"/>
    <mergeCell ref="A38:B38"/>
    <mergeCell ref="A39:B39"/>
    <mergeCell ref="A31:B31"/>
    <mergeCell ref="A20:B20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7:B7"/>
    <mergeCell ref="C7:E7"/>
    <mergeCell ref="G7:L7"/>
    <mergeCell ref="A1:D2"/>
    <mergeCell ref="E1:L2"/>
    <mergeCell ref="C3:D3"/>
    <mergeCell ref="E3:F3"/>
    <mergeCell ref="G6:L6"/>
  </mergeCells>
  <conditionalFormatting sqref="R10:S45">
    <cfRule type="containsText" dxfId="17" priority="6" stopIfTrue="1" operator="containsText" text="OUI">
      <formula>NOT(ISERROR(SEARCH("OUI",R10)))</formula>
    </cfRule>
  </conditionalFormatting>
  <conditionalFormatting sqref="J9:J20 L9:L20 H9:H20">
    <cfRule type="containsBlanks" dxfId="16" priority="2" stopIfTrue="1">
      <formula>LEN(TRIM(H9))=0</formula>
    </cfRule>
  </conditionalFormatting>
  <conditionalFormatting sqref="J11:J13 J15 J17:J19 L17 H9:H20">
    <cfRule type="cellIs" dxfId="15" priority="3" stopIfTrue="1" operator="between">
      <formula>60</formula>
      <formula>90000</formula>
    </cfRule>
    <cfRule type="cellIs" dxfId="14" priority="4" stopIfTrue="1" operator="between">
      <formula>10</formula>
      <formula>59</formula>
    </cfRule>
    <cfRule type="cellIs" dxfId="13" priority="5" stopIfTrue="1" operator="between">
      <formula>-10000</formula>
      <formula>9</formula>
    </cfRule>
  </conditionalFormatting>
  <conditionalFormatting sqref="G9:L20">
    <cfRule type="containsBlanks" dxfId="12" priority="1" stopIfTrue="1">
      <formula>LEN(TRIM(G9))=0</formula>
    </cfRule>
  </conditionalFormatting>
  <hyperlinks>
    <hyperlink ref="E1:K2" location="'VTC P4'!A1" display="VTC P4"/>
    <hyperlink ref="A1:D2" location="'Etat du parc'!A10" display="RETOUR ETAT DU PARC"/>
    <hyperlink ref="E1:L2" location="VTC_P4!A1" display="VTC P4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70"/>
  <sheetViews>
    <sheetView zoomScale="70" zoomScaleNormal="70" workbookViewId="0">
      <selection sqref="A1:XFD1048576"/>
    </sheetView>
  </sheetViews>
  <sheetFormatPr baseColWidth="10" defaultColWidth="20.7109375" defaultRowHeight="14.25" x14ac:dyDescent="0.2"/>
  <cols>
    <col min="1" max="2" width="30.7109375" style="1" customWidth="1"/>
    <col min="3" max="12" width="15.7109375" style="1" customWidth="1"/>
    <col min="13" max="16384" width="20.7109375" style="1"/>
  </cols>
  <sheetData>
    <row r="1" spans="1:21" ht="30" customHeight="1" x14ac:dyDescent="0.2">
      <c r="A1" s="110" t="s">
        <v>0</v>
      </c>
      <c r="B1" s="110"/>
      <c r="C1" s="110"/>
      <c r="D1" s="110"/>
      <c r="E1" s="111" t="s">
        <v>1</v>
      </c>
      <c r="F1" s="112"/>
      <c r="G1" s="113"/>
      <c r="H1" s="113"/>
      <c r="I1" s="113"/>
      <c r="J1" s="113"/>
      <c r="K1" s="113"/>
      <c r="L1" s="114"/>
    </row>
    <row r="2" spans="1:21" ht="30" customHeight="1" thickBot="1" x14ac:dyDescent="0.25">
      <c r="A2" s="110"/>
      <c r="B2" s="110"/>
      <c r="C2" s="110"/>
      <c r="D2" s="110"/>
      <c r="E2" s="115"/>
      <c r="F2" s="116"/>
      <c r="G2" s="116"/>
      <c r="H2" s="116"/>
      <c r="I2" s="116"/>
      <c r="J2" s="116"/>
      <c r="K2" s="116"/>
      <c r="L2" s="117"/>
    </row>
    <row r="3" spans="1:21" ht="30" customHeight="1" thickBot="1" x14ac:dyDescent="0.25">
      <c r="A3" s="2" t="s">
        <v>2</v>
      </c>
      <c r="B3" s="3" t="e">
        <f>VLOOKUP(E3,[1]potentiels!$B$10:$F$656,2,FALSE)</f>
        <v>#N/A</v>
      </c>
      <c r="C3" s="118" t="s">
        <v>3</v>
      </c>
      <c r="D3" s="119"/>
      <c r="E3" s="120" t="s">
        <v>51</v>
      </c>
      <c r="F3" s="120"/>
      <c r="G3" s="4"/>
      <c r="H3" s="5"/>
    </row>
    <row r="4" spans="1:21" ht="30" customHeight="1" thickBot="1" x14ac:dyDescent="0.25">
      <c r="A4" s="6" t="s">
        <v>4</v>
      </c>
      <c r="B4" s="7" t="s">
        <v>5</v>
      </c>
    </row>
    <row r="5" spans="1:21" ht="30" customHeight="1" thickBot="1" x14ac:dyDescent="0.25">
      <c r="A5" s="8" t="e">
        <f>VLOOKUP(E3,[1]potentiels!$B$10:$F$656,4,FALSE)</f>
        <v>#N/A</v>
      </c>
      <c r="B5" s="8" t="e">
        <f>VLOOKUP(E3,[1]potentiels!$B$10:$F$656,5,FALSE)</f>
        <v>#N/A</v>
      </c>
    </row>
    <row r="6" spans="1:21" s="11" customFormat="1" ht="20.100000000000001" customHeight="1" thickBot="1" x14ac:dyDescent="0.25">
      <c r="A6" s="9"/>
      <c r="B6" s="10"/>
      <c r="G6" s="121"/>
      <c r="H6" s="121"/>
      <c r="I6" s="121"/>
      <c r="J6" s="121"/>
      <c r="K6" s="121"/>
      <c r="L6" s="121"/>
      <c r="N6" s="1"/>
      <c r="O6" s="1"/>
      <c r="P6" s="1"/>
      <c r="Q6" s="1"/>
      <c r="R6" s="1"/>
      <c r="S6" s="1"/>
    </row>
    <row r="7" spans="1:21" ht="35.1" customHeight="1" thickBot="1" x14ac:dyDescent="0.5">
      <c r="A7" s="102" t="s">
        <v>6</v>
      </c>
      <c r="B7" s="103"/>
      <c r="C7" s="104" t="s">
        <v>7</v>
      </c>
      <c r="D7" s="105"/>
      <c r="E7" s="106"/>
      <c r="F7" s="12"/>
      <c r="G7" s="107" t="s">
        <v>8</v>
      </c>
      <c r="H7" s="108"/>
      <c r="I7" s="108"/>
      <c r="J7" s="108"/>
      <c r="K7" s="108"/>
      <c r="L7" s="109"/>
      <c r="N7" s="13"/>
      <c r="O7" s="13"/>
      <c r="P7" s="13"/>
      <c r="Q7" s="13"/>
      <c r="R7" s="13"/>
      <c r="S7" s="13"/>
      <c r="T7" s="14"/>
      <c r="U7" s="14"/>
    </row>
    <row r="8" spans="1:21" ht="35.1" customHeight="1" thickBot="1" x14ac:dyDescent="0.25">
      <c r="A8" s="124"/>
      <c r="B8" s="125"/>
      <c r="C8" s="15" t="s">
        <v>9</v>
      </c>
      <c r="D8" s="16" t="s">
        <v>10</v>
      </c>
      <c r="E8" s="17" t="s">
        <v>11</v>
      </c>
      <c r="F8" s="18"/>
      <c r="G8" s="19" t="s">
        <v>12</v>
      </c>
      <c r="H8" s="20" t="s">
        <v>13</v>
      </c>
      <c r="I8" s="20" t="s">
        <v>14</v>
      </c>
      <c r="J8" s="20" t="s">
        <v>15</v>
      </c>
      <c r="K8" s="20" t="s">
        <v>16</v>
      </c>
      <c r="L8" s="21" t="s">
        <v>17</v>
      </c>
      <c r="N8" s="22"/>
      <c r="O8" s="23"/>
      <c r="P8" s="24"/>
      <c r="Q8" s="23"/>
      <c r="R8" s="23"/>
      <c r="S8" s="23"/>
      <c r="T8" s="14"/>
      <c r="U8" s="14"/>
    </row>
    <row r="9" spans="1:21" ht="24.95" customHeight="1" x14ac:dyDescent="0.25">
      <c r="A9" s="126" t="s">
        <v>18</v>
      </c>
      <c r="B9" s="127"/>
      <c r="C9" s="25">
        <v>43929</v>
      </c>
      <c r="D9" s="26"/>
      <c r="E9" s="27"/>
      <c r="F9" s="28"/>
      <c r="G9" s="29">
        <f>DATE(YEAR(C9)+2,MONTH(C9),DAY(C9))</f>
        <v>44659</v>
      </c>
      <c r="H9" s="30">
        <f ca="1">G9-TODAY()</f>
        <v>34</v>
      </c>
      <c r="I9" s="31"/>
      <c r="J9" s="32"/>
      <c r="K9" s="31"/>
      <c r="L9" s="33"/>
      <c r="N9" s="22"/>
      <c r="O9" s="23"/>
      <c r="P9" s="24"/>
      <c r="Q9" s="34"/>
      <c r="R9" s="34"/>
      <c r="S9" s="34"/>
      <c r="T9" s="14"/>
      <c r="U9" s="14"/>
    </row>
    <row r="10" spans="1:21" ht="24.95" customHeight="1" x14ac:dyDescent="0.25">
      <c r="A10" s="128" t="s">
        <v>19</v>
      </c>
      <c r="B10" s="129"/>
      <c r="C10" s="35">
        <v>43979</v>
      </c>
      <c r="D10" s="36"/>
      <c r="E10" s="37"/>
      <c r="F10" s="28"/>
      <c r="G10" s="38">
        <f>DATE(YEAR(C10)+1,MONTH(C10),DAY(C10))</f>
        <v>44344</v>
      </c>
      <c r="H10" s="39">
        <f t="shared" ref="H10:H20" ca="1" si="0">G10-TODAY()</f>
        <v>-281</v>
      </c>
      <c r="I10" s="40"/>
      <c r="J10" s="41"/>
      <c r="K10" s="40"/>
      <c r="L10" s="42"/>
      <c r="N10" s="43"/>
      <c r="O10" s="43"/>
      <c r="P10" s="44"/>
      <c r="Q10" s="45"/>
      <c r="R10" s="18"/>
      <c r="S10" s="18"/>
      <c r="T10" s="46"/>
      <c r="U10" s="47"/>
    </row>
    <row r="11" spans="1:21" ht="24.95" customHeight="1" x14ac:dyDescent="0.25">
      <c r="A11" s="130" t="s">
        <v>20</v>
      </c>
      <c r="B11" s="131"/>
      <c r="C11" s="35">
        <v>43977</v>
      </c>
      <c r="D11" s="48">
        <v>18653</v>
      </c>
      <c r="E11" s="37"/>
      <c r="F11" s="28"/>
      <c r="G11" s="38">
        <f>DATE(YEAR(C11)+2,MONTH(C11),DAY(C11))</f>
        <v>44707</v>
      </c>
      <c r="H11" s="39">
        <f t="shared" ca="1" si="0"/>
        <v>82</v>
      </c>
      <c r="I11" s="40">
        <f>D11+15000</f>
        <v>33653</v>
      </c>
      <c r="J11" s="41" t="e">
        <f>I11-A5</f>
        <v>#N/A</v>
      </c>
      <c r="K11" s="40"/>
      <c r="L11" s="42"/>
      <c r="N11" s="43"/>
      <c r="O11" s="43"/>
      <c r="P11" s="44"/>
      <c r="Q11" s="45"/>
      <c r="R11" s="18"/>
      <c r="S11" s="18"/>
      <c r="T11" s="46"/>
      <c r="U11" s="47"/>
    </row>
    <row r="12" spans="1:21" ht="24.95" customHeight="1" x14ac:dyDescent="0.25">
      <c r="A12" s="130" t="s">
        <v>21</v>
      </c>
      <c r="B12" s="131"/>
      <c r="C12" s="49"/>
      <c r="D12" s="50">
        <v>73</v>
      </c>
      <c r="E12" s="37"/>
      <c r="F12" s="28"/>
      <c r="G12" s="38"/>
      <c r="H12" s="39"/>
      <c r="I12" s="51">
        <f>D12+30000</f>
        <v>30073</v>
      </c>
      <c r="J12" s="39" t="e">
        <f>I12-A5</f>
        <v>#N/A</v>
      </c>
      <c r="K12" s="40"/>
      <c r="L12" s="42"/>
      <c r="N12" s="43"/>
      <c r="O12" s="44"/>
      <c r="P12" s="44"/>
      <c r="Q12" s="45"/>
      <c r="R12" s="18"/>
      <c r="S12" s="18"/>
      <c r="T12" s="46"/>
      <c r="U12" s="52"/>
    </row>
    <row r="13" spans="1:21" ht="24.95" customHeight="1" x14ac:dyDescent="0.25">
      <c r="A13" s="130" t="s">
        <v>22</v>
      </c>
      <c r="B13" s="131"/>
      <c r="C13" s="49"/>
      <c r="D13" s="50"/>
      <c r="E13" s="37"/>
      <c r="F13" s="28"/>
      <c r="G13" s="38"/>
      <c r="H13" s="39"/>
      <c r="I13" s="51">
        <f>D13+90000</f>
        <v>90000</v>
      </c>
      <c r="J13" s="39" t="e">
        <f>I13-A5</f>
        <v>#N/A</v>
      </c>
      <c r="K13" s="40"/>
      <c r="L13" s="42"/>
      <c r="N13" s="43"/>
      <c r="O13" s="43"/>
      <c r="P13" s="44"/>
      <c r="Q13" s="24"/>
      <c r="R13" s="18"/>
      <c r="S13" s="18"/>
      <c r="T13" s="46"/>
      <c r="U13" s="52"/>
    </row>
    <row r="14" spans="1:21" ht="24.95" customHeight="1" x14ac:dyDescent="0.25">
      <c r="A14" s="132" t="s">
        <v>23</v>
      </c>
      <c r="B14" s="133"/>
      <c r="C14" s="35">
        <v>44091</v>
      </c>
      <c r="D14" s="36"/>
      <c r="E14" s="37"/>
      <c r="F14" s="28"/>
      <c r="G14" s="38">
        <f>DATE(YEAR(C14)+1,MONTH(C14),DAY(C14))</f>
        <v>44456</v>
      </c>
      <c r="H14" s="39">
        <f t="shared" ca="1" si="0"/>
        <v>-169</v>
      </c>
      <c r="I14" s="53"/>
      <c r="J14" s="53"/>
      <c r="K14" s="40"/>
      <c r="L14" s="42"/>
      <c r="N14" s="43"/>
      <c r="O14" s="43"/>
      <c r="P14" s="54"/>
      <c r="Q14" s="24"/>
      <c r="R14" s="18"/>
      <c r="S14" s="18"/>
      <c r="T14" s="46"/>
      <c r="U14" s="52"/>
    </row>
    <row r="15" spans="1:21" ht="24.95" customHeight="1" x14ac:dyDescent="0.25">
      <c r="A15" s="122" t="s">
        <v>24</v>
      </c>
      <c r="B15" s="123"/>
      <c r="C15" s="49"/>
      <c r="D15" s="48">
        <v>16043</v>
      </c>
      <c r="E15" s="37"/>
      <c r="F15" s="28"/>
      <c r="G15" s="38"/>
      <c r="H15" s="39"/>
      <c r="I15" s="40">
        <f>D15+15000</f>
        <v>31043</v>
      </c>
      <c r="J15" s="41" t="e">
        <f>I15-A5</f>
        <v>#N/A</v>
      </c>
      <c r="K15" s="40"/>
      <c r="L15" s="42"/>
      <c r="N15" s="43"/>
      <c r="O15" s="44"/>
      <c r="P15" s="44"/>
      <c r="Q15" s="45"/>
      <c r="R15" s="18"/>
      <c r="S15" s="18"/>
      <c r="T15" s="46"/>
      <c r="U15" s="52"/>
    </row>
    <row r="16" spans="1:21" ht="24.95" customHeight="1" x14ac:dyDescent="0.2">
      <c r="A16" s="122" t="s">
        <v>25</v>
      </c>
      <c r="B16" s="123"/>
      <c r="C16" s="35">
        <v>43929</v>
      </c>
      <c r="D16" s="55"/>
      <c r="E16" s="56"/>
      <c r="F16" s="57"/>
      <c r="G16" s="38">
        <f>DATE(YEAR(C16)+2,MONTH(C16),DAY(C16))</f>
        <v>44659</v>
      </c>
      <c r="H16" s="39">
        <f t="shared" ca="1" si="0"/>
        <v>34</v>
      </c>
      <c r="I16" s="40"/>
      <c r="J16" s="41"/>
      <c r="K16" s="40"/>
      <c r="L16" s="42"/>
      <c r="N16" s="43"/>
      <c r="O16" s="44"/>
      <c r="P16" s="44"/>
      <c r="Q16" s="24"/>
      <c r="R16" s="18"/>
      <c r="S16" s="18"/>
      <c r="T16" s="46"/>
      <c r="U16" s="52"/>
    </row>
    <row r="17" spans="1:21" ht="24.95" customHeight="1" x14ac:dyDescent="0.2">
      <c r="A17" s="122" t="s">
        <v>26</v>
      </c>
      <c r="B17" s="123"/>
      <c r="C17" s="35">
        <v>43929</v>
      </c>
      <c r="D17" s="48">
        <v>18625</v>
      </c>
      <c r="E17" s="100">
        <v>3359</v>
      </c>
      <c r="F17" s="101"/>
      <c r="G17" s="38">
        <f>DATE(YEAR(C17)+2,MONTH(C17),DAY(C17))</f>
        <v>44659</v>
      </c>
      <c r="H17" s="39">
        <f t="shared" ca="1" si="0"/>
        <v>34</v>
      </c>
      <c r="I17" s="40">
        <f>D17+7500</f>
        <v>26125</v>
      </c>
      <c r="J17" s="41" t="e">
        <f>I17-A5</f>
        <v>#N/A</v>
      </c>
      <c r="K17" s="40">
        <f>E17+300</f>
        <v>3659</v>
      </c>
      <c r="L17" s="42" t="e">
        <f>K17-B5</f>
        <v>#N/A</v>
      </c>
      <c r="N17" s="43"/>
      <c r="O17" s="44"/>
      <c r="P17" s="44"/>
      <c r="Q17" s="45"/>
      <c r="R17" s="18"/>
      <c r="S17" s="18"/>
      <c r="T17" s="46"/>
      <c r="U17" s="52"/>
    </row>
    <row r="18" spans="1:21" ht="24.95" customHeight="1" x14ac:dyDescent="0.25">
      <c r="A18" s="122" t="s">
        <v>27</v>
      </c>
      <c r="B18" s="123"/>
      <c r="C18" s="35">
        <v>43929</v>
      </c>
      <c r="D18" s="48">
        <v>18625</v>
      </c>
      <c r="E18" s="37"/>
      <c r="F18" s="28"/>
      <c r="G18" s="38">
        <f>DATE(YEAR(C18)+4,MONTH(C18),DAY(C18))</f>
        <v>45390</v>
      </c>
      <c r="H18" s="39">
        <f t="shared" ca="1" si="0"/>
        <v>765</v>
      </c>
      <c r="I18" s="40">
        <f>D18+30000</f>
        <v>48625</v>
      </c>
      <c r="J18" s="41" t="e">
        <f>I18-A5</f>
        <v>#N/A</v>
      </c>
      <c r="K18" s="40"/>
      <c r="L18" s="42"/>
      <c r="N18" s="43"/>
      <c r="O18" s="43"/>
      <c r="P18" s="54"/>
      <c r="Q18" s="24"/>
      <c r="R18" s="18"/>
      <c r="S18" s="18"/>
      <c r="T18" s="46"/>
      <c r="U18" s="52"/>
    </row>
    <row r="19" spans="1:21" ht="24.95" customHeight="1" x14ac:dyDescent="0.25">
      <c r="A19" s="122" t="s">
        <v>28</v>
      </c>
      <c r="B19" s="123"/>
      <c r="C19" s="35">
        <v>42459</v>
      </c>
      <c r="D19" s="48">
        <v>73</v>
      </c>
      <c r="E19" s="37"/>
      <c r="F19" s="28"/>
      <c r="G19" s="38">
        <f>DATE(YEAR(C19)+6,MONTH(C19),DAY(C19))</f>
        <v>44650</v>
      </c>
      <c r="H19" s="39">
        <f t="shared" ca="1" si="0"/>
        <v>25</v>
      </c>
      <c r="I19" s="40">
        <f>D19+45000</f>
        <v>45073</v>
      </c>
      <c r="J19" s="41" t="e">
        <f>I19-A5</f>
        <v>#N/A</v>
      </c>
      <c r="K19" s="40"/>
      <c r="L19" s="42"/>
      <c r="N19" s="43"/>
      <c r="O19" s="43"/>
      <c r="P19" s="54"/>
      <c r="Q19" s="24"/>
      <c r="R19" s="18"/>
      <c r="S19" s="18"/>
      <c r="T19" s="46"/>
      <c r="U19" s="52"/>
    </row>
    <row r="20" spans="1:21" ht="24.95" customHeight="1" thickBot="1" x14ac:dyDescent="0.3">
      <c r="A20" s="134" t="s">
        <v>29</v>
      </c>
      <c r="B20" s="135"/>
      <c r="C20" s="58">
        <v>43929</v>
      </c>
      <c r="D20" s="59"/>
      <c r="E20" s="60"/>
      <c r="F20" s="28"/>
      <c r="G20" s="61">
        <f>DATE(YEAR(C20)+4,MONTH(C20),DAY(C20))</f>
        <v>45390</v>
      </c>
      <c r="H20" s="62">
        <f t="shared" ca="1" si="0"/>
        <v>765</v>
      </c>
      <c r="I20" s="63"/>
      <c r="J20" s="64"/>
      <c r="K20" s="63"/>
      <c r="L20" s="65"/>
      <c r="N20" s="43"/>
      <c r="O20" s="43"/>
      <c r="P20" s="44"/>
      <c r="Q20" s="45"/>
      <c r="R20" s="18"/>
      <c r="S20" s="18"/>
      <c r="T20" s="46"/>
      <c r="U20" s="52"/>
    </row>
    <row r="21" spans="1:21" ht="24.95" customHeight="1" x14ac:dyDescent="0.2">
      <c r="N21" s="43"/>
      <c r="O21" s="43"/>
      <c r="P21" s="44"/>
      <c r="Q21" s="45"/>
      <c r="R21" s="18"/>
      <c r="S21" s="18"/>
      <c r="T21" s="46"/>
      <c r="U21" s="52"/>
    </row>
    <row r="22" spans="1:21" ht="24.95" customHeight="1" thickBot="1" x14ac:dyDescent="0.25">
      <c r="N22" s="43"/>
      <c r="O22" s="43"/>
      <c r="P22" s="44"/>
      <c r="Q22" s="45"/>
      <c r="R22" s="18"/>
      <c r="S22" s="18"/>
      <c r="T22" s="46"/>
      <c r="U22" s="52"/>
    </row>
    <row r="23" spans="1:21" ht="24.95" customHeight="1" x14ac:dyDescent="0.2">
      <c r="A23" s="66" t="s">
        <v>30</v>
      </c>
      <c r="B23" s="67">
        <f ca="1">TODAY()</f>
        <v>44625</v>
      </c>
      <c r="C23" s="68"/>
      <c r="D23" s="136" t="e">
        <f>B3</f>
        <v>#N/A</v>
      </c>
      <c r="E23" s="137"/>
      <c r="N23" s="43"/>
      <c r="O23" s="43"/>
      <c r="P23" s="44"/>
      <c r="Q23" s="45"/>
      <c r="R23" s="18"/>
      <c r="S23" s="18"/>
      <c r="T23" s="46"/>
      <c r="U23" s="69"/>
    </row>
    <row r="24" spans="1:21" ht="24.95" customHeight="1" x14ac:dyDescent="0.2">
      <c r="A24" s="70" t="e">
        <f>A5</f>
        <v>#N/A</v>
      </c>
      <c r="B24" s="71" t="s">
        <v>31</v>
      </c>
      <c r="C24" s="71"/>
      <c r="D24" s="138"/>
      <c r="E24" s="139"/>
      <c r="F24" s="72"/>
      <c r="N24" s="43"/>
      <c r="O24" s="43"/>
      <c r="P24" s="44"/>
      <c r="Q24" s="45"/>
      <c r="R24" s="18"/>
      <c r="S24" s="18"/>
      <c r="T24" s="46"/>
      <c r="U24" s="69"/>
    </row>
    <row r="25" spans="1:21" ht="24.95" customHeight="1" thickBot="1" x14ac:dyDescent="0.25">
      <c r="A25" s="73" t="e">
        <f>B5</f>
        <v>#N/A</v>
      </c>
      <c r="B25" s="74" t="s">
        <v>32</v>
      </c>
      <c r="C25" s="74"/>
      <c r="D25" s="140"/>
      <c r="E25" s="141"/>
      <c r="N25" s="43"/>
      <c r="O25" s="43"/>
      <c r="P25" s="44"/>
      <c r="Q25" s="24"/>
      <c r="R25" s="18"/>
      <c r="S25" s="18"/>
      <c r="T25" s="75"/>
      <c r="U25" s="76"/>
    </row>
    <row r="26" spans="1:21" ht="24.95" customHeight="1" x14ac:dyDescent="0.2">
      <c r="A26" s="142" t="s">
        <v>33</v>
      </c>
      <c r="B26" s="143"/>
      <c r="C26" s="146" t="str">
        <f>E3</f>
        <v>104</v>
      </c>
      <c r="D26" s="146"/>
      <c r="E26" s="147"/>
      <c r="N26" s="43"/>
      <c r="O26" s="43"/>
      <c r="P26" s="44"/>
      <c r="Q26" s="45"/>
      <c r="R26" s="18"/>
      <c r="S26" s="18"/>
      <c r="T26" s="77"/>
      <c r="U26" s="69"/>
    </row>
    <row r="27" spans="1:21" ht="24.95" customHeight="1" thickBot="1" x14ac:dyDescent="0.25">
      <c r="A27" s="144"/>
      <c r="B27" s="145"/>
      <c r="C27" s="148"/>
      <c r="D27" s="148"/>
      <c r="E27" s="149"/>
      <c r="N27" s="43"/>
      <c r="O27" s="43"/>
      <c r="P27" s="44"/>
      <c r="Q27" s="24"/>
      <c r="R27" s="18"/>
      <c r="S27" s="18"/>
      <c r="T27" s="46"/>
      <c r="U27" s="52"/>
    </row>
    <row r="28" spans="1:21" ht="24.95" customHeight="1" x14ac:dyDescent="0.2">
      <c r="A28" s="150" t="s">
        <v>34</v>
      </c>
      <c r="B28" s="151"/>
      <c r="C28" s="152" t="s">
        <v>35</v>
      </c>
      <c r="D28" s="153"/>
      <c r="E28" s="154"/>
      <c r="N28" s="43"/>
      <c r="O28" s="43"/>
      <c r="P28" s="44"/>
      <c r="Q28" s="45"/>
      <c r="R28" s="18"/>
      <c r="S28" s="18"/>
      <c r="T28" s="46"/>
      <c r="U28" s="52"/>
    </row>
    <row r="29" spans="1:21" ht="24.95" customHeight="1" thickBot="1" x14ac:dyDescent="0.25">
      <c r="A29" s="150"/>
      <c r="B29" s="151"/>
      <c r="C29" s="78" t="s">
        <v>9</v>
      </c>
      <c r="D29" s="79" t="s">
        <v>10</v>
      </c>
      <c r="E29" s="80" t="s">
        <v>11</v>
      </c>
      <c r="N29" s="43"/>
      <c r="O29" s="81"/>
      <c r="P29" s="44"/>
      <c r="Q29" s="45"/>
      <c r="R29" s="18"/>
      <c r="S29" s="18"/>
      <c r="T29" s="46"/>
      <c r="U29" s="52"/>
    </row>
    <row r="30" spans="1:21" ht="24.95" customHeight="1" x14ac:dyDescent="0.2">
      <c r="A30" s="157" t="s">
        <v>36</v>
      </c>
      <c r="B30" s="158"/>
      <c r="C30" s="82">
        <f>G9</f>
        <v>44659</v>
      </c>
      <c r="D30" s="83"/>
      <c r="E30" s="84"/>
      <c r="N30" s="43"/>
      <c r="O30" s="81"/>
      <c r="P30" s="54"/>
      <c r="Q30" s="45"/>
      <c r="R30" s="18"/>
      <c r="S30" s="18"/>
      <c r="T30" s="46"/>
      <c r="U30" s="52"/>
    </row>
    <row r="31" spans="1:21" ht="24.95" customHeight="1" x14ac:dyDescent="0.2">
      <c r="A31" s="159" t="s">
        <v>37</v>
      </c>
      <c r="B31" s="160"/>
      <c r="C31" s="85">
        <f t="shared" ref="C31:C41" si="1">G10</f>
        <v>44344</v>
      </c>
      <c r="D31" s="86"/>
      <c r="E31" s="87"/>
      <c r="N31" s="43"/>
      <c r="O31" s="81"/>
      <c r="P31" s="54"/>
      <c r="Q31" s="45"/>
      <c r="R31" s="18"/>
      <c r="S31" s="18"/>
      <c r="T31" s="46"/>
      <c r="U31" s="52"/>
    </row>
    <row r="32" spans="1:21" ht="24.95" customHeight="1" x14ac:dyDescent="0.2">
      <c r="A32" s="159" t="s">
        <v>38</v>
      </c>
      <c r="B32" s="160"/>
      <c r="C32" s="85">
        <f t="shared" si="1"/>
        <v>44707</v>
      </c>
      <c r="D32" s="48">
        <f>I11</f>
        <v>33653</v>
      </c>
      <c r="E32" s="87"/>
      <c r="N32" s="43"/>
      <c r="O32" s="81"/>
      <c r="P32" s="54"/>
      <c r="Q32" s="45"/>
      <c r="R32" s="18"/>
      <c r="S32" s="18"/>
      <c r="T32" s="46"/>
      <c r="U32" s="52"/>
    </row>
    <row r="33" spans="1:21" ht="24.95" customHeight="1" x14ac:dyDescent="0.2">
      <c r="A33" s="159" t="s">
        <v>39</v>
      </c>
      <c r="B33" s="160"/>
      <c r="C33" s="85"/>
      <c r="D33" s="48">
        <f t="shared" ref="D33:D40" si="2">I12</f>
        <v>30073</v>
      </c>
      <c r="E33" s="87"/>
      <c r="N33" s="43"/>
      <c r="O33" s="81"/>
      <c r="P33" s="54"/>
      <c r="Q33" s="45"/>
      <c r="R33" s="18"/>
      <c r="S33" s="18"/>
      <c r="T33" s="46"/>
      <c r="U33" s="52"/>
    </row>
    <row r="34" spans="1:21" ht="24.95" customHeight="1" x14ac:dyDescent="0.2">
      <c r="A34" s="159" t="s">
        <v>40</v>
      </c>
      <c r="B34" s="160"/>
      <c r="C34" s="85"/>
      <c r="D34" s="48">
        <f t="shared" si="2"/>
        <v>90000</v>
      </c>
      <c r="E34" s="87"/>
      <c r="N34" s="43"/>
      <c r="O34" s="81"/>
      <c r="P34" s="54"/>
      <c r="Q34" s="45"/>
      <c r="R34" s="18"/>
      <c r="S34" s="18"/>
      <c r="T34" s="46"/>
      <c r="U34" s="52"/>
    </row>
    <row r="35" spans="1:21" ht="24.95" customHeight="1" x14ac:dyDescent="0.2">
      <c r="A35" s="159" t="s">
        <v>41</v>
      </c>
      <c r="B35" s="160"/>
      <c r="C35" s="85">
        <f t="shared" si="1"/>
        <v>44456</v>
      </c>
      <c r="D35" s="48"/>
      <c r="E35" s="87"/>
      <c r="N35" s="43"/>
      <c r="O35" s="81"/>
      <c r="P35" s="54"/>
      <c r="Q35" s="45"/>
      <c r="R35" s="18"/>
      <c r="S35" s="18"/>
      <c r="T35" s="46"/>
      <c r="U35" s="52"/>
    </row>
    <row r="36" spans="1:21" ht="24.95" customHeight="1" x14ac:dyDescent="0.2">
      <c r="A36" s="159" t="s">
        <v>42</v>
      </c>
      <c r="B36" s="160"/>
      <c r="C36" s="85"/>
      <c r="D36" s="48">
        <f t="shared" si="2"/>
        <v>31043</v>
      </c>
      <c r="E36" s="87"/>
      <c r="N36" s="43"/>
      <c r="O36" s="81"/>
      <c r="P36" s="44"/>
      <c r="Q36" s="45"/>
      <c r="R36" s="18"/>
      <c r="S36" s="18"/>
      <c r="T36" s="46"/>
      <c r="U36" s="52"/>
    </row>
    <row r="37" spans="1:21" ht="24.95" customHeight="1" x14ac:dyDescent="0.2">
      <c r="A37" s="159" t="s">
        <v>43</v>
      </c>
      <c r="B37" s="160"/>
      <c r="C37" s="85">
        <f t="shared" si="1"/>
        <v>44659</v>
      </c>
      <c r="D37" s="48"/>
      <c r="E37" s="88"/>
      <c r="N37" s="43"/>
      <c r="O37" s="81"/>
      <c r="P37" s="54"/>
      <c r="Q37" s="45"/>
      <c r="R37" s="18"/>
      <c r="S37" s="18"/>
      <c r="T37" s="46"/>
      <c r="U37" s="52"/>
    </row>
    <row r="38" spans="1:21" ht="24.95" customHeight="1" x14ac:dyDescent="0.2">
      <c r="A38" s="159" t="s">
        <v>26</v>
      </c>
      <c r="B38" s="160"/>
      <c r="C38" s="85">
        <f t="shared" si="1"/>
        <v>44659</v>
      </c>
      <c r="D38" s="48">
        <f t="shared" si="2"/>
        <v>26125</v>
      </c>
      <c r="E38" s="100" t="e">
        <f>L17</f>
        <v>#N/A</v>
      </c>
      <c r="N38" s="43"/>
      <c r="O38" s="81"/>
      <c r="P38" s="54"/>
      <c r="Q38" s="45"/>
      <c r="R38" s="18"/>
      <c r="S38" s="18"/>
      <c r="T38" s="46"/>
      <c r="U38" s="52"/>
    </row>
    <row r="39" spans="1:21" ht="24.95" customHeight="1" x14ac:dyDescent="0.2">
      <c r="A39" s="159" t="s">
        <v>44</v>
      </c>
      <c r="B39" s="160"/>
      <c r="C39" s="85">
        <f t="shared" si="1"/>
        <v>45390</v>
      </c>
      <c r="D39" s="48">
        <f t="shared" si="2"/>
        <v>48625</v>
      </c>
      <c r="E39" s="87"/>
      <c r="N39" s="43"/>
      <c r="O39" s="81"/>
      <c r="P39" s="54"/>
      <c r="Q39" s="45"/>
      <c r="R39" s="18"/>
      <c r="S39" s="18"/>
      <c r="T39" s="46"/>
      <c r="U39" s="52"/>
    </row>
    <row r="40" spans="1:21" ht="24.95" customHeight="1" x14ac:dyDescent="0.2">
      <c r="A40" s="159" t="s">
        <v>45</v>
      </c>
      <c r="B40" s="160"/>
      <c r="C40" s="85">
        <f t="shared" si="1"/>
        <v>44650</v>
      </c>
      <c r="D40" s="48">
        <f t="shared" si="2"/>
        <v>45073</v>
      </c>
      <c r="E40" s="87"/>
      <c r="N40" s="43"/>
      <c r="O40" s="81"/>
      <c r="P40" s="54"/>
      <c r="Q40" s="45"/>
      <c r="R40" s="18"/>
      <c r="S40" s="18"/>
      <c r="T40" s="46"/>
      <c r="U40" s="52"/>
    </row>
    <row r="41" spans="1:21" ht="24.95" customHeight="1" thickBot="1" x14ac:dyDescent="0.25">
      <c r="A41" s="155" t="s">
        <v>46</v>
      </c>
      <c r="B41" s="156"/>
      <c r="C41" s="89">
        <f t="shared" si="1"/>
        <v>45390</v>
      </c>
      <c r="D41" s="90"/>
      <c r="E41" s="91"/>
      <c r="N41" s="43"/>
      <c r="O41" s="81"/>
      <c r="P41" s="44"/>
      <c r="Q41" s="45"/>
      <c r="R41" s="18"/>
      <c r="S41" s="18"/>
      <c r="T41" s="46"/>
      <c r="U41" s="52"/>
    </row>
    <row r="42" spans="1:21" ht="24.95" customHeight="1" x14ac:dyDescent="0.2">
      <c r="N42" s="43"/>
      <c r="O42" s="81"/>
      <c r="P42" s="44"/>
      <c r="Q42" s="45"/>
      <c r="R42" s="18"/>
      <c r="S42" s="18"/>
      <c r="T42" s="46"/>
      <c r="U42" s="52"/>
    </row>
    <row r="43" spans="1:21" ht="24.95" customHeight="1" x14ac:dyDescent="0.2">
      <c r="N43" s="43"/>
      <c r="O43" s="81"/>
      <c r="P43" s="44"/>
      <c r="Q43" s="45"/>
      <c r="R43" s="18"/>
      <c r="S43" s="18"/>
      <c r="T43" s="46"/>
      <c r="U43" s="52"/>
    </row>
    <row r="44" spans="1:21" ht="24.95" customHeight="1" x14ac:dyDescent="0.2">
      <c r="N44" s="43"/>
      <c r="O44" s="81"/>
      <c r="P44" s="44"/>
      <c r="Q44" s="45"/>
      <c r="R44" s="18"/>
      <c r="S44" s="18"/>
      <c r="T44" s="46"/>
      <c r="U44" s="52"/>
    </row>
    <row r="45" spans="1:21" ht="24.95" customHeight="1" x14ac:dyDescent="0.2">
      <c r="N45" s="43"/>
      <c r="O45" s="81"/>
      <c r="P45" s="44"/>
      <c r="Q45" s="45"/>
      <c r="R45" s="18"/>
      <c r="S45" s="18"/>
      <c r="T45" s="46"/>
      <c r="U45" s="52"/>
    </row>
    <row r="46" spans="1:21" ht="24.95" customHeight="1" x14ac:dyDescent="0.2">
      <c r="N46" s="92"/>
      <c r="O46" s="92"/>
      <c r="P46" s="52"/>
      <c r="Q46" s="92"/>
      <c r="R46" s="92"/>
      <c r="S46" s="92"/>
      <c r="T46" s="46"/>
      <c r="U46" s="52"/>
    </row>
    <row r="47" spans="1:21" ht="24.95" customHeight="1" x14ac:dyDescent="0.2">
      <c r="N47" s="92"/>
      <c r="O47" s="92"/>
      <c r="P47" s="52"/>
      <c r="Q47" s="92"/>
      <c r="R47" s="92"/>
      <c r="S47" s="92"/>
      <c r="T47" s="46"/>
      <c r="U47" s="52"/>
    </row>
    <row r="48" spans="1:21" ht="24.95" customHeight="1" x14ac:dyDescent="0.2">
      <c r="N48" s="92"/>
      <c r="O48" s="92"/>
      <c r="P48" s="52"/>
      <c r="Q48" s="92"/>
      <c r="R48" s="92"/>
      <c r="S48" s="92"/>
      <c r="T48" s="46"/>
      <c r="U48" s="52"/>
    </row>
    <row r="49" spans="14:21" ht="24.95" customHeight="1" x14ac:dyDescent="0.2">
      <c r="N49" s="92"/>
      <c r="O49" s="92"/>
      <c r="P49" s="52"/>
      <c r="Q49" s="92"/>
      <c r="R49" s="92"/>
      <c r="S49" s="92"/>
      <c r="T49" s="46"/>
      <c r="U49" s="52"/>
    </row>
    <row r="50" spans="14:21" ht="24.95" customHeight="1" x14ac:dyDescent="0.2">
      <c r="N50" s="92"/>
      <c r="O50" s="92"/>
      <c r="P50" s="52"/>
      <c r="Q50" s="92"/>
      <c r="R50" s="92"/>
      <c r="S50" s="92"/>
      <c r="T50" s="75"/>
      <c r="U50" s="93"/>
    </row>
    <row r="51" spans="14:21" ht="24.95" customHeight="1" x14ac:dyDescent="0.2">
      <c r="N51" s="92"/>
      <c r="O51" s="94"/>
      <c r="P51" s="75"/>
      <c r="Q51" s="75"/>
      <c r="R51" s="75"/>
      <c r="S51" s="92"/>
      <c r="T51" s="75"/>
      <c r="U51" s="93"/>
    </row>
    <row r="52" spans="14:21" ht="24.95" customHeight="1" x14ac:dyDescent="0.2">
      <c r="N52" s="92"/>
      <c r="O52" s="94"/>
      <c r="P52" s="75"/>
      <c r="Q52" s="75"/>
      <c r="R52" s="75"/>
      <c r="S52" s="92"/>
      <c r="T52" s="75"/>
      <c r="U52" s="52"/>
    </row>
    <row r="53" spans="14:21" ht="24.95" customHeight="1" x14ac:dyDescent="0.2">
      <c r="N53" s="92"/>
      <c r="O53" s="92"/>
      <c r="P53" s="75"/>
      <c r="Q53" s="75"/>
      <c r="R53" s="75"/>
      <c r="S53" s="92"/>
      <c r="T53" s="75"/>
      <c r="U53" s="52"/>
    </row>
    <row r="54" spans="14:21" ht="24.95" customHeight="1" x14ac:dyDescent="0.2">
      <c r="N54" s="92"/>
      <c r="O54" s="92"/>
      <c r="P54" s="75"/>
      <c r="Q54" s="75"/>
      <c r="R54" s="75"/>
      <c r="S54" s="92"/>
      <c r="T54" s="75"/>
      <c r="U54" s="93"/>
    </row>
    <row r="55" spans="14:21" ht="24.95" customHeight="1" x14ac:dyDescent="0.2">
      <c r="N55" s="75"/>
      <c r="O55" s="94"/>
      <c r="P55" s="75"/>
      <c r="Q55" s="75"/>
      <c r="R55" s="75"/>
      <c r="S55" s="92"/>
      <c r="T55" s="75"/>
      <c r="U55" s="93"/>
    </row>
    <row r="56" spans="14:21" ht="24.95" customHeight="1" x14ac:dyDescent="0.2">
      <c r="N56" s="75"/>
      <c r="O56" s="94"/>
      <c r="P56" s="75"/>
      <c r="Q56" s="75"/>
      <c r="R56" s="75"/>
      <c r="S56" s="92"/>
      <c r="T56" s="75"/>
      <c r="U56" s="52"/>
    </row>
    <row r="57" spans="14:21" ht="24.95" customHeight="1" x14ac:dyDescent="0.2">
      <c r="N57" s="75"/>
      <c r="O57" s="92"/>
      <c r="P57" s="75"/>
      <c r="Q57" s="75"/>
      <c r="R57" s="75"/>
      <c r="S57" s="92"/>
      <c r="T57" s="75"/>
      <c r="U57" s="93"/>
    </row>
    <row r="58" spans="14:21" ht="24.95" customHeight="1" x14ac:dyDescent="0.2">
      <c r="N58" s="75"/>
      <c r="O58" s="94"/>
      <c r="P58" s="75"/>
      <c r="Q58" s="75"/>
      <c r="R58" s="75"/>
      <c r="S58" s="92"/>
      <c r="T58" s="75"/>
      <c r="U58" s="52"/>
    </row>
    <row r="59" spans="14:21" ht="24.95" customHeight="1" x14ac:dyDescent="0.2">
      <c r="N59" s="75"/>
      <c r="O59" s="92"/>
      <c r="P59" s="75"/>
      <c r="Q59" s="75"/>
      <c r="R59" s="75"/>
      <c r="S59" s="92"/>
      <c r="T59" s="75"/>
      <c r="U59" s="52"/>
    </row>
    <row r="60" spans="14:21" ht="24.95" customHeight="1" x14ac:dyDescent="0.2">
      <c r="N60" s="75"/>
      <c r="O60" s="92"/>
      <c r="P60" s="75"/>
      <c r="Q60" s="75"/>
      <c r="R60" s="75"/>
      <c r="S60" s="92"/>
      <c r="T60" s="75"/>
      <c r="U60" s="93"/>
    </row>
    <row r="61" spans="14:21" ht="24.95" customHeight="1" x14ac:dyDescent="0.2">
      <c r="N61" s="75"/>
      <c r="O61" s="94"/>
      <c r="P61" s="75"/>
      <c r="Q61" s="75"/>
      <c r="R61" s="75"/>
      <c r="S61" s="92"/>
      <c r="T61" s="95"/>
      <c r="U61" s="76"/>
    </row>
    <row r="62" spans="14:21" ht="24.95" customHeight="1" x14ac:dyDescent="0.2">
      <c r="N62" s="75"/>
      <c r="O62" s="92"/>
      <c r="P62" s="92"/>
      <c r="Q62" s="75"/>
      <c r="R62" s="75"/>
      <c r="S62" s="75"/>
      <c r="T62" s="95"/>
      <c r="U62" s="76"/>
    </row>
    <row r="63" spans="14:21" ht="24.95" customHeight="1" x14ac:dyDescent="0.2">
      <c r="N63" s="96"/>
      <c r="O63" s="96"/>
      <c r="P63" s="96"/>
      <c r="Q63" s="46"/>
      <c r="R63" s="46"/>
      <c r="S63" s="46"/>
    </row>
    <row r="64" spans="14:21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</sheetData>
  <mergeCells count="38">
    <mergeCell ref="A38:B38"/>
    <mergeCell ref="A39:B39"/>
    <mergeCell ref="C28:E28"/>
    <mergeCell ref="A30:B30"/>
    <mergeCell ref="A31:B31"/>
    <mergeCell ref="A32:B32"/>
    <mergeCell ref="A33:B33"/>
    <mergeCell ref="A40:B40"/>
    <mergeCell ref="A41:B41"/>
    <mergeCell ref="A34:B34"/>
    <mergeCell ref="A35:B35"/>
    <mergeCell ref="A36:B36"/>
    <mergeCell ref="A37:B37"/>
    <mergeCell ref="A14:B14"/>
    <mergeCell ref="A15:B15"/>
    <mergeCell ref="A16:B16"/>
    <mergeCell ref="A17:B17"/>
    <mergeCell ref="A18:B18"/>
    <mergeCell ref="A19:B19"/>
    <mergeCell ref="A20:B20"/>
    <mergeCell ref="D23:E25"/>
    <mergeCell ref="A26:B27"/>
    <mergeCell ref="C26:E27"/>
    <mergeCell ref="A28:B29"/>
    <mergeCell ref="A13:B13"/>
    <mergeCell ref="A1:D2"/>
    <mergeCell ref="E1:L2"/>
    <mergeCell ref="C3:D3"/>
    <mergeCell ref="A7:B7"/>
    <mergeCell ref="C7:E7"/>
    <mergeCell ref="G7:L7"/>
    <mergeCell ref="A8:B8"/>
    <mergeCell ref="A9:B9"/>
    <mergeCell ref="A10:B10"/>
    <mergeCell ref="A11:B11"/>
    <mergeCell ref="A12:B12"/>
    <mergeCell ref="E3:F3"/>
    <mergeCell ref="G6:L6"/>
  </mergeCells>
  <conditionalFormatting sqref="R10:S45">
    <cfRule type="containsText" dxfId="11" priority="6" stopIfTrue="1" operator="containsText" text="OUI">
      <formula>NOT(ISERROR(SEARCH("OUI",R10)))</formula>
    </cfRule>
  </conditionalFormatting>
  <conditionalFormatting sqref="J9:J20 L9:L20 H9:H20">
    <cfRule type="containsBlanks" dxfId="10" priority="2" stopIfTrue="1">
      <formula>LEN(TRIM(H9))=0</formula>
    </cfRule>
  </conditionalFormatting>
  <conditionalFormatting sqref="J11:J13 J15 J17:J19 L17 H9:H20">
    <cfRule type="cellIs" dxfId="9" priority="3" stopIfTrue="1" operator="between">
      <formula>60</formula>
      <formula>90000</formula>
    </cfRule>
    <cfRule type="cellIs" dxfId="8" priority="4" stopIfTrue="1" operator="between">
      <formula>10</formula>
      <formula>59</formula>
    </cfRule>
    <cfRule type="cellIs" dxfId="7" priority="5" stopIfTrue="1" operator="between">
      <formula>-10000</formula>
      <formula>9</formula>
    </cfRule>
  </conditionalFormatting>
  <conditionalFormatting sqref="G9:L20">
    <cfRule type="containsBlanks" dxfId="6" priority="1" stopIfTrue="1">
      <formula>LEN(TRIM(G9))=0</formula>
    </cfRule>
  </conditionalFormatting>
  <hyperlinks>
    <hyperlink ref="E1:K2" location="'VTC P4'!A1" display="VTC P4"/>
    <hyperlink ref="A1:D2" location="'Etat du parc'!A10" display="RETOUR ETAT DU PARC"/>
    <hyperlink ref="E1:L2" location="VTC_P4!A1" display="VTC P4"/>
  </hyperlink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70"/>
  <sheetViews>
    <sheetView zoomScale="70" zoomScaleNormal="70" workbookViewId="0">
      <selection activeCell="K25" sqref="K25"/>
    </sheetView>
  </sheetViews>
  <sheetFormatPr baseColWidth="10" defaultColWidth="20.7109375" defaultRowHeight="14.25" x14ac:dyDescent="0.2"/>
  <cols>
    <col min="1" max="2" width="30.7109375" style="1" customWidth="1"/>
    <col min="3" max="12" width="15.7109375" style="1" customWidth="1"/>
    <col min="13" max="16384" width="20.7109375" style="1"/>
  </cols>
  <sheetData>
    <row r="1" spans="1:21" ht="30" customHeight="1" x14ac:dyDescent="0.2">
      <c r="A1" s="110" t="s">
        <v>0</v>
      </c>
      <c r="B1" s="110"/>
      <c r="C1" s="110"/>
      <c r="D1" s="110"/>
      <c r="E1" s="111" t="s">
        <v>1</v>
      </c>
      <c r="F1" s="112"/>
      <c r="G1" s="113"/>
      <c r="H1" s="113"/>
      <c r="I1" s="113"/>
      <c r="J1" s="113"/>
      <c r="K1" s="113"/>
      <c r="L1" s="114"/>
    </row>
    <row r="2" spans="1:21" ht="30" customHeight="1" thickBot="1" x14ac:dyDescent="0.25">
      <c r="A2" s="110"/>
      <c r="B2" s="110"/>
      <c r="C2" s="110"/>
      <c r="D2" s="110"/>
      <c r="E2" s="115"/>
      <c r="F2" s="116"/>
      <c r="G2" s="116"/>
      <c r="H2" s="116"/>
      <c r="I2" s="116"/>
      <c r="J2" s="116"/>
      <c r="K2" s="116"/>
      <c r="L2" s="117"/>
    </row>
    <row r="3" spans="1:21" ht="30" customHeight="1" thickBot="1" x14ac:dyDescent="0.25">
      <c r="A3" s="2" t="s">
        <v>2</v>
      </c>
      <c r="B3" s="3" t="e">
        <f>VLOOKUP(E3,[1]potentiels!$B$10:$F$656,2,FALSE)</f>
        <v>#N/A</v>
      </c>
      <c r="C3" s="118" t="s">
        <v>3</v>
      </c>
      <c r="D3" s="119"/>
      <c r="E3" s="120" t="s">
        <v>52</v>
      </c>
      <c r="F3" s="120"/>
      <c r="G3" s="4"/>
      <c r="H3" s="5"/>
    </row>
    <row r="4" spans="1:21" ht="30" customHeight="1" thickBot="1" x14ac:dyDescent="0.25">
      <c r="A4" s="6" t="s">
        <v>4</v>
      </c>
      <c r="B4" s="7" t="s">
        <v>5</v>
      </c>
    </row>
    <row r="5" spans="1:21" ht="30" customHeight="1" thickBot="1" x14ac:dyDescent="0.25">
      <c r="A5" s="8" t="e">
        <f>VLOOKUP(E3,[1]potentiels!$B$10:$F$656,4,FALSE)</f>
        <v>#N/A</v>
      </c>
      <c r="B5" s="8" t="e">
        <f>VLOOKUP(E3,[1]potentiels!$B$10:$F$656,5,FALSE)</f>
        <v>#N/A</v>
      </c>
    </row>
    <row r="6" spans="1:21" s="11" customFormat="1" ht="20.100000000000001" customHeight="1" thickBot="1" x14ac:dyDescent="0.25">
      <c r="A6" s="9"/>
      <c r="B6" s="10"/>
      <c r="G6" s="121"/>
      <c r="H6" s="121"/>
      <c r="I6" s="121"/>
      <c r="J6" s="121"/>
      <c r="K6" s="121"/>
      <c r="L6" s="121"/>
      <c r="N6" s="1"/>
      <c r="O6" s="1"/>
      <c r="P6" s="1"/>
      <c r="Q6" s="1"/>
      <c r="R6" s="1"/>
      <c r="S6" s="1"/>
    </row>
    <row r="7" spans="1:21" ht="35.1" customHeight="1" thickBot="1" x14ac:dyDescent="0.5">
      <c r="A7" s="102" t="s">
        <v>6</v>
      </c>
      <c r="B7" s="103"/>
      <c r="C7" s="104" t="s">
        <v>7</v>
      </c>
      <c r="D7" s="105"/>
      <c r="E7" s="106"/>
      <c r="F7" s="12"/>
      <c r="G7" s="107" t="s">
        <v>8</v>
      </c>
      <c r="H7" s="108"/>
      <c r="I7" s="108"/>
      <c r="J7" s="108"/>
      <c r="K7" s="108"/>
      <c r="L7" s="109"/>
      <c r="N7" s="13"/>
      <c r="O7" s="13"/>
      <c r="P7" s="13"/>
      <c r="Q7" s="13"/>
      <c r="R7" s="13"/>
      <c r="S7" s="13"/>
      <c r="T7" s="14"/>
      <c r="U7" s="14"/>
    </row>
    <row r="8" spans="1:21" ht="35.1" customHeight="1" thickBot="1" x14ac:dyDescent="0.25">
      <c r="A8" s="124"/>
      <c r="B8" s="125"/>
      <c r="C8" s="15" t="s">
        <v>9</v>
      </c>
      <c r="D8" s="16" t="s">
        <v>10</v>
      </c>
      <c r="E8" s="17" t="s">
        <v>11</v>
      </c>
      <c r="F8" s="18"/>
      <c r="G8" s="19" t="s">
        <v>12</v>
      </c>
      <c r="H8" s="20" t="s">
        <v>13</v>
      </c>
      <c r="I8" s="20" t="s">
        <v>14</v>
      </c>
      <c r="J8" s="20" t="s">
        <v>15</v>
      </c>
      <c r="K8" s="20" t="s">
        <v>16</v>
      </c>
      <c r="L8" s="21" t="s">
        <v>17</v>
      </c>
      <c r="N8" s="22"/>
      <c r="O8" s="23"/>
      <c r="P8" s="24"/>
      <c r="Q8" s="23"/>
      <c r="R8" s="23"/>
      <c r="S8" s="23"/>
      <c r="T8" s="14"/>
      <c r="U8" s="14"/>
    </row>
    <row r="9" spans="1:21" ht="24.95" customHeight="1" x14ac:dyDescent="0.25">
      <c r="A9" s="126" t="s">
        <v>18</v>
      </c>
      <c r="B9" s="127"/>
      <c r="C9" s="25">
        <v>43929</v>
      </c>
      <c r="D9" s="26"/>
      <c r="E9" s="27"/>
      <c r="F9" s="28"/>
      <c r="G9" s="29">
        <f>DATE(YEAR(C9)+2,MONTH(C9),DAY(C9))</f>
        <v>44659</v>
      </c>
      <c r="H9" s="30">
        <f ca="1">G9-TODAY()</f>
        <v>34</v>
      </c>
      <c r="I9" s="31"/>
      <c r="J9" s="32"/>
      <c r="K9" s="31"/>
      <c r="L9" s="33"/>
      <c r="N9" s="22"/>
      <c r="O9" s="23"/>
      <c r="P9" s="24"/>
      <c r="Q9" s="34"/>
      <c r="R9" s="34"/>
      <c r="S9" s="34"/>
      <c r="T9" s="14"/>
      <c r="U9" s="14"/>
    </row>
    <row r="10" spans="1:21" ht="24.95" customHeight="1" x14ac:dyDescent="0.25">
      <c r="A10" s="128" t="s">
        <v>19</v>
      </c>
      <c r="B10" s="129"/>
      <c r="C10" s="35">
        <v>43979</v>
      </c>
      <c r="D10" s="36"/>
      <c r="E10" s="37"/>
      <c r="F10" s="28"/>
      <c r="G10" s="38">
        <f>DATE(YEAR(C10)+1,MONTH(C10),DAY(C10))</f>
        <v>44344</v>
      </c>
      <c r="H10" s="39">
        <f t="shared" ref="H10:H20" ca="1" si="0">G10-TODAY()</f>
        <v>-281</v>
      </c>
      <c r="I10" s="40"/>
      <c r="J10" s="41"/>
      <c r="K10" s="40"/>
      <c r="L10" s="42"/>
      <c r="N10" s="43"/>
      <c r="O10" s="43"/>
      <c r="P10" s="44"/>
      <c r="Q10" s="45"/>
      <c r="R10" s="18"/>
      <c r="S10" s="18"/>
      <c r="T10" s="46"/>
      <c r="U10" s="47"/>
    </row>
    <row r="11" spans="1:21" ht="24.95" customHeight="1" x14ac:dyDescent="0.25">
      <c r="A11" s="130" t="s">
        <v>20</v>
      </c>
      <c r="B11" s="131"/>
      <c r="C11" s="35">
        <v>43977</v>
      </c>
      <c r="D11" s="48">
        <v>18653</v>
      </c>
      <c r="E11" s="37"/>
      <c r="F11" s="28"/>
      <c r="G11" s="38">
        <f>DATE(YEAR(C11)+2,MONTH(C11),DAY(C11))</f>
        <v>44707</v>
      </c>
      <c r="H11" s="39">
        <f t="shared" ca="1" si="0"/>
        <v>82</v>
      </c>
      <c r="I11" s="40">
        <f>D11+15000</f>
        <v>33653</v>
      </c>
      <c r="J11" s="41" t="e">
        <f>I11-A5</f>
        <v>#N/A</v>
      </c>
      <c r="K11" s="40"/>
      <c r="L11" s="42"/>
      <c r="N11" s="43"/>
      <c r="O11" s="43"/>
      <c r="P11" s="44"/>
      <c r="Q11" s="45"/>
      <c r="R11" s="18"/>
      <c r="S11" s="18"/>
      <c r="T11" s="46"/>
      <c r="U11" s="47"/>
    </row>
    <row r="12" spans="1:21" ht="24.95" customHeight="1" x14ac:dyDescent="0.25">
      <c r="A12" s="130" t="s">
        <v>21</v>
      </c>
      <c r="B12" s="131"/>
      <c r="C12" s="49"/>
      <c r="D12" s="50">
        <v>73</v>
      </c>
      <c r="E12" s="37"/>
      <c r="F12" s="28"/>
      <c r="G12" s="38"/>
      <c r="H12" s="39"/>
      <c r="I12" s="51">
        <f>D12+30000</f>
        <v>30073</v>
      </c>
      <c r="J12" s="39" t="e">
        <f>I12-A5</f>
        <v>#N/A</v>
      </c>
      <c r="K12" s="40"/>
      <c r="L12" s="42"/>
      <c r="N12" s="43"/>
      <c r="O12" s="44"/>
      <c r="P12" s="44"/>
      <c r="Q12" s="45"/>
      <c r="R12" s="18"/>
      <c r="S12" s="18"/>
      <c r="T12" s="46"/>
      <c r="U12" s="52"/>
    </row>
    <row r="13" spans="1:21" ht="24.95" customHeight="1" x14ac:dyDescent="0.25">
      <c r="A13" s="130" t="s">
        <v>22</v>
      </c>
      <c r="B13" s="131"/>
      <c r="C13" s="49"/>
      <c r="D13" s="50"/>
      <c r="E13" s="37"/>
      <c r="F13" s="28"/>
      <c r="G13" s="38"/>
      <c r="H13" s="39"/>
      <c r="I13" s="51">
        <f>D13+90000</f>
        <v>90000</v>
      </c>
      <c r="J13" s="39" t="e">
        <f>I13-A5</f>
        <v>#N/A</v>
      </c>
      <c r="K13" s="40"/>
      <c r="L13" s="42"/>
      <c r="N13" s="43"/>
      <c r="O13" s="43"/>
      <c r="P13" s="44"/>
      <c r="Q13" s="24"/>
      <c r="R13" s="18"/>
      <c r="S13" s="18"/>
      <c r="T13" s="46"/>
      <c r="U13" s="52"/>
    </row>
    <row r="14" spans="1:21" ht="24.95" customHeight="1" x14ac:dyDescent="0.25">
      <c r="A14" s="132" t="s">
        <v>23</v>
      </c>
      <c r="B14" s="133"/>
      <c r="C14" s="35">
        <v>44091</v>
      </c>
      <c r="D14" s="36"/>
      <c r="E14" s="37"/>
      <c r="F14" s="28"/>
      <c r="G14" s="38">
        <f>DATE(YEAR(C14)+1,MONTH(C14),DAY(C14))</f>
        <v>44456</v>
      </c>
      <c r="H14" s="39">
        <f t="shared" ca="1" si="0"/>
        <v>-169</v>
      </c>
      <c r="I14" s="53"/>
      <c r="J14" s="53"/>
      <c r="K14" s="40"/>
      <c r="L14" s="42"/>
      <c r="N14" s="43"/>
      <c r="O14" s="43"/>
      <c r="P14" s="54"/>
      <c r="Q14" s="24"/>
      <c r="R14" s="18"/>
      <c r="S14" s="18"/>
      <c r="T14" s="46"/>
      <c r="U14" s="52"/>
    </row>
    <row r="15" spans="1:21" ht="24.95" customHeight="1" x14ac:dyDescent="0.25">
      <c r="A15" s="122" t="s">
        <v>24</v>
      </c>
      <c r="B15" s="123"/>
      <c r="C15" s="49"/>
      <c r="D15" s="48">
        <v>16043</v>
      </c>
      <c r="E15" s="37"/>
      <c r="F15" s="28"/>
      <c r="G15" s="38"/>
      <c r="H15" s="39"/>
      <c r="I15" s="40">
        <f>D15+15000</f>
        <v>31043</v>
      </c>
      <c r="J15" s="41" t="e">
        <f>I15-A5</f>
        <v>#N/A</v>
      </c>
      <c r="K15" s="40"/>
      <c r="L15" s="42"/>
      <c r="N15" s="43"/>
      <c r="O15" s="44"/>
      <c r="P15" s="44"/>
      <c r="Q15" s="45"/>
      <c r="R15" s="18"/>
      <c r="S15" s="18"/>
      <c r="T15" s="46"/>
      <c r="U15" s="52"/>
    </row>
    <row r="16" spans="1:21" ht="24.95" customHeight="1" x14ac:dyDescent="0.2">
      <c r="A16" s="122" t="s">
        <v>25</v>
      </c>
      <c r="B16" s="123"/>
      <c r="C16" s="35">
        <v>43929</v>
      </c>
      <c r="D16" s="55"/>
      <c r="E16" s="56"/>
      <c r="F16" s="57"/>
      <c r="G16" s="38">
        <f>DATE(YEAR(C16)+2,MONTH(C16),DAY(C16))</f>
        <v>44659</v>
      </c>
      <c r="H16" s="39">
        <f t="shared" ca="1" si="0"/>
        <v>34</v>
      </c>
      <c r="I16" s="40"/>
      <c r="J16" s="41"/>
      <c r="K16" s="40"/>
      <c r="L16" s="42"/>
      <c r="N16" s="43"/>
      <c r="O16" s="44"/>
      <c r="P16" s="44"/>
      <c r="Q16" s="24"/>
      <c r="R16" s="18"/>
      <c r="S16" s="18"/>
      <c r="T16" s="46"/>
      <c r="U16" s="52"/>
    </row>
    <row r="17" spans="1:21" ht="24.95" customHeight="1" x14ac:dyDescent="0.2">
      <c r="A17" s="122" t="s">
        <v>26</v>
      </c>
      <c r="B17" s="123"/>
      <c r="C17" s="35">
        <v>43929</v>
      </c>
      <c r="D17" s="48">
        <v>18625</v>
      </c>
      <c r="E17" s="100">
        <v>3359</v>
      </c>
      <c r="F17" s="101"/>
      <c r="G17" s="38">
        <f>DATE(YEAR(C17)+2,MONTH(C17),DAY(C17))</f>
        <v>44659</v>
      </c>
      <c r="H17" s="39">
        <f t="shared" ca="1" si="0"/>
        <v>34</v>
      </c>
      <c r="I17" s="40">
        <f>D17+7500</f>
        <v>26125</v>
      </c>
      <c r="J17" s="41" t="e">
        <f>I17-A5</f>
        <v>#N/A</v>
      </c>
      <c r="K17" s="40">
        <f>E17+300</f>
        <v>3659</v>
      </c>
      <c r="L17" s="42" t="e">
        <f>K17-B5</f>
        <v>#N/A</v>
      </c>
      <c r="N17" s="43"/>
      <c r="O17" s="44"/>
      <c r="P17" s="44"/>
      <c r="Q17" s="45"/>
      <c r="R17" s="18"/>
      <c r="S17" s="18"/>
      <c r="T17" s="46"/>
      <c r="U17" s="52"/>
    </row>
    <row r="18" spans="1:21" ht="24.95" customHeight="1" x14ac:dyDescent="0.25">
      <c r="A18" s="122" t="s">
        <v>27</v>
      </c>
      <c r="B18" s="123"/>
      <c r="C18" s="35">
        <v>43929</v>
      </c>
      <c r="D18" s="48">
        <v>18625</v>
      </c>
      <c r="E18" s="37"/>
      <c r="F18" s="28"/>
      <c r="G18" s="38">
        <f>DATE(YEAR(C18)+4,MONTH(C18),DAY(C18))</f>
        <v>45390</v>
      </c>
      <c r="H18" s="39">
        <f t="shared" ca="1" si="0"/>
        <v>765</v>
      </c>
      <c r="I18" s="40">
        <f>D18+30000</f>
        <v>48625</v>
      </c>
      <c r="J18" s="41" t="e">
        <f>I18-A5</f>
        <v>#N/A</v>
      </c>
      <c r="K18" s="40"/>
      <c r="L18" s="42"/>
      <c r="N18" s="43"/>
      <c r="O18" s="43"/>
      <c r="P18" s="54"/>
      <c r="Q18" s="24"/>
      <c r="R18" s="18"/>
      <c r="S18" s="18"/>
      <c r="T18" s="46"/>
      <c r="U18" s="52"/>
    </row>
    <row r="19" spans="1:21" ht="24.95" customHeight="1" x14ac:dyDescent="0.25">
      <c r="A19" s="122" t="s">
        <v>28</v>
      </c>
      <c r="B19" s="123"/>
      <c r="C19" s="35">
        <v>42459</v>
      </c>
      <c r="D19" s="48">
        <v>73</v>
      </c>
      <c r="E19" s="37"/>
      <c r="F19" s="28"/>
      <c r="G19" s="38">
        <f>DATE(YEAR(C19)+6,MONTH(C19),DAY(C19))</f>
        <v>44650</v>
      </c>
      <c r="H19" s="39">
        <f t="shared" ca="1" si="0"/>
        <v>25</v>
      </c>
      <c r="I19" s="40">
        <f>D19+45000</f>
        <v>45073</v>
      </c>
      <c r="J19" s="41" t="e">
        <f>I19-A5</f>
        <v>#N/A</v>
      </c>
      <c r="K19" s="40"/>
      <c r="L19" s="42"/>
      <c r="N19" s="43"/>
      <c r="O19" s="43"/>
      <c r="P19" s="54"/>
      <c r="Q19" s="24"/>
      <c r="R19" s="18"/>
      <c r="S19" s="18"/>
      <c r="T19" s="46"/>
      <c r="U19" s="52"/>
    </row>
    <row r="20" spans="1:21" ht="24.95" customHeight="1" thickBot="1" x14ac:dyDescent="0.3">
      <c r="A20" s="134" t="s">
        <v>29</v>
      </c>
      <c r="B20" s="135"/>
      <c r="C20" s="58">
        <v>43929</v>
      </c>
      <c r="D20" s="59"/>
      <c r="E20" s="60"/>
      <c r="F20" s="28"/>
      <c r="G20" s="61">
        <f>DATE(YEAR(C20)+4,MONTH(C20),DAY(C20))</f>
        <v>45390</v>
      </c>
      <c r="H20" s="62">
        <f t="shared" ca="1" si="0"/>
        <v>765</v>
      </c>
      <c r="I20" s="63"/>
      <c r="J20" s="64"/>
      <c r="K20" s="63"/>
      <c r="L20" s="65"/>
      <c r="N20" s="43"/>
      <c r="O20" s="43"/>
      <c r="P20" s="44"/>
      <c r="Q20" s="45"/>
      <c r="R20" s="18"/>
      <c r="S20" s="18"/>
      <c r="T20" s="46"/>
      <c r="U20" s="52"/>
    </row>
    <row r="21" spans="1:21" ht="24.95" customHeight="1" x14ac:dyDescent="0.2">
      <c r="N21" s="43"/>
      <c r="O21" s="43"/>
      <c r="P21" s="44"/>
      <c r="Q21" s="45"/>
      <c r="R21" s="18"/>
      <c r="S21" s="18"/>
      <c r="T21" s="46"/>
      <c r="U21" s="52"/>
    </row>
    <row r="22" spans="1:21" ht="24.95" customHeight="1" thickBot="1" x14ac:dyDescent="0.25">
      <c r="N22" s="43"/>
      <c r="O22" s="43"/>
      <c r="P22" s="44"/>
      <c r="Q22" s="45"/>
      <c r="R22" s="18"/>
      <c r="S22" s="18"/>
      <c r="T22" s="46"/>
      <c r="U22" s="52"/>
    </row>
    <row r="23" spans="1:21" ht="24.95" customHeight="1" x14ac:dyDescent="0.2">
      <c r="A23" s="66" t="s">
        <v>30</v>
      </c>
      <c r="B23" s="67">
        <f ca="1">TODAY()</f>
        <v>44625</v>
      </c>
      <c r="C23" s="68"/>
      <c r="D23" s="136" t="e">
        <f>B3</f>
        <v>#N/A</v>
      </c>
      <c r="E23" s="137"/>
      <c r="N23" s="43"/>
      <c r="O23" s="43"/>
      <c r="P23" s="44"/>
      <c r="Q23" s="45"/>
      <c r="R23" s="18"/>
      <c r="S23" s="18"/>
      <c r="T23" s="46"/>
      <c r="U23" s="69"/>
    </row>
    <row r="24" spans="1:21" ht="24.95" customHeight="1" x14ac:dyDescent="0.2">
      <c r="A24" s="70" t="e">
        <f>A5</f>
        <v>#N/A</v>
      </c>
      <c r="B24" s="71" t="s">
        <v>31</v>
      </c>
      <c r="C24" s="71"/>
      <c r="D24" s="138"/>
      <c r="E24" s="139"/>
      <c r="F24" s="72"/>
      <c r="N24" s="43"/>
      <c r="O24" s="43"/>
      <c r="P24" s="44"/>
      <c r="Q24" s="45"/>
      <c r="R24" s="18"/>
      <c r="S24" s="18"/>
      <c r="T24" s="46"/>
      <c r="U24" s="69"/>
    </row>
    <row r="25" spans="1:21" ht="24.95" customHeight="1" thickBot="1" x14ac:dyDescent="0.25">
      <c r="A25" s="73" t="e">
        <f>B5</f>
        <v>#N/A</v>
      </c>
      <c r="B25" s="74" t="s">
        <v>32</v>
      </c>
      <c r="C25" s="74"/>
      <c r="D25" s="140"/>
      <c r="E25" s="141"/>
      <c r="N25" s="43"/>
      <c r="O25" s="43"/>
      <c r="P25" s="44"/>
      <c r="Q25" s="24"/>
      <c r="R25" s="18"/>
      <c r="S25" s="18"/>
      <c r="T25" s="75"/>
      <c r="U25" s="76"/>
    </row>
    <row r="26" spans="1:21" ht="24.95" customHeight="1" x14ac:dyDescent="0.2">
      <c r="A26" s="142" t="s">
        <v>33</v>
      </c>
      <c r="B26" s="143"/>
      <c r="C26" s="146" t="str">
        <f>E3</f>
        <v>105</v>
      </c>
      <c r="D26" s="146"/>
      <c r="E26" s="147"/>
      <c r="N26" s="43"/>
      <c r="O26" s="43"/>
      <c r="P26" s="44"/>
      <c r="Q26" s="45"/>
      <c r="R26" s="18"/>
      <c r="S26" s="18"/>
      <c r="T26" s="77"/>
      <c r="U26" s="69"/>
    </row>
    <row r="27" spans="1:21" ht="24.95" customHeight="1" thickBot="1" x14ac:dyDescent="0.25">
      <c r="A27" s="144"/>
      <c r="B27" s="145"/>
      <c r="C27" s="148"/>
      <c r="D27" s="148"/>
      <c r="E27" s="149"/>
      <c r="N27" s="43"/>
      <c r="O27" s="43"/>
      <c r="P27" s="44"/>
      <c r="Q27" s="24"/>
      <c r="R27" s="18"/>
      <c r="S27" s="18"/>
      <c r="T27" s="46"/>
      <c r="U27" s="52"/>
    </row>
    <row r="28" spans="1:21" ht="24.95" customHeight="1" x14ac:dyDescent="0.2">
      <c r="A28" s="150" t="s">
        <v>34</v>
      </c>
      <c r="B28" s="151"/>
      <c r="C28" s="152" t="s">
        <v>35</v>
      </c>
      <c r="D28" s="153"/>
      <c r="E28" s="154"/>
      <c r="N28" s="43"/>
      <c r="O28" s="43"/>
      <c r="P28" s="44"/>
      <c r="Q28" s="45"/>
      <c r="R28" s="18"/>
      <c r="S28" s="18"/>
      <c r="T28" s="46"/>
      <c r="U28" s="52"/>
    </row>
    <row r="29" spans="1:21" ht="24.95" customHeight="1" thickBot="1" x14ac:dyDescent="0.25">
      <c r="A29" s="150"/>
      <c r="B29" s="151"/>
      <c r="C29" s="78" t="s">
        <v>9</v>
      </c>
      <c r="D29" s="79" t="s">
        <v>10</v>
      </c>
      <c r="E29" s="80" t="s">
        <v>11</v>
      </c>
      <c r="N29" s="43"/>
      <c r="O29" s="81"/>
      <c r="P29" s="44"/>
      <c r="Q29" s="45"/>
      <c r="R29" s="18"/>
      <c r="S29" s="18"/>
      <c r="T29" s="46"/>
      <c r="U29" s="52"/>
    </row>
    <row r="30" spans="1:21" ht="24.95" customHeight="1" x14ac:dyDescent="0.2">
      <c r="A30" s="157" t="s">
        <v>36</v>
      </c>
      <c r="B30" s="158"/>
      <c r="C30" s="82">
        <f>G9</f>
        <v>44659</v>
      </c>
      <c r="D30" s="83"/>
      <c r="E30" s="84"/>
      <c r="N30" s="43"/>
      <c r="O30" s="81"/>
      <c r="P30" s="54"/>
      <c r="Q30" s="45"/>
      <c r="R30" s="18"/>
      <c r="S30" s="18"/>
      <c r="T30" s="46"/>
      <c r="U30" s="52"/>
    </row>
    <row r="31" spans="1:21" ht="24.95" customHeight="1" x14ac:dyDescent="0.2">
      <c r="A31" s="159" t="s">
        <v>37</v>
      </c>
      <c r="B31" s="160"/>
      <c r="C31" s="85">
        <f t="shared" ref="C31:C41" si="1">G10</f>
        <v>44344</v>
      </c>
      <c r="D31" s="86"/>
      <c r="E31" s="87"/>
      <c r="N31" s="43"/>
      <c r="O31" s="81"/>
      <c r="P31" s="54"/>
      <c r="Q31" s="45"/>
      <c r="R31" s="18"/>
      <c r="S31" s="18"/>
      <c r="T31" s="46"/>
      <c r="U31" s="52"/>
    </row>
    <row r="32" spans="1:21" ht="24.95" customHeight="1" x14ac:dyDescent="0.2">
      <c r="A32" s="159" t="s">
        <v>38</v>
      </c>
      <c r="B32" s="160"/>
      <c r="C32" s="85">
        <f t="shared" si="1"/>
        <v>44707</v>
      </c>
      <c r="D32" s="48">
        <f>I11</f>
        <v>33653</v>
      </c>
      <c r="E32" s="87"/>
      <c r="N32" s="43"/>
      <c r="O32" s="81"/>
      <c r="P32" s="54"/>
      <c r="Q32" s="45"/>
      <c r="R32" s="18"/>
      <c r="S32" s="18"/>
      <c r="T32" s="46"/>
      <c r="U32" s="52"/>
    </row>
    <row r="33" spans="1:21" ht="24.95" customHeight="1" x14ac:dyDescent="0.2">
      <c r="A33" s="159" t="s">
        <v>39</v>
      </c>
      <c r="B33" s="160"/>
      <c r="C33" s="85"/>
      <c r="D33" s="48">
        <f t="shared" ref="D33:D40" si="2">I12</f>
        <v>30073</v>
      </c>
      <c r="E33" s="87"/>
      <c r="N33" s="43"/>
      <c r="O33" s="81"/>
      <c r="P33" s="54"/>
      <c r="Q33" s="45"/>
      <c r="R33" s="18"/>
      <c r="S33" s="18"/>
      <c r="T33" s="46"/>
      <c r="U33" s="52"/>
    </row>
    <row r="34" spans="1:21" ht="24.95" customHeight="1" x14ac:dyDescent="0.2">
      <c r="A34" s="159" t="s">
        <v>40</v>
      </c>
      <c r="B34" s="160"/>
      <c r="C34" s="85"/>
      <c r="D34" s="48">
        <f t="shared" si="2"/>
        <v>90000</v>
      </c>
      <c r="E34" s="87"/>
      <c r="N34" s="43"/>
      <c r="O34" s="81"/>
      <c r="P34" s="54"/>
      <c r="Q34" s="45"/>
      <c r="R34" s="18"/>
      <c r="S34" s="18"/>
      <c r="T34" s="46"/>
      <c r="U34" s="52"/>
    </row>
    <row r="35" spans="1:21" ht="24.95" customHeight="1" x14ac:dyDescent="0.2">
      <c r="A35" s="159" t="s">
        <v>41</v>
      </c>
      <c r="B35" s="160"/>
      <c r="C35" s="85">
        <f t="shared" si="1"/>
        <v>44456</v>
      </c>
      <c r="D35" s="48"/>
      <c r="E35" s="87"/>
      <c r="N35" s="43"/>
      <c r="O35" s="81"/>
      <c r="P35" s="54"/>
      <c r="Q35" s="45"/>
      <c r="R35" s="18"/>
      <c r="S35" s="18"/>
      <c r="T35" s="46"/>
      <c r="U35" s="52"/>
    </row>
    <row r="36" spans="1:21" ht="24.95" customHeight="1" x14ac:dyDescent="0.2">
      <c r="A36" s="159" t="s">
        <v>42</v>
      </c>
      <c r="B36" s="160"/>
      <c r="C36" s="85"/>
      <c r="D36" s="48">
        <f t="shared" si="2"/>
        <v>31043</v>
      </c>
      <c r="E36" s="87"/>
      <c r="N36" s="43"/>
      <c r="O36" s="81"/>
      <c r="P36" s="44"/>
      <c r="Q36" s="45"/>
      <c r="R36" s="18"/>
      <c r="S36" s="18"/>
      <c r="T36" s="46"/>
      <c r="U36" s="52"/>
    </row>
    <row r="37" spans="1:21" ht="24.95" customHeight="1" x14ac:dyDescent="0.2">
      <c r="A37" s="159" t="s">
        <v>43</v>
      </c>
      <c r="B37" s="160"/>
      <c r="C37" s="85">
        <f t="shared" si="1"/>
        <v>44659</v>
      </c>
      <c r="D37" s="48"/>
      <c r="E37" s="88"/>
      <c r="N37" s="43"/>
      <c r="O37" s="81"/>
      <c r="P37" s="54"/>
      <c r="Q37" s="45"/>
      <c r="R37" s="18"/>
      <c r="S37" s="18"/>
      <c r="T37" s="46"/>
      <c r="U37" s="52"/>
    </row>
    <row r="38" spans="1:21" ht="24.95" customHeight="1" x14ac:dyDescent="0.2">
      <c r="A38" s="159" t="s">
        <v>26</v>
      </c>
      <c r="B38" s="160"/>
      <c r="C38" s="85">
        <f t="shared" si="1"/>
        <v>44659</v>
      </c>
      <c r="D38" s="48">
        <f t="shared" si="2"/>
        <v>26125</v>
      </c>
      <c r="E38" s="100" t="e">
        <f>L17</f>
        <v>#N/A</v>
      </c>
      <c r="N38" s="43"/>
      <c r="O38" s="81"/>
      <c r="P38" s="54"/>
      <c r="Q38" s="45"/>
      <c r="R38" s="18"/>
      <c r="S38" s="18"/>
      <c r="T38" s="46"/>
      <c r="U38" s="52"/>
    </row>
    <row r="39" spans="1:21" ht="24.95" customHeight="1" x14ac:dyDescent="0.2">
      <c r="A39" s="159" t="s">
        <v>44</v>
      </c>
      <c r="B39" s="160"/>
      <c r="C39" s="85">
        <f t="shared" si="1"/>
        <v>45390</v>
      </c>
      <c r="D39" s="48">
        <f t="shared" si="2"/>
        <v>48625</v>
      </c>
      <c r="E39" s="87"/>
      <c r="N39" s="43"/>
      <c r="O39" s="81"/>
      <c r="P39" s="54"/>
      <c r="Q39" s="45"/>
      <c r="R39" s="18"/>
      <c r="S39" s="18"/>
      <c r="T39" s="46"/>
      <c r="U39" s="52"/>
    </row>
    <row r="40" spans="1:21" ht="24.95" customHeight="1" x14ac:dyDescent="0.2">
      <c r="A40" s="159" t="s">
        <v>45</v>
      </c>
      <c r="B40" s="160"/>
      <c r="C40" s="85">
        <f t="shared" si="1"/>
        <v>44650</v>
      </c>
      <c r="D40" s="48">
        <f t="shared" si="2"/>
        <v>45073</v>
      </c>
      <c r="E40" s="87"/>
      <c r="N40" s="43"/>
      <c r="O40" s="81"/>
      <c r="P40" s="54"/>
      <c r="Q40" s="45"/>
      <c r="R40" s="18"/>
      <c r="S40" s="18"/>
      <c r="T40" s="46"/>
      <c r="U40" s="52"/>
    </row>
    <row r="41" spans="1:21" ht="24.95" customHeight="1" thickBot="1" x14ac:dyDescent="0.25">
      <c r="A41" s="155" t="s">
        <v>46</v>
      </c>
      <c r="B41" s="156"/>
      <c r="C41" s="89">
        <f t="shared" si="1"/>
        <v>45390</v>
      </c>
      <c r="D41" s="90"/>
      <c r="E41" s="91"/>
      <c r="N41" s="43"/>
      <c r="O41" s="81"/>
      <c r="P41" s="44"/>
      <c r="Q41" s="45"/>
      <c r="R41" s="18"/>
      <c r="S41" s="18"/>
      <c r="T41" s="46"/>
      <c r="U41" s="52"/>
    </row>
    <row r="42" spans="1:21" ht="24.95" customHeight="1" x14ac:dyDescent="0.2">
      <c r="N42" s="43"/>
      <c r="O42" s="81"/>
      <c r="P42" s="44"/>
      <c r="Q42" s="45"/>
      <c r="R42" s="18"/>
      <c r="S42" s="18"/>
      <c r="T42" s="46"/>
      <c r="U42" s="52"/>
    </row>
    <row r="43" spans="1:21" ht="24.95" customHeight="1" x14ac:dyDescent="0.2">
      <c r="N43" s="43"/>
      <c r="O43" s="81"/>
      <c r="P43" s="44"/>
      <c r="Q43" s="45"/>
      <c r="R43" s="18"/>
      <c r="S43" s="18"/>
      <c r="T43" s="46"/>
      <c r="U43" s="52"/>
    </row>
    <row r="44" spans="1:21" ht="24.95" customHeight="1" x14ac:dyDescent="0.2">
      <c r="N44" s="43"/>
      <c r="O44" s="81"/>
      <c r="P44" s="44"/>
      <c r="Q44" s="45"/>
      <c r="R44" s="18"/>
      <c r="S44" s="18"/>
      <c r="T44" s="46"/>
      <c r="U44" s="52"/>
    </row>
    <row r="45" spans="1:21" ht="24.95" customHeight="1" x14ac:dyDescent="0.2">
      <c r="N45" s="43"/>
      <c r="O45" s="81"/>
      <c r="P45" s="44"/>
      <c r="Q45" s="45"/>
      <c r="R45" s="18"/>
      <c r="S45" s="18"/>
      <c r="T45" s="46"/>
      <c r="U45" s="52"/>
    </row>
    <row r="46" spans="1:21" ht="24.95" customHeight="1" x14ac:dyDescent="0.2">
      <c r="N46" s="92"/>
      <c r="O46" s="92"/>
      <c r="P46" s="52"/>
      <c r="Q46" s="92"/>
      <c r="R46" s="92"/>
      <c r="S46" s="92"/>
      <c r="T46" s="46"/>
      <c r="U46" s="52"/>
    </row>
    <row r="47" spans="1:21" ht="24.95" customHeight="1" x14ac:dyDescent="0.2">
      <c r="N47" s="92"/>
      <c r="O47" s="92"/>
      <c r="P47" s="52"/>
      <c r="Q47" s="92"/>
      <c r="R47" s="92"/>
      <c r="S47" s="92"/>
      <c r="T47" s="46"/>
      <c r="U47" s="52"/>
    </row>
    <row r="48" spans="1:21" ht="24.95" customHeight="1" x14ac:dyDescent="0.2">
      <c r="N48" s="92"/>
      <c r="O48" s="92"/>
      <c r="P48" s="52"/>
      <c r="Q48" s="92"/>
      <c r="R48" s="92"/>
      <c r="S48" s="92"/>
      <c r="T48" s="46"/>
      <c r="U48" s="52"/>
    </row>
    <row r="49" spans="14:21" ht="24.95" customHeight="1" x14ac:dyDescent="0.2">
      <c r="N49" s="92"/>
      <c r="O49" s="92"/>
      <c r="P49" s="52"/>
      <c r="Q49" s="92"/>
      <c r="R49" s="92"/>
      <c r="S49" s="92"/>
      <c r="T49" s="46"/>
      <c r="U49" s="52"/>
    </row>
    <row r="50" spans="14:21" ht="24.95" customHeight="1" x14ac:dyDescent="0.2">
      <c r="N50" s="92"/>
      <c r="O50" s="92"/>
      <c r="P50" s="52"/>
      <c r="Q50" s="92"/>
      <c r="R50" s="92"/>
      <c r="S50" s="92"/>
      <c r="T50" s="75"/>
      <c r="U50" s="93"/>
    </row>
    <row r="51" spans="14:21" ht="24.95" customHeight="1" x14ac:dyDescent="0.2">
      <c r="N51" s="92"/>
      <c r="O51" s="94"/>
      <c r="P51" s="75"/>
      <c r="Q51" s="75"/>
      <c r="R51" s="75"/>
      <c r="S51" s="92"/>
      <c r="T51" s="75"/>
      <c r="U51" s="93"/>
    </row>
    <row r="52" spans="14:21" ht="24.95" customHeight="1" x14ac:dyDescent="0.2">
      <c r="N52" s="92"/>
      <c r="O52" s="94"/>
      <c r="P52" s="75"/>
      <c r="Q52" s="75"/>
      <c r="R52" s="75"/>
      <c r="S52" s="92"/>
      <c r="T52" s="75"/>
      <c r="U52" s="52"/>
    </row>
    <row r="53" spans="14:21" ht="24.95" customHeight="1" x14ac:dyDescent="0.2">
      <c r="N53" s="92"/>
      <c r="O53" s="92"/>
      <c r="P53" s="75"/>
      <c r="Q53" s="75"/>
      <c r="R53" s="75"/>
      <c r="S53" s="92"/>
      <c r="T53" s="75"/>
      <c r="U53" s="52"/>
    </row>
    <row r="54" spans="14:21" ht="24.95" customHeight="1" x14ac:dyDescent="0.2">
      <c r="N54" s="92"/>
      <c r="O54" s="92"/>
      <c r="P54" s="75"/>
      <c r="Q54" s="75"/>
      <c r="R54" s="75"/>
      <c r="S54" s="92"/>
      <c r="T54" s="75"/>
      <c r="U54" s="93"/>
    </row>
    <row r="55" spans="14:21" ht="24.95" customHeight="1" x14ac:dyDescent="0.2">
      <c r="N55" s="75"/>
      <c r="O55" s="94"/>
      <c r="P55" s="75"/>
      <c r="Q55" s="75"/>
      <c r="R55" s="75"/>
      <c r="S55" s="92"/>
      <c r="T55" s="75"/>
      <c r="U55" s="93"/>
    </row>
    <row r="56" spans="14:21" ht="24.95" customHeight="1" x14ac:dyDescent="0.2">
      <c r="N56" s="75"/>
      <c r="O56" s="94"/>
      <c r="P56" s="75"/>
      <c r="Q56" s="75"/>
      <c r="R56" s="75"/>
      <c r="S56" s="92"/>
      <c r="T56" s="75"/>
      <c r="U56" s="52"/>
    </row>
    <row r="57" spans="14:21" ht="24.95" customHeight="1" x14ac:dyDescent="0.2">
      <c r="N57" s="75"/>
      <c r="O57" s="92"/>
      <c r="P57" s="75"/>
      <c r="Q57" s="75"/>
      <c r="R57" s="75"/>
      <c r="S57" s="92"/>
      <c r="T57" s="75"/>
      <c r="U57" s="93"/>
    </row>
    <row r="58" spans="14:21" ht="24.95" customHeight="1" x14ac:dyDescent="0.2">
      <c r="N58" s="75"/>
      <c r="O58" s="94"/>
      <c r="P58" s="75"/>
      <c r="Q58" s="75"/>
      <c r="R58" s="75"/>
      <c r="S58" s="92"/>
      <c r="T58" s="75"/>
      <c r="U58" s="52"/>
    </row>
    <row r="59" spans="14:21" ht="24.95" customHeight="1" x14ac:dyDescent="0.2">
      <c r="N59" s="75"/>
      <c r="O59" s="92"/>
      <c r="P59" s="75"/>
      <c r="Q59" s="75"/>
      <c r="R59" s="75"/>
      <c r="S59" s="92"/>
      <c r="T59" s="75"/>
      <c r="U59" s="52"/>
    </row>
    <row r="60" spans="14:21" ht="24.95" customHeight="1" x14ac:dyDescent="0.2">
      <c r="N60" s="75"/>
      <c r="O60" s="92"/>
      <c r="P60" s="75"/>
      <c r="Q60" s="75"/>
      <c r="R60" s="75"/>
      <c r="S60" s="92"/>
      <c r="T60" s="75"/>
      <c r="U60" s="93"/>
    </row>
    <row r="61" spans="14:21" ht="24.95" customHeight="1" x14ac:dyDescent="0.2">
      <c r="N61" s="75"/>
      <c r="O61" s="94"/>
      <c r="P61" s="75"/>
      <c r="Q61" s="75"/>
      <c r="R61" s="75"/>
      <c r="S61" s="92"/>
      <c r="T61" s="95"/>
      <c r="U61" s="76"/>
    </row>
    <row r="62" spans="14:21" ht="24.95" customHeight="1" x14ac:dyDescent="0.2">
      <c r="N62" s="75"/>
      <c r="O62" s="92"/>
      <c r="P62" s="92"/>
      <c r="Q62" s="75"/>
      <c r="R62" s="75"/>
      <c r="S62" s="75"/>
      <c r="T62" s="95"/>
      <c r="U62" s="76"/>
    </row>
    <row r="63" spans="14:21" ht="24.95" customHeight="1" x14ac:dyDescent="0.2">
      <c r="N63" s="96"/>
      <c r="O63" s="96"/>
      <c r="P63" s="96"/>
      <c r="Q63" s="46"/>
      <c r="R63" s="46"/>
      <c r="S63" s="46"/>
    </row>
    <row r="64" spans="14:21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</sheetData>
  <mergeCells count="38">
    <mergeCell ref="A36:B36"/>
    <mergeCell ref="A37:B37"/>
    <mergeCell ref="A38:B38"/>
    <mergeCell ref="A39:B39"/>
    <mergeCell ref="A40:B40"/>
    <mergeCell ref="A41:B41"/>
    <mergeCell ref="A30:B30"/>
    <mergeCell ref="A31:B31"/>
    <mergeCell ref="A32:B32"/>
    <mergeCell ref="A33:B33"/>
    <mergeCell ref="A34:B34"/>
    <mergeCell ref="A35:B35"/>
    <mergeCell ref="A20:B20"/>
    <mergeCell ref="D23:E25"/>
    <mergeCell ref="A26:B27"/>
    <mergeCell ref="C26:E27"/>
    <mergeCell ref="A28:B29"/>
    <mergeCell ref="C28:E28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1:D2"/>
    <mergeCell ref="E1:L2"/>
    <mergeCell ref="C3:D3"/>
    <mergeCell ref="E3:F3"/>
    <mergeCell ref="G6:L6"/>
    <mergeCell ref="A7:B7"/>
    <mergeCell ref="C7:E7"/>
    <mergeCell ref="G7:L7"/>
  </mergeCells>
  <conditionalFormatting sqref="R10:S45">
    <cfRule type="containsText" dxfId="5" priority="6" stopIfTrue="1" operator="containsText" text="OUI">
      <formula>NOT(ISERROR(SEARCH("OUI",R10)))</formula>
    </cfRule>
  </conditionalFormatting>
  <conditionalFormatting sqref="J9:J20 L9:L20 H9:H20">
    <cfRule type="containsBlanks" dxfId="4" priority="2" stopIfTrue="1">
      <formula>LEN(TRIM(H9))=0</formula>
    </cfRule>
  </conditionalFormatting>
  <conditionalFormatting sqref="J11:J13 J15 J17:J19 L17 H9:H20">
    <cfRule type="cellIs" dxfId="3" priority="3" stopIfTrue="1" operator="between">
      <formula>60</formula>
      <formula>90000</formula>
    </cfRule>
    <cfRule type="cellIs" dxfId="2" priority="4" stopIfTrue="1" operator="between">
      <formula>10</formula>
      <formula>59</formula>
    </cfRule>
    <cfRule type="cellIs" dxfId="1" priority="5" stopIfTrue="1" operator="between">
      <formula>-10000</formula>
      <formula>9</formula>
    </cfRule>
  </conditionalFormatting>
  <conditionalFormatting sqref="G9:L20">
    <cfRule type="containsBlanks" dxfId="0" priority="1" stopIfTrue="1">
      <formula>LEN(TRIM(G9))=0</formula>
    </cfRule>
  </conditionalFormatting>
  <hyperlinks>
    <hyperlink ref="E1:K2" location="'VTC P4'!A1" display="VTC P4"/>
    <hyperlink ref="A1:D2" location="'Etat du parc'!A10" display="RETOUR ETAT DU PARC"/>
    <hyperlink ref="E1:L2" location="VTC_P4!A1" display="VTC P4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100</vt:lpstr>
      <vt:lpstr>101</vt:lpstr>
      <vt:lpstr>102</vt:lpstr>
      <vt:lpstr>103</vt:lpstr>
      <vt:lpstr>104</vt:lpstr>
      <vt:lpstr>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laitram</dc:creator>
  <cp:lastModifiedBy>laitram</cp:lastModifiedBy>
  <cp:lastPrinted>2022-03-05T11:03:07Z</cp:lastPrinted>
  <dcterms:created xsi:type="dcterms:W3CDTF">2022-02-18T11:51:48Z</dcterms:created>
  <dcterms:modified xsi:type="dcterms:W3CDTF">2022-03-05T11:13:04Z</dcterms:modified>
</cp:coreProperties>
</file>