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wdp" ContentType="image/vnd.ms-photo"/>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laitram\Desktop\"/>
    </mc:Choice>
  </mc:AlternateContent>
  <bookViews>
    <workbookView xWindow="0" yWindow="0" windowWidth="28800" windowHeight="12330"/>
  </bookViews>
  <sheets>
    <sheet name="100" sheetId="1" r:id="rId1"/>
    <sheet name="101" sheetId="2" r:id="rId2"/>
    <sheet name="102" sheetId="3" r:id="rId3"/>
    <sheet name="103" sheetId="4" r:id="rId4"/>
    <sheet name="104" sheetId="5" r:id="rId5"/>
    <sheet name="105" sheetId="6" r:id="rId6"/>
    <sheet name="106" sheetId="7" r:id="rId7"/>
    <sheet name="107" sheetId="8" r:id="rId8"/>
    <sheet name="108" sheetId="9" r:id="rId9"/>
    <sheet name="109" sheetId="10" r:id="rId10"/>
    <sheet name="110" sheetId="11" r:id="rId11"/>
  </sheets>
  <externalReferences>
    <externalReference r:id="rId1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8" i="5" l="1"/>
  <c r="C47" i="5"/>
  <c r="C44" i="5"/>
  <c r="C43" i="5"/>
  <c r="C36" i="5"/>
  <c r="B33" i="5"/>
  <c r="H19" i="5"/>
  <c r="G19" i="5"/>
  <c r="C50" i="5" s="1"/>
  <c r="G18" i="5"/>
  <c r="C49" i="5" s="1"/>
  <c r="H17" i="5"/>
  <c r="G17" i="5"/>
  <c r="G16" i="5"/>
  <c r="H16" i="5" s="1"/>
  <c r="H15" i="5"/>
  <c r="G15" i="5"/>
  <c r="C46" i="5" s="1"/>
  <c r="G14" i="5"/>
  <c r="C45" i="5" s="1"/>
  <c r="H13" i="5"/>
  <c r="G13" i="5"/>
  <c r="G12" i="5"/>
  <c r="H12" i="5" s="1"/>
  <c r="H11" i="5"/>
  <c r="G11" i="5"/>
  <c r="C42" i="5" s="1"/>
  <c r="G10" i="5"/>
  <c r="C41" i="5" s="1"/>
  <c r="H9" i="5"/>
  <c r="G9" i="5"/>
  <c r="C40" i="5" s="1"/>
  <c r="B5" i="5"/>
  <c r="A35" i="5" s="1"/>
  <c r="A5" i="5"/>
  <c r="A34" i="5" s="1"/>
  <c r="I3" i="5"/>
  <c r="B3" i="5"/>
  <c r="C51" i="4"/>
  <c r="C49" i="4"/>
  <c r="C47" i="4"/>
  <c r="C42" i="4"/>
  <c r="C41" i="4"/>
  <c r="C36" i="4"/>
  <c r="B33" i="4"/>
  <c r="G21" i="4"/>
  <c r="C52" i="4" s="1"/>
  <c r="I20" i="4"/>
  <c r="G20" i="4"/>
  <c r="H20" i="4" s="1"/>
  <c r="I19" i="4"/>
  <c r="J19" i="4" s="1"/>
  <c r="D50" i="4" s="1"/>
  <c r="G19" i="4"/>
  <c r="C50" i="4" s="1"/>
  <c r="I18" i="4"/>
  <c r="G18" i="4"/>
  <c r="H18" i="4" s="1"/>
  <c r="K17" i="4"/>
  <c r="I17" i="4"/>
  <c r="G17" i="4"/>
  <c r="H17" i="4" s="1"/>
  <c r="G16" i="4"/>
  <c r="H16" i="4" s="1"/>
  <c r="K15" i="4"/>
  <c r="I15" i="4"/>
  <c r="I14" i="4"/>
  <c r="K13" i="4"/>
  <c r="I13" i="4"/>
  <c r="J13" i="4" s="1"/>
  <c r="D44" i="4" s="1"/>
  <c r="I12" i="4"/>
  <c r="G12" i="4"/>
  <c r="H12" i="4" s="1"/>
  <c r="G10" i="4"/>
  <c r="H10" i="4" s="1"/>
  <c r="B5" i="4"/>
  <c r="A35" i="4" s="1"/>
  <c r="A5" i="4"/>
  <c r="A34" i="4" s="1"/>
  <c r="I3" i="4"/>
  <c r="B3" i="4"/>
  <c r="C42" i="3"/>
  <c r="D39" i="3"/>
  <c r="C36" i="3"/>
  <c r="C29" i="3"/>
  <c r="B26" i="3"/>
  <c r="L19" i="3"/>
  <c r="K19" i="3"/>
  <c r="C43" i="3" s="1"/>
  <c r="G19" i="3"/>
  <c r="D43" i="3" s="1"/>
  <c r="L18" i="3"/>
  <c r="K18" i="3"/>
  <c r="G18" i="3"/>
  <c r="L17" i="3"/>
  <c r="K17" i="3"/>
  <c r="C41" i="3" s="1"/>
  <c r="G17" i="3"/>
  <c r="D41" i="3" s="1"/>
  <c r="G16" i="3"/>
  <c r="D40" i="3" s="1"/>
  <c r="G15" i="3"/>
  <c r="H15" i="3" s="1"/>
  <c r="G14" i="3"/>
  <c r="D38" i="3" s="1"/>
  <c r="K13" i="3"/>
  <c r="L13" i="3" s="1"/>
  <c r="H13" i="3"/>
  <c r="G13" i="3"/>
  <c r="D37" i="3" s="1"/>
  <c r="K12" i="3"/>
  <c r="L12" i="3" s="1"/>
  <c r="L11" i="3"/>
  <c r="K11" i="3"/>
  <c r="C35" i="3" s="1"/>
  <c r="K10" i="3"/>
  <c r="C34" i="3" s="1"/>
  <c r="L9" i="3"/>
  <c r="K9" i="3"/>
  <c r="C33" i="3" s="1"/>
  <c r="G9" i="3"/>
  <c r="H9" i="3" s="1"/>
  <c r="B5" i="3"/>
  <c r="A28" i="3" s="1"/>
  <c r="A5" i="3"/>
  <c r="A27" i="3" s="1"/>
  <c r="I3" i="3"/>
  <c r="B3" i="3"/>
  <c r="E34" i="2"/>
  <c r="C33" i="2"/>
  <c r="C29" i="2"/>
  <c r="C24" i="2"/>
  <c r="B21" i="2"/>
  <c r="G18" i="2"/>
  <c r="C37" i="2" s="1"/>
  <c r="J17" i="2"/>
  <c r="I17" i="2"/>
  <c r="D36" i="2" s="1"/>
  <c r="G17" i="2"/>
  <c r="H17" i="2" s="1"/>
  <c r="K15" i="2"/>
  <c r="I15" i="2"/>
  <c r="D34" i="2" s="1"/>
  <c r="H15" i="2"/>
  <c r="G15" i="2"/>
  <c r="K14" i="2"/>
  <c r="E33" i="2" s="1"/>
  <c r="I14" i="2"/>
  <c r="D33" i="2" s="1"/>
  <c r="G14" i="2"/>
  <c r="H14" i="2" s="1"/>
  <c r="H12" i="2"/>
  <c r="G12" i="2"/>
  <c r="C31" i="2" s="1"/>
  <c r="I11" i="2"/>
  <c r="D30" i="2" s="1"/>
  <c r="H11" i="2"/>
  <c r="G11" i="2"/>
  <c r="C30" i="2" s="1"/>
  <c r="G10" i="2"/>
  <c r="H10" i="2" s="1"/>
  <c r="H9" i="2"/>
  <c r="G9" i="2"/>
  <c r="C28" i="2" s="1"/>
  <c r="B5" i="2"/>
  <c r="L15" i="2" s="1"/>
  <c r="A5" i="2"/>
  <c r="A22" i="2" s="1"/>
  <c r="B3" i="2"/>
  <c r="D39" i="1"/>
  <c r="C38" i="1"/>
  <c r="D34" i="1"/>
  <c r="C31" i="1"/>
  <c r="C26" i="1"/>
  <c r="B23" i="1"/>
  <c r="G20" i="1"/>
  <c r="C41" i="1" s="1"/>
  <c r="I19" i="1"/>
  <c r="G19" i="1"/>
  <c r="C40" i="1" s="1"/>
  <c r="I18" i="1"/>
  <c r="G18" i="1"/>
  <c r="C39" i="1" s="1"/>
  <c r="K17" i="1"/>
  <c r="I17" i="1"/>
  <c r="G17" i="1"/>
  <c r="H17" i="1" s="1"/>
  <c r="G16" i="1"/>
  <c r="C37" i="1" s="1"/>
  <c r="I15" i="1"/>
  <c r="G14" i="1"/>
  <c r="C35" i="1" s="1"/>
  <c r="I13" i="1"/>
  <c r="I12" i="1"/>
  <c r="D33" i="1" s="1"/>
  <c r="I11" i="1"/>
  <c r="G11" i="1"/>
  <c r="C32" i="1" s="1"/>
  <c r="G10" i="1"/>
  <c r="H10" i="1" s="1"/>
  <c r="G9" i="1"/>
  <c r="C30" i="1" s="1"/>
  <c r="B5" i="1"/>
  <c r="A25" i="1" s="1"/>
  <c r="A5" i="1"/>
  <c r="A24" i="1" s="1"/>
  <c r="B3" i="1"/>
  <c r="D23" i="1" s="1"/>
  <c r="J17" i="1" l="1"/>
  <c r="H16" i="3"/>
  <c r="H18" i="3"/>
  <c r="J14" i="4"/>
  <c r="D45" i="4" s="1"/>
  <c r="J18" i="4"/>
  <c r="D49" i="4" s="1"/>
  <c r="J20" i="4"/>
  <c r="D51" i="4" s="1"/>
  <c r="L15" i="4"/>
  <c r="E46" i="4" s="1"/>
  <c r="L17" i="4"/>
  <c r="E48" i="4" s="1"/>
  <c r="J11" i="1"/>
  <c r="J15" i="1"/>
  <c r="L17" i="1"/>
  <c r="E38" i="1" s="1"/>
  <c r="J19" i="1"/>
  <c r="H14" i="3"/>
  <c r="J12" i="4"/>
  <c r="D43" i="4" s="1"/>
  <c r="J15" i="4"/>
  <c r="D46" i="4" s="1"/>
  <c r="J17" i="4"/>
  <c r="D48" i="4" s="1"/>
  <c r="J13" i="1"/>
  <c r="J18" i="1"/>
  <c r="L13" i="4"/>
  <c r="E44" i="4" s="1"/>
  <c r="H10" i="5"/>
  <c r="H14" i="5"/>
  <c r="H18" i="5"/>
  <c r="C43" i="4"/>
  <c r="C48" i="4"/>
  <c r="H19" i="4"/>
  <c r="H21" i="4"/>
  <c r="C37" i="3"/>
  <c r="D42" i="3"/>
  <c r="L10" i="3"/>
  <c r="H17" i="3"/>
  <c r="H19" i="3"/>
  <c r="A23" i="2"/>
  <c r="C36" i="2"/>
  <c r="J11" i="2"/>
  <c r="L14" i="2"/>
  <c r="J15" i="2"/>
  <c r="H18" i="2"/>
  <c r="J14" i="2"/>
  <c r="H11" i="1"/>
  <c r="H14" i="1"/>
  <c r="H18" i="1"/>
  <c r="D38" i="1"/>
  <c r="D32" i="1"/>
  <c r="D36" i="1"/>
  <c r="D40" i="1"/>
  <c r="H9" i="1"/>
  <c r="J12" i="1"/>
  <c r="H16" i="1"/>
  <c r="H19" i="1"/>
  <c r="H20" i="1"/>
</calcChain>
</file>

<file path=xl/sharedStrings.xml><?xml version="1.0" encoding="utf-8"?>
<sst xmlns="http://schemas.openxmlformats.org/spreadsheetml/2006/main" count="259" uniqueCount="118">
  <si>
    <t>RETOUR ETAT DU PARC</t>
  </si>
  <si>
    <t>VTC P4</t>
  </si>
  <si>
    <t>CIE:</t>
  </si>
  <si>
    <t>VTC P4:</t>
  </si>
  <si>
    <t>68310524</t>
  </si>
  <si>
    <t>KILOMETRES</t>
  </si>
  <si>
    <t>HORAMETRES</t>
  </si>
  <si>
    <t>cases en blanc a remplir</t>
  </si>
  <si>
    <t>Dernière échéance</t>
  </si>
  <si>
    <t>Prochaines échéances</t>
  </si>
  <si>
    <t>DATE</t>
  </si>
  <si>
    <t>KMS</t>
  </si>
  <si>
    <t>HRS</t>
  </si>
  <si>
    <t>Date</t>
  </si>
  <si>
    <t>jours restants</t>
  </si>
  <si>
    <t xml:space="preserve">kilomètres </t>
  </si>
  <si>
    <t>kilomètres restants</t>
  </si>
  <si>
    <t xml:space="preserve">heures </t>
  </si>
  <si>
    <t>Heures restantes</t>
  </si>
  <si>
    <t>Date corps creux</t>
  </si>
  <si>
    <t>Date dernier COS</t>
  </si>
  <si>
    <t>potentiels V15000 KM ou 2ANS</t>
  </si>
  <si>
    <t>Potentiel V 30000 KM</t>
  </si>
  <si>
    <t>Potentiel V 90000 KM</t>
  </si>
  <si>
    <t>Date VA SIC SIO</t>
  </si>
  <si>
    <t>Potentiel V station 15000 km</t>
  </si>
  <si>
    <t xml:space="preserve">Date V station 2 Ans  </t>
  </si>
  <si>
    <t>V station 2 ANS ou 7500 KM ou 300 H</t>
  </si>
  <si>
    <t>potentiels V 30000 KM ou 4ANS</t>
  </si>
  <si>
    <t>potentiels V 45000 KM ou 6ANS</t>
  </si>
  <si>
    <t>Date V Station 4 ANS</t>
  </si>
  <si>
    <t>DATE:</t>
  </si>
  <si>
    <t>kms</t>
  </si>
  <si>
    <t>hrs</t>
  </si>
  <si>
    <t xml:space="preserve">MAT 1018 VTC P4: </t>
  </si>
  <si>
    <t>Prochaine visite</t>
  </si>
  <si>
    <t>Prochaine échéance</t>
  </si>
  <si>
    <t xml:space="preserve"> Corps creux</t>
  </si>
  <si>
    <t xml:space="preserve"> COS</t>
  </si>
  <si>
    <t>NTI 1 V15000 KM ou 2ANS</t>
  </si>
  <si>
    <t>NTI 1 V 30000 KM</t>
  </si>
  <si>
    <t>NTI 1 V 90000 KM</t>
  </si>
  <si>
    <t xml:space="preserve"> VA SIC SIO</t>
  </si>
  <si>
    <t xml:space="preserve"> V station 15000 km</t>
  </si>
  <si>
    <t xml:space="preserve"> V station 2 Ans  </t>
  </si>
  <si>
    <t xml:space="preserve"> V 30000 KM ou 4ANS</t>
  </si>
  <si>
    <t>V 45000 KM ou 6ANS</t>
  </si>
  <si>
    <t>V station 4 ANS</t>
  </si>
  <si>
    <t>TRM 2000</t>
  </si>
  <si>
    <t>TRM 2000:</t>
  </si>
  <si>
    <t>68721114</t>
  </si>
  <si>
    <t>jours</t>
  </si>
  <si>
    <t>kilomètres</t>
  </si>
  <si>
    <t>heures restantes</t>
  </si>
  <si>
    <t>Visite 10000KM ou 2 ANS</t>
  </si>
  <si>
    <t>ESP</t>
  </si>
  <si>
    <t>VSTATION 5000KM ou 200H ou 2ANS</t>
  </si>
  <si>
    <t>VSTATION 10000KM ou 400H ou 2 ans</t>
  </si>
  <si>
    <t>VSTATION 40000KM ou 4ANS</t>
  </si>
  <si>
    <t xml:space="preserve">VA TSI </t>
  </si>
  <si>
    <t>MAT 1018 DU TRM 2000:</t>
  </si>
  <si>
    <t>Prochaine Visite</t>
  </si>
  <si>
    <t>Visite 10000KM ou 2 ANS ou 200H</t>
  </si>
  <si>
    <t>VSTATION 10000KM ou 400H</t>
  </si>
  <si>
    <t>RETOUR GBC 180</t>
  </si>
  <si>
    <t>GBC 180 :</t>
  </si>
  <si>
    <t>60130534</t>
  </si>
  <si>
    <t>TYPE:</t>
  </si>
  <si>
    <t>KM</t>
  </si>
  <si>
    <t>controle réglage des freins</t>
  </si>
  <si>
    <t xml:space="preserve"> corps creux</t>
  </si>
  <si>
    <t>APG</t>
  </si>
  <si>
    <t>NTI 1 V20000 KM ou 2ANS</t>
  </si>
  <si>
    <t>NTI 1 V 40000 KM</t>
  </si>
  <si>
    <t>NTI 1 V 120000 KM</t>
  </si>
  <si>
    <t>STATION V5000 KM ou 1 AN</t>
  </si>
  <si>
    <t>STATION V20000 KM ou 2 ANS</t>
  </si>
  <si>
    <t>STATION V20000 KM ou 4 ANS</t>
  </si>
  <si>
    <t>MAT 1018 DU GBC:</t>
  </si>
  <si>
    <t>RETOUR TRM PPLOG SCANIA</t>
  </si>
  <si>
    <t>TRM 10 000 :</t>
  </si>
  <si>
    <t>68931273</t>
  </si>
  <si>
    <t>CORPS CREUX</t>
  </si>
  <si>
    <t>IM 36002</t>
  </si>
  <si>
    <t>NTI 1 V10000 KMS ou 2ANS</t>
  </si>
  <si>
    <t>NTI 1 V20000 KMS ou 800 HRS</t>
  </si>
  <si>
    <t>NTI 1 V 40000 KMS</t>
  </si>
  <si>
    <t>NTI 1 V 80000 KMS ou 1600 HRS</t>
  </si>
  <si>
    <t>STATION V10000 KM ou 400 HRS ou 2 AN</t>
  </si>
  <si>
    <t>STATION V40000 KM ou 4 ANS</t>
  </si>
  <si>
    <t>V STATION 4 ANS</t>
  </si>
  <si>
    <t>DATE V BRAS BMH</t>
  </si>
  <si>
    <t>DATE V STATION BRAS BMH</t>
  </si>
  <si>
    <t>POTENTIELS V STATION BRAS BMH 50 H</t>
  </si>
  <si>
    <t>MAT 1018 DU :</t>
  </si>
  <si>
    <t>Kms</t>
  </si>
  <si>
    <t>Hrs</t>
  </si>
  <si>
    <t>SCANIA :</t>
  </si>
  <si>
    <t>60930392</t>
  </si>
  <si>
    <t>Jours</t>
  </si>
  <si>
    <t>Jours restants</t>
  </si>
  <si>
    <t>Kilomètres</t>
  </si>
  <si>
    <t>Kilomètres restants</t>
  </si>
  <si>
    <t xml:space="preserve">Heures </t>
  </si>
  <si>
    <t>COS</t>
  </si>
  <si>
    <t>CHRONO</t>
  </si>
  <si>
    <t>LIMITEUR</t>
  </si>
  <si>
    <t>BANC DE FREINAGE</t>
  </si>
  <si>
    <t>ENTRETIEN BENNE</t>
  </si>
  <si>
    <t>ENTRETIEN X</t>
  </si>
  <si>
    <t>ENTRETIEN S</t>
  </si>
  <si>
    <t>ENTRETIEN M + ( S )</t>
  </si>
  <si>
    <t>ENTRETIEN L + ( M+S )</t>
  </si>
  <si>
    <t>VISITE APG</t>
  </si>
  <si>
    <t>CONTRÔLE TECHNIQUE</t>
  </si>
  <si>
    <t xml:space="preserve">  </t>
  </si>
  <si>
    <t>ENTRETIEN M</t>
  </si>
  <si>
    <t>ENTRETIEN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</si>
</sst>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1"/>
      <color theme="1"/>
      <name val="Calibri"/>
      <family val="2"/>
      <scheme val="minor"/>
    </font>
    <font>
      <u/>
      <sz val="10"/>
      <color indexed="12"/>
      <name val="Arial"/>
      <family val="2"/>
    </font>
    <font>
      <u/>
      <sz val="24"/>
      <color theme="0"/>
      <name val="Century Schoolbook"/>
      <family val="1"/>
    </font>
    <font>
      <u/>
      <sz val="26"/>
      <color theme="1"/>
      <name val="Century Schoolbook"/>
      <family val="1"/>
    </font>
    <font>
      <sz val="11"/>
      <color theme="1"/>
      <name val="Century Schoolbook"/>
      <family val="1"/>
    </font>
    <font>
      <b/>
      <sz val="26"/>
      <color theme="1"/>
      <name val="Century Schoolbook"/>
      <family val="1"/>
    </font>
    <font>
      <sz val="26"/>
      <color theme="1"/>
      <name val="Century Schoolbook"/>
      <family val="1"/>
    </font>
    <font>
      <sz val="22"/>
      <color theme="1"/>
      <name val="Century Schoolbook"/>
      <family val="1"/>
    </font>
    <font>
      <b/>
      <sz val="14"/>
      <color theme="1"/>
      <name val="Century Schoolbook"/>
      <family val="1"/>
    </font>
    <font>
      <b/>
      <sz val="12"/>
      <color theme="1"/>
      <name val="Century Schoolbook"/>
      <family val="1"/>
    </font>
    <font>
      <b/>
      <sz val="24"/>
      <color theme="1"/>
      <name val="Century Schoolbook"/>
      <family val="1"/>
    </font>
    <font>
      <b/>
      <sz val="22"/>
      <color theme="0"/>
      <name val="Century Schoolbook"/>
      <family val="1"/>
    </font>
    <font>
      <b/>
      <sz val="22"/>
      <color theme="1"/>
      <name val="Century Schoolbook"/>
      <family val="1"/>
    </font>
    <font>
      <b/>
      <sz val="20"/>
      <color theme="1"/>
      <name val="Century Schoolbook"/>
      <family val="1"/>
    </font>
    <font>
      <b/>
      <sz val="10"/>
      <name val="Century Schoolbook"/>
      <family val="1"/>
    </font>
    <font>
      <b/>
      <sz val="11"/>
      <color theme="1"/>
      <name val="Century Schoolbook"/>
      <family val="1"/>
    </font>
    <font>
      <sz val="10"/>
      <name val="Arial"/>
      <family val="2"/>
    </font>
    <font>
      <b/>
      <sz val="12"/>
      <name val="Century Schoolbook"/>
      <family val="1"/>
    </font>
    <font>
      <sz val="12"/>
      <color theme="1"/>
      <name val="Century Schoolbook"/>
      <family val="1"/>
    </font>
    <font>
      <b/>
      <sz val="12"/>
      <color theme="0"/>
      <name val="Century Schoolbook"/>
      <family val="1"/>
    </font>
    <font>
      <sz val="12"/>
      <name val="Century Schoolbook"/>
      <family val="1"/>
    </font>
    <font>
      <b/>
      <sz val="10"/>
      <color indexed="10"/>
      <name val="Century Schoolbook"/>
      <family val="1"/>
    </font>
    <font>
      <b/>
      <sz val="18"/>
      <color theme="0"/>
      <name val="Century Schoolbook"/>
      <family val="1"/>
    </font>
    <font>
      <b/>
      <sz val="36"/>
      <color theme="0"/>
      <name val="Century Schoolbook"/>
      <family val="1"/>
    </font>
    <font>
      <b/>
      <sz val="28"/>
      <color theme="0"/>
      <name val="Century Schoolbook"/>
      <family val="1"/>
    </font>
    <font>
      <b/>
      <sz val="20"/>
      <name val="Century Schoolbook"/>
      <family val="1"/>
    </font>
    <font>
      <b/>
      <sz val="14"/>
      <name val="Century Schoolbook"/>
      <family val="1"/>
    </font>
    <font>
      <b/>
      <sz val="11"/>
      <name val="Century Schoolbook"/>
      <family val="1"/>
    </font>
    <font>
      <b/>
      <sz val="10"/>
      <color indexed="53"/>
      <name val="Century Schoolbook"/>
      <family val="1"/>
    </font>
    <font>
      <b/>
      <sz val="10"/>
      <color indexed="48"/>
      <name val="Century Schoolbook"/>
      <family val="1"/>
    </font>
    <font>
      <b/>
      <sz val="16"/>
      <color theme="0"/>
      <name val="Century Schoolbook"/>
      <family val="1"/>
    </font>
    <font>
      <b/>
      <sz val="24"/>
      <name val="Century Schoolbook"/>
      <family val="1"/>
    </font>
    <font>
      <b/>
      <sz val="18"/>
      <name val="Century Schoolbook"/>
      <family val="1"/>
    </font>
    <font>
      <b/>
      <sz val="22"/>
      <name val="Century Schoolbook"/>
      <family val="1"/>
    </font>
    <font>
      <b/>
      <sz val="11"/>
      <color theme="0"/>
      <name val="Century Schoolbook"/>
      <family val="1"/>
    </font>
    <font>
      <u/>
      <sz val="28"/>
      <color theme="0"/>
      <name val="Century Schoolbook"/>
      <family val="1"/>
    </font>
    <font>
      <sz val="10"/>
      <color theme="1"/>
      <name val="Century Schoolbook"/>
      <family val="1"/>
    </font>
    <font>
      <sz val="20"/>
      <color theme="1"/>
      <name val="Century Schoolbook"/>
      <family val="1"/>
    </font>
    <font>
      <b/>
      <sz val="16"/>
      <color theme="1"/>
      <name val="Century Schoolbook"/>
      <family val="1"/>
    </font>
    <font>
      <b/>
      <sz val="10"/>
      <color theme="1"/>
      <name val="Century Schoolbook"/>
      <family val="1"/>
    </font>
    <font>
      <b/>
      <sz val="16"/>
      <name val="Century Schoolbook"/>
      <family val="1"/>
    </font>
  </fonts>
  <fills count="20">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D9B3"/>
        <bgColor indexed="64"/>
      </patternFill>
    </fill>
    <fill>
      <patternFill patternType="solid">
        <fgColor theme="0" tint="-0.249977111117893"/>
        <bgColor indexed="64"/>
      </patternFill>
    </fill>
    <fill>
      <patternFill patternType="solid">
        <fgColor rgb="FFFABF8F"/>
        <bgColor indexed="64"/>
      </patternFill>
    </fill>
    <fill>
      <patternFill patternType="solid">
        <fgColor rgb="FFFF000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499984740745262"/>
        <bgColor indexed="64"/>
      </patternFill>
    </fill>
    <fill>
      <patternFill patternType="solid">
        <fgColor rgb="FF00B050"/>
        <bgColor indexed="64"/>
      </patternFill>
    </fill>
    <fill>
      <patternFill patternType="solid">
        <fgColor theme="9" tint="-0.249977111117893"/>
        <bgColor indexed="64"/>
      </patternFill>
    </fill>
    <fill>
      <patternFill patternType="solid">
        <fgColor rgb="FFFFFF00"/>
        <bgColor indexed="64"/>
      </patternFill>
    </fill>
    <fill>
      <patternFill patternType="solid">
        <fgColor theme="4"/>
        <bgColor indexed="64"/>
      </patternFill>
    </fill>
    <fill>
      <patternFill patternType="solid">
        <fgColor theme="9"/>
        <bgColor indexed="64"/>
      </patternFill>
    </fill>
    <fill>
      <patternFill patternType="solid">
        <fgColor rgb="FFFF9900"/>
        <bgColor indexed="64"/>
      </patternFill>
    </fill>
    <fill>
      <patternFill patternType="solid">
        <fgColor theme="7" tint="0.59999389629810485"/>
        <bgColor indexed="64"/>
      </patternFill>
    </fill>
    <fill>
      <patternFill patternType="solid">
        <fgColor theme="9" tint="0.39997558519241921"/>
        <bgColor indexed="64"/>
      </patternFill>
    </fill>
  </fills>
  <borders count="5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style="medium">
        <color auto="1"/>
      </top>
      <bottom/>
      <diagonal/>
    </border>
    <border>
      <left style="thin">
        <color indexed="64"/>
      </left>
      <right style="thin">
        <color indexed="64"/>
      </right>
      <top style="medium">
        <color indexed="64"/>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medium">
        <color indexed="64"/>
      </right>
      <top style="thin">
        <color auto="1"/>
      </top>
      <bottom/>
      <diagonal/>
    </border>
    <border>
      <left style="medium">
        <color auto="1"/>
      </left>
      <right style="thin">
        <color auto="1"/>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top style="medium">
        <color auto="1"/>
      </top>
      <bottom style="thin">
        <color auto="1"/>
      </bottom>
      <diagonal/>
    </border>
    <border>
      <left style="thin">
        <color indexed="64"/>
      </left>
      <right/>
      <top style="thin">
        <color indexed="64"/>
      </top>
      <bottom style="thin">
        <color indexed="64"/>
      </bottom>
      <diagonal/>
    </border>
    <border>
      <left style="thin">
        <color indexed="64"/>
      </left>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16" fillId="0" borderId="0"/>
  </cellStyleXfs>
  <cellXfs count="551">
    <xf numFmtId="0" fontId="0" fillId="0" borderId="0" xfId="0"/>
    <xf numFmtId="0" fontId="4" fillId="0" borderId="0" xfId="0" applyFont="1"/>
    <xf numFmtId="0" fontId="5" fillId="4" borderId="7" xfId="0" applyFont="1" applyFill="1" applyBorder="1" applyAlignment="1">
      <alignment horizontal="right" vertical="center"/>
    </xf>
    <xf numFmtId="0" fontId="5" fillId="4" borderId="8" xfId="0" applyNumberFormat="1" applyFont="1" applyFill="1" applyBorder="1" applyAlignment="1">
      <alignment horizontal="center" vertical="center"/>
    </xf>
    <xf numFmtId="49" fontId="7" fillId="4" borderId="6" xfId="0" applyNumberFormat="1" applyFont="1" applyFill="1" applyBorder="1" applyAlignment="1">
      <alignment vertical="center"/>
    </xf>
    <xf numFmtId="49" fontId="7" fillId="0" borderId="0" xfId="0" applyNumberFormat="1" applyFont="1" applyAlignment="1">
      <alignment vertical="center"/>
    </xf>
    <xf numFmtId="0" fontId="8" fillId="5" borderId="10" xfId="0" applyFont="1" applyFill="1" applyBorder="1" applyAlignment="1">
      <alignment horizontal="center" vertical="center"/>
    </xf>
    <xf numFmtId="0" fontId="8" fillId="5" borderId="6" xfId="0" applyFont="1" applyFill="1" applyBorder="1" applyAlignment="1">
      <alignment horizontal="center" vertical="center"/>
    </xf>
    <xf numFmtId="0" fontId="9" fillId="6" borderId="11" xfId="0" applyNumberFormat="1" applyFont="1" applyFill="1" applyBorder="1" applyAlignment="1">
      <alignment horizontal="center" vertical="center"/>
    </xf>
    <xf numFmtId="0" fontId="9" fillId="0" borderId="7" xfId="0" applyNumberFormat="1" applyFont="1" applyFill="1" applyBorder="1" applyAlignment="1">
      <alignment horizontal="center" vertical="center" shrinkToFit="1"/>
    </xf>
    <xf numFmtId="0" fontId="9" fillId="0" borderId="9" xfId="0" applyNumberFormat="1" applyFont="1" applyFill="1" applyBorder="1" applyAlignment="1">
      <alignment horizontal="center" vertical="center" shrinkToFit="1"/>
    </xf>
    <xf numFmtId="0" fontId="4" fillId="0" borderId="0" xfId="0" applyFont="1" applyAlignment="1">
      <alignment shrinkToFit="1"/>
    </xf>
    <xf numFmtId="0" fontId="12" fillId="0" borderId="0" xfId="0" applyFont="1" applyFill="1" applyBorder="1" applyAlignment="1">
      <alignment horizontal="center" vertical="center"/>
    </xf>
    <xf numFmtId="0" fontId="13" fillId="0" borderId="0" xfId="0" applyFont="1" applyFill="1" applyBorder="1" applyAlignment="1">
      <alignment vertical="center" shrinkToFit="1"/>
    </xf>
    <xf numFmtId="0" fontId="14" fillId="0" borderId="0" xfId="0" applyFont="1" applyFill="1" applyBorder="1" applyAlignment="1">
      <alignment vertical="center" wrapText="1"/>
    </xf>
    <xf numFmtId="0" fontId="15" fillId="8" borderId="15" xfId="0" applyFont="1" applyFill="1" applyBorder="1" applyAlignment="1">
      <alignment horizontal="center" vertical="center"/>
    </xf>
    <xf numFmtId="0" fontId="15" fillId="8" borderId="16" xfId="0" applyFont="1" applyFill="1" applyBorder="1" applyAlignment="1">
      <alignment horizontal="center" vertical="center"/>
    </xf>
    <xf numFmtId="0" fontId="15" fillId="8" borderId="17" xfId="0" applyFont="1" applyFill="1" applyBorder="1" applyAlignment="1">
      <alignment horizontal="center" vertical="center"/>
    </xf>
    <xf numFmtId="0" fontId="15" fillId="0" borderId="0" xfId="0" applyFont="1" applyFill="1" applyBorder="1" applyAlignment="1">
      <alignment horizontal="center" vertical="center"/>
    </xf>
    <xf numFmtId="0" fontId="4" fillId="9" borderId="12" xfId="0" applyFont="1" applyFill="1" applyBorder="1" applyAlignment="1">
      <alignment horizontal="center" vertical="center" wrapText="1"/>
    </xf>
    <xf numFmtId="0" fontId="4" fillId="9" borderId="13"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14" fillId="0" borderId="0" xfId="2" applyFont="1" applyFill="1" applyBorder="1" applyAlignment="1">
      <alignment vertical="center"/>
    </xf>
    <xf numFmtId="0" fontId="14" fillId="0" borderId="0" xfId="2" applyFont="1" applyFill="1" applyBorder="1" applyAlignment="1">
      <alignment vertical="center" wrapText="1"/>
    </xf>
    <xf numFmtId="0" fontId="14" fillId="0" borderId="0" xfId="2" applyFont="1" applyFill="1" applyBorder="1" applyAlignment="1">
      <alignment horizontal="center" vertical="center"/>
    </xf>
    <xf numFmtId="14" fontId="17" fillId="0" borderId="18" xfId="0" applyNumberFormat="1" applyFont="1" applyFill="1" applyBorder="1" applyAlignment="1">
      <alignment horizontal="center" vertical="center"/>
    </xf>
    <xf numFmtId="0" fontId="18" fillId="11" borderId="20" xfId="0" applyFont="1" applyFill="1" applyBorder="1"/>
    <xf numFmtId="0" fontId="18" fillId="11" borderId="19" xfId="0" applyFont="1" applyFill="1" applyBorder="1"/>
    <xf numFmtId="0" fontId="18" fillId="0" borderId="0" xfId="0" applyFont="1" applyFill="1" applyBorder="1"/>
    <xf numFmtId="14" fontId="18" fillId="9" borderId="21" xfId="0" applyNumberFormat="1" applyFont="1" applyFill="1" applyBorder="1" applyAlignment="1">
      <alignment horizontal="center" vertical="center"/>
    </xf>
    <xf numFmtId="1" fontId="9" fillId="9" borderId="22" xfId="0" applyNumberFormat="1" applyFont="1" applyFill="1" applyBorder="1" applyAlignment="1">
      <alignment horizontal="center" vertical="center"/>
    </xf>
    <xf numFmtId="0" fontId="18" fillId="9" borderId="22" xfId="0" applyFont="1" applyFill="1" applyBorder="1" applyAlignment="1">
      <alignment horizontal="center" vertical="center"/>
    </xf>
    <xf numFmtId="0" fontId="9" fillId="9" borderId="22" xfId="0" applyFont="1" applyFill="1" applyBorder="1" applyAlignment="1">
      <alignment horizontal="center" vertical="center"/>
    </xf>
    <xf numFmtId="0" fontId="9" fillId="9" borderId="23" xfId="0" applyFont="1" applyFill="1" applyBorder="1" applyAlignment="1">
      <alignment horizontal="center" vertical="center"/>
    </xf>
    <xf numFmtId="0" fontId="14" fillId="0" borderId="0" xfId="2" applyFont="1" applyFill="1" applyBorder="1" applyAlignment="1">
      <alignment horizontal="center" vertical="center" wrapText="1"/>
    </xf>
    <xf numFmtId="14" fontId="17" fillId="0" borderId="24" xfId="0" applyNumberFormat="1" applyFont="1" applyFill="1" applyBorder="1" applyAlignment="1">
      <alignment horizontal="center" vertical="center"/>
    </xf>
    <xf numFmtId="0" fontId="18" fillId="11" borderId="26" xfId="0" applyFont="1" applyFill="1" applyBorder="1"/>
    <xf numFmtId="0" fontId="18" fillId="11" borderId="25" xfId="0" applyFont="1" applyFill="1" applyBorder="1"/>
    <xf numFmtId="14" fontId="18" fillId="9" borderId="24" xfId="0" applyNumberFormat="1" applyFont="1" applyFill="1" applyBorder="1" applyAlignment="1">
      <alignment horizontal="center" vertical="center"/>
    </xf>
    <xf numFmtId="1" fontId="9" fillId="9" borderId="26" xfId="0" applyNumberFormat="1" applyFont="1" applyFill="1" applyBorder="1" applyAlignment="1">
      <alignment horizontal="center" vertical="center"/>
    </xf>
    <xf numFmtId="0" fontId="18" fillId="9" borderId="26" xfId="0" applyFont="1" applyFill="1" applyBorder="1" applyAlignment="1">
      <alignment horizontal="center" vertical="center"/>
    </xf>
    <xf numFmtId="0" fontId="9" fillId="9" borderId="26" xfId="0" applyFont="1" applyFill="1" applyBorder="1" applyAlignment="1">
      <alignment horizontal="center" vertical="center"/>
    </xf>
    <xf numFmtId="0" fontId="9" fillId="9" borderId="25" xfId="0" applyFont="1" applyFill="1" applyBorder="1" applyAlignment="1">
      <alignment horizontal="center" vertical="center"/>
    </xf>
    <xf numFmtId="0" fontId="20" fillId="0" borderId="0" xfId="2" applyFont="1" applyFill="1" applyBorder="1" applyAlignment="1">
      <alignment vertical="center"/>
    </xf>
    <xf numFmtId="0" fontId="20" fillId="0" borderId="0" xfId="2" applyFont="1" applyFill="1" applyBorder="1" applyAlignment="1">
      <alignment horizontal="center" vertical="center"/>
    </xf>
    <xf numFmtId="14" fontId="14" fillId="0" borderId="0" xfId="2" applyNumberFormat="1" applyFont="1" applyFill="1" applyBorder="1" applyAlignment="1">
      <alignment horizontal="center" vertical="center"/>
    </xf>
    <xf numFmtId="0" fontId="14" fillId="0" borderId="0" xfId="0" applyFont="1" applyFill="1" applyBorder="1"/>
    <xf numFmtId="0" fontId="21" fillId="0" borderId="0" xfId="0" applyFont="1" applyFill="1" applyBorder="1" applyAlignment="1">
      <alignment vertical="center" wrapText="1"/>
    </xf>
    <xf numFmtId="0" fontId="17" fillId="0" borderId="26" xfId="0" applyFont="1" applyFill="1" applyBorder="1" applyAlignment="1">
      <alignment horizontal="center" vertical="center"/>
    </xf>
    <xf numFmtId="0" fontId="18" fillId="11" borderId="24" xfId="0" applyFont="1" applyFill="1" applyBorder="1"/>
    <xf numFmtId="1" fontId="17" fillId="0" borderId="26" xfId="0" applyNumberFormat="1" applyFont="1" applyFill="1" applyBorder="1" applyAlignment="1">
      <alignment horizontal="center" vertical="center"/>
    </xf>
    <xf numFmtId="1" fontId="18" fillId="9" borderId="26" xfId="0" applyNumberFormat="1" applyFont="1" applyFill="1" applyBorder="1" applyAlignment="1">
      <alignment horizontal="center" vertical="center"/>
    </xf>
    <xf numFmtId="0" fontId="14" fillId="0" borderId="0" xfId="0" applyFont="1" applyFill="1" applyBorder="1" applyAlignment="1">
      <alignment wrapText="1"/>
    </xf>
    <xf numFmtId="0" fontId="18" fillId="9" borderId="26" xfId="0" applyFont="1" applyFill="1" applyBorder="1"/>
    <xf numFmtId="0" fontId="20" fillId="0" borderId="0" xfId="2" applyFont="1" applyFill="1" applyBorder="1" applyAlignment="1">
      <alignment horizontal="center" vertical="center" wrapText="1"/>
    </xf>
    <xf numFmtId="14" fontId="17" fillId="11" borderId="26" xfId="0" applyNumberFormat="1" applyFont="1" applyFill="1" applyBorder="1" applyAlignment="1">
      <alignment horizontal="center" vertical="center"/>
    </xf>
    <xf numFmtId="14" fontId="17" fillId="11" borderId="25" xfId="0" applyNumberFormat="1" applyFont="1" applyFill="1" applyBorder="1" applyAlignment="1">
      <alignment horizontal="center" vertical="center"/>
    </xf>
    <xf numFmtId="14" fontId="17" fillId="0" borderId="0" xfId="0" applyNumberFormat="1" applyFont="1" applyFill="1" applyBorder="1" applyAlignment="1">
      <alignment horizontal="center" vertical="center"/>
    </xf>
    <xf numFmtId="0" fontId="17" fillId="0" borderId="25" xfId="0" applyFont="1" applyFill="1" applyBorder="1" applyAlignment="1">
      <alignment horizontal="center" vertical="center"/>
    </xf>
    <xf numFmtId="0" fontId="17" fillId="0" borderId="0" xfId="0" applyFont="1" applyFill="1" applyBorder="1" applyAlignment="1">
      <alignment horizontal="center" vertical="center"/>
    </xf>
    <xf numFmtId="14" fontId="17" fillId="0" borderId="27" xfId="0" applyNumberFormat="1" applyFont="1" applyFill="1" applyBorder="1" applyAlignment="1">
      <alignment horizontal="center" vertical="center"/>
    </xf>
    <xf numFmtId="0" fontId="18" fillId="11" borderId="29" xfId="0" applyFont="1" applyFill="1" applyBorder="1"/>
    <xf numFmtId="0" fontId="18" fillId="11" borderId="28" xfId="0" applyFont="1" applyFill="1" applyBorder="1"/>
    <xf numFmtId="14" fontId="18" fillId="9" borderId="27" xfId="0" applyNumberFormat="1" applyFont="1" applyFill="1" applyBorder="1" applyAlignment="1">
      <alignment horizontal="center" vertical="center"/>
    </xf>
    <xf numFmtId="1" fontId="9" fillId="9" borderId="29" xfId="0" applyNumberFormat="1" applyFont="1" applyFill="1" applyBorder="1" applyAlignment="1">
      <alignment horizontal="center" vertical="center"/>
    </xf>
    <xf numFmtId="0" fontId="18" fillId="9" borderId="29" xfId="0" applyFont="1" applyFill="1" applyBorder="1" applyAlignment="1">
      <alignment horizontal="center" vertical="center"/>
    </xf>
    <xf numFmtId="0" fontId="9" fillId="9" borderId="29" xfId="0" applyFont="1" applyFill="1" applyBorder="1" applyAlignment="1">
      <alignment horizontal="center" vertical="center"/>
    </xf>
    <xf numFmtId="0" fontId="9" fillId="9" borderId="28" xfId="0" applyFont="1" applyFill="1" applyBorder="1" applyAlignment="1">
      <alignment horizontal="center" vertical="center"/>
    </xf>
    <xf numFmtId="14" fontId="22" fillId="15" borderId="1" xfId="0" applyNumberFormat="1" applyFont="1" applyFill="1" applyBorder="1" applyAlignment="1">
      <alignment horizontal="right" vertical="center"/>
    </xf>
    <xf numFmtId="14" fontId="22" fillId="15" borderId="2" xfId="0" applyNumberFormat="1" applyFont="1" applyFill="1" applyBorder="1" applyAlignment="1">
      <alignment horizontal="left" vertical="center"/>
    </xf>
    <xf numFmtId="0" fontId="22" fillId="15" borderId="2" xfId="0" applyFont="1" applyFill="1" applyBorder="1" applyAlignment="1">
      <alignment vertical="center"/>
    </xf>
    <xf numFmtId="0" fontId="21" fillId="0" borderId="0" xfId="0" applyFont="1" applyFill="1" applyBorder="1" applyAlignment="1">
      <alignment horizontal="center" wrapText="1"/>
    </xf>
    <xf numFmtId="0" fontId="22" fillId="15" borderId="30" xfId="0" applyFont="1" applyFill="1" applyBorder="1" applyAlignment="1">
      <alignment vertical="center"/>
    </xf>
    <xf numFmtId="0" fontId="22" fillId="15" borderId="0" xfId="0" applyFont="1" applyFill="1" applyBorder="1" applyAlignment="1">
      <alignment vertical="center"/>
    </xf>
    <xf numFmtId="0" fontId="10" fillId="0" borderId="0" xfId="0" applyNumberFormat="1" applyFont="1" applyFill="1" applyBorder="1" applyAlignment="1">
      <alignment vertical="center" shrinkToFit="1"/>
    </xf>
    <xf numFmtId="0" fontId="22" fillId="15" borderId="4" xfId="0" applyFont="1" applyFill="1" applyBorder="1" applyAlignment="1">
      <alignment vertical="center"/>
    </xf>
    <xf numFmtId="0" fontId="22" fillId="15" borderId="5" xfId="0" applyFont="1" applyFill="1" applyBorder="1" applyAlignment="1">
      <alignment vertical="center"/>
    </xf>
    <xf numFmtId="0" fontId="14" fillId="0" borderId="0" xfId="0" applyFont="1" applyFill="1" applyBorder="1" applyAlignment="1">
      <alignment vertical="top"/>
    </xf>
    <xf numFmtId="0" fontId="21" fillId="0" borderId="0" xfId="0" applyFont="1" applyFill="1" applyBorder="1" applyAlignment="1">
      <alignment horizontal="center" vertical="center" wrapText="1"/>
    </xf>
    <xf numFmtId="0" fontId="21" fillId="0" borderId="0" xfId="0" applyFont="1" applyFill="1" applyBorder="1" applyAlignment="1">
      <alignment horizontal="center" vertical="top"/>
    </xf>
    <xf numFmtId="0" fontId="27" fillId="0" borderId="27" xfId="0" applyFont="1" applyFill="1" applyBorder="1" applyAlignment="1">
      <alignment horizontal="center" vertical="center"/>
    </xf>
    <xf numFmtId="0" fontId="27" fillId="0" borderId="29" xfId="0" applyFont="1" applyFill="1" applyBorder="1" applyAlignment="1">
      <alignment horizontal="center" vertical="center"/>
    </xf>
    <xf numFmtId="0" fontId="27" fillId="0" borderId="28" xfId="0" applyFont="1" applyFill="1" applyBorder="1" applyAlignment="1">
      <alignment horizontal="center" vertical="center"/>
    </xf>
    <xf numFmtId="0" fontId="20" fillId="0" borderId="0" xfId="2" applyFont="1" applyFill="1" applyBorder="1" applyAlignment="1">
      <alignment vertical="center" wrapText="1"/>
    </xf>
    <xf numFmtId="14" fontId="17" fillId="0" borderId="32" xfId="0" applyNumberFormat="1" applyFont="1" applyFill="1" applyBorder="1" applyAlignment="1">
      <alignment horizontal="center" vertical="center"/>
    </xf>
    <xf numFmtId="0" fontId="9" fillId="0" borderId="22" xfId="0" applyFont="1" applyFill="1" applyBorder="1"/>
    <xf numFmtId="0" fontId="9" fillId="0" borderId="23" xfId="0" applyFont="1" applyFill="1" applyBorder="1"/>
    <xf numFmtId="14" fontId="17" fillId="0" borderId="33" xfId="0" applyNumberFormat="1" applyFont="1" applyFill="1" applyBorder="1" applyAlignment="1">
      <alignment horizontal="center" vertical="center"/>
    </xf>
    <xf numFmtId="0" fontId="9" fillId="0" borderId="26" xfId="0" applyFont="1" applyFill="1" applyBorder="1"/>
    <xf numFmtId="0" fontId="9" fillId="0" borderId="25" xfId="0" applyFont="1" applyFill="1" applyBorder="1"/>
    <xf numFmtId="14" fontId="17" fillId="0" borderId="25" xfId="0" applyNumberFormat="1" applyFont="1" applyFill="1" applyBorder="1" applyAlignment="1">
      <alignment horizontal="center" vertical="center"/>
    </xf>
    <xf numFmtId="14" fontId="17" fillId="0" borderId="34" xfId="0" applyNumberFormat="1" applyFont="1" applyFill="1" applyBorder="1" applyAlignment="1">
      <alignment horizontal="center" vertical="center"/>
    </xf>
    <xf numFmtId="0" fontId="9" fillId="0" borderId="29" xfId="0" applyFont="1" applyFill="1" applyBorder="1"/>
    <xf numFmtId="0" fontId="9" fillId="0" borderId="28" xfId="0" applyFont="1" applyFill="1" applyBorder="1"/>
    <xf numFmtId="0" fontId="14" fillId="0" borderId="0" xfId="0" applyFont="1" applyFill="1" applyBorder="1" applyAlignment="1">
      <alignment vertical="top" wrapText="1"/>
    </xf>
    <xf numFmtId="0" fontId="28" fillId="0" borderId="0" xfId="0" applyFont="1" applyFill="1" applyBorder="1" applyAlignment="1">
      <alignment wrapText="1"/>
    </xf>
    <xf numFmtId="0" fontId="21" fillId="0" borderId="0" xfId="0" applyFont="1" applyFill="1" applyBorder="1" applyAlignment="1">
      <alignment vertical="top" wrapText="1"/>
    </xf>
    <xf numFmtId="0" fontId="21" fillId="0" borderId="0" xfId="0" applyFont="1" applyFill="1" applyBorder="1" applyAlignment="1">
      <alignment horizontal="center" vertical="center"/>
    </xf>
    <xf numFmtId="0" fontId="29" fillId="0" borderId="0" xfId="0" applyFont="1" applyFill="1" applyBorder="1"/>
    <xf numFmtId="49" fontId="7" fillId="6" borderId="6" xfId="0" applyNumberFormat="1" applyFont="1" applyFill="1" applyBorder="1" applyAlignment="1">
      <alignment vertical="center"/>
    </xf>
    <xf numFmtId="0" fontId="8" fillId="5" borderId="11" xfId="0" applyFont="1" applyFill="1" applyBorder="1" applyAlignment="1">
      <alignment horizontal="center" vertical="center"/>
    </xf>
    <xf numFmtId="0" fontId="8" fillId="5" borderId="8" xfId="0" applyFont="1" applyFill="1" applyBorder="1" applyAlignment="1">
      <alignment horizontal="center" vertical="center"/>
    </xf>
    <xf numFmtId="0" fontId="9" fillId="0" borderId="7" xfId="0" applyNumberFormat="1" applyFont="1" applyFill="1" applyBorder="1" applyAlignment="1">
      <alignment horizontal="center" vertical="center"/>
    </xf>
    <xf numFmtId="0" fontId="9" fillId="0" borderId="9" xfId="0" applyNumberFormat="1" applyFont="1" applyFill="1" applyBorder="1" applyAlignment="1">
      <alignment horizontal="center" vertical="center"/>
    </xf>
    <xf numFmtId="0" fontId="31" fillId="0" borderId="0" xfId="0" applyFont="1" applyFill="1" applyBorder="1" applyAlignment="1">
      <alignment vertical="center"/>
    </xf>
    <xf numFmtId="0" fontId="15" fillId="8" borderId="35" xfId="0" applyFont="1" applyFill="1" applyBorder="1" applyAlignment="1">
      <alignment horizontal="center" vertical="center"/>
    </xf>
    <xf numFmtId="0" fontId="15" fillId="8" borderId="36" xfId="0" applyFont="1" applyFill="1" applyBorder="1" applyAlignment="1">
      <alignment horizontal="center" vertical="center"/>
    </xf>
    <xf numFmtId="0" fontId="15" fillId="8" borderId="37" xfId="0" applyFont="1" applyFill="1" applyBorder="1" applyAlignment="1">
      <alignment horizontal="center" vertical="center"/>
    </xf>
    <xf numFmtId="0" fontId="4" fillId="9" borderId="35" xfId="0" applyFont="1" applyFill="1" applyBorder="1" applyAlignment="1">
      <alignment horizontal="center" vertical="center" wrapText="1"/>
    </xf>
    <xf numFmtId="0" fontId="4" fillId="9" borderId="36" xfId="0" applyFont="1" applyFill="1" applyBorder="1" applyAlignment="1">
      <alignment horizontal="center" vertical="center" wrapText="1"/>
    </xf>
    <xf numFmtId="0" fontId="4" fillId="9" borderId="37" xfId="0" applyFont="1" applyFill="1" applyBorder="1" applyAlignment="1">
      <alignment horizontal="center" vertical="center" wrapText="1"/>
    </xf>
    <xf numFmtId="14" fontId="4" fillId="9" borderId="18" xfId="0" applyNumberFormat="1" applyFont="1" applyFill="1" applyBorder="1" applyAlignment="1">
      <alignment horizontal="center" vertical="center"/>
    </xf>
    <xf numFmtId="1" fontId="15" fillId="9" borderId="20" xfId="0" applyNumberFormat="1" applyFont="1" applyFill="1" applyBorder="1" applyAlignment="1">
      <alignment horizontal="center" vertical="center"/>
    </xf>
    <xf numFmtId="0" fontId="4" fillId="9" borderId="20" xfId="0" applyFont="1" applyFill="1" applyBorder="1" applyAlignment="1">
      <alignment horizontal="center" vertical="center"/>
    </xf>
    <xf numFmtId="0" fontId="15" fillId="9" borderId="20" xfId="0" applyFont="1" applyFill="1" applyBorder="1" applyAlignment="1">
      <alignment horizontal="center" vertical="center"/>
    </xf>
    <xf numFmtId="0" fontId="15" fillId="9" borderId="19" xfId="0" applyFont="1" applyFill="1" applyBorder="1" applyAlignment="1">
      <alignment horizontal="center" vertical="center"/>
    </xf>
    <xf numFmtId="14" fontId="4" fillId="9" borderId="24" xfId="0" applyNumberFormat="1" applyFont="1" applyFill="1" applyBorder="1" applyAlignment="1">
      <alignment horizontal="center" vertical="center"/>
    </xf>
    <xf numFmtId="1" fontId="15" fillId="9" borderId="26" xfId="0" applyNumberFormat="1" applyFont="1" applyFill="1" applyBorder="1" applyAlignment="1">
      <alignment horizontal="center" vertical="center"/>
    </xf>
    <xf numFmtId="0" fontId="4" fillId="9" borderId="26" xfId="0" applyFont="1" applyFill="1" applyBorder="1" applyAlignment="1">
      <alignment horizontal="center" vertical="center"/>
    </xf>
    <xf numFmtId="0" fontId="15" fillId="9" borderId="26" xfId="0" applyFont="1" applyFill="1" applyBorder="1" applyAlignment="1">
      <alignment horizontal="center" vertical="center"/>
    </xf>
    <xf numFmtId="0" fontId="15" fillId="9" borderId="25" xfId="0" applyFont="1" applyFill="1" applyBorder="1" applyAlignment="1">
      <alignment horizontal="center" vertical="center"/>
    </xf>
    <xf numFmtId="0" fontId="17" fillId="11" borderId="25" xfId="0" applyFont="1" applyFill="1" applyBorder="1" applyAlignment="1">
      <alignment horizontal="center" vertical="center"/>
    </xf>
    <xf numFmtId="1" fontId="4" fillId="9" borderId="26" xfId="0" applyNumberFormat="1" applyFont="1" applyFill="1" applyBorder="1" applyAlignment="1">
      <alignment horizontal="center" vertical="center"/>
    </xf>
    <xf numFmtId="14" fontId="17" fillId="3" borderId="24" xfId="0" applyNumberFormat="1" applyFont="1" applyFill="1" applyBorder="1" applyAlignment="1">
      <alignment horizontal="center" vertical="center"/>
    </xf>
    <xf numFmtId="0" fontId="17" fillId="3" borderId="26" xfId="0" applyFont="1" applyFill="1" applyBorder="1" applyAlignment="1">
      <alignment horizontal="center" vertical="center"/>
    </xf>
    <xf numFmtId="0" fontId="17" fillId="3" borderId="25" xfId="0" applyFont="1" applyFill="1" applyBorder="1" applyAlignment="1">
      <alignment horizontal="center" vertical="center"/>
    </xf>
    <xf numFmtId="14" fontId="17" fillId="3" borderId="38" xfId="0" applyNumberFormat="1" applyFont="1" applyFill="1" applyBorder="1" applyAlignment="1">
      <alignment horizontal="center" vertical="center"/>
    </xf>
    <xf numFmtId="0" fontId="18" fillId="11" borderId="39" xfId="0" applyFont="1" applyFill="1" applyBorder="1"/>
    <xf numFmtId="0" fontId="18" fillId="11" borderId="40" xfId="0" applyFont="1" applyFill="1" applyBorder="1"/>
    <xf numFmtId="0" fontId="4" fillId="9" borderId="29" xfId="0" applyFont="1" applyFill="1" applyBorder="1" applyAlignment="1">
      <alignment horizontal="center" vertical="center"/>
    </xf>
    <xf numFmtId="0" fontId="15" fillId="9" borderId="29" xfId="0" applyFont="1" applyFill="1" applyBorder="1" applyAlignment="1">
      <alignment horizontal="center" vertical="center"/>
    </xf>
    <xf numFmtId="0" fontId="15" fillId="9" borderId="28" xfId="0" applyFont="1" applyFill="1" applyBorder="1" applyAlignment="1">
      <alignment horizontal="center" vertical="center"/>
    </xf>
    <xf numFmtId="14" fontId="32" fillId="12" borderId="1" xfId="0" applyNumberFormat="1" applyFont="1" applyFill="1" applyBorder="1" applyAlignment="1">
      <alignment horizontal="right" vertical="center"/>
    </xf>
    <xf numFmtId="14" fontId="32" fillId="12" borderId="2" xfId="0" applyNumberFormat="1" applyFont="1" applyFill="1" applyBorder="1" applyAlignment="1">
      <alignment horizontal="left" vertical="center"/>
    </xf>
    <xf numFmtId="0" fontId="32" fillId="12" borderId="2" xfId="0" applyFont="1" applyFill="1" applyBorder="1" applyAlignment="1">
      <alignment vertical="center"/>
    </xf>
    <xf numFmtId="0" fontId="32" fillId="12" borderId="3" xfId="0" applyFont="1" applyFill="1" applyBorder="1" applyAlignment="1">
      <alignment vertical="center"/>
    </xf>
    <xf numFmtId="0" fontId="32" fillId="12" borderId="30" xfId="0" applyFont="1" applyFill="1" applyBorder="1" applyAlignment="1">
      <alignment horizontal="right" vertical="center"/>
    </xf>
    <xf numFmtId="0" fontId="32" fillId="12" borderId="0" xfId="0" applyFont="1" applyFill="1" applyBorder="1" applyAlignment="1">
      <alignment vertical="center"/>
    </xf>
    <xf numFmtId="0" fontId="32" fillId="12" borderId="31" xfId="0" applyFont="1" applyFill="1" applyBorder="1" applyAlignment="1">
      <alignment vertical="center"/>
    </xf>
    <xf numFmtId="0" fontId="32" fillId="12" borderId="4" xfId="0" applyFont="1" applyFill="1" applyBorder="1" applyAlignment="1">
      <alignment horizontal="right" vertical="center"/>
    </xf>
    <xf numFmtId="0" fontId="32" fillId="12" borderId="5" xfId="0" applyFont="1" applyFill="1" applyBorder="1" applyAlignment="1">
      <alignment vertical="center"/>
    </xf>
    <xf numFmtId="0" fontId="32" fillId="12" borderId="6" xfId="0" applyFont="1" applyFill="1" applyBorder="1" applyAlignment="1">
      <alignment vertical="center"/>
    </xf>
    <xf numFmtId="0" fontId="27" fillId="12" borderId="35" xfId="0" applyFont="1" applyFill="1" applyBorder="1" applyAlignment="1">
      <alignment horizontal="center" vertical="center"/>
    </xf>
    <xf numFmtId="0" fontId="27" fillId="12" borderId="36" xfId="0" applyFont="1" applyFill="1" applyBorder="1" applyAlignment="1">
      <alignment horizontal="center" vertical="center"/>
    </xf>
    <xf numFmtId="0" fontId="27" fillId="12" borderId="37" xfId="0" applyFont="1" applyFill="1" applyBorder="1" applyAlignment="1">
      <alignment horizontal="center" vertical="center"/>
    </xf>
    <xf numFmtId="14" fontId="17" fillId="3" borderId="18" xfId="0" applyNumberFormat="1" applyFont="1" applyFill="1" applyBorder="1" applyAlignment="1">
      <alignment horizontal="center" vertical="center"/>
    </xf>
    <xf numFmtId="0" fontId="17" fillId="3" borderId="20" xfId="0" applyFont="1" applyFill="1" applyBorder="1" applyAlignment="1">
      <alignment horizontal="center" vertical="center"/>
    </xf>
    <xf numFmtId="0" fontId="17" fillId="3" borderId="19" xfId="0" applyFont="1" applyFill="1" applyBorder="1" applyAlignment="1">
      <alignment horizontal="center" vertical="center"/>
    </xf>
    <xf numFmtId="0" fontId="17" fillId="3" borderId="29" xfId="0" applyFont="1" applyFill="1" applyBorder="1" applyAlignment="1">
      <alignment horizontal="center" vertical="center"/>
    </xf>
    <xf numFmtId="0" fontId="17" fillId="3" borderId="28" xfId="0" applyFont="1" applyFill="1" applyBorder="1" applyAlignment="1">
      <alignment horizontal="center" vertical="center"/>
    </xf>
    <xf numFmtId="0" fontId="4" fillId="0" borderId="0" xfId="0" applyFont="1" applyFill="1" applyBorder="1"/>
    <xf numFmtId="0" fontId="12" fillId="0" borderId="0" xfId="0" applyFont="1" applyFill="1" applyBorder="1" applyAlignment="1">
      <alignment vertic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8" fillId="0" borderId="0" xfId="0" applyFont="1" applyFill="1" applyBorder="1" applyAlignment="1">
      <alignment vertical="center"/>
    </xf>
    <xf numFmtId="0" fontId="36" fillId="0" borderId="0" xfId="0" applyFont="1" applyAlignment="1">
      <alignment horizontal="center" vertical="center"/>
    </xf>
    <xf numFmtId="0" fontId="37" fillId="6" borderId="9" xfId="0" applyFont="1" applyFill="1" applyBorder="1" applyAlignment="1">
      <alignment vertical="center"/>
    </xf>
    <xf numFmtId="0" fontId="8" fillId="6" borderId="11" xfId="0" applyNumberFormat="1" applyFont="1" applyFill="1" applyBorder="1" applyAlignment="1">
      <alignment horizontal="center" vertical="center"/>
    </xf>
    <xf numFmtId="0" fontId="36" fillId="6" borderId="14" xfId="0" applyFont="1" applyFill="1" applyBorder="1" applyAlignment="1">
      <alignment horizontal="center" vertical="center"/>
    </xf>
    <xf numFmtId="0" fontId="8" fillId="0" borderId="0" xfId="0" applyFont="1" applyFill="1" applyBorder="1" applyAlignment="1">
      <alignment vertical="center"/>
    </xf>
    <xf numFmtId="14" fontId="14" fillId="6" borderId="12" xfId="0" applyNumberFormat="1" applyFont="1" applyFill="1" applyBorder="1" applyAlignment="1">
      <alignment horizontal="center" vertical="center"/>
    </xf>
    <xf numFmtId="0" fontId="14" fillId="6" borderId="13" xfId="0" applyFont="1" applyFill="1" applyBorder="1" applyAlignment="1">
      <alignment horizontal="center" vertical="center"/>
    </xf>
    <xf numFmtId="0" fontId="18" fillId="9" borderId="12" xfId="0" applyFont="1" applyFill="1" applyBorder="1" applyAlignment="1">
      <alignment horizontal="center" vertical="center" wrapText="1"/>
    </xf>
    <xf numFmtId="0" fontId="18" fillId="9" borderId="13" xfId="0" applyFont="1" applyFill="1" applyBorder="1" applyAlignment="1">
      <alignment horizontal="center" vertical="center" wrapText="1"/>
    </xf>
    <xf numFmtId="0" fontId="18" fillId="9" borderId="14" xfId="0" applyFont="1" applyFill="1" applyBorder="1" applyAlignment="1">
      <alignment horizontal="center" vertical="center" wrapText="1"/>
    </xf>
    <xf numFmtId="0" fontId="9" fillId="0" borderId="0" xfId="0" applyFont="1" applyFill="1" applyBorder="1" applyAlignment="1">
      <alignment horizontal="center" vertical="center"/>
    </xf>
    <xf numFmtId="0" fontId="17" fillId="0" borderId="41" xfId="0" applyFont="1" applyFill="1" applyBorder="1" applyAlignment="1">
      <alignment horizontal="center" vertical="center"/>
    </xf>
    <xf numFmtId="0" fontId="36" fillId="0" borderId="19" xfId="0" applyFont="1" applyFill="1" applyBorder="1" applyAlignment="1">
      <alignment horizontal="center" vertical="center"/>
    </xf>
    <xf numFmtId="0" fontId="18" fillId="9" borderId="18" xfId="0" applyFont="1" applyFill="1" applyBorder="1" applyAlignment="1">
      <alignment horizontal="center" vertical="center"/>
    </xf>
    <xf numFmtId="0" fontId="9" fillId="0" borderId="20" xfId="0" applyFont="1" applyFill="1" applyBorder="1" applyAlignment="1">
      <alignment horizontal="center" vertical="center"/>
    </xf>
    <xf numFmtId="0" fontId="18" fillId="9" borderId="20" xfId="0" applyFont="1" applyFill="1" applyBorder="1" applyAlignment="1">
      <alignment horizontal="center" vertical="center"/>
    </xf>
    <xf numFmtId="0" fontId="9" fillId="9" borderId="20" xfId="0" applyFont="1" applyFill="1" applyBorder="1" applyAlignment="1">
      <alignment horizontal="center" vertical="center"/>
    </xf>
    <xf numFmtId="14" fontId="18" fillId="9" borderId="20" xfId="0" applyNumberFormat="1" applyFont="1" applyFill="1" applyBorder="1" applyAlignment="1">
      <alignment horizontal="center" vertical="center"/>
    </xf>
    <xf numFmtId="1" fontId="9" fillId="9" borderId="19" xfId="0" applyNumberFormat="1" applyFont="1" applyFill="1" applyBorder="1" applyAlignment="1">
      <alignment horizontal="center" vertical="center"/>
    </xf>
    <xf numFmtId="49" fontId="18" fillId="0" borderId="0" xfId="0" applyNumberFormat="1" applyFont="1" applyFill="1" applyBorder="1" applyAlignment="1">
      <alignment horizontal="center" vertical="center"/>
    </xf>
    <xf numFmtId="0" fontId="18" fillId="11" borderId="42" xfId="0" applyFont="1" applyFill="1" applyBorder="1" applyAlignment="1">
      <alignment horizontal="center" vertical="center"/>
    </xf>
    <xf numFmtId="0" fontId="36" fillId="0" borderId="25" xfId="0" applyFont="1" applyFill="1" applyBorder="1" applyAlignment="1">
      <alignment horizontal="center" vertical="center"/>
    </xf>
    <xf numFmtId="0" fontId="18" fillId="9" borderId="24" xfId="0" applyFont="1" applyFill="1" applyBorder="1" applyAlignment="1">
      <alignment horizontal="center" vertical="center"/>
    </xf>
    <xf numFmtId="14" fontId="18" fillId="9" borderId="26" xfId="0" applyNumberFormat="1" applyFont="1" applyFill="1" applyBorder="1" applyAlignment="1">
      <alignment horizontal="center" vertical="center"/>
    </xf>
    <xf numFmtId="1" fontId="9" fillId="9" borderId="25" xfId="0" applyNumberFormat="1" applyFont="1" applyFill="1" applyBorder="1" applyAlignment="1">
      <alignment horizontal="center" vertical="center"/>
    </xf>
    <xf numFmtId="0" fontId="19" fillId="0" borderId="0" xfId="0" applyFont="1" applyFill="1" applyBorder="1" applyAlignment="1">
      <alignment vertical="center"/>
    </xf>
    <xf numFmtId="0" fontId="17" fillId="11" borderId="42" xfId="0" applyFont="1" applyFill="1" applyBorder="1" applyAlignment="1">
      <alignment horizontal="center" vertical="center"/>
    </xf>
    <xf numFmtId="1" fontId="18" fillId="9" borderId="24" xfId="0" applyNumberFormat="1" applyFont="1" applyFill="1" applyBorder="1" applyAlignment="1">
      <alignment horizontal="center" vertical="center"/>
    </xf>
    <xf numFmtId="1" fontId="17" fillId="0" borderId="42" xfId="0" applyNumberFormat="1" applyFont="1" applyFill="1" applyBorder="1" applyAlignment="1">
      <alignment horizontal="center" vertical="center"/>
    </xf>
    <xf numFmtId="0" fontId="18" fillId="11" borderId="24" xfId="0" applyFont="1" applyFill="1" applyBorder="1" applyAlignment="1">
      <alignment horizontal="center" vertical="center"/>
    </xf>
    <xf numFmtId="14" fontId="39" fillId="0" borderId="25" xfId="0" applyNumberFormat="1" applyFont="1" applyFill="1" applyBorder="1" applyAlignment="1">
      <alignment horizontal="center" vertical="center"/>
    </xf>
    <xf numFmtId="0" fontId="17" fillId="0" borderId="42" xfId="0" applyFont="1" applyFill="1" applyBorder="1" applyAlignment="1">
      <alignment horizontal="center" vertical="center"/>
    </xf>
    <xf numFmtId="0" fontId="17" fillId="0" borderId="43" xfId="0" applyFont="1" applyFill="1" applyBorder="1" applyAlignment="1">
      <alignment horizontal="center" vertical="center"/>
    </xf>
    <xf numFmtId="0" fontId="36" fillId="0" borderId="28" xfId="0" applyFont="1" applyFill="1" applyBorder="1" applyAlignment="1">
      <alignment horizontal="center" vertical="center"/>
    </xf>
    <xf numFmtId="1" fontId="18" fillId="9" borderId="27" xfId="0" applyNumberFormat="1" applyFont="1" applyFill="1" applyBorder="1" applyAlignment="1">
      <alignment horizontal="center" vertical="center"/>
    </xf>
    <xf numFmtId="14" fontId="18" fillId="9" borderId="29" xfId="0" applyNumberFormat="1" applyFont="1" applyFill="1" applyBorder="1" applyAlignment="1">
      <alignment horizontal="center" vertical="center"/>
    </xf>
    <xf numFmtId="1" fontId="9" fillId="9" borderId="28" xfId="0" applyNumberFormat="1" applyFont="1" applyFill="1" applyBorder="1" applyAlignment="1">
      <alignment horizontal="center" vertical="center"/>
    </xf>
    <xf numFmtId="0" fontId="36" fillId="0" borderId="0" xfId="0" applyFont="1" applyFill="1" applyAlignment="1">
      <alignment horizontal="center" vertical="center"/>
    </xf>
    <xf numFmtId="14" fontId="32" fillId="16" borderId="1" xfId="0" applyNumberFormat="1" applyFont="1" applyFill="1" applyBorder="1" applyAlignment="1">
      <alignment horizontal="right" vertical="center"/>
    </xf>
    <xf numFmtId="14" fontId="32" fillId="16" borderId="2" xfId="0" applyNumberFormat="1" applyFont="1" applyFill="1" applyBorder="1" applyAlignment="1">
      <alignment horizontal="left" vertical="center"/>
    </xf>
    <xf numFmtId="0" fontId="32" fillId="16" borderId="2" xfId="0" applyFont="1" applyFill="1" applyBorder="1" applyAlignment="1">
      <alignment vertical="center"/>
    </xf>
    <xf numFmtId="0" fontId="32" fillId="16" borderId="3" xfId="0" applyFont="1" applyFill="1" applyBorder="1" applyAlignment="1">
      <alignment vertical="center"/>
    </xf>
    <xf numFmtId="0" fontId="32" fillId="16" borderId="30" xfId="0" applyFont="1" applyFill="1" applyBorder="1" applyAlignment="1">
      <alignment horizontal="right" vertical="center"/>
    </xf>
    <xf numFmtId="0" fontId="32" fillId="16" borderId="0" xfId="0" applyFont="1" applyFill="1" applyBorder="1" applyAlignment="1">
      <alignment vertical="center"/>
    </xf>
    <xf numFmtId="0" fontId="32" fillId="16" borderId="31" xfId="0" applyFont="1" applyFill="1" applyBorder="1" applyAlignment="1">
      <alignment vertical="center"/>
    </xf>
    <xf numFmtId="0" fontId="32" fillId="16" borderId="4" xfId="0" applyFont="1" applyFill="1" applyBorder="1" applyAlignment="1">
      <alignment horizontal="right" vertical="center"/>
    </xf>
    <xf numFmtId="0" fontId="32" fillId="16" borderId="5" xfId="0" applyFont="1" applyFill="1" applyBorder="1" applyAlignment="1">
      <alignment vertical="center"/>
    </xf>
    <xf numFmtId="0" fontId="32" fillId="16" borderId="6" xfId="0" applyFont="1" applyFill="1" applyBorder="1" applyAlignment="1">
      <alignment vertical="center"/>
    </xf>
    <xf numFmtId="0" fontId="36" fillId="16" borderId="3" xfId="0" applyFont="1" applyFill="1" applyBorder="1" applyAlignment="1">
      <alignment horizontal="center" vertical="center"/>
    </xf>
    <xf numFmtId="0" fontId="36" fillId="16" borderId="6" xfId="0" applyFont="1" applyFill="1" applyBorder="1" applyAlignment="1">
      <alignment horizontal="center" vertical="center"/>
    </xf>
    <xf numFmtId="14" fontId="14" fillId="16" borderId="35" xfId="0" applyNumberFormat="1" applyFont="1" applyFill="1" applyBorder="1" applyAlignment="1">
      <alignment horizontal="center" vertical="center"/>
    </xf>
    <xf numFmtId="0" fontId="14" fillId="16" borderId="37" xfId="0" applyFont="1" applyFill="1" applyBorder="1" applyAlignment="1">
      <alignment horizontal="center" vertical="center"/>
    </xf>
    <xf numFmtId="0" fontId="17" fillId="0" borderId="20" xfId="0" applyFont="1" applyFill="1" applyBorder="1" applyAlignment="1">
      <alignment horizontal="center" vertical="center"/>
    </xf>
    <xf numFmtId="0" fontId="36" fillId="0" borderId="19" xfId="0" applyFont="1" applyBorder="1" applyAlignment="1">
      <alignment horizontal="center" vertical="center"/>
    </xf>
    <xf numFmtId="0" fontId="18" fillId="0" borderId="26" xfId="0" applyFont="1" applyFill="1" applyBorder="1" applyAlignment="1">
      <alignment horizontal="center" vertical="center"/>
    </xf>
    <xf numFmtId="0" fontId="36" fillId="0" borderId="25" xfId="0" applyFont="1" applyBorder="1" applyAlignment="1">
      <alignment horizontal="center" vertical="center"/>
    </xf>
    <xf numFmtId="1" fontId="17" fillId="0" borderId="29" xfId="0" applyNumberFormat="1" applyFont="1" applyFill="1" applyBorder="1" applyAlignment="1">
      <alignment horizontal="center" vertical="center"/>
    </xf>
    <xf numFmtId="0" fontId="36" fillId="0" borderId="28" xfId="0" applyFont="1" applyBorder="1" applyAlignment="1">
      <alignment horizontal="center" vertical="center"/>
    </xf>
    <xf numFmtId="0" fontId="9" fillId="0" borderId="0" xfId="0" applyFont="1" applyFill="1" applyBorder="1" applyAlignment="1">
      <alignment vertical="center"/>
    </xf>
    <xf numFmtId="0" fontId="7" fillId="6" borderId="9" xfId="0" applyFont="1" applyFill="1" applyBorder="1" applyAlignment="1">
      <alignment vertical="center"/>
    </xf>
    <xf numFmtId="0" fontId="13" fillId="0" borderId="0" xfId="0" applyFont="1" applyFill="1" applyBorder="1" applyAlignment="1">
      <alignment vertical="center"/>
    </xf>
    <xf numFmtId="14" fontId="14" fillId="6" borderId="27" xfId="0" applyNumberFormat="1" applyFont="1" applyFill="1" applyBorder="1" applyAlignment="1">
      <alignment horizontal="center" vertical="center"/>
    </xf>
    <xf numFmtId="0" fontId="14" fillId="6" borderId="29" xfId="0" applyFont="1" applyFill="1" applyBorder="1" applyAlignment="1">
      <alignment horizontal="center" vertical="center"/>
    </xf>
    <xf numFmtId="0" fontId="14" fillId="6" borderId="28" xfId="0" applyFont="1" applyFill="1" applyBorder="1" applyAlignment="1">
      <alignment horizontal="center" vertical="center"/>
    </xf>
    <xf numFmtId="0" fontId="18" fillId="9" borderId="27" xfId="0" applyFont="1" applyFill="1" applyBorder="1" applyAlignment="1">
      <alignment horizontal="center" vertical="center" wrapText="1"/>
    </xf>
    <xf numFmtId="0" fontId="18" fillId="9" borderId="29" xfId="0" applyFont="1" applyFill="1" applyBorder="1" applyAlignment="1">
      <alignment horizontal="center" vertical="center" wrapText="1"/>
    </xf>
    <xf numFmtId="0" fontId="18" fillId="9" borderId="28" xfId="0" applyFont="1" applyFill="1" applyBorder="1" applyAlignment="1">
      <alignment horizontal="center" vertical="center" wrapText="1"/>
    </xf>
    <xf numFmtId="0" fontId="17" fillId="0" borderId="0" xfId="2" applyFont="1" applyFill="1" applyBorder="1" applyAlignment="1">
      <alignment vertical="center"/>
    </xf>
    <xf numFmtId="0" fontId="17" fillId="0" borderId="0" xfId="2" applyFont="1" applyFill="1" applyBorder="1" applyAlignment="1">
      <alignment vertical="center" wrapText="1"/>
    </xf>
    <xf numFmtId="0" fontId="17" fillId="0" borderId="0" xfId="2" applyFont="1" applyFill="1" applyBorder="1" applyAlignment="1">
      <alignment horizontal="center" vertical="center"/>
    </xf>
    <xf numFmtId="14" fontId="20" fillId="0" borderId="18" xfId="0" applyNumberFormat="1" applyFont="1" applyFill="1" applyBorder="1" applyAlignment="1">
      <alignment horizontal="center" vertical="center"/>
    </xf>
    <xf numFmtId="0" fontId="18" fillId="5" borderId="20" xfId="0" applyFont="1" applyFill="1" applyBorder="1" applyAlignment="1">
      <alignment horizontal="center" vertical="center"/>
    </xf>
    <xf numFmtId="0" fontId="18" fillId="5" borderId="19" xfId="0" applyFont="1" applyFill="1" applyBorder="1" applyAlignment="1">
      <alignment horizontal="center" vertical="center"/>
    </xf>
    <xf numFmtId="0" fontId="18" fillId="0" borderId="0" xfId="0" applyFont="1" applyAlignment="1">
      <alignment horizontal="center" vertical="center"/>
    </xf>
    <xf numFmtId="14" fontId="18" fillId="0" borderId="21" xfId="0" applyNumberFormat="1" applyFont="1" applyFill="1" applyBorder="1" applyAlignment="1">
      <alignment horizontal="center" vertical="center"/>
    </xf>
    <xf numFmtId="1" fontId="9" fillId="0" borderId="22" xfId="0" applyNumberFormat="1" applyFont="1" applyFill="1" applyBorder="1" applyAlignment="1">
      <alignment horizontal="center" vertical="center"/>
    </xf>
    <xf numFmtId="0" fontId="18" fillId="0" borderId="22"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17" fillId="0" borderId="0" xfId="2" applyFont="1" applyFill="1" applyBorder="1" applyAlignment="1">
      <alignment horizontal="center" vertical="center" wrapText="1"/>
    </xf>
    <xf numFmtId="14" fontId="20" fillId="0" borderId="24" xfId="0" applyNumberFormat="1" applyFont="1" applyFill="1" applyBorder="1" applyAlignment="1">
      <alignment horizontal="center" vertical="center"/>
    </xf>
    <xf numFmtId="0" fontId="18" fillId="5" borderId="26" xfId="0" applyFont="1" applyFill="1" applyBorder="1" applyAlignment="1">
      <alignment horizontal="center" vertical="center"/>
    </xf>
    <xf numFmtId="0" fontId="18" fillId="5" borderId="25" xfId="0" applyFont="1" applyFill="1" applyBorder="1" applyAlignment="1">
      <alignment horizontal="center" vertical="center"/>
    </xf>
    <xf numFmtId="14" fontId="18" fillId="0" borderId="24" xfId="0" applyNumberFormat="1" applyFont="1" applyFill="1" applyBorder="1" applyAlignment="1">
      <alignment horizontal="center" vertical="center"/>
    </xf>
    <xf numFmtId="1" fontId="9" fillId="0" borderId="26" xfId="0" applyNumberFormat="1" applyFont="1" applyFill="1" applyBorder="1" applyAlignment="1">
      <alignment horizontal="center" vertical="center"/>
    </xf>
    <xf numFmtId="0" fontId="9" fillId="0" borderId="26" xfId="0" applyFont="1" applyFill="1" applyBorder="1" applyAlignment="1">
      <alignment horizontal="center" vertical="center"/>
    </xf>
    <xf numFmtId="0" fontId="9" fillId="0" borderId="25" xfId="0" applyFont="1" applyFill="1" applyBorder="1" applyAlignment="1">
      <alignment horizontal="center" vertical="center"/>
    </xf>
    <xf numFmtId="14" fontId="20" fillId="5" borderId="24" xfId="0" applyNumberFormat="1" applyFont="1" applyFill="1" applyBorder="1" applyAlignment="1">
      <alignment horizontal="center" vertical="center"/>
    </xf>
    <xf numFmtId="0" fontId="20" fillId="5" borderId="26" xfId="0" applyFont="1" applyFill="1" applyBorder="1" applyAlignment="1">
      <alignment horizontal="center" vertical="center"/>
    </xf>
    <xf numFmtId="0" fontId="20" fillId="5" borderId="25" xfId="0" applyFont="1" applyFill="1" applyBorder="1" applyAlignment="1">
      <alignment horizontal="center" vertical="center"/>
    </xf>
    <xf numFmtId="1" fontId="18" fillId="0" borderId="26" xfId="0" applyNumberFormat="1" applyFont="1" applyFill="1" applyBorder="1" applyAlignment="1">
      <alignment horizontal="center" vertical="center"/>
    </xf>
    <xf numFmtId="0" fontId="18" fillId="5" borderId="24" xfId="0" applyFont="1" applyFill="1" applyBorder="1" applyAlignment="1">
      <alignment horizontal="center" vertical="center"/>
    </xf>
    <xf numFmtId="1" fontId="20" fillId="0" borderId="26" xfId="0" applyNumberFormat="1" applyFont="1" applyFill="1" applyBorder="1" applyAlignment="1">
      <alignment horizontal="center" vertical="center"/>
    </xf>
    <xf numFmtId="1" fontId="20" fillId="0" borderId="25" xfId="0" applyNumberFormat="1" applyFont="1" applyFill="1" applyBorder="1" applyAlignment="1">
      <alignment horizontal="center" vertical="center"/>
    </xf>
    <xf numFmtId="1" fontId="9" fillId="0" borderId="25" xfId="0" applyNumberFormat="1" applyFont="1" applyFill="1" applyBorder="1" applyAlignment="1">
      <alignment horizontal="center" vertical="center"/>
    </xf>
    <xf numFmtId="1" fontId="20" fillId="5" borderId="26" xfId="0" applyNumberFormat="1" applyFont="1" applyFill="1" applyBorder="1" applyAlignment="1">
      <alignment horizontal="center" vertical="center"/>
    </xf>
    <xf numFmtId="0" fontId="20" fillId="0" borderId="26" xfId="0" applyFont="1" applyFill="1" applyBorder="1" applyAlignment="1">
      <alignment horizontal="center" vertical="center"/>
    </xf>
    <xf numFmtId="0" fontId="20" fillId="0" borderId="25" xfId="0" applyFont="1" applyFill="1" applyBorder="1" applyAlignment="1">
      <alignment horizontal="center" vertical="center"/>
    </xf>
    <xf numFmtId="3" fontId="18" fillId="0" borderId="26" xfId="0" applyNumberFormat="1" applyFont="1" applyFill="1" applyBorder="1" applyAlignment="1">
      <alignment horizontal="center" vertical="center"/>
    </xf>
    <xf numFmtId="3" fontId="9" fillId="0" borderId="25" xfId="0" applyNumberFormat="1" applyFont="1" applyFill="1" applyBorder="1" applyAlignment="1">
      <alignment horizontal="center" vertical="center"/>
    </xf>
    <xf numFmtId="14" fontId="20" fillId="0" borderId="35" xfId="0" applyNumberFormat="1" applyFont="1" applyFill="1" applyBorder="1" applyAlignment="1">
      <alignment horizontal="center" vertical="center"/>
    </xf>
    <xf numFmtId="0" fontId="20" fillId="5" borderId="36" xfId="0" applyFont="1" applyFill="1" applyBorder="1" applyAlignment="1">
      <alignment horizontal="center" vertical="center"/>
    </xf>
    <xf numFmtId="0" fontId="20" fillId="5" borderId="37" xfId="0" applyFont="1" applyFill="1" applyBorder="1" applyAlignment="1">
      <alignment horizontal="center" vertical="center"/>
    </xf>
    <xf numFmtId="14" fontId="18" fillId="0" borderId="35" xfId="0" applyNumberFormat="1" applyFont="1" applyFill="1" applyBorder="1" applyAlignment="1">
      <alignment horizontal="center" vertical="center"/>
    </xf>
    <xf numFmtId="1" fontId="9" fillId="0" borderId="36" xfId="0" applyNumberFormat="1" applyFont="1" applyFill="1" applyBorder="1" applyAlignment="1">
      <alignment horizontal="center" vertical="center"/>
    </xf>
    <xf numFmtId="1" fontId="18" fillId="0" borderId="36" xfId="0" applyNumberFormat="1" applyFont="1" applyFill="1" applyBorder="1" applyAlignment="1">
      <alignment horizontal="center" vertical="center"/>
    </xf>
    <xf numFmtId="0" fontId="9" fillId="0" borderId="36" xfId="0" applyFont="1" applyFill="1" applyBorder="1" applyAlignment="1">
      <alignment horizontal="center" vertical="center"/>
    </xf>
    <xf numFmtId="0" fontId="18" fillId="0" borderId="36" xfId="0" applyFont="1" applyFill="1" applyBorder="1" applyAlignment="1">
      <alignment horizontal="center" vertical="center"/>
    </xf>
    <xf numFmtId="0" fontId="9" fillId="0" borderId="37" xfId="0" applyFont="1" applyFill="1" applyBorder="1" applyAlignment="1">
      <alignment horizontal="center" vertical="center"/>
    </xf>
    <xf numFmtId="0" fontId="18" fillId="5" borderId="18" xfId="0" applyFont="1" applyFill="1" applyBorder="1" applyAlignment="1">
      <alignment horizontal="center" vertical="center"/>
    </xf>
    <xf numFmtId="1" fontId="20" fillId="5" borderId="20" xfId="0" applyNumberFormat="1" applyFont="1" applyFill="1" applyBorder="1" applyAlignment="1">
      <alignment horizontal="center" vertical="center"/>
    </xf>
    <xf numFmtId="1" fontId="20" fillId="5" borderId="19" xfId="0" applyNumberFormat="1" applyFont="1" applyFill="1" applyBorder="1" applyAlignment="1">
      <alignment horizontal="center" vertical="center"/>
    </xf>
    <xf numFmtId="14" fontId="18" fillId="0" borderId="18" xfId="0" applyNumberFormat="1" applyFont="1" applyFill="1" applyBorder="1" applyAlignment="1">
      <alignment horizontal="center" vertical="center"/>
    </xf>
    <xf numFmtId="1" fontId="9" fillId="0" borderId="20" xfId="0" applyNumberFormat="1" applyFont="1" applyFill="1" applyBorder="1" applyAlignment="1">
      <alignment horizontal="center" vertical="center"/>
    </xf>
    <xf numFmtId="0" fontId="18" fillId="0" borderId="20" xfId="0" applyFont="1" applyFill="1" applyBorder="1" applyAlignment="1">
      <alignment horizontal="center" vertical="center"/>
    </xf>
    <xf numFmtId="0" fontId="9" fillId="0" borderId="19" xfId="0" applyFont="1" applyFill="1" applyBorder="1" applyAlignment="1">
      <alignment horizontal="center" vertical="center"/>
    </xf>
    <xf numFmtId="1" fontId="20" fillId="5" borderId="25" xfId="0" applyNumberFormat="1" applyFont="1" applyFill="1" applyBorder="1" applyAlignment="1">
      <alignment horizontal="center" vertical="center"/>
    </xf>
    <xf numFmtId="0" fontId="18" fillId="5" borderId="27" xfId="0" applyFont="1" applyFill="1" applyBorder="1" applyAlignment="1">
      <alignment horizontal="center" vertical="center"/>
    </xf>
    <xf numFmtId="1" fontId="20" fillId="5" borderId="29" xfId="0" applyNumberFormat="1" applyFont="1" applyFill="1" applyBorder="1" applyAlignment="1">
      <alignment horizontal="center" vertical="center"/>
    </xf>
    <xf numFmtId="1" fontId="20" fillId="5" borderId="28" xfId="0" applyNumberFormat="1" applyFont="1" applyFill="1" applyBorder="1" applyAlignment="1">
      <alignment horizontal="center" vertical="center"/>
    </xf>
    <xf numFmtId="1" fontId="18" fillId="0" borderId="27" xfId="0" applyNumberFormat="1" applyFont="1" applyFill="1" applyBorder="1" applyAlignment="1">
      <alignment horizontal="center" vertical="center"/>
    </xf>
    <xf numFmtId="0" fontId="9" fillId="0" borderId="29" xfId="0" applyFont="1" applyFill="1" applyBorder="1" applyAlignment="1">
      <alignment horizontal="center" vertical="center"/>
    </xf>
    <xf numFmtId="0" fontId="18" fillId="0" borderId="29" xfId="0" applyFont="1" applyFill="1" applyBorder="1" applyAlignment="1">
      <alignment horizontal="center" vertical="center"/>
    </xf>
    <xf numFmtId="1" fontId="18" fillId="0" borderId="29" xfId="0" applyNumberFormat="1" applyFont="1" applyFill="1" applyBorder="1" applyAlignment="1">
      <alignment horizontal="center" vertical="center"/>
    </xf>
    <xf numFmtId="1" fontId="9" fillId="0" borderId="28" xfId="0" applyNumberFormat="1" applyFont="1" applyFill="1" applyBorder="1" applyAlignment="1">
      <alignment horizontal="center" vertical="center"/>
    </xf>
    <xf numFmtId="0" fontId="17" fillId="0" borderId="0" xfId="0" applyFont="1" applyFill="1" applyBorder="1" applyAlignment="1">
      <alignment horizontal="center" vertical="center"/>
    </xf>
    <xf numFmtId="14" fontId="18" fillId="0" borderId="0" xfId="0" applyNumberFormat="1" applyFont="1" applyFill="1" applyBorder="1" applyAlignment="1">
      <alignment horizontal="center" vertical="center"/>
    </xf>
    <xf numFmtId="1" fontId="20" fillId="0" borderId="0" xfId="0" applyNumberFormat="1" applyFont="1" applyFill="1" applyBorder="1" applyAlignment="1">
      <alignment horizontal="center" vertical="center"/>
    </xf>
    <xf numFmtId="1" fontId="18" fillId="0" borderId="0" xfId="0" applyNumberFormat="1" applyFont="1" applyFill="1" applyBorder="1" applyAlignment="1">
      <alignment horizontal="center" vertical="center"/>
    </xf>
    <xf numFmtId="1" fontId="9" fillId="0" borderId="0" xfId="0" applyNumberFormat="1" applyFont="1" applyFill="1" applyBorder="1" applyAlignment="1">
      <alignment horizontal="center" vertical="center"/>
    </xf>
    <xf numFmtId="0" fontId="9" fillId="0" borderId="0" xfId="0" applyFont="1" applyFill="1" applyBorder="1" applyAlignment="1">
      <alignment horizontal="center" vertical="center"/>
    </xf>
    <xf numFmtId="14" fontId="32" fillId="18" borderId="1" xfId="0" applyNumberFormat="1" applyFont="1" applyFill="1" applyBorder="1" applyAlignment="1">
      <alignment horizontal="right" vertical="center"/>
    </xf>
    <xf numFmtId="0" fontId="32" fillId="18" borderId="30" xfId="0" applyFont="1" applyFill="1" applyBorder="1" applyAlignment="1">
      <alignment horizontal="right" vertical="center"/>
    </xf>
    <xf numFmtId="0" fontId="32" fillId="18" borderId="4" xfId="0" applyFont="1" applyFill="1" applyBorder="1" applyAlignment="1">
      <alignment horizontal="right" vertical="center"/>
    </xf>
    <xf numFmtId="14" fontId="17" fillId="18" borderId="35" xfId="0" applyNumberFormat="1" applyFont="1" applyFill="1" applyBorder="1" applyAlignment="1">
      <alignment horizontal="center" vertical="center"/>
    </xf>
    <xf numFmtId="0" fontId="9" fillId="18" borderId="36" xfId="0" applyFont="1" applyFill="1" applyBorder="1" applyAlignment="1">
      <alignment horizontal="center" vertical="center"/>
    </xf>
    <xf numFmtId="0" fontId="9" fillId="18" borderId="37"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25" xfId="0" applyFont="1" applyFill="1" applyBorder="1" applyAlignment="1">
      <alignment horizontal="center" vertical="center"/>
    </xf>
    <xf numFmtId="0" fontId="36" fillId="0" borderId="0" xfId="0" applyFont="1" applyFill="1" applyBorder="1" applyAlignment="1">
      <alignment horizontal="center" vertical="center"/>
    </xf>
    <xf numFmtId="14" fontId="20" fillId="0" borderId="27" xfId="0" applyNumberFormat="1" applyFont="1" applyFill="1" applyBorder="1" applyAlignment="1">
      <alignment horizontal="center" vertical="center"/>
    </xf>
    <xf numFmtId="0" fontId="18" fillId="0" borderId="28" xfId="0" applyFont="1" applyFill="1" applyBorder="1" applyAlignment="1">
      <alignment horizontal="center" vertical="center"/>
    </xf>
    <xf numFmtId="14" fontId="20" fillId="0" borderId="21" xfId="0" applyNumberFormat="1" applyFont="1" applyFill="1" applyBorder="1" applyAlignment="1">
      <alignment horizontal="center" vertical="center"/>
    </xf>
    <xf numFmtId="0" fontId="18" fillId="0" borderId="23" xfId="0" applyFont="1" applyFill="1" applyBorder="1" applyAlignment="1">
      <alignment horizontal="center" vertical="center"/>
    </xf>
    <xf numFmtId="0" fontId="18" fillId="0" borderId="0" xfId="0" applyFont="1" applyBorder="1" applyAlignment="1">
      <alignment horizontal="center" vertical="center"/>
    </xf>
    <xf numFmtId="0" fontId="8" fillId="0" borderId="0" xfId="0" applyFont="1" applyFill="1" applyBorder="1" applyAlignment="1">
      <alignment horizontal="center" vertical="center"/>
    </xf>
    <xf numFmtId="0" fontId="9" fillId="0" borderId="0" xfId="0" applyNumberFormat="1" applyFont="1" applyFill="1" applyBorder="1" applyAlignment="1">
      <alignment horizontal="center" vertical="center"/>
    </xf>
    <xf numFmtId="0" fontId="15" fillId="0" borderId="0" xfId="0" applyFont="1" applyAlignment="1">
      <alignment horizontal="center" vertical="center"/>
    </xf>
    <xf numFmtId="14" fontId="27" fillId="6" borderId="47" xfId="0" applyNumberFormat="1" applyFont="1" applyFill="1" applyBorder="1" applyAlignment="1">
      <alignment horizontal="center" vertical="center"/>
    </xf>
    <xf numFmtId="0" fontId="27" fillId="6" borderId="47" xfId="0" applyFont="1" applyFill="1" applyBorder="1" applyAlignment="1">
      <alignment horizontal="center" vertical="center"/>
    </xf>
    <xf numFmtId="0" fontId="27" fillId="6" borderId="3" xfId="0" applyFont="1" applyFill="1" applyBorder="1" applyAlignment="1">
      <alignment horizontal="center" vertical="center"/>
    </xf>
    <xf numFmtId="0" fontId="15" fillId="9" borderId="12" xfId="0" applyFont="1" applyFill="1" applyBorder="1" applyAlignment="1">
      <alignment horizontal="center" vertical="center" wrapText="1"/>
    </xf>
    <xf numFmtId="0" fontId="15" fillId="9" borderId="14" xfId="0" applyFont="1" applyFill="1" applyBorder="1" applyAlignment="1">
      <alignment horizontal="center" vertical="center" wrapText="1"/>
    </xf>
    <xf numFmtId="14" fontId="17" fillId="0" borderId="48" xfId="0" applyNumberFormat="1" applyFont="1" applyFill="1" applyBorder="1" applyAlignment="1">
      <alignment horizontal="center" vertical="center"/>
    </xf>
    <xf numFmtId="0" fontId="9" fillId="5" borderId="48" xfId="0" applyFont="1" applyFill="1" applyBorder="1" applyAlignment="1">
      <alignment horizontal="center" vertical="center"/>
    </xf>
    <xf numFmtId="0" fontId="9" fillId="5" borderId="49" xfId="0" applyFont="1" applyFill="1" applyBorder="1" applyAlignment="1">
      <alignment horizontal="center" vertical="center"/>
    </xf>
    <xf numFmtId="0" fontId="9" fillId="0" borderId="0" xfId="0" applyFont="1" applyAlignment="1">
      <alignment horizontal="center" vertical="center"/>
    </xf>
    <xf numFmtId="14" fontId="9" fillId="0" borderId="18" xfId="0" applyNumberFormat="1" applyFont="1" applyFill="1" applyBorder="1" applyAlignment="1">
      <alignment horizontal="center" vertical="center"/>
    </xf>
    <xf numFmtId="1" fontId="9" fillId="0" borderId="19" xfId="0" applyNumberFormat="1" applyFont="1" applyFill="1" applyBorder="1" applyAlignment="1">
      <alignment horizontal="center" vertical="center"/>
    </xf>
    <xf numFmtId="0" fontId="9" fillId="5" borderId="18" xfId="0" applyFont="1" applyFill="1" applyBorder="1" applyAlignment="1">
      <alignment horizontal="center" vertical="center"/>
    </xf>
    <xf numFmtId="0" fontId="9" fillId="5" borderId="19" xfId="0" applyFont="1" applyFill="1" applyBorder="1" applyAlignment="1">
      <alignment horizontal="center" vertical="center"/>
    </xf>
    <xf numFmtId="14" fontId="17" fillId="0" borderId="50" xfId="0" applyNumberFormat="1" applyFont="1" applyFill="1" applyBorder="1" applyAlignment="1">
      <alignment horizontal="center" vertical="center"/>
    </xf>
    <xf numFmtId="0" fontId="9" fillId="5" borderId="50" xfId="0" applyFont="1" applyFill="1" applyBorder="1" applyAlignment="1">
      <alignment horizontal="center" vertical="center"/>
    </xf>
    <xf numFmtId="0" fontId="9" fillId="5" borderId="51" xfId="0" applyFont="1" applyFill="1" applyBorder="1" applyAlignment="1">
      <alignment horizontal="center" vertical="center"/>
    </xf>
    <xf numFmtId="14" fontId="9" fillId="0" borderId="24" xfId="0" applyNumberFormat="1" applyFont="1" applyFill="1" applyBorder="1" applyAlignment="1">
      <alignment horizontal="center" vertical="center"/>
    </xf>
    <xf numFmtId="0" fontId="9" fillId="5" borderId="24" xfId="0" applyFont="1" applyFill="1" applyBorder="1" applyAlignment="1">
      <alignment horizontal="center" vertical="center"/>
    </xf>
    <xf numFmtId="0" fontId="9" fillId="5" borderId="25" xfId="0" applyFont="1" applyFill="1" applyBorder="1" applyAlignment="1">
      <alignment horizontal="center" vertical="center"/>
    </xf>
    <xf numFmtId="0" fontId="17" fillId="5" borderId="50" xfId="0" applyFont="1" applyFill="1" applyBorder="1" applyAlignment="1">
      <alignment horizontal="center" vertical="center"/>
    </xf>
    <xf numFmtId="0" fontId="17" fillId="5" borderId="51" xfId="0" applyFont="1" applyFill="1" applyBorder="1" applyAlignment="1">
      <alignment horizontal="center" vertical="center"/>
    </xf>
    <xf numFmtId="1" fontId="9" fillId="5" borderId="24" xfId="0" applyNumberFormat="1" applyFont="1" applyFill="1" applyBorder="1" applyAlignment="1">
      <alignment horizontal="center" vertical="center"/>
    </xf>
    <xf numFmtId="1" fontId="9" fillId="5" borderId="25" xfId="0" applyNumberFormat="1" applyFont="1" applyFill="1" applyBorder="1" applyAlignment="1">
      <alignment horizontal="center" vertical="center"/>
    </xf>
    <xf numFmtId="14" fontId="9" fillId="0" borderId="50" xfId="0" applyNumberFormat="1" applyFont="1" applyFill="1" applyBorder="1" applyAlignment="1">
      <alignment horizontal="center" vertical="center"/>
    </xf>
    <xf numFmtId="1" fontId="17" fillId="5" borderId="51" xfId="0" applyNumberFormat="1" applyFont="1" applyFill="1" applyBorder="1" applyAlignment="1">
      <alignment horizontal="center" vertical="center"/>
    </xf>
    <xf numFmtId="1" fontId="17" fillId="5" borderId="50" xfId="0" applyNumberFormat="1" applyFont="1" applyFill="1" applyBorder="1" applyAlignment="1">
      <alignment horizontal="center" vertical="center"/>
    </xf>
    <xf numFmtId="3" fontId="9" fillId="5" borderId="25" xfId="0" applyNumberFormat="1" applyFont="1" applyFill="1" applyBorder="1" applyAlignment="1">
      <alignment horizontal="center" vertical="center"/>
    </xf>
    <xf numFmtId="14" fontId="17" fillId="0" borderId="52" xfId="0" applyNumberFormat="1" applyFont="1" applyFill="1" applyBorder="1" applyAlignment="1">
      <alignment horizontal="center" vertical="center"/>
    </xf>
    <xf numFmtId="0" fontId="17" fillId="5" borderId="52" xfId="0" applyFont="1" applyFill="1" applyBorder="1" applyAlignment="1">
      <alignment horizontal="center" vertical="center"/>
    </xf>
    <xf numFmtId="0" fontId="17" fillId="5" borderId="53" xfId="0" applyFont="1" applyFill="1" applyBorder="1" applyAlignment="1">
      <alignment horizontal="center" vertical="center"/>
    </xf>
    <xf numFmtId="14" fontId="9" fillId="0" borderId="27" xfId="0" applyNumberFormat="1" applyFont="1" applyFill="1" applyBorder="1" applyAlignment="1">
      <alignment horizontal="center" vertical="center"/>
    </xf>
    <xf numFmtId="1" fontId="9" fillId="5" borderId="27" xfId="0" applyNumberFormat="1" applyFont="1" applyFill="1" applyBorder="1" applyAlignment="1">
      <alignment horizontal="center" vertical="center"/>
    </xf>
    <xf numFmtId="1" fontId="9" fillId="5" borderId="28" xfId="0" applyNumberFormat="1" applyFont="1" applyFill="1" applyBorder="1" applyAlignment="1">
      <alignment horizontal="center" vertical="center"/>
    </xf>
    <xf numFmtId="0" fontId="9" fillId="5" borderId="27" xfId="0" applyFont="1" applyFill="1" applyBorder="1" applyAlignment="1">
      <alignment horizontal="center" vertical="center"/>
    </xf>
    <xf numFmtId="0" fontId="9" fillId="5" borderId="28" xfId="0" applyFont="1" applyFill="1" applyBorder="1" applyAlignment="1">
      <alignment horizontal="center" vertical="center"/>
    </xf>
    <xf numFmtId="14" fontId="9" fillId="0" borderId="0" xfId="0" applyNumberFormat="1" applyFont="1" applyFill="1" applyBorder="1" applyAlignment="1">
      <alignment horizontal="center" vertical="center"/>
    </xf>
    <xf numFmtId="14" fontId="27" fillId="18" borderId="11" xfId="0" applyNumberFormat="1" applyFont="1" applyFill="1" applyBorder="1" applyAlignment="1">
      <alignment horizontal="center" vertical="center"/>
    </xf>
    <xf numFmtId="0" fontId="27" fillId="18" borderId="11" xfId="0" applyFont="1" applyFill="1" applyBorder="1" applyAlignment="1">
      <alignment horizontal="center" vertical="center"/>
    </xf>
    <xf numFmtId="0" fontId="27" fillId="18" borderId="8" xfId="0" applyFont="1" applyFill="1" applyBorder="1" applyAlignment="1">
      <alignment horizontal="center" vertical="center"/>
    </xf>
    <xf numFmtId="14" fontId="27" fillId="0" borderId="48" xfId="0" applyNumberFormat="1" applyFont="1" applyFill="1" applyBorder="1" applyAlignment="1">
      <alignment horizontal="center" vertical="center"/>
    </xf>
    <xf numFmtId="0" fontId="27" fillId="5" borderId="48" xfId="0" applyFont="1" applyFill="1" applyBorder="1" applyAlignment="1">
      <alignment horizontal="center" vertical="center"/>
    </xf>
    <xf numFmtId="0" fontId="27" fillId="5" borderId="49" xfId="0" applyFont="1" applyFill="1" applyBorder="1" applyAlignment="1">
      <alignment horizontal="center" vertical="center"/>
    </xf>
    <xf numFmtId="14" fontId="27" fillId="0" borderId="50" xfId="0" applyNumberFormat="1" applyFont="1" applyFill="1" applyBorder="1" applyAlignment="1">
      <alignment horizontal="center" vertical="center"/>
    </xf>
    <xf numFmtId="0" fontId="27" fillId="5" borderId="50" xfId="0" applyFont="1" applyFill="1" applyBorder="1" applyAlignment="1">
      <alignment horizontal="center" vertical="center"/>
    </xf>
    <xf numFmtId="0" fontId="27" fillId="5" borderId="51" xfId="0" applyFont="1" applyFill="1" applyBorder="1" applyAlignment="1">
      <alignment horizontal="center" vertical="center"/>
    </xf>
    <xf numFmtId="14" fontId="27" fillId="0" borderId="52" xfId="0" applyNumberFormat="1" applyFont="1" applyFill="1" applyBorder="1" applyAlignment="1">
      <alignment horizontal="center" vertical="center"/>
    </xf>
    <xf numFmtId="0" fontId="27" fillId="5" borderId="52" xfId="0" applyFont="1" applyFill="1" applyBorder="1" applyAlignment="1">
      <alignment horizontal="center" vertical="center"/>
    </xf>
    <xf numFmtId="0" fontId="27" fillId="5" borderId="53" xfId="0" applyFont="1" applyFill="1" applyBorder="1" applyAlignment="1">
      <alignment horizontal="center" vertical="center"/>
    </xf>
    <xf numFmtId="14" fontId="27" fillId="0" borderId="0" xfId="0" applyNumberFormat="1" applyFont="1" applyFill="1" applyBorder="1" applyAlignment="1">
      <alignment horizontal="center" vertical="center"/>
    </xf>
    <xf numFmtId="0" fontId="27" fillId="0" borderId="0"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7" xfId="0" applyFont="1" applyFill="1" applyBorder="1" applyAlignment="1">
      <alignment horizontal="center" vertical="center"/>
    </xf>
    <xf numFmtId="0" fontId="17" fillId="0" borderId="28" xfId="0" applyFont="1" applyFill="1" applyBorder="1" applyAlignment="1">
      <alignment horizontal="center" vertical="center"/>
    </xf>
    <xf numFmtId="0" fontId="17" fillId="0" borderId="18" xfId="0" applyFont="1" applyFill="1" applyBorder="1" applyAlignment="1">
      <alignment horizontal="center" vertical="center"/>
    </xf>
    <xf numFmtId="0" fontId="17" fillId="0" borderId="19" xfId="0" applyFont="1" applyFill="1" applyBorder="1" applyAlignment="1">
      <alignment horizontal="center" vertical="center"/>
    </xf>
    <xf numFmtId="0" fontId="17" fillId="14" borderId="27" xfId="0" applyFont="1" applyFill="1" applyBorder="1" applyAlignment="1">
      <alignment horizontal="center" vertical="center"/>
    </xf>
    <xf numFmtId="0" fontId="17" fillId="14" borderId="28" xfId="0" applyFont="1" applyFill="1" applyBorder="1" applyAlignment="1">
      <alignment horizontal="center" vertical="center"/>
    </xf>
    <xf numFmtId="0" fontId="23" fillId="15" borderId="2" xfId="0" applyFont="1" applyFill="1" applyBorder="1" applyAlignment="1">
      <alignment horizontal="center" vertical="center"/>
    </xf>
    <xf numFmtId="0" fontId="23" fillId="15" borderId="3" xfId="0" applyFont="1" applyFill="1" applyBorder="1" applyAlignment="1">
      <alignment horizontal="center" vertical="center"/>
    </xf>
    <xf numFmtId="0" fontId="23" fillId="15" borderId="0" xfId="0" applyFont="1" applyFill="1" applyBorder="1" applyAlignment="1">
      <alignment horizontal="center" vertical="center"/>
    </xf>
    <xf numFmtId="0" fontId="23" fillId="15" borderId="31" xfId="0" applyFont="1" applyFill="1" applyBorder="1" applyAlignment="1">
      <alignment horizontal="center" vertical="center"/>
    </xf>
    <xf numFmtId="0" fontId="23" fillId="15" borderId="5" xfId="0" applyFont="1" applyFill="1" applyBorder="1" applyAlignment="1">
      <alignment horizontal="center" vertical="center"/>
    </xf>
    <xf numFmtId="0" fontId="23" fillId="15" borderId="6" xfId="0" applyFont="1" applyFill="1" applyBorder="1" applyAlignment="1">
      <alignment horizontal="center" vertical="center"/>
    </xf>
    <xf numFmtId="0" fontId="24" fillId="15" borderId="1" xfId="0" applyNumberFormat="1" applyFont="1" applyFill="1" applyBorder="1" applyAlignment="1">
      <alignment horizontal="center" vertical="center" shrinkToFit="1"/>
    </xf>
    <xf numFmtId="0" fontId="24" fillId="15" borderId="2" xfId="0" applyNumberFormat="1" applyFont="1" applyFill="1" applyBorder="1" applyAlignment="1">
      <alignment horizontal="center" vertical="center" shrinkToFit="1"/>
    </xf>
    <xf numFmtId="0" fontId="24" fillId="15" borderId="4" xfId="0" applyNumberFormat="1" applyFont="1" applyFill="1" applyBorder="1" applyAlignment="1">
      <alignment horizontal="center" vertical="center" shrinkToFit="1"/>
    </xf>
    <xf numFmtId="0" fontId="24" fillId="15" borderId="5" xfId="0" applyNumberFormat="1" applyFont="1" applyFill="1" applyBorder="1" applyAlignment="1">
      <alignment horizontal="center" vertical="center" shrinkToFit="1"/>
    </xf>
    <xf numFmtId="49" fontId="24" fillId="15" borderId="2" xfId="0" applyNumberFormat="1" applyFont="1" applyFill="1" applyBorder="1" applyAlignment="1">
      <alignment horizontal="left" vertical="center" shrinkToFit="1"/>
    </xf>
    <xf numFmtId="49" fontId="24" fillId="15" borderId="3" xfId="0" applyNumberFormat="1" applyFont="1" applyFill="1" applyBorder="1" applyAlignment="1">
      <alignment horizontal="left" vertical="center" shrinkToFit="1"/>
    </xf>
    <xf numFmtId="49" fontId="24" fillId="15" borderId="5" xfId="0" applyNumberFormat="1" applyFont="1" applyFill="1" applyBorder="1" applyAlignment="1">
      <alignment horizontal="left" vertical="center" shrinkToFit="1"/>
    </xf>
    <xf numFmtId="49" fontId="24" fillId="15" borderId="6" xfId="0" applyNumberFormat="1" applyFont="1" applyFill="1" applyBorder="1" applyAlignment="1">
      <alignment horizontal="left" vertical="center" shrinkToFit="1"/>
    </xf>
    <xf numFmtId="0" fontId="25" fillId="0" borderId="30" xfId="0" applyFont="1" applyFill="1" applyBorder="1" applyAlignment="1">
      <alignment horizontal="center" vertical="center"/>
    </xf>
    <xf numFmtId="0" fontId="25" fillId="0" borderId="31" xfId="0" applyFont="1" applyFill="1" applyBorder="1" applyAlignment="1">
      <alignment horizontal="center" vertical="center"/>
    </xf>
    <xf numFmtId="0" fontId="26" fillId="0" borderId="21" xfId="0" applyFont="1" applyFill="1" applyBorder="1" applyAlignment="1">
      <alignment horizontal="center" vertical="center"/>
    </xf>
    <xf numFmtId="0" fontId="26" fillId="0" borderId="22" xfId="0" applyFont="1" applyFill="1" applyBorder="1" applyAlignment="1">
      <alignment horizontal="center" vertical="center"/>
    </xf>
    <xf numFmtId="0" fontId="26" fillId="0" borderId="23" xfId="0" applyFont="1" applyFill="1" applyBorder="1" applyAlignment="1">
      <alignment horizontal="center" vertical="center"/>
    </xf>
    <xf numFmtId="0" fontId="17" fillId="13" borderId="24" xfId="0" applyFont="1" applyFill="1" applyBorder="1" applyAlignment="1">
      <alignment horizontal="center" vertical="center"/>
    </xf>
    <xf numFmtId="0" fontId="17" fillId="13" borderId="25" xfId="0" applyFont="1" applyFill="1" applyBorder="1" applyAlignment="1">
      <alignment horizontal="center" vertical="center"/>
    </xf>
    <xf numFmtId="0" fontId="17" fillId="14" borderId="24" xfId="0" applyFont="1" applyFill="1" applyBorder="1" applyAlignment="1">
      <alignment horizontal="center" vertical="center"/>
    </xf>
    <xf numFmtId="0" fontId="17" fillId="14" borderId="25"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7" fillId="10" borderId="18" xfId="0" applyFont="1" applyFill="1" applyBorder="1" applyAlignment="1">
      <alignment horizontal="center" vertical="center"/>
    </xf>
    <xf numFmtId="0" fontId="17" fillId="10" borderId="19" xfId="0" applyFont="1" applyFill="1" applyBorder="1" applyAlignment="1">
      <alignment horizontal="center" vertical="center"/>
    </xf>
    <xf numFmtId="0" fontId="19" fillId="7" borderId="24" xfId="0" applyFont="1" applyFill="1" applyBorder="1" applyAlignment="1">
      <alignment horizontal="center" vertical="center"/>
    </xf>
    <xf numFmtId="0" fontId="19" fillId="7" borderId="25" xfId="0" applyFont="1" applyFill="1" applyBorder="1" applyAlignment="1">
      <alignment horizontal="center" vertical="center"/>
    </xf>
    <xf numFmtId="0" fontId="17" fillId="12" borderId="24" xfId="0" applyFont="1" applyFill="1" applyBorder="1" applyAlignment="1">
      <alignment horizontal="center" vertical="center"/>
    </xf>
    <xf numFmtId="0" fontId="17" fillId="12" borderId="25" xfId="0" applyFont="1" applyFill="1" applyBorder="1" applyAlignment="1">
      <alignment horizontal="center" vertical="center"/>
    </xf>
    <xf numFmtId="0" fontId="2" fillId="2" borderId="0" xfId="1" applyFont="1" applyFill="1" applyAlignment="1" applyProtection="1">
      <alignment horizontal="center" vertical="center"/>
    </xf>
    <xf numFmtId="0" fontId="3" fillId="3" borderId="1" xfId="1" quotePrefix="1" applyFont="1" applyFill="1" applyBorder="1" applyAlignment="1" applyProtection="1">
      <alignment horizontal="center" vertical="center"/>
    </xf>
    <xf numFmtId="0" fontId="3" fillId="3" borderId="2" xfId="1" quotePrefix="1" applyFont="1" applyFill="1" applyBorder="1" applyAlignment="1" applyProtection="1">
      <alignment horizontal="center" vertical="center"/>
    </xf>
    <xf numFmtId="0" fontId="3" fillId="3" borderId="2" xfId="1" applyFont="1" applyFill="1" applyBorder="1" applyAlignment="1" applyProtection="1">
      <alignment horizontal="center" vertical="center"/>
    </xf>
    <xf numFmtId="0" fontId="3" fillId="3" borderId="3" xfId="1" applyFont="1" applyFill="1" applyBorder="1" applyAlignment="1" applyProtection="1">
      <alignment horizontal="center" vertical="center"/>
    </xf>
    <xf numFmtId="0" fontId="3" fillId="3" borderId="4" xfId="1" applyFont="1" applyFill="1" applyBorder="1" applyAlignment="1" applyProtection="1">
      <alignment horizontal="center" vertical="center"/>
    </xf>
    <xf numFmtId="0" fontId="3" fillId="3" borderId="5" xfId="1" applyFont="1" applyFill="1" applyBorder="1" applyAlignment="1" applyProtection="1">
      <alignment horizontal="center" vertical="center"/>
    </xf>
    <xf numFmtId="0" fontId="3" fillId="3" borderId="6" xfId="1" applyFont="1" applyFill="1" applyBorder="1" applyAlignment="1" applyProtection="1">
      <alignment horizontal="center" vertical="center"/>
    </xf>
    <xf numFmtId="0" fontId="6" fillId="4" borderId="7" xfId="0" applyFont="1" applyFill="1" applyBorder="1" applyAlignment="1">
      <alignment horizontal="right" vertical="center"/>
    </xf>
    <xf numFmtId="0" fontId="6" fillId="4" borderId="9" xfId="0" applyFont="1" applyFill="1" applyBorder="1" applyAlignment="1">
      <alignment horizontal="right" vertical="center"/>
    </xf>
    <xf numFmtId="49" fontId="6" fillId="4" borderId="5"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shrinkToFit="1"/>
    </xf>
    <xf numFmtId="0" fontId="11" fillId="7" borderId="7" xfId="0" applyFont="1" applyFill="1" applyBorder="1" applyAlignment="1">
      <alignment horizontal="center" vertical="center"/>
    </xf>
    <xf numFmtId="0" fontId="11" fillId="7" borderId="9" xfId="0" applyFont="1" applyFill="1" applyBorder="1" applyAlignment="1">
      <alignment horizontal="center" vertical="center"/>
    </xf>
    <xf numFmtId="0" fontId="12" fillId="8" borderId="12" xfId="0" applyFont="1" applyFill="1" applyBorder="1" applyAlignment="1">
      <alignment horizontal="center" vertical="center"/>
    </xf>
    <xf numFmtId="0" fontId="12" fillId="8" borderId="13" xfId="0" applyFont="1" applyFill="1" applyBorder="1" applyAlignment="1">
      <alignment horizontal="center" vertical="center"/>
    </xf>
    <xf numFmtId="0" fontId="12" fillId="8" borderId="14" xfId="0" applyFont="1" applyFill="1" applyBorder="1" applyAlignment="1">
      <alignment horizontal="center" vertical="center"/>
    </xf>
    <xf numFmtId="0" fontId="5" fillId="9" borderId="12" xfId="0" applyFont="1" applyFill="1" applyBorder="1" applyAlignment="1">
      <alignment horizontal="center"/>
    </xf>
    <xf numFmtId="0" fontId="5" fillId="9" borderId="13" xfId="0" applyFont="1" applyFill="1" applyBorder="1" applyAlignment="1">
      <alignment horizontal="center"/>
    </xf>
    <xf numFmtId="0" fontId="5" fillId="9" borderId="14" xfId="0" applyFont="1" applyFill="1" applyBorder="1" applyAlignment="1">
      <alignment horizontal="center"/>
    </xf>
    <xf numFmtId="0" fontId="17" fillId="3" borderId="10"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24" xfId="0" applyFont="1" applyFill="1" applyBorder="1" applyAlignment="1">
      <alignment horizontal="center" vertical="center"/>
    </xf>
    <xf numFmtId="0" fontId="17" fillId="3" borderId="42" xfId="0" applyFont="1" applyFill="1" applyBorder="1" applyAlignment="1">
      <alignment horizontal="center" vertical="center"/>
    </xf>
    <xf numFmtId="49" fontId="13" fillId="12" borderId="2" xfId="0" applyNumberFormat="1" applyFont="1" applyFill="1" applyBorder="1" applyAlignment="1">
      <alignment horizontal="left" vertical="center"/>
    </xf>
    <xf numFmtId="49" fontId="13" fillId="12" borderId="3" xfId="0" applyNumberFormat="1" applyFont="1" applyFill="1" applyBorder="1" applyAlignment="1">
      <alignment horizontal="left" vertical="center"/>
    </xf>
    <xf numFmtId="49" fontId="13" fillId="12" borderId="5" xfId="0" applyNumberFormat="1" applyFont="1" applyFill="1" applyBorder="1" applyAlignment="1">
      <alignment horizontal="left" vertical="center"/>
    </xf>
    <xf numFmtId="49" fontId="13" fillId="12" borderId="6" xfId="0" applyNumberFormat="1" applyFont="1" applyFill="1" applyBorder="1" applyAlignment="1">
      <alignment horizontal="left" vertical="center"/>
    </xf>
    <xf numFmtId="0" fontId="33" fillId="12" borderId="30" xfId="0" applyFont="1" applyFill="1" applyBorder="1" applyAlignment="1">
      <alignment horizontal="center" vertical="center"/>
    </xf>
    <xf numFmtId="0" fontId="33" fillId="12" borderId="31" xfId="0" applyFont="1" applyFill="1" applyBorder="1" applyAlignment="1">
      <alignment horizontal="center" vertical="center"/>
    </xf>
    <xf numFmtId="0" fontId="33" fillId="12" borderId="4" xfId="0" applyFont="1" applyFill="1" applyBorder="1" applyAlignment="1">
      <alignment horizontal="center" vertical="center"/>
    </xf>
    <xf numFmtId="0" fontId="33" fillId="12" borderId="6" xfId="0" applyFont="1" applyFill="1" applyBorder="1" applyAlignment="1">
      <alignment horizontal="center" vertical="center"/>
    </xf>
    <xf numFmtId="0" fontId="25" fillId="12" borderId="21" xfId="0" applyFont="1" applyFill="1" applyBorder="1" applyAlignment="1">
      <alignment horizontal="center" vertical="center"/>
    </xf>
    <xf numFmtId="0" fontId="25" fillId="12" borderId="22" xfId="0" applyFont="1" applyFill="1" applyBorder="1" applyAlignment="1">
      <alignment horizontal="center" vertical="center"/>
    </xf>
    <xf numFmtId="0" fontId="25" fillId="12" borderId="23" xfId="0" applyFont="1" applyFill="1" applyBorder="1" applyAlignment="1">
      <alignment horizontal="center" vertical="center"/>
    </xf>
    <xf numFmtId="0" fontId="17" fillId="3" borderId="18" xfId="0" applyFont="1" applyFill="1" applyBorder="1" applyAlignment="1">
      <alignment horizontal="center" vertical="center"/>
    </xf>
    <xf numFmtId="0" fontId="17" fillId="3" borderId="41" xfId="0" applyFont="1" applyFill="1" applyBorder="1" applyAlignment="1">
      <alignment horizontal="center" vertical="center"/>
    </xf>
    <xf numFmtId="0" fontId="17" fillId="8" borderId="24" xfId="0" applyFont="1" applyFill="1" applyBorder="1" applyAlignment="1">
      <alignment horizontal="center" vertical="center"/>
    </xf>
    <xf numFmtId="0" fontId="17" fillId="8" borderId="25" xfId="0" applyFont="1" applyFill="1" applyBorder="1" applyAlignment="1">
      <alignment horizontal="center" vertical="center"/>
    </xf>
    <xf numFmtId="0" fontId="17" fillId="8" borderId="10" xfId="0" applyFont="1" applyFill="1" applyBorder="1" applyAlignment="1">
      <alignment horizontal="center" vertical="center"/>
    </xf>
    <xf numFmtId="0" fontId="13" fillId="12" borderId="1" xfId="0" applyFont="1" applyFill="1" applyBorder="1" applyAlignment="1">
      <alignment horizontal="right" vertical="center"/>
    </xf>
    <xf numFmtId="0" fontId="13" fillId="12" borderId="2" xfId="0" applyFont="1" applyFill="1" applyBorder="1" applyAlignment="1">
      <alignment horizontal="right" vertical="center"/>
    </xf>
    <xf numFmtId="0" fontId="13" fillId="12" borderId="4" xfId="0" applyFont="1" applyFill="1" applyBorder="1" applyAlignment="1">
      <alignment horizontal="right" vertical="center"/>
    </xf>
    <xf numFmtId="0" fontId="13" fillId="12" borderId="5" xfId="0" applyFont="1" applyFill="1" applyBorder="1" applyAlignment="1">
      <alignment horizontal="right" vertical="center"/>
    </xf>
    <xf numFmtId="0" fontId="17" fillId="8" borderId="18" xfId="0" applyFont="1" applyFill="1" applyBorder="1" applyAlignment="1">
      <alignment horizontal="center" vertical="center"/>
    </xf>
    <xf numFmtId="0" fontId="17" fillId="8" borderId="19" xfId="0" applyFont="1" applyFill="1" applyBorder="1" applyAlignment="1">
      <alignment horizontal="center" vertical="center"/>
    </xf>
    <xf numFmtId="0" fontId="7" fillId="6" borderId="7" xfId="0" applyFont="1" applyFill="1" applyBorder="1" applyAlignment="1">
      <alignment horizontal="right" vertical="center"/>
    </xf>
    <xf numFmtId="0" fontId="7" fillId="6" borderId="9" xfId="0" applyFont="1" applyFill="1" applyBorder="1" applyAlignment="1">
      <alignment horizontal="right" vertical="center"/>
    </xf>
    <xf numFmtId="49" fontId="7" fillId="6" borderId="5" xfId="0" applyNumberFormat="1" applyFont="1" applyFill="1" applyBorder="1" applyAlignment="1">
      <alignment horizontal="center" vertical="center"/>
    </xf>
    <xf numFmtId="0" fontId="30" fillId="7" borderId="7" xfId="0" applyFont="1" applyFill="1" applyBorder="1" applyAlignment="1">
      <alignment horizontal="center" vertical="center"/>
    </xf>
    <xf numFmtId="0" fontId="30" fillId="7" borderId="9" xfId="0" applyFont="1" applyFill="1" applyBorder="1" applyAlignment="1">
      <alignment horizontal="center" vertical="center"/>
    </xf>
    <xf numFmtId="0" fontId="12" fillId="8" borderId="18" xfId="0" applyFont="1" applyFill="1" applyBorder="1" applyAlignment="1">
      <alignment horizontal="center" vertical="center"/>
    </xf>
    <xf numFmtId="0" fontId="12" fillId="8" borderId="20" xfId="0" applyFont="1" applyFill="1" applyBorder="1" applyAlignment="1">
      <alignment horizontal="center" vertical="center"/>
    </xf>
    <xf numFmtId="0" fontId="12" fillId="8" borderId="19" xfId="0" applyFont="1" applyFill="1" applyBorder="1" applyAlignment="1">
      <alignment horizontal="center" vertical="center"/>
    </xf>
    <xf numFmtId="0" fontId="5" fillId="9" borderId="18" xfId="0" applyFont="1" applyFill="1" applyBorder="1" applyAlignment="1">
      <alignment horizontal="center"/>
    </xf>
    <xf numFmtId="0" fontId="5" fillId="9" borderId="20" xfId="0" applyFont="1" applyFill="1" applyBorder="1" applyAlignment="1">
      <alignment horizontal="center"/>
    </xf>
    <xf numFmtId="0" fontId="5" fillId="9" borderId="19" xfId="0" applyFont="1" applyFill="1" applyBorder="1" applyAlignment="1">
      <alignment horizontal="center"/>
    </xf>
    <xf numFmtId="0" fontId="17" fillId="0" borderId="42" xfId="0" applyFont="1" applyFill="1" applyBorder="1" applyAlignment="1">
      <alignment horizontal="center" vertical="center"/>
    </xf>
    <xf numFmtId="0" fontId="17" fillId="0" borderId="43" xfId="0" applyFont="1" applyFill="1" applyBorder="1" applyAlignment="1">
      <alignment horizontal="center" vertical="center"/>
    </xf>
    <xf numFmtId="0" fontId="12" fillId="16" borderId="1" xfId="0" applyFont="1" applyFill="1" applyBorder="1" applyAlignment="1">
      <alignment horizontal="right" vertical="center"/>
    </xf>
    <xf numFmtId="0" fontId="12" fillId="16" borderId="2" xfId="0" applyFont="1" applyFill="1" applyBorder="1" applyAlignment="1">
      <alignment horizontal="right" vertical="center"/>
    </xf>
    <xf numFmtId="0" fontId="12" fillId="16" borderId="4" xfId="0" applyFont="1" applyFill="1" applyBorder="1" applyAlignment="1">
      <alignment horizontal="right" vertical="center"/>
    </xf>
    <xf numFmtId="0" fontId="12" fillId="16" borderId="5" xfId="0" applyFont="1" applyFill="1" applyBorder="1" applyAlignment="1">
      <alignment horizontal="right" vertical="center"/>
    </xf>
    <xf numFmtId="49" fontId="12" fillId="16" borderId="2" xfId="0" applyNumberFormat="1" applyFont="1" applyFill="1" applyBorder="1" applyAlignment="1">
      <alignment horizontal="left" vertical="center"/>
    </xf>
    <xf numFmtId="0" fontId="12" fillId="16" borderId="2" xfId="0" applyFont="1" applyFill="1" applyBorder="1" applyAlignment="1">
      <alignment horizontal="left" vertical="center"/>
    </xf>
    <xf numFmtId="0" fontId="12" fillId="16" borderId="5" xfId="0" applyFont="1" applyFill="1" applyBorder="1" applyAlignment="1">
      <alignment horizontal="left" vertical="center"/>
    </xf>
    <xf numFmtId="0" fontId="40" fillId="16" borderId="30" xfId="0" applyFont="1" applyFill="1" applyBorder="1" applyAlignment="1">
      <alignment horizontal="center" vertical="center"/>
    </xf>
    <xf numFmtId="0" fontId="40" fillId="16" borderId="0" xfId="0" applyFont="1" applyFill="1" applyBorder="1" applyAlignment="1">
      <alignment horizontal="center" vertical="center"/>
    </xf>
    <xf numFmtId="0" fontId="38" fillId="16" borderId="44" xfId="0" applyFont="1" applyFill="1" applyBorder="1" applyAlignment="1">
      <alignment horizontal="center" vertical="center"/>
    </xf>
    <xf numFmtId="0" fontId="38" fillId="16" borderId="45" xfId="0" applyFont="1" applyFill="1" applyBorder="1" applyAlignment="1">
      <alignment horizontal="center" vertical="center"/>
    </xf>
    <xf numFmtId="0" fontId="17" fillId="0" borderId="41"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7" fillId="12" borderId="18" xfId="0" applyFont="1" applyFill="1" applyBorder="1" applyAlignment="1">
      <alignment horizontal="center" vertical="center"/>
    </xf>
    <xf numFmtId="0" fontId="17" fillId="12" borderId="19" xfId="0" applyFont="1" applyFill="1" applyBorder="1" applyAlignment="1">
      <alignment horizontal="center" vertical="center"/>
    </xf>
    <xf numFmtId="0" fontId="17" fillId="10" borderId="24" xfId="0" applyFont="1" applyFill="1" applyBorder="1" applyAlignment="1">
      <alignment horizontal="center" vertical="center"/>
    </xf>
    <xf numFmtId="0" fontId="17" fillId="10" borderId="25" xfId="0" applyFont="1" applyFill="1" applyBorder="1" applyAlignment="1">
      <alignment horizontal="center" vertical="center"/>
    </xf>
    <xf numFmtId="0" fontId="35" fillId="2" borderId="0" xfId="1" applyFont="1" applyFill="1" applyAlignment="1" applyProtection="1">
      <alignment horizontal="center" vertical="center"/>
    </xf>
    <xf numFmtId="0" fontId="35" fillId="2" borderId="31" xfId="1" applyFont="1" applyFill="1" applyBorder="1" applyAlignment="1" applyProtection="1">
      <alignment horizontal="center" vertical="center"/>
    </xf>
    <xf numFmtId="0" fontId="35" fillId="2" borderId="5" xfId="1" applyFont="1" applyFill="1" applyBorder="1" applyAlignment="1" applyProtection="1">
      <alignment horizontal="center" vertical="center"/>
    </xf>
    <xf numFmtId="0" fontId="35" fillId="2" borderId="6" xfId="1" applyFont="1" applyFill="1" applyBorder="1" applyAlignment="1" applyProtection="1">
      <alignment horizontal="center" vertical="center"/>
    </xf>
    <xf numFmtId="49" fontId="7" fillId="6" borderId="9" xfId="0" applyNumberFormat="1" applyFont="1" applyFill="1" applyBorder="1" applyAlignment="1">
      <alignment horizontal="left" vertical="center"/>
    </xf>
    <xf numFmtId="49" fontId="7" fillId="6" borderId="8" xfId="0" applyNumberFormat="1" applyFont="1" applyFill="1" applyBorder="1" applyAlignment="1">
      <alignment horizontal="left" vertical="center"/>
    </xf>
    <xf numFmtId="0" fontId="7" fillId="6" borderId="9" xfId="0" applyNumberFormat="1" applyFont="1" applyFill="1" applyBorder="1" applyAlignment="1">
      <alignment horizontal="left" vertical="center"/>
    </xf>
    <xf numFmtId="0" fontId="7" fillId="6" borderId="8" xfId="0" applyNumberFormat="1" applyFont="1" applyFill="1" applyBorder="1" applyAlignment="1">
      <alignment horizontal="left" vertical="center"/>
    </xf>
    <xf numFmtId="0" fontId="38" fillId="6" borderId="12" xfId="0" applyFont="1" applyFill="1" applyBorder="1" applyAlignment="1">
      <alignment horizontal="center" vertical="center"/>
    </xf>
    <xf numFmtId="0" fontId="38" fillId="6" borderId="13" xfId="0" applyFont="1" applyFill="1" applyBorder="1" applyAlignment="1">
      <alignment horizontal="center" vertical="center"/>
    </xf>
    <xf numFmtId="0" fontId="5" fillId="9" borderId="1" xfId="0" applyFont="1" applyFill="1" applyBorder="1" applyAlignment="1">
      <alignment horizontal="center"/>
    </xf>
    <xf numFmtId="0" fontId="5" fillId="9" borderId="2" xfId="0" applyFont="1" applyFill="1" applyBorder="1" applyAlignment="1">
      <alignment horizontal="center"/>
    </xf>
    <xf numFmtId="0" fontId="5" fillId="9" borderId="3" xfId="0" applyFont="1" applyFill="1" applyBorder="1" applyAlignment="1">
      <alignment horizontal="center"/>
    </xf>
    <xf numFmtId="0" fontId="17"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7" fillId="0" borderId="35" xfId="0" applyFont="1" applyFill="1" applyBorder="1" applyAlignment="1">
      <alignment horizontal="center" vertical="center"/>
    </xf>
    <xf numFmtId="0" fontId="17" fillId="0" borderId="46" xfId="0" applyFont="1" applyFill="1" applyBorder="1" applyAlignment="1">
      <alignment horizontal="center" vertical="center"/>
    </xf>
    <xf numFmtId="14" fontId="32" fillId="18" borderId="2" xfId="0" applyNumberFormat="1" applyFont="1" applyFill="1" applyBorder="1" applyAlignment="1">
      <alignment horizontal="left" vertical="center"/>
    </xf>
    <xf numFmtId="14" fontId="32" fillId="18" borderId="3" xfId="0" applyNumberFormat="1" applyFont="1" applyFill="1" applyBorder="1" applyAlignment="1">
      <alignment horizontal="left" vertical="center"/>
    </xf>
    <xf numFmtId="0" fontId="32" fillId="18" borderId="0" xfId="0" applyFont="1" applyFill="1" applyBorder="1" applyAlignment="1">
      <alignment horizontal="left" vertical="center"/>
    </xf>
    <xf numFmtId="0" fontId="32" fillId="18" borderId="31" xfId="0" applyFont="1" applyFill="1" applyBorder="1" applyAlignment="1">
      <alignment horizontal="left" vertical="center"/>
    </xf>
    <xf numFmtId="0" fontId="32" fillId="18" borderId="5" xfId="0" applyFont="1" applyFill="1" applyBorder="1" applyAlignment="1">
      <alignment horizontal="left" vertical="center"/>
    </xf>
    <xf numFmtId="0" fontId="32" fillId="18" borderId="6" xfId="0" applyFont="1" applyFill="1" applyBorder="1" applyAlignment="1">
      <alignment horizontal="left" vertical="center"/>
    </xf>
    <xf numFmtId="0" fontId="12" fillId="18" borderId="1" xfId="0" applyFont="1" applyFill="1" applyBorder="1" applyAlignment="1">
      <alignment horizontal="right" vertical="center"/>
    </xf>
    <xf numFmtId="0" fontId="12" fillId="18" borderId="2" xfId="0" applyFont="1" applyFill="1" applyBorder="1" applyAlignment="1">
      <alignment horizontal="right" vertical="center"/>
    </xf>
    <xf numFmtId="0" fontId="12" fillId="18" borderId="4" xfId="0" applyFont="1" applyFill="1" applyBorder="1" applyAlignment="1">
      <alignment horizontal="right" vertical="center"/>
    </xf>
    <xf numFmtId="0" fontId="12" fillId="18" borderId="5" xfId="0" applyFont="1" applyFill="1" applyBorder="1" applyAlignment="1">
      <alignment horizontal="right" vertical="center"/>
    </xf>
    <xf numFmtId="0" fontId="12" fillId="18" borderId="2" xfId="0" applyFont="1" applyFill="1" applyBorder="1" applyAlignment="1">
      <alignment horizontal="left" vertical="center"/>
    </xf>
    <xf numFmtId="0" fontId="12" fillId="18" borderId="3" xfId="0" applyFont="1" applyFill="1" applyBorder="1" applyAlignment="1">
      <alignment horizontal="left" vertical="center"/>
    </xf>
    <xf numFmtId="0" fontId="12" fillId="18" borderId="5" xfId="0" applyFont="1" applyFill="1" applyBorder="1" applyAlignment="1">
      <alignment horizontal="left" vertical="center"/>
    </xf>
    <xf numFmtId="0" fontId="12" fillId="18" borderId="6" xfId="0" applyFont="1" applyFill="1" applyBorder="1" applyAlignment="1">
      <alignment horizontal="left" vertical="center"/>
    </xf>
    <xf numFmtId="0" fontId="17" fillId="18" borderId="30" xfId="0" applyFont="1" applyFill="1" applyBorder="1" applyAlignment="1">
      <alignment horizontal="center" vertical="center"/>
    </xf>
    <xf numFmtId="0" fontId="17" fillId="18" borderId="0" xfId="0" applyFont="1" applyFill="1" applyBorder="1" applyAlignment="1">
      <alignment horizontal="center" vertical="center"/>
    </xf>
    <xf numFmtId="14" fontId="17" fillId="18" borderId="30" xfId="0" applyNumberFormat="1" applyFont="1" applyFill="1" applyBorder="1" applyAlignment="1">
      <alignment horizontal="center" vertical="center"/>
    </xf>
    <xf numFmtId="14" fontId="17" fillId="18" borderId="0" xfId="0" applyNumberFormat="1" applyFont="1" applyFill="1" applyBorder="1" applyAlignment="1">
      <alignment horizontal="center" vertical="center"/>
    </xf>
    <xf numFmtId="14" fontId="17" fillId="18" borderId="31" xfId="0" applyNumberFormat="1" applyFont="1" applyFill="1" applyBorder="1" applyAlignment="1">
      <alignment horizontal="center" vertical="center"/>
    </xf>
    <xf numFmtId="0" fontId="17" fillId="6" borderId="24" xfId="0" applyFont="1" applyFill="1" applyBorder="1" applyAlignment="1">
      <alignment horizontal="center" vertical="center"/>
    </xf>
    <xf numFmtId="0" fontId="17" fillId="6" borderId="25" xfId="0" applyFont="1" applyFill="1" applyBorder="1" applyAlignment="1">
      <alignment horizontal="center" vertical="center"/>
    </xf>
    <xf numFmtId="0" fontId="17" fillId="6" borderId="35" xfId="0" applyFont="1" applyFill="1" applyBorder="1" applyAlignment="1">
      <alignment horizontal="center" vertical="center"/>
    </xf>
    <xf numFmtId="0" fontId="17" fillId="6" borderId="37" xfId="0" applyFont="1" applyFill="1" applyBorder="1" applyAlignment="1">
      <alignment horizontal="center" vertical="center"/>
    </xf>
    <xf numFmtId="0" fontId="17" fillId="17" borderId="18" xfId="0" applyFont="1" applyFill="1" applyBorder="1" applyAlignment="1">
      <alignment horizontal="center" vertical="center"/>
    </xf>
    <xf numFmtId="0" fontId="17" fillId="17" borderId="19" xfId="0" applyFont="1" applyFill="1" applyBorder="1" applyAlignment="1">
      <alignment horizontal="center" vertical="center"/>
    </xf>
    <xf numFmtId="0" fontId="17" fillId="17" borderId="24" xfId="0" applyFont="1" applyFill="1" applyBorder="1" applyAlignment="1">
      <alignment horizontal="center" vertical="center"/>
    </xf>
    <xf numFmtId="0" fontId="17" fillId="17" borderId="25" xfId="0" applyFont="1" applyFill="1" applyBorder="1" applyAlignment="1">
      <alignment horizontal="center" vertical="center"/>
    </xf>
    <xf numFmtId="0" fontId="17" fillId="17" borderId="27" xfId="0" applyFont="1" applyFill="1" applyBorder="1" applyAlignment="1">
      <alignment horizontal="center" vertical="center"/>
    </xf>
    <xf numFmtId="0" fontId="17" fillId="17" borderId="28" xfId="0" applyFont="1" applyFill="1" applyBorder="1" applyAlignment="1">
      <alignment horizontal="center" vertical="center"/>
    </xf>
    <xf numFmtId="0" fontId="14" fillId="3" borderId="27" xfId="0" applyFont="1" applyFill="1" applyBorder="1" applyAlignment="1">
      <alignment horizontal="center" vertical="center"/>
    </xf>
    <xf numFmtId="0" fontId="14" fillId="3" borderId="28" xfId="0" applyFont="1" applyFill="1" applyBorder="1" applyAlignment="1">
      <alignment horizontal="center" vertical="center"/>
    </xf>
    <xf numFmtId="0" fontId="17" fillId="6" borderId="18" xfId="0" applyFont="1" applyFill="1" applyBorder="1" applyAlignment="1">
      <alignment horizontal="center" vertical="center"/>
    </xf>
    <xf numFmtId="0" fontId="17" fillId="6" borderId="19" xfId="0" applyFont="1" applyFill="1" applyBorder="1" applyAlignment="1">
      <alignment horizontal="center" vertical="center"/>
    </xf>
    <xf numFmtId="0" fontId="3" fillId="3" borderId="1" xfId="1" applyFont="1" applyFill="1" applyBorder="1" applyAlignment="1" applyProtection="1">
      <alignment horizontal="center" vertical="center"/>
    </xf>
    <xf numFmtId="0" fontId="7" fillId="6" borderId="9" xfId="0" applyNumberFormat="1" applyFont="1" applyFill="1" applyBorder="1" applyAlignment="1">
      <alignment horizontal="center" vertical="center"/>
    </xf>
    <xf numFmtId="0" fontId="7" fillId="6" borderId="8" xfId="0" applyNumberFormat="1" applyFont="1" applyFill="1" applyBorder="1" applyAlignment="1">
      <alignment horizontal="center" vertical="center"/>
    </xf>
    <xf numFmtId="0" fontId="30" fillId="7" borderId="1" xfId="0" applyFont="1" applyFill="1" applyBorder="1" applyAlignment="1">
      <alignment horizontal="center" vertical="center"/>
    </xf>
    <xf numFmtId="0" fontId="30" fillId="7" borderId="3" xfId="0" applyFont="1" applyFill="1" applyBorder="1" applyAlignment="1">
      <alignment horizontal="center" vertical="center"/>
    </xf>
    <xf numFmtId="0" fontId="38" fillId="6" borderId="1" xfId="0" applyFont="1" applyFill="1" applyBorder="1" applyAlignment="1">
      <alignment horizontal="center" vertical="center"/>
    </xf>
    <xf numFmtId="0" fontId="38" fillId="6" borderId="2" xfId="0" applyFont="1" applyFill="1" applyBorder="1" applyAlignment="1">
      <alignment horizontal="center" vertical="center"/>
    </xf>
    <xf numFmtId="0" fontId="38" fillId="6" borderId="3" xfId="0" applyFont="1" applyFill="1" applyBorder="1" applyAlignment="1">
      <alignment horizontal="center" vertical="center"/>
    </xf>
    <xf numFmtId="0" fontId="17" fillId="0" borderId="54" xfId="0" applyFont="1" applyFill="1" applyBorder="1" applyAlignment="1">
      <alignment horizontal="center" vertical="center"/>
    </xf>
    <xf numFmtId="0" fontId="17" fillId="0" borderId="53" xfId="0" applyFont="1" applyFill="1" applyBorder="1" applyAlignment="1">
      <alignment horizontal="center" vertical="center"/>
    </xf>
    <xf numFmtId="0" fontId="40" fillId="18" borderId="1" xfId="0" applyFont="1" applyFill="1" applyBorder="1" applyAlignment="1">
      <alignment horizontal="center" vertical="center"/>
    </xf>
    <xf numFmtId="0" fontId="40" fillId="18" borderId="3" xfId="0" applyFont="1" applyFill="1" applyBorder="1" applyAlignment="1">
      <alignment horizontal="center" vertical="center"/>
    </xf>
    <xf numFmtId="0" fontId="40" fillId="18" borderId="4" xfId="0" applyFont="1" applyFill="1" applyBorder="1" applyAlignment="1">
      <alignment horizontal="center" vertical="center"/>
    </xf>
    <xf numFmtId="0" fontId="40" fillId="18" borderId="6" xfId="0" applyFont="1" applyFill="1" applyBorder="1" applyAlignment="1">
      <alignment horizontal="center" vertical="center"/>
    </xf>
    <xf numFmtId="0" fontId="40" fillId="18" borderId="9" xfId="0" applyFont="1" applyFill="1" applyBorder="1" applyAlignment="1">
      <alignment horizontal="center" vertical="center"/>
    </xf>
    <xf numFmtId="0" fontId="40" fillId="18" borderId="8" xfId="0" applyFont="1" applyFill="1" applyBorder="1" applyAlignment="1">
      <alignment horizontal="center" vertical="center"/>
    </xf>
    <xf numFmtId="0" fontId="17" fillId="19" borderId="24" xfId="0" applyFont="1" applyFill="1" applyBorder="1" applyAlignment="1">
      <alignment horizontal="center" vertical="center"/>
    </xf>
    <xf numFmtId="0" fontId="17" fillId="19" borderId="42" xfId="0" applyFont="1" applyFill="1" applyBorder="1" applyAlignment="1">
      <alignment horizontal="center" vertical="center"/>
    </xf>
    <xf numFmtId="0" fontId="17" fillId="19" borderId="27" xfId="0" applyFont="1" applyFill="1" applyBorder="1" applyAlignment="1">
      <alignment horizontal="center" vertical="center"/>
    </xf>
    <xf numFmtId="0" fontId="17" fillId="19" borderId="43"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2" xfId="0" applyFont="1" applyFill="1" applyBorder="1" applyAlignment="1">
      <alignment horizontal="center" vertical="center"/>
    </xf>
    <xf numFmtId="0" fontId="17" fillId="19" borderId="18" xfId="0" applyFont="1" applyFill="1" applyBorder="1" applyAlignment="1">
      <alignment horizontal="center" vertical="center"/>
    </xf>
    <xf numFmtId="0" fontId="17" fillId="19" borderId="41" xfId="0" applyFont="1" applyFill="1" applyBorder="1" applyAlignment="1">
      <alignment horizontal="center" vertical="center"/>
    </xf>
    <xf numFmtId="0" fontId="34" fillId="7" borderId="7" xfId="0" applyFont="1" applyFill="1" applyBorder="1" applyAlignment="1">
      <alignment horizontal="center" vertical="center"/>
    </xf>
    <xf numFmtId="0" fontId="34" fillId="7" borderId="8" xfId="0" applyFont="1" applyFill="1" applyBorder="1" applyAlignment="1">
      <alignment horizontal="center" vertical="center"/>
    </xf>
    <xf numFmtId="0" fontId="15" fillId="6" borderId="7" xfId="0" applyFont="1" applyFill="1" applyBorder="1" applyAlignment="1">
      <alignment horizontal="center" vertical="center"/>
    </xf>
    <xf numFmtId="0" fontId="15" fillId="6" borderId="9" xfId="0" applyFont="1" applyFill="1" applyBorder="1" applyAlignment="1">
      <alignment horizontal="center" vertical="center"/>
    </xf>
    <xf numFmtId="0" fontId="15" fillId="6" borderId="8" xfId="0" applyFont="1" applyFill="1" applyBorder="1" applyAlignment="1">
      <alignment horizontal="center" vertical="center"/>
    </xf>
    <xf numFmtId="0" fontId="15" fillId="9" borderId="1" xfId="0" applyFont="1" applyFill="1" applyBorder="1" applyAlignment="1">
      <alignment horizontal="center" vertical="center"/>
    </xf>
    <xf numFmtId="0" fontId="15" fillId="9" borderId="2" xfId="0" applyFont="1" applyFill="1" applyBorder="1" applyAlignment="1">
      <alignment horizontal="center" vertical="center"/>
    </xf>
    <xf numFmtId="0" fontId="15" fillId="9" borderId="3" xfId="0" applyFont="1" applyFill="1" applyBorder="1" applyAlignment="1">
      <alignment horizontal="center" vertical="center"/>
    </xf>
  </cellXfs>
  <cellStyles count="3">
    <cellStyle name="Lien hypertexte" xfId="1" builtinId="8"/>
    <cellStyle name="Normal" xfId="0" builtinId="0"/>
    <cellStyle name="Normal 2" xfId="2"/>
  </cellStyles>
  <dxfs count="26">
    <dxf>
      <font>
        <color theme="0"/>
      </font>
      <fill>
        <patternFill>
          <bgColor rgb="FFFF0000"/>
        </patternFill>
      </fill>
    </dxf>
    <dxf>
      <fill>
        <patternFill>
          <bgColor rgb="FFFFC000"/>
        </patternFill>
      </fill>
    </dxf>
    <dxf>
      <fill>
        <patternFill>
          <bgColor rgb="FF33CC33"/>
        </patternFill>
      </fill>
    </dxf>
    <dxf>
      <fill>
        <patternFill>
          <bgColor rgb="FF33CC33"/>
        </patternFill>
      </fill>
    </dxf>
    <dxf>
      <fill>
        <patternFill>
          <bgColor rgb="FFFFC000"/>
        </patternFill>
      </fill>
    </dxf>
    <dxf>
      <font>
        <color theme="0"/>
      </font>
      <fill>
        <patternFill>
          <bgColor rgb="FFFF0000"/>
        </patternFill>
      </fill>
    </dxf>
    <dxf>
      <fill>
        <patternFill>
          <bgColor theme="0" tint="-0.24994659260841701"/>
        </patternFill>
      </fill>
    </dxf>
    <dxf>
      <fill>
        <patternFill>
          <bgColor rgb="FF00CC99"/>
        </patternFill>
      </fill>
    </dxf>
    <dxf>
      <fill>
        <patternFill>
          <bgColor rgb="FF00CC99"/>
        </patternFill>
      </fill>
    </dxf>
    <dxf>
      <font>
        <color theme="0"/>
      </font>
      <fill>
        <patternFill>
          <bgColor rgb="FFFF0000"/>
        </patternFill>
      </fill>
    </dxf>
    <dxf>
      <fill>
        <patternFill>
          <bgColor rgb="FF33CC33"/>
        </patternFill>
      </fill>
    </dxf>
    <dxf>
      <fill>
        <patternFill>
          <bgColor rgb="FFFFC000"/>
        </patternFill>
      </fill>
    </dxf>
    <dxf>
      <font>
        <color theme="0"/>
      </font>
      <fill>
        <patternFill>
          <bgColor rgb="FFFF0000"/>
        </patternFill>
      </fill>
    </dxf>
    <dxf>
      <fill>
        <patternFill>
          <bgColor theme="0" tint="-0.24994659260841701"/>
        </patternFill>
      </fill>
    </dxf>
    <dxf>
      <font>
        <color theme="0"/>
      </font>
      <fill>
        <patternFill>
          <bgColor rgb="FFFF0000"/>
        </patternFill>
      </fill>
    </dxf>
    <dxf>
      <fill>
        <patternFill>
          <bgColor rgb="FF00CC66"/>
        </patternFill>
      </fill>
    </dxf>
    <dxf>
      <font>
        <color theme="0"/>
      </font>
      <fill>
        <patternFill>
          <bgColor rgb="FFFF0000"/>
        </patternFill>
      </fill>
    </dxf>
    <dxf>
      <fill>
        <patternFill>
          <bgColor rgb="FFFFC000"/>
        </patternFill>
      </fill>
    </dxf>
    <dxf>
      <fill>
        <patternFill>
          <bgColor rgb="FF66FF33"/>
        </patternFill>
      </fill>
    </dxf>
    <dxf>
      <fill>
        <patternFill>
          <bgColor theme="0" tint="-0.14996795556505021"/>
        </patternFill>
      </fill>
    </dxf>
    <dxf>
      <font>
        <color theme="0"/>
      </font>
      <fill>
        <patternFill>
          <bgColor rgb="FFFFFFFF"/>
        </patternFill>
      </fill>
    </dxf>
    <dxf>
      <font>
        <color theme="0"/>
      </font>
      <fill>
        <patternFill>
          <bgColor rgb="FFFF0000"/>
        </patternFill>
      </fill>
    </dxf>
    <dxf>
      <fill>
        <patternFill>
          <bgColor rgb="FFFFC000"/>
        </patternFill>
      </fill>
    </dxf>
    <dxf>
      <fill>
        <patternFill>
          <bgColor rgb="FF66FF33"/>
        </patternFill>
      </fill>
    </dxf>
    <dxf>
      <fill>
        <patternFill>
          <bgColor theme="0" tint="-0.14996795556505021"/>
        </patternFill>
      </fill>
    </dxf>
    <dxf>
      <fill>
        <patternFill>
          <bgColor rgb="FF00CC6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173490</xdr:colOff>
      <xdr:row>22</xdr:row>
      <xdr:rowOff>153079</xdr:rowOff>
    </xdr:from>
    <xdr:to>
      <xdr:col>7</xdr:col>
      <xdr:colOff>221602</xdr:colOff>
      <xdr:row>28</xdr:row>
      <xdr:rowOff>162264</xdr:rowOff>
    </xdr:to>
    <xdr:pic macro="[1]!IMPRESSION_VISITE_P4">
      <xdr:nvPicPr>
        <xdr:cNvPr id="2" name="Image 1"/>
        <xdr:cNvPicPr>
          <a:picLocks noChangeAspect="1"/>
        </xdr:cNvPicPr>
      </xdr:nvPicPr>
      <xdr:blipFill>
        <a:blip xmlns:r="http://schemas.openxmlformats.org/officeDocument/2006/relationships" r:embed="rId1"/>
        <a:stretch>
          <a:fillRect/>
        </a:stretch>
      </xdr:blipFill>
      <xdr:spPr>
        <a:xfrm>
          <a:off x="8460240" y="7763554"/>
          <a:ext cx="1429237" cy="1495085"/>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oneCellAnchor>
    <xdr:from>
      <xdr:col>9</xdr:col>
      <xdr:colOff>857250</xdr:colOff>
      <xdr:row>29</xdr:row>
      <xdr:rowOff>0</xdr:rowOff>
    </xdr:from>
    <xdr:ext cx="184731" cy="264560"/>
    <xdr:sp macro="" textlink="">
      <xdr:nvSpPr>
        <xdr:cNvPr id="3" name="ZoneTexte 2"/>
        <xdr:cNvSpPr txBox="1"/>
      </xdr:nvSpPr>
      <xdr:spPr>
        <a:xfrm>
          <a:off x="1228725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161585</xdr:colOff>
      <xdr:row>23</xdr:row>
      <xdr:rowOff>117363</xdr:rowOff>
    </xdr:from>
    <xdr:to>
      <xdr:col>7</xdr:col>
      <xdr:colOff>292554</xdr:colOff>
      <xdr:row>29</xdr:row>
      <xdr:rowOff>119743</xdr:rowOff>
    </xdr:to>
    <xdr:pic macro="[1]!IMPRESSION_VISITE_TRM2000">
      <xdr:nvPicPr>
        <xdr:cNvPr id="2" name="Image 1"/>
        <xdr:cNvPicPr>
          <a:picLocks noChangeAspect="1"/>
        </xdr:cNvPicPr>
      </xdr:nvPicPr>
      <xdr:blipFill>
        <a:blip xmlns:r="http://schemas.openxmlformats.org/officeDocument/2006/relationships" r:embed="rId1">
          <a:duotone>
            <a:prstClr val="black"/>
            <a:srgbClr val="00B050">
              <a:tint val="45000"/>
              <a:satMod val="400000"/>
            </a:srgbClr>
          </a:duotone>
          <a:extLst>
            <a:ext uri="{BEBA8EAE-BF5A-486C-A8C5-ECC9F3942E4B}">
              <a14:imgProps xmlns:a14="http://schemas.microsoft.com/office/drawing/2010/main">
                <a14:imgLayer r:embed="rId2">
                  <a14:imgEffect>
                    <a14:colorTemperature colorTemp="1500"/>
                  </a14:imgEffect>
                </a14:imgLayer>
              </a14:imgProps>
            </a:ext>
          </a:extLst>
        </a:blip>
        <a:stretch>
          <a:fillRect/>
        </a:stretch>
      </xdr:blipFill>
      <xdr:spPr>
        <a:xfrm>
          <a:off x="8448335" y="7356363"/>
          <a:ext cx="1512094" cy="1488280"/>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108858</xdr:colOff>
      <xdr:row>28</xdr:row>
      <xdr:rowOff>122465</xdr:rowOff>
    </xdr:from>
    <xdr:to>
      <xdr:col>7</xdr:col>
      <xdr:colOff>653143</xdr:colOff>
      <xdr:row>33</xdr:row>
      <xdr:rowOff>54429</xdr:rowOff>
    </xdr:to>
    <xdr:pic macro="[1]!IMPRESSION_VISITE_GBC180">
      <xdr:nvPicPr>
        <xdr:cNvPr id="2" name="Image 1"/>
        <xdr:cNvPicPr>
          <a:picLocks noChangeAspect="1"/>
        </xdr:cNvPicPr>
      </xdr:nvPicPr>
      <xdr:blipFill>
        <a:blip xmlns:r="http://schemas.openxmlformats.org/officeDocument/2006/relationships" r:embed="rId1">
          <a:duotone>
            <a:schemeClr val="accent6">
              <a:shade val="45000"/>
              <a:satMod val="135000"/>
            </a:schemeClr>
            <a:prstClr val="white"/>
          </a:duotone>
        </a:blip>
        <a:stretch>
          <a:fillRect/>
        </a:stretch>
      </xdr:blipFill>
      <xdr:spPr>
        <a:xfrm>
          <a:off x="8395608" y="9256940"/>
          <a:ext cx="1592035" cy="1503589"/>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108857</xdr:colOff>
      <xdr:row>35</xdr:row>
      <xdr:rowOff>136072</xdr:rowOff>
    </xdr:from>
    <xdr:to>
      <xdr:col>7</xdr:col>
      <xdr:colOff>299357</xdr:colOff>
      <xdr:row>45</xdr:row>
      <xdr:rowOff>157844</xdr:rowOff>
    </xdr:to>
    <xdr:pic macro="[1]!IMPRESSION_VISITE_TRM10000">
      <xdr:nvPicPr>
        <xdr:cNvPr id="2" name="Image 1"/>
        <xdr:cNvPicPr>
          <a:picLocks noChangeAspect="1"/>
        </xdr:cNvPicPr>
      </xdr:nvPicPr>
      <xdr:blipFill>
        <a:blip xmlns:r="http://schemas.openxmlformats.org/officeDocument/2006/relationships" r:embed="rId1">
          <a:duotone>
            <a:schemeClr val="accent4">
              <a:shade val="45000"/>
              <a:satMod val="135000"/>
            </a:schemeClr>
            <a:prstClr val="white"/>
          </a:duotone>
        </a:blip>
        <a:stretch>
          <a:fillRect/>
        </a:stretch>
      </xdr:blipFill>
      <xdr:spPr>
        <a:xfrm>
          <a:off x="8395607" y="11413672"/>
          <a:ext cx="1905000" cy="1926772"/>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176893</xdr:colOff>
      <xdr:row>32</xdr:row>
      <xdr:rowOff>190500</xdr:rowOff>
    </xdr:from>
    <xdr:to>
      <xdr:col>7</xdr:col>
      <xdr:colOff>1034143</xdr:colOff>
      <xdr:row>38</xdr:row>
      <xdr:rowOff>239487</xdr:rowOff>
    </xdr:to>
    <xdr:pic macro="[1]!IMPRESSION_VISITE_TRM10000">
      <xdr:nvPicPr>
        <xdr:cNvPr id="2" name="Image 1"/>
        <xdr:cNvPicPr>
          <a:picLocks noChangeAspect="1"/>
        </xdr:cNvPicPr>
      </xdr:nvPicPr>
      <xdr:blipFill>
        <a:blip xmlns:r="http://schemas.openxmlformats.org/officeDocument/2006/relationships" r:embed="rId1">
          <a:duotone>
            <a:schemeClr val="accent4">
              <a:shade val="45000"/>
              <a:satMod val="135000"/>
            </a:schemeClr>
            <a:prstClr val="white"/>
          </a:duotone>
        </a:blip>
        <a:stretch>
          <a:fillRect/>
        </a:stretch>
      </xdr:blipFill>
      <xdr:spPr>
        <a:xfrm>
          <a:off x="8463643" y="10572750"/>
          <a:ext cx="1905000" cy="1926773"/>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oduction%20CDM%20-%2020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t du parc"/>
      <sheetName val="potentiels"/>
      <sheetName val="GAMME_CO"/>
      <sheetName val="MASSTECH_T4"/>
      <sheetName val="VTC_P4"/>
      <sheetName val="TRM_2000"/>
      <sheetName val="GBC_180"/>
      <sheetName val="TRM_PPLOG_SCANIA"/>
      <sheetName val="PVP"/>
      <sheetName val="VAB"/>
      <sheetName val="ENGINS"/>
      <sheetName val="RQ"/>
      <sheetName val="PM"/>
      <sheetName val="GE"/>
      <sheetName val="Codes EMAT"/>
      <sheetName val="68310524"/>
      <sheetName val="68610228"/>
      <sheetName val="68810241"/>
      <sheetName val="68810244"/>
      <sheetName val="68811398"/>
      <sheetName val="68910388"/>
      <sheetName val="68911627"/>
      <sheetName val="68911717"/>
      <sheetName val="69010369"/>
      <sheetName val="69010765"/>
      <sheetName val="69110380"/>
      <sheetName val="69110907"/>
      <sheetName val="69111405"/>
      <sheetName val="68721114"/>
      <sheetName val="69120340"/>
      <sheetName val="60130534"/>
      <sheetName val="60830124"/>
      <sheetName val="60830139"/>
      <sheetName val="60830140"/>
      <sheetName val="60830142"/>
      <sheetName val="60830143"/>
      <sheetName val="60830145"/>
      <sheetName val="60830146"/>
      <sheetName val="60830147"/>
      <sheetName val="60930141"/>
      <sheetName val="60930318"/>
      <sheetName val="60930320"/>
      <sheetName val="60930323"/>
      <sheetName val="60030011"/>
      <sheetName val="60330006"/>
      <sheetName val="60330014"/>
      <sheetName val="60330020"/>
      <sheetName val="60330024"/>
      <sheetName val="60330027"/>
      <sheetName val="60330028"/>
      <sheetName val="60030017"/>
      <sheetName val="60330173"/>
      <sheetName val="60330186"/>
      <sheetName val="60330205"/>
      <sheetName val="60830144"/>
      <sheetName val="60730360"/>
      <sheetName val="60130462"/>
      <sheetName val="60130463"/>
      <sheetName val="60330436"/>
      <sheetName val="60430471"/>
      <sheetName val="60930603"/>
      <sheetName val="60930651"/>
      <sheetName val="60430314"/>
      <sheetName val="60430315"/>
      <sheetName val="60430316"/>
      <sheetName val="69830130"/>
      <sheetName val="68931273"/>
      <sheetName val="69030354"/>
      <sheetName val="69030440"/>
      <sheetName val="69030441"/>
      <sheetName val="68930806"/>
      <sheetName val="69031354"/>
      <sheetName val="69031257"/>
      <sheetName val="69031259"/>
      <sheetName val="68930783"/>
      <sheetName val="68831494"/>
      <sheetName val="69130612"/>
      <sheetName val="69230138"/>
      <sheetName val="69530097"/>
      <sheetName val="69530151"/>
      <sheetName val="69330280"/>
      <sheetName val="69430081"/>
      <sheetName val="68730781"/>
      <sheetName val="68831347"/>
      <sheetName val="69430216"/>
      <sheetName val="60930392"/>
      <sheetName val="60930395"/>
      <sheetName val="60930398"/>
      <sheetName val="60930399"/>
      <sheetName val="60930407"/>
      <sheetName val="60930408"/>
      <sheetName val="60930411"/>
      <sheetName val="60930412"/>
      <sheetName val="60430615"/>
      <sheetName val="61630109"/>
      <sheetName val="61630110"/>
      <sheetName val="61630270"/>
      <sheetName val="61630271"/>
      <sheetName val="61630272"/>
      <sheetName val="61630395"/>
      <sheetName val="60430710"/>
      <sheetName val="60710296"/>
      <sheetName val="60810040"/>
      <sheetName val="60810102"/>
      <sheetName val="60810135"/>
      <sheetName val="60810220"/>
      <sheetName val="60810300"/>
      <sheetName val="60910015"/>
      <sheetName val="60910115"/>
      <sheetName val="60910205"/>
      <sheetName val="60910349"/>
      <sheetName val="61010047"/>
      <sheetName val="61010048"/>
      <sheetName val="61010079"/>
      <sheetName val="61010189"/>
      <sheetName val="61010190"/>
      <sheetName val="61010228"/>
      <sheetName val="61110004"/>
      <sheetName val="61210057"/>
      <sheetName val="61310083"/>
      <sheetName val="68730171"/>
      <sheetName val="68830065"/>
      <sheetName val="6930296"/>
      <sheetName val="68131031"/>
      <sheetName val="68530310"/>
      <sheetName val="68530316"/>
      <sheetName val="68630025"/>
      <sheetName val="68830088"/>
      <sheetName val="68330295"/>
      <sheetName val="68830025"/>
      <sheetName val="68530313"/>
      <sheetName val="68530370"/>
      <sheetName val="68530397"/>
      <sheetName val="68630023"/>
      <sheetName val="68630053"/>
      <sheetName val="68630101"/>
      <sheetName val="68630141"/>
      <sheetName val="68630181"/>
      <sheetName val="68730126"/>
      <sheetName val="68730129"/>
      <sheetName val="68930950"/>
      <sheetName val="68931020"/>
      <sheetName val="69030524"/>
      <sheetName val="69030646"/>
      <sheetName val="69030672"/>
      <sheetName val="69130010"/>
      <sheetName val="69230036"/>
      <sheetName val="69230041"/>
      <sheetName val="68231234"/>
      <sheetName val="68931095"/>
      <sheetName val="62030220"/>
      <sheetName val="62140057"/>
      <sheetName val="62000001"/>
      <sheetName val="62000002"/>
      <sheetName val="62000003"/>
      <sheetName val="62000004"/>
      <sheetName val="62000005"/>
      <sheetName val="62000006"/>
      <sheetName val="62000007"/>
      <sheetName val="62000008"/>
      <sheetName val="62000009"/>
      <sheetName val="62000010"/>
      <sheetName val="62000011"/>
      <sheetName val="62000012"/>
      <sheetName val="62000013"/>
      <sheetName val="62000014"/>
      <sheetName val="62000015"/>
      <sheetName val="62000016"/>
      <sheetName val="62000017"/>
      <sheetName val="62000018"/>
      <sheetName val="62000019"/>
      <sheetName val="62000020"/>
      <sheetName val="61030037"/>
      <sheetName val="61030040"/>
      <sheetName val="61030093"/>
      <sheetName val="61030095"/>
      <sheetName val="61030121"/>
      <sheetName val="61130035"/>
      <sheetName val="61230019"/>
      <sheetName val="61230022"/>
      <sheetName val="60830380"/>
      <sheetName val="60830382"/>
      <sheetName val="60830383"/>
      <sheetName val="60930617"/>
      <sheetName val="61130024"/>
      <sheetName val="61130026"/>
      <sheetName val="69130838"/>
      <sheetName val="60030591"/>
      <sheetName val="60231033"/>
      <sheetName val="60231061"/>
      <sheetName val="69530515"/>
      <sheetName val="69630383"/>
      <sheetName val="F400016"/>
      <sheetName val="6G70014"/>
      <sheetName val="6G70015"/>
      <sheetName val="6G70026"/>
      <sheetName val="6G70027"/>
      <sheetName val="E300007"/>
      <sheetName val="F100026"/>
      <sheetName val="D100010"/>
      <sheetName val="D500046"/>
      <sheetName val="D500047"/>
      <sheetName val="D600041"/>
      <sheetName val="6G80060"/>
      <sheetName val="6G80061"/>
      <sheetName val="6G90168"/>
      <sheetName val="6G80020"/>
      <sheetName val="9G60049"/>
      <sheetName val="9G70035"/>
      <sheetName val="60430744"/>
      <sheetName val="61820251"/>
      <sheetName val="61820252"/>
      <sheetName val="61820253"/>
      <sheetName val="61820254"/>
      <sheetName val="61820255"/>
      <sheetName val="61820256"/>
      <sheetName val="61820257"/>
      <sheetName val="61820258"/>
      <sheetName val="61810134"/>
      <sheetName val="61810186"/>
      <sheetName val="61810187"/>
      <sheetName val="61910137"/>
      <sheetName val="61910263"/>
      <sheetName val="61910264"/>
      <sheetName val="62010019"/>
      <sheetName val="62010020"/>
      <sheetName val="62010021"/>
      <sheetName val="62010441"/>
      <sheetName val="62010442"/>
      <sheetName val="62010443"/>
      <sheetName val="62010444"/>
      <sheetName val="62010445"/>
      <sheetName val="62110068"/>
      <sheetName val="62110069"/>
      <sheetName val="62110070"/>
      <sheetName val="62110471"/>
      <sheetName val="62110472"/>
      <sheetName val="62110473"/>
      <sheetName val="62110474"/>
      <sheetName val="62110475"/>
      <sheetName val="61120017"/>
      <sheetName val="60820126"/>
      <sheetName val="61510748"/>
      <sheetName val="61410132"/>
      <sheetName val="61410133"/>
      <sheetName val="61520146"/>
      <sheetName val="61520147"/>
      <sheetName val="61520148"/>
      <sheetName val="61520149"/>
      <sheetName val="61620118"/>
      <sheetName val="61620119"/>
      <sheetName val="61620120"/>
      <sheetName val="61620121"/>
      <sheetName val="61620480"/>
      <sheetName val="61620481"/>
      <sheetName val="61620482"/>
      <sheetName val="60520262"/>
      <sheetName val="60820244"/>
      <sheetName val="61630520"/>
      <sheetName val="61900008"/>
      <sheetName val="61900009"/>
      <sheetName val="61900055"/>
      <sheetName val="62000181"/>
      <sheetName val="62000185"/>
      <sheetName val="62000186"/>
      <sheetName val="62000198"/>
      <sheetName val="62000206"/>
      <sheetName val="1071342"/>
      <sheetName val="2601251"/>
      <sheetName val="6200028"/>
      <sheetName val="2400250"/>
      <sheetName val="2600728"/>
      <sheetName val="2600730"/>
      <sheetName val="2600772"/>
      <sheetName val="2600791"/>
      <sheetName val="2600793"/>
      <sheetName val="2600796"/>
      <sheetName val="69500072"/>
      <sheetName val="69500321"/>
      <sheetName val="69500322"/>
      <sheetName val="68000287"/>
      <sheetName val="68200072"/>
      <sheetName val="61600239"/>
      <sheetName val="61600247"/>
      <sheetName val="61600255"/>
      <sheetName val="61600258"/>
      <sheetName val="61600262"/>
      <sheetName val="62000059"/>
      <sheetName val="60900111"/>
      <sheetName val="61001503"/>
      <sheetName val="61001530"/>
      <sheetName val="61001540"/>
      <sheetName val="69400008"/>
      <sheetName val="61300050"/>
      <sheetName val="60500098"/>
      <sheetName val="60500116"/>
      <sheetName val="60500131"/>
      <sheetName val="60500132"/>
      <sheetName val="60600109"/>
      <sheetName val="60900307"/>
      <sheetName val="61501039"/>
      <sheetName val="69501642"/>
      <sheetName val="69501662"/>
      <sheetName val="69501664"/>
      <sheetName val="69501665"/>
      <sheetName val="69600160"/>
      <sheetName val="61700009"/>
      <sheetName val="61700010"/>
      <sheetName val="61600028"/>
      <sheetName val="61600029"/>
      <sheetName val="69800026"/>
      <sheetName val="7321"/>
      <sheetName val="7434"/>
      <sheetName val="7442"/>
      <sheetName val="7448"/>
      <sheetName val="9427"/>
      <sheetName val="9457"/>
      <sheetName val="9468"/>
      <sheetName val="9473"/>
      <sheetName val="9533"/>
      <sheetName val="9538"/>
      <sheetName val="9559"/>
      <sheetName val="521038-007"/>
      <sheetName val="521038-008"/>
      <sheetName val="521038-009"/>
      <sheetName val="521038-010"/>
      <sheetName val="521038-011"/>
      <sheetName val="521038-012"/>
      <sheetName val="521038-013"/>
      <sheetName val="521038-014"/>
      <sheetName val="521038-015"/>
      <sheetName val="521038-016"/>
      <sheetName val="521064-023"/>
      <sheetName val="521064-024"/>
      <sheetName val="521064-025"/>
      <sheetName val="521064-026"/>
      <sheetName val="521064-027"/>
      <sheetName val="521064-028"/>
      <sheetName val="521075-155"/>
      <sheetName val="521075-224"/>
      <sheetName val="521075-225"/>
      <sheetName val="521075-226"/>
      <sheetName val="521075-227"/>
      <sheetName val="180."/>
      <sheetName val="177"/>
      <sheetName val="194"/>
      <sheetName val="058"/>
      <sheetName val="071"/>
      <sheetName val="930000330"/>
      <sheetName val="930000331"/>
      <sheetName val="DAAL005933"/>
      <sheetName val="201920-07"/>
      <sheetName val="201920-11"/>
      <sheetName val="99"/>
      <sheetName val="908"/>
      <sheetName val="909"/>
      <sheetName val="1180"/>
      <sheetName val="1648"/>
      <sheetName val="0124"/>
      <sheetName val="0841"/>
      <sheetName val="0858"/>
      <sheetName val="0859"/>
      <sheetName val="010"/>
      <sheetName val="521068-047"/>
      <sheetName val="043"/>
      <sheetName val="044"/>
      <sheetName val="059"/>
      <sheetName val="060"/>
      <sheetName val="079"/>
      <sheetName val="080"/>
      <sheetName val="153900011"/>
      <sheetName val="153900018"/>
      <sheetName val="34874153-007"/>
      <sheetName val="34874153-014"/>
      <sheetName val="34874153-018"/>
      <sheetName val="37901113-001"/>
      <sheetName val="64380606-003"/>
      <sheetName val="64380607-006"/>
      <sheetName val="32"/>
      <sheetName val="34"/>
      <sheetName val="36"/>
      <sheetName val="629456"/>
      <sheetName val="61501017"/>
      <sheetName val="61501018"/>
      <sheetName val="52116158"/>
      <sheetName val="17-160435"/>
      <sheetName val="19-176313"/>
      <sheetName val="18-170752"/>
      <sheetName val="18-170754"/>
      <sheetName val="20-183497"/>
      <sheetName val="21134101"/>
      <sheetName val="21134102"/>
      <sheetName val="929017"/>
      <sheetName val="929018"/>
      <sheetName val="2181"/>
      <sheetName val="2236"/>
      <sheetName val="2241"/>
      <sheetName val="2254"/>
      <sheetName val="2258"/>
      <sheetName val="2345"/>
      <sheetName val="2368"/>
      <sheetName val="2382"/>
      <sheetName val="2412"/>
      <sheetName val="2419"/>
      <sheetName val="2556"/>
      <sheetName val="2560"/>
      <sheetName val="2568"/>
      <sheetName val="2572"/>
      <sheetName val="2575"/>
      <sheetName val="2581"/>
      <sheetName val="2596"/>
      <sheetName val="2609"/>
      <sheetName val="5691"/>
      <sheetName val="5709"/>
      <sheetName val="8474"/>
      <sheetName val="8598"/>
      <sheetName val="8802"/>
      <sheetName val="8819"/>
      <sheetName val="8820"/>
      <sheetName val="8826"/>
      <sheetName val="9824"/>
      <sheetName val="1121254"/>
      <sheetName val="1128384"/>
      <sheetName val="1128394"/>
      <sheetName val="1128406"/>
      <sheetName val="1128827"/>
      <sheetName val="1128833"/>
      <sheetName val="1128844"/>
      <sheetName val="1144594"/>
      <sheetName val="1144607"/>
      <sheetName val="1144618"/>
      <sheetName val="1144625"/>
      <sheetName val="1144640"/>
      <sheetName val="343779"/>
      <sheetName val="343797"/>
      <sheetName val="359156"/>
      <sheetName val="359860"/>
      <sheetName val="359861"/>
      <sheetName val="359865"/>
      <sheetName val="359866"/>
      <sheetName val="376567"/>
      <sheetName val="382317"/>
      <sheetName val="382318"/>
      <sheetName val="382319"/>
      <sheetName val="382322"/>
      <sheetName val="382324"/>
      <sheetName val="382325"/>
      <sheetName val="332852"/>
      <sheetName val="343773"/>
      <sheetName val="382320"/>
      <sheetName val="382321"/>
      <sheetName val="382326"/>
      <sheetName val="325800"/>
      <sheetName val="325801"/>
      <sheetName val="325803"/>
      <sheetName val="325817"/>
      <sheetName val="329028"/>
      <sheetName val="329030"/>
      <sheetName val="329041"/>
      <sheetName val="329114"/>
      <sheetName val="329196"/>
      <sheetName val="329202"/>
      <sheetName val="0022101059"/>
      <sheetName val="0022101060"/>
      <sheetName val="365"/>
      <sheetName val="500"/>
      <sheetName val="1268"/>
      <sheetName val="1384"/>
      <sheetName val="2991"/>
      <sheetName val="3071"/>
      <sheetName val="3252"/>
      <sheetName val="3305"/>
      <sheetName val="3313"/>
      <sheetName val="3325"/>
      <sheetName val="3329"/>
      <sheetName val="3410"/>
      <sheetName val="3460"/>
      <sheetName val="3490"/>
      <sheetName val="3766"/>
      <sheetName val="8486"/>
      <sheetName val="180623696"/>
      <sheetName val="180623699"/>
      <sheetName val="180623706"/>
      <sheetName val="180624630"/>
      <sheetName val="185968027"/>
      <sheetName val="185968030"/>
      <sheetName val="185968033"/>
      <sheetName val="185968034"/>
      <sheetName val="185968038"/>
      <sheetName val="185968051"/>
      <sheetName val="185968097"/>
      <sheetName val="185968099"/>
      <sheetName val="185968102"/>
      <sheetName val="185968103"/>
      <sheetName val="185968106"/>
      <sheetName val="185968115"/>
      <sheetName val="243"/>
      <sheetName val="306"/>
      <sheetName val="309"/>
      <sheetName val="312"/>
      <sheetName val="313"/>
      <sheetName val="315"/>
      <sheetName val="358"/>
      <sheetName val="359"/>
      <sheetName val="373"/>
      <sheetName val="382"/>
      <sheetName val="624"/>
      <sheetName val="642"/>
      <sheetName val="650"/>
      <sheetName val="20543"/>
      <sheetName val="272415"/>
      <sheetName val="800452"/>
      <sheetName val="800718"/>
      <sheetName val="800794"/>
      <sheetName val="1001560"/>
      <sheetName val="1001592"/>
      <sheetName val="1001596"/>
      <sheetName val="1003292"/>
      <sheetName val="1003299"/>
      <sheetName val="1003300"/>
      <sheetName val="1003318"/>
      <sheetName val="1003322"/>
      <sheetName val="1003323"/>
      <sheetName val="1024749"/>
      <sheetName val="1025996"/>
      <sheetName val="1026006"/>
      <sheetName val="1026495"/>
      <sheetName val="1045197"/>
      <sheetName val="1045344"/>
      <sheetName val="1048366"/>
      <sheetName val="1048791"/>
      <sheetName val="1049289"/>
      <sheetName val="1135047"/>
      <sheetName val="1136876"/>
      <sheetName val="1152044"/>
      <sheetName val="1152060"/>
      <sheetName val="1312830"/>
      <sheetName val="1312831"/>
      <sheetName val="1312832"/>
      <sheetName val="1312833"/>
      <sheetName val="1312834"/>
      <sheetName val="1312840"/>
      <sheetName val="1312844"/>
      <sheetName val="1312857"/>
      <sheetName val="1312874"/>
      <sheetName val="1312878"/>
      <sheetName val="1312879"/>
      <sheetName val="1312882"/>
      <sheetName val="1312892"/>
      <sheetName val="1312900"/>
      <sheetName val="1702259"/>
      <sheetName val="1702415"/>
      <sheetName val="Production CDM - 2022"/>
    </sheetNames>
    <definedNames>
      <definedName name="IMPRESSION_VISITE_GBC180"/>
      <definedName name="IMPRESSION_VISITE_P4"/>
      <definedName name="IMPRESSION_VISITE_TRM10000"/>
      <definedName name="IMPRESSION_VISITE_TRM2000"/>
    </definedNames>
    <sheetDataSet>
      <sheetData sheetId="0">
        <row r="7">
          <cell r="G7" t="str">
            <v>7321</v>
          </cell>
          <cell r="H7" t="str">
            <v>DIVERS ENGINS</v>
          </cell>
          <cell r="I7" t="str">
            <v>GE</v>
          </cell>
          <cell r="J7">
            <v>0</v>
          </cell>
          <cell r="K7" t="str">
            <v/>
          </cell>
          <cell r="L7">
            <v>0</v>
          </cell>
          <cell r="M7" t="str">
            <v>GE 3 KWA</v>
          </cell>
        </row>
        <row r="8">
          <cell r="G8" t="str">
            <v>7434</v>
          </cell>
          <cell r="H8" t="str">
            <v>DIVERS ENGINS</v>
          </cell>
          <cell r="I8" t="str">
            <v>GE</v>
          </cell>
          <cell r="J8">
            <v>0</v>
          </cell>
          <cell r="K8" t="str">
            <v/>
          </cell>
          <cell r="L8">
            <v>0</v>
          </cell>
          <cell r="M8" t="str">
            <v>GE 3 KWA</v>
          </cell>
        </row>
        <row r="9">
          <cell r="G9" t="str">
            <v>7442</v>
          </cell>
          <cell r="H9" t="str">
            <v>DIVERS ENGINS</v>
          </cell>
          <cell r="I9" t="str">
            <v>GE</v>
          </cell>
          <cell r="J9">
            <v>0</v>
          </cell>
          <cell r="K9" t="str">
            <v/>
          </cell>
          <cell r="L9">
            <v>0</v>
          </cell>
          <cell r="M9" t="str">
            <v>GE 3 KWA</v>
          </cell>
        </row>
        <row r="10">
          <cell r="G10" t="str">
            <v>7448</v>
          </cell>
          <cell r="H10" t="str">
            <v>DIVERS ENGINS</v>
          </cell>
          <cell r="I10" t="str">
            <v>GE</v>
          </cell>
          <cell r="J10">
            <v>0</v>
          </cell>
          <cell r="K10" t="str">
            <v/>
          </cell>
          <cell r="L10">
            <v>0</v>
          </cell>
          <cell r="M10" t="str">
            <v>GE 3 KWA</v>
          </cell>
        </row>
        <row r="11">
          <cell r="G11" t="str">
            <v>9427</v>
          </cell>
          <cell r="H11" t="str">
            <v>DIVERS ENGINS</v>
          </cell>
          <cell r="I11" t="str">
            <v>GE</v>
          </cell>
          <cell r="J11">
            <v>0</v>
          </cell>
          <cell r="K11" t="str">
            <v/>
          </cell>
          <cell r="L11">
            <v>0</v>
          </cell>
          <cell r="M11" t="str">
            <v>GE 3 KWA</v>
          </cell>
        </row>
        <row r="12">
          <cell r="G12" t="str">
            <v>9457</v>
          </cell>
          <cell r="H12" t="str">
            <v>DIVERS ENGINS</v>
          </cell>
          <cell r="I12" t="str">
            <v>GE</v>
          </cell>
          <cell r="J12">
            <v>0</v>
          </cell>
          <cell r="K12">
            <v>0</v>
          </cell>
          <cell r="L12">
            <v>0</v>
          </cell>
          <cell r="M12" t="str">
            <v>GE 3 KWA</v>
          </cell>
        </row>
        <row r="13">
          <cell r="G13" t="str">
            <v>9468</v>
          </cell>
          <cell r="H13" t="str">
            <v>DIVERS ENGINS</v>
          </cell>
          <cell r="I13" t="str">
            <v>GE</v>
          </cell>
          <cell r="J13">
            <v>0</v>
          </cell>
          <cell r="K13" t="str">
            <v/>
          </cell>
          <cell r="L13">
            <v>0</v>
          </cell>
          <cell r="M13" t="str">
            <v>GE 3 KWA</v>
          </cell>
        </row>
        <row r="14">
          <cell r="G14" t="str">
            <v>9473</v>
          </cell>
          <cell r="H14" t="str">
            <v>DIVERS ENGINS</v>
          </cell>
          <cell r="I14" t="str">
            <v>GE</v>
          </cell>
          <cell r="J14">
            <v>0</v>
          </cell>
          <cell r="K14" t="str">
            <v/>
          </cell>
          <cell r="L14">
            <v>0</v>
          </cell>
          <cell r="M14" t="str">
            <v>GE 3 KWA</v>
          </cell>
        </row>
        <row r="15">
          <cell r="G15" t="str">
            <v>9533</v>
          </cell>
          <cell r="H15" t="str">
            <v>DIVERS ENGINS</v>
          </cell>
          <cell r="I15" t="str">
            <v>GE</v>
          </cell>
          <cell r="J15">
            <v>0</v>
          </cell>
          <cell r="K15" t="str">
            <v/>
          </cell>
          <cell r="L15">
            <v>0</v>
          </cell>
          <cell r="M15" t="str">
            <v>GE 3 KWA</v>
          </cell>
        </row>
        <row r="16">
          <cell r="G16" t="str">
            <v>9538</v>
          </cell>
          <cell r="H16" t="str">
            <v>DIVERS ENGINS</v>
          </cell>
          <cell r="I16" t="str">
            <v>GE</v>
          </cell>
          <cell r="J16">
            <v>44369</v>
          </cell>
          <cell r="K16" t="str">
            <v>REPARATION LANCEUR SUITE DEMONTAGE DE L'UTILISATEUR( DDT EN COURS)</v>
          </cell>
          <cell r="L16">
            <v>0</v>
          </cell>
          <cell r="M16" t="str">
            <v>GE 3 KWA</v>
          </cell>
        </row>
        <row r="17">
          <cell r="G17" t="str">
            <v>9559</v>
          </cell>
          <cell r="H17" t="str">
            <v>DIVERS ENGINS</v>
          </cell>
          <cell r="I17" t="str">
            <v>GE</v>
          </cell>
          <cell r="J17">
            <v>0</v>
          </cell>
          <cell r="K17" t="str">
            <v/>
          </cell>
          <cell r="L17">
            <v>0</v>
          </cell>
          <cell r="M17" t="str">
            <v>GE 3 KWA</v>
          </cell>
        </row>
        <row r="18">
          <cell r="G18" t="str">
            <v>8819</v>
          </cell>
          <cell r="H18" t="str">
            <v>DIVERS ENGINS</v>
          </cell>
          <cell r="I18" t="str">
            <v>DEBROUSSAILLEUSE</v>
          </cell>
          <cell r="J18">
            <v>0</v>
          </cell>
          <cell r="K18" t="str">
            <v/>
          </cell>
          <cell r="L18">
            <v>0</v>
          </cell>
          <cell r="M18" t="str">
            <v>DEBROUSSAILLEUSE</v>
          </cell>
        </row>
        <row r="19">
          <cell r="G19" t="str">
            <v>2236</v>
          </cell>
          <cell r="H19" t="str">
            <v>DIVERS ENGINS</v>
          </cell>
          <cell r="I19" t="str">
            <v>DEBROUSSAILLEUSE</v>
          </cell>
          <cell r="J19">
            <v>0</v>
          </cell>
          <cell r="K19" t="str">
            <v/>
          </cell>
          <cell r="L19">
            <v>0</v>
          </cell>
          <cell r="M19" t="str">
            <v>DEBROUSSAILLEUSE</v>
          </cell>
        </row>
        <row r="20">
          <cell r="G20" t="str">
            <v>2241</v>
          </cell>
          <cell r="H20" t="str">
            <v>DIVERS ENGINS</v>
          </cell>
          <cell r="I20" t="str">
            <v>DEBROUSSAILLEUSE</v>
          </cell>
          <cell r="J20">
            <v>0</v>
          </cell>
          <cell r="K20" t="str">
            <v/>
          </cell>
          <cell r="L20">
            <v>0</v>
          </cell>
          <cell r="M20" t="str">
            <v>DEBROUSSAILLEUSE</v>
          </cell>
        </row>
        <row r="21">
          <cell r="G21" t="str">
            <v>2254</v>
          </cell>
          <cell r="H21" t="str">
            <v>DIVERS ENGINS</v>
          </cell>
          <cell r="I21" t="str">
            <v>DEBROUSSAILLEUSE</v>
          </cell>
          <cell r="J21">
            <v>0</v>
          </cell>
          <cell r="K21" t="str">
            <v/>
          </cell>
          <cell r="L21">
            <v>0</v>
          </cell>
          <cell r="M21" t="str">
            <v>DEBROUSSAILLEUSE</v>
          </cell>
        </row>
        <row r="22">
          <cell r="G22" t="str">
            <v>2258</v>
          </cell>
          <cell r="H22" t="str">
            <v>DIVERS ENGINS</v>
          </cell>
          <cell r="I22" t="str">
            <v>DEBROUSSAILLEUSE</v>
          </cell>
          <cell r="J22">
            <v>0</v>
          </cell>
          <cell r="K22" t="str">
            <v/>
          </cell>
          <cell r="L22">
            <v>0</v>
          </cell>
          <cell r="M22" t="str">
            <v>DEBROUSSAILLEUSE</v>
          </cell>
        </row>
        <row r="23">
          <cell r="G23" t="str">
            <v>2345</v>
          </cell>
          <cell r="H23" t="str">
            <v>DIVERS ENGINS</v>
          </cell>
          <cell r="I23" t="str">
            <v>DEBROUSSAILLEUSE</v>
          </cell>
          <cell r="J23">
            <v>0</v>
          </cell>
          <cell r="K23" t="str">
            <v/>
          </cell>
          <cell r="L23">
            <v>0</v>
          </cell>
          <cell r="M23" t="str">
            <v>DEBROUSSAILLEUSE</v>
          </cell>
        </row>
        <row r="24">
          <cell r="G24" t="str">
            <v>2412</v>
          </cell>
          <cell r="H24" t="str">
            <v>DIVERS ENGINS</v>
          </cell>
          <cell r="I24" t="str">
            <v>DEBROUSSAILLEUSE</v>
          </cell>
          <cell r="J24">
            <v>0</v>
          </cell>
          <cell r="K24" t="str">
            <v/>
          </cell>
          <cell r="L24">
            <v>0</v>
          </cell>
          <cell r="M24" t="str">
            <v>DEBROUSSAILLEUSE</v>
          </cell>
        </row>
        <row r="25">
          <cell r="G25" t="str">
            <v>2556</v>
          </cell>
          <cell r="H25" t="str">
            <v>DIVERS ENGINS</v>
          </cell>
          <cell r="I25" t="str">
            <v>DEBROUSSAILLEUSE</v>
          </cell>
          <cell r="J25">
            <v>0</v>
          </cell>
          <cell r="K25" t="str">
            <v/>
          </cell>
          <cell r="L25">
            <v>0</v>
          </cell>
          <cell r="M25" t="str">
            <v>DEBROUSSAILLEUSE</v>
          </cell>
        </row>
        <row r="26">
          <cell r="G26" t="str">
            <v>2560</v>
          </cell>
          <cell r="H26" t="str">
            <v>DIVERS ENGINS</v>
          </cell>
          <cell r="I26" t="str">
            <v>DEBROUSSAILLEUSE</v>
          </cell>
          <cell r="J26">
            <v>0</v>
          </cell>
          <cell r="K26" t="str">
            <v/>
          </cell>
          <cell r="L26">
            <v>0</v>
          </cell>
          <cell r="M26" t="str">
            <v>DEBROUSSAILLEUSE</v>
          </cell>
        </row>
        <row r="27">
          <cell r="G27" t="str">
            <v>2568</v>
          </cell>
          <cell r="H27" t="str">
            <v>DIVERS ENGINS</v>
          </cell>
          <cell r="I27" t="str">
            <v>DEBROUSSAILLEUSE</v>
          </cell>
          <cell r="J27">
            <v>0</v>
          </cell>
          <cell r="K27" t="str">
            <v/>
          </cell>
          <cell r="L27">
            <v>0</v>
          </cell>
          <cell r="M27" t="str">
            <v>DEBROUSSAILLEUSE</v>
          </cell>
        </row>
        <row r="28">
          <cell r="G28" t="str">
            <v>2572</v>
          </cell>
          <cell r="H28" t="str">
            <v>DIVERS ENGINS</v>
          </cell>
          <cell r="I28" t="str">
            <v>DEBROUSSAILLEUSE</v>
          </cell>
          <cell r="J28">
            <v>0</v>
          </cell>
          <cell r="K28" t="str">
            <v/>
          </cell>
          <cell r="L28">
            <v>0</v>
          </cell>
          <cell r="M28" t="str">
            <v>DEBROUSSAILLEUSE</v>
          </cell>
        </row>
        <row r="29">
          <cell r="G29" t="str">
            <v>2575</v>
          </cell>
          <cell r="H29" t="str">
            <v>DIVERS ENGINS</v>
          </cell>
          <cell r="I29" t="str">
            <v>DEBROUSSAILLEUSE</v>
          </cell>
          <cell r="J29">
            <v>0</v>
          </cell>
          <cell r="K29" t="str">
            <v/>
          </cell>
          <cell r="L29">
            <v>0</v>
          </cell>
          <cell r="M29" t="str">
            <v>DEBROUSSAILLEUSE</v>
          </cell>
        </row>
        <row r="30">
          <cell r="G30" t="str">
            <v>2581</v>
          </cell>
          <cell r="H30" t="str">
            <v>DIVERS ENGINS</v>
          </cell>
          <cell r="I30" t="str">
            <v>DEBROUSSAILLEUSE</v>
          </cell>
          <cell r="J30">
            <v>0</v>
          </cell>
          <cell r="K30" t="str">
            <v/>
          </cell>
          <cell r="L30">
            <v>0</v>
          </cell>
          <cell r="M30" t="str">
            <v>DEBROUSSAILLEUSE</v>
          </cell>
        </row>
        <row r="31">
          <cell r="G31" t="str">
            <v>2596</v>
          </cell>
          <cell r="H31" t="str">
            <v>DIVERS ENGINS</v>
          </cell>
          <cell r="I31" t="str">
            <v>DEBROUSSAILLEUSE</v>
          </cell>
          <cell r="J31">
            <v>0</v>
          </cell>
          <cell r="K31" t="str">
            <v/>
          </cell>
          <cell r="L31">
            <v>0</v>
          </cell>
          <cell r="M31" t="str">
            <v>DEBROUSSAILLEUSE</v>
          </cell>
        </row>
        <row r="32">
          <cell r="G32" t="str">
            <v>2609</v>
          </cell>
          <cell r="H32" t="str">
            <v>DIVERS ENGINS</v>
          </cell>
          <cell r="I32" t="str">
            <v>DEBROUSSAILLEUSE</v>
          </cell>
          <cell r="J32">
            <v>0</v>
          </cell>
          <cell r="K32" t="str">
            <v/>
          </cell>
          <cell r="L32">
            <v>0</v>
          </cell>
          <cell r="M32" t="str">
            <v>DEBROUSSAILLEUSE</v>
          </cell>
        </row>
        <row r="33">
          <cell r="G33" t="str">
            <v>5691</v>
          </cell>
          <cell r="H33" t="str">
            <v>DIVERS ENGINS</v>
          </cell>
          <cell r="I33" t="str">
            <v>DEBROUSSAILLEUSE</v>
          </cell>
          <cell r="J33">
            <v>0</v>
          </cell>
          <cell r="K33" t="str">
            <v/>
          </cell>
          <cell r="L33">
            <v>0</v>
          </cell>
          <cell r="M33" t="str">
            <v>DEBROUSSAILLEUSE</v>
          </cell>
        </row>
        <row r="34">
          <cell r="G34" t="str">
            <v>5709</v>
          </cell>
          <cell r="H34" t="str">
            <v>DIVERS ENGINS</v>
          </cell>
          <cell r="I34" t="str">
            <v>DEBROUSSAILLEUSE</v>
          </cell>
          <cell r="J34">
            <v>0</v>
          </cell>
          <cell r="K34" t="str">
            <v/>
          </cell>
          <cell r="L34">
            <v>0</v>
          </cell>
          <cell r="M34" t="str">
            <v>DEBROUSSAILLEUSE</v>
          </cell>
        </row>
        <row r="35">
          <cell r="G35" t="str">
            <v>8474</v>
          </cell>
          <cell r="H35" t="str">
            <v>DIVERS ENGINS</v>
          </cell>
          <cell r="I35" t="str">
            <v>DEBROUSSAILLEUSE</v>
          </cell>
          <cell r="J35">
            <v>0</v>
          </cell>
          <cell r="K35" t="str">
            <v/>
          </cell>
          <cell r="L35">
            <v>0</v>
          </cell>
          <cell r="M35" t="str">
            <v>DEBROUSSAILLEUSE</v>
          </cell>
        </row>
        <row r="36">
          <cell r="G36" t="str">
            <v>8802</v>
          </cell>
          <cell r="H36" t="str">
            <v>DIVERS ENGINS</v>
          </cell>
          <cell r="I36" t="str">
            <v>DEBROUSSAILLEUSE</v>
          </cell>
          <cell r="J36">
            <v>0</v>
          </cell>
          <cell r="K36" t="str">
            <v/>
          </cell>
          <cell r="L36">
            <v>0</v>
          </cell>
          <cell r="M36" t="str">
            <v>DEBROUSSAILLEUSE</v>
          </cell>
        </row>
        <row r="37">
          <cell r="G37" t="str">
            <v>8826</v>
          </cell>
          <cell r="H37" t="str">
            <v>DIVERS ENGINS</v>
          </cell>
          <cell r="I37" t="str">
            <v>DEBROUSSAILLEUSE</v>
          </cell>
          <cell r="J37">
            <v>0</v>
          </cell>
          <cell r="K37" t="str">
            <v/>
          </cell>
          <cell r="L37">
            <v>0</v>
          </cell>
          <cell r="M37" t="str">
            <v>DEBROUSSAILLEUSE</v>
          </cell>
        </row>
        <row r="38">
          <cell r="G38" t="str">
            <v>9824</v>
          </cell>
          <cell r="H38" t="str">
            <v>DIVERS ENGINS</v>
          </cell>
          <cell r="I38" t="str">
            <v>DEBROUSSAILLEUSE</v>
          </cell>
          <cell r="J38">
            <v>0</v>
          </cell>
          <cell r="K38" t="str">
            <v/>
          </cell>
          <cell r="L38">
            <v>0</v>
          </cell>
          <cell r="M38" t="str">
            <v>DEBROUSSAILLEUSE</v>
          </cell>
        </row>
        <row r="39">
          <cell r="G39" t="str">
            <v>2181</v>
          </cell>
          <cell r="H39" t="str">
            <v>DIVERS ENGINS</v>
          </cell>
          <cell r="I39" t="str">
            <v>DEBROUSSAILLEUSE</v>
          </cell>
          <cell r="J39">
            <v>0</v>
          </cell>
          <cell r="K39" t="str">
            <v/>
          </cell>
          <cell r="L39">
            <v>0</v>
          </cell>
          <cell r="M39" t="str">
            <v>DEBROUSSAILLEUSE</v>
          </cell>
        </row>
        <row r="40">
          <cell r="G40" t="str">
            <v>2368</v>
          </cell>
          <cell r="H40" t="str">
            <v>DIVERS ENGINS</v>
          </cell>
          <cell r="I40" t="str">
            <v>DEBROUSSAILLEUSE</v>
          </cell>
          <cell r="J40">
            <v>0</v>
          </cell>
          <cell r="K40" t="str">
            <v/>
          </cell>
          <cell r="L40">
            <v>0</v>
          </cell>
          <cell r="M40" t="str">
            <v>DEBROUSSAILLEUSE</v>
          </cell>
        </row>
        <row r="41">
          <cell r="G41" t="str">
            <v>2382</v>
          </cell>
          <cell r="H41" t="str">
            <v>DIVERS ENGINS</v>
          </cell>
          <cell r="I41" t="str">
            <v>DEBROUSSAILLEUSE</v>
          </cell>
          <cell r="J41">
            <v>0</v>
          </cell>
          <cell r="K41" t="str">
            <v/>
          </cell>
          <cell r="L41">
            <v>0</v>
          </cell>
          <cell r="M41" t="str">
            <v>DEBROUSSAILLEUSE</v>
          </cell>
        </row>
        <row r="42">
          <cell r="G42" t="str">
            <v>2419</v>
          </cell>
          <cell r="H42" t="str">
            <v>DIVERS ENGINS</v>
          </cell>
          <cell r="I42" t="str">
            <v>DEBROUSSAILLEUSE</v>
          </cell>
          <cell r="J42">
            <v>0</v>
          </cell>
          <cell r="K42" t="str">
            <v/>
          </cell>
          <cell r="L42">
            <v>0</v>
          </cell>
          <cell r="M42" t="str">
            <v>DEBROUSSAILLEUSE</v>
          </cell>
        </row>
        <row r="43">
          <cell r="G43" t="str">
            <v>8598</v>
          </cell>
          <cell r="H43" t="str">
            <v>DIVERS ENGINS</v>
          </cell>
          <cell r="I43" t="str">
            <v>DEBROUSSAILLEUSE</v>
          </cell>
          <cell r="J43">
            <v>0</v>
          </cell>
          <cell r="K43" t="str">
            <v/>
          </cell>
          <cell r="L43">
            <v>0</v>
          </cell>
          <cell r="M43" t="str">
            <v>DEBROUSSAILLEUSE</v>
          </cell>
        </row>
        <row r="44">
          <cell r="G44" t="str">
            <v>8820</v>
          </cell>
          <cell r="H44" t="str">
            <v>DIVERS ENGINS</v>
          </cell>
          <cell r="I44" t="str">
            <v>DEBROUSSAILLEUSE</v>
          </cell>
          <cell r="J44">
            <v>0</v>
          </cell>
          <cell r="K44" t="str">
            <v/>
          </cell>
          <cell r="L44">
            <v>0</v>
          </cell>
          <cell r="M44" t="str">
            <v>DEBROUSSAILLEUSE</v>
          </cell>
        </row>
        <row r="45">
          <cell r="G45" t="str">
            <v>1128384</v>
          </cell>
          <cell r="H45" t="str">
            <v>DIVERS ENGINS</v>
          </cell>
          <cell r="I45" t="str">
            <v>POMPE</v>
          </cell>
          <cell r="J45">
            <v>0</v>
          </cell>
          <cell r="K45" t="str">
            <v/>
          </cell>
          <cell r="L45">
            <v>0</v>
          </cell>
          <cell r="M45" t="str">
            <v>MOTO POMPE</v>
          </cell>
        </row>
        <row r="46">
          <cell r="G46" t="str">
            <v>1128394</v>
          </cell>
          <cell r="H46" t="str">
            <v>DIVERS ENGINS</v>
          </cell>
          <cell r="I46" t="str">
            <v>POMPE</v>
          </cell>
          <cell r="J46">
            <v>0</v>
          </cell>
          <cell r="K46" t="str">
            <v/>
          </cell>
          <cell r="L46">
            <v>0</v>
          </cell>
          <cell r="M46" t="str">
            <v>MOTO POMPE</v>
          </cell>
        </row>
        <row r="47">
          <cell r="G47" t="str">
            <v>1128406</v>
          </cell>
          <cell r="H47" t="str">
            <v>DIVERS ENGINS</v>
          </cell>
          <cell r="I47" t="str">
            <v>POMPE</v>
          </cell>
          <cell r="J47">
            <v>0</v>
          </cell>
          <cell r="K47" t="str">
            <v/>
          </cell>
          <cell r="L47">
            <v>0</v>
          </cell>
          <cell r="M47" t="str">
            <v>MOTO POMPE</v>
          </cell>
        </row>
        <row r="48">
          <cell r="G48" t="str">
            <v>1128827</v>
          </cell>
          <cell r="H48" t="str">
            <v>DIVERS ENGINS</v>
          </cell>
          <cell r="I48" t="str">
            <v>POMPE</v>
          </cell>
          <cell r="J48">
            <v>0</v>
          </cell>
          <cell r="K48" t="str">
            <v/>
          </cell>
          <cell r="L48">
            <v>0</v>
          </cell>
          <cell r="M48" t="str">
            <v>MOTO POMPE</v>
          </cell>
        </row>
        <row r="49">
          <cell r="G49" t="str">
            <v>1128833</v>
          </cell>
          <cell r="H49" t="str">
            <v>DIVERS ENGINS</v>
          </cell>
          <cell r="I49" t="str">
            <v>POMPE</v>
          </cell>
          <cell r="J49">
            <v>0</v>
          </cell>
          <cell r="K49" t="str">
            <v/>
          </cell>
          <cell r="L49">
            <v>0</v>
          </cell>
          <cell r="M49" t="str">
            <v>MOTO POMPE</v>
          </cell>
        </row>
        <row r="50">
          <cell r="G50" t="str">
            <v>1128844</v>
          </cell>
          <cell r="H50" t="str">
            <v>DIVERS ENGINS</v>
          </cell>
          <cell r="I50" t="str">
            <v>POMPE</v>
          </cell>
          <cell r="J50">
            <v>0</v>
          </cell>
          <cell r="K50" t="str">
            <v/>
          </cell>
          <cell r="L50">
            <v>0</v>
          </cell>
          <cell r="M50" t="str">
            <v>MOTO POMPE</v>
          </cell>
        </row>
        <row r="51">
          <cell r="G51" t="str">
            <v>1121254</v>
          </cell>
          <cell r="H51" t="str">
            <v>DIVERS ENGINS</v>
          </cell>
          <cell r="I51" t="str">
            <v>POMPE</v>
          </cell>
          <cell r="J51">
            <v>0</v>
          </cell>
          <cell r="K51" t="str">
            <v/>
          </cell>
          <cell r="L51">
            <v>0</v>
          </cell>
          <cell r="M51" t="str">
            <v>MOTO POMPE</v>
          </cell>
        </row>
        <row r="52">
          <cell r="G52" t="str">
            <v>1144594</v>
          </cell>
          <cell r="H52" t="str">
            <v>DIVERS ENGINS</v>
          </cell>
          <cell r="I52" t="str">
            <v>POMPE</v>
          </cell>
          <cell r="J52">
            <v>0</v>
          </cell>
          <cell r="K52" t="str">
            <v/>
          </cell>
          <cell r="L52">
            <v>0</v>
          </cell>
          <cell r="M52" t="str">
            <v>MOTO POMPE</v>
          </cell>
        </row>
        <row r="53">
          <cell r="G53" t="str">
            <v>1144607</v>
          </cell>
          <cell r="H53" t="str">
            <v>DIVERS ENGINS</v>
          </cell>
          <cell r="I53" t="str">
            <v>POMPE</v>
          </cell>
          <cell r="J53">
            <v>0</v>
          </cell>
          <cell r="K53" t="str">
            <v/>
          </cell>
          <cell r="L53">
            <v>0</v>
          </cell>
          <cell r="M53" t="str">
            <v>MOTO POMPE</v>
          </cell>
        </row>
        <row r="54">
          <cell r="G54" t="str">
            <v>1144618</v>
          </cell>
          <cell r="H54" t="str">
            <v>DIVERS ENGINS</v>
          </cell>
          <cell r="I54" t="str">
            <v>POMPE</v>
          </cell>
          <cell r="J54">
            <v>0</v>
          </cell>
          <cell r="K54" t="str">
            <v/>
          </cell>
          <cell r="L54">
            <v>0</v>
          </cell>
          <cell r="M54" t="str">
            <v>MOTO POMPE</v>
          </cell>
        </row>
        <row r="55">
          <cell r="G55" t="str">
            <v>1144625</v>
          </cell>
          <cell r="H55" t="str">
            <v>DIVERS ENGINS</v>
          </cell>
          <cell r="I55" t="str">
            <v>POMPE</v>
          </cell>
          <cell r="J55">
            <v>0</v>
          </cell>
          <cell r="K55" t="str">
            <v/>
          </cell>
          <cell r="L55">
            <v>0</v>
          </cell>
          <cell r="M55" t="str">
            <v>MOTO POMPE</v>
          </cell>
        </row>
        <row r="56">
          <cell r="G56" t="str">
            <v>1144640</v>
          </cell>
          <cell r="H56" t="str">
            <v>DIVERS ENGINS</v>
          </cell>
          <cell r="I56" t="str">
            <v>POMPE</v>
          </cell>
          <cell r="J56">
            <v>0</v>
          </cell>
          <cell r="K56" t="str">
            <v/>
          </cell>
          <cell r="L56">
            <v>0</v>
          </cell>
          <cell r="M56" t="str">
            <v>MOTO POMPE</v>
          </cell>
        </row>
        <row r="57">
          <cell r="G57" t="str">
            <v>61900008</v>
          </cell>
          <cell r="H57" t="str">
            <v>DIVERS ROUES</v>
          </cell>
          <cell r="I57" t="str">
            <v>REMORQUE</v>
          </cell>
          <cell r="J57">
            <v>0</v>
          </cell>
          <cell r="K57" t="str">
            <v/>
          </cell>
          <cell r="L57">
            <v>0</v>
          </cell>
          <cell r="M57" t="str">
            <v>RQ LOUAULT</v>
          </cell>
        </row>
        <row r="58">
          <cell r="G58" t="str">
            <v>61900009</v>
          </cell>
          <cell r="H58" t="str">
            <v>DIVERS ROUES</v>
          </cell>
          <cell r="I58" t="str">
            <v>REMORQUE</v>
          </cell>
          <cell r="J58">
            <v>0</v>
          </cell>
          <cell r="K58" t="str">
            <v/>
          </cell>
          <cell r="L58">
            <v>0</v>
          </cell>
          <cell r="M58" t="str">
            <v>RQ LOUAULT</v>
          </cell>
        </row>
        <row r="59">
          <cell r="G59" t="str">
            <v>61900055</v>
          </cell>
          <cell r="H59" t="str">
            <v>DIVERS ROUES</v>
          </cell>
          <cell r="I59" t="str">
            <v>REMORQUE</v>
          </cell>
          <cell r="J59">
            <v>0</v>
          </cell>
          <cell r="K59" t="str">
            <v/>
          </cell>
          <cell r="L59">
            <v>0</v>
          </cell>
          <cell r="M59" t="str">
            <v>RQ LOUAULT</v>
          </cell>
        </row>
        <row r="60">
          <cell r="G60" t="str">
            <v>62000181</v>
          </cell>
          <cell r="H60" t="str">
            <v>DIVERS ROUES</v>
          </cell>
          <cell r="I60" t="str">
            <v>REMORQUE</v>
          </cell>
          <cell r="J60">
            <v>0</v>
          </cell>
          <cell r="K60" t="str">
            <v/>
          </cell>
          <cell r="L60">
            <v>0</v>
          </cell>
          <cell r="M60" t="str">
            <v>RQ LOUAULT</v>
          </cell>
        </row>
        <row r="61">
          <cell r="G61" t="str">
            <v>62000185</v>
          </cell>
          <cell r="H61" t="str">
            <v>DIVERS ROUES</v>
          </cell>
          <cell r="I61" t="str">
            <v>REMORQUE</v>
          </cell>
          <cell r="J61">
            <v>0</v>
          </cell>
          <cell r="K61" t="str">
            <v/>
          </cell>
          <cell r="L61">
            <v>0</v>
          </cell>
          <cell r="M61" t="str">
            <v>RQ LOUAULT</v>
          </cell>
        </row>
        <row r="62">
          <cell r="G62" t="str">
            <v>62000186</v>
          </cell>
          <cell r="H62" t="str">
            <v>DIVERS ROUES</v>
          </cell>
          <cell r="I62" t="str">
            <v>REMORQUE</v>
          </cell>
          <cell r="J62">
            <v>0</v>
          </cell>
          <cell r="K62">
            <v>0</v>
          </cell>
          <cell r="L62">
            <v>0</v>
          </cell>
          <cell r="M62" t="str">
            <v>RQ LOUAULT</v>
          </cell>
        </row>
        <row r="63">
          <cell r="G63" t="str">
            <v>62000198</v>
          </cell>
          <cell r="H63" t="str">
            <v>DIVERS ROUES</v>
          </cell>
          <cell r="I63" t="str">
            <v>REMORQUE</v>
          </cell>
          <cell r="J63">
            <v>0</v>
          </cell>
          <cell r="K63" t="str">
            <v/>
          </cell>
          <cell r="L63">
            <v>0</v>
          </cell>
          <cell r="M63" t="str">
            <v>RQ LOUAULT</v>
          </cell>
        </row>
        <row r="64">
          <cell r="G64" t="str">
            <v>62000206</v>
          </cell>
          <cell r="H64" t="str">
            <v>DIVERS ROUES</v>
          </cell>
          <cell r="I64" t="str">
            <v>REMORQUE</v>
          </cell>
          <cell r="J64">
            <v>0</v>
          </cell>
          <cell r="K64" t="str">
            <v xml:space="preserve">CIRCUIT ELECTRIQUE (FEUX PLAQUE GAUCHE)
PLAQUE GABARIT GAUCHE TORDU. </v>
          </cell>
          <cell r="L64">
            <v>0</v>
          </cell>
          <cell r="M64" t="str">
            <v>RQ LOUAULT</v>
          </cell>
        </row>
        <row r="65">
          <cell r="G65" t="str">
            <v>61630109</v>
          </cell>
          <cell r="H65" t="str">
            <v>ROUES</v>
          </cell>
          <cell r="I65" t="str">
            <v>PPLOG</v>
          </cell>
          <cell r="J65">
            <v>0</v>
          </cell>
          <cell r="K65" t="str">
            <v>Manque de puissance moteur + Message d'erreur  afiché sur le TB + Visite annuelle SSR.</v>
          </cell>
          <cell r="L65">
            <v>0</v>
          </cell>
          <cell r="M65" t="str">
            <v>PPLOG</v>
          </cell>
        </row>
        <row r="66">
          <cell r="G66" t="str">
            <v>61630110</v>
          </cell>
          <cell r="H66" t="str">
            <v>ROUES</v>
          </cell>
          <cell r="I66" t="str">
            <v>PPLOG</v>
          </cell>
          <cell r="J66">
            <v>0</v>
          </cell>
          <cell r="K66" t="str">
            <v/>
          </cell>
          <cell r="L66">
            <v>0</v>
          </cell>
          <cell r="M66" t="str">
            <v>PPLOG</v>
          </cell>
        </row>
        <row r="67">
          <cell r="G67" t="str">
            <v>61630270</v>
          </cell>
          <cell r="H67" t="str">
            <v>ROUES</v>
          </cell>
          <cell r="I67" t="str">
            <v>PPLOG</v>
          </cell>
          <cell r="J67">
            <v>44354</v>
          </cell>
          <cell r="K67" t="str">
            <v xml:space="preserve">BANC DE FREINAGE 
CONTRÔLE LIMITEUR DE VITESSE
CONTRÔLE TECHNIQUE
VISITE CODE DE LA ROUTE
CONTRÔLE ANNUELLE TRANS
CONTRÔLE ALM (DYSFONCTIONNEMENT VERIN DE COMMANDE VEROUILLAGE DE CONTAINER,
</v>
          </cell>
          <cell r="L67">
            <v>0</v>
          </cell>
          <cell r="M67" t="str">
            <v>PPLOG</v>
          </cell>
        </row>
        <row r="68">
          <cell r="G68" t="str">
            <v>61630271</v>
          </cell>
          <cell r="H68" t="str">
            <v>ROUES</v>
          </cell>
          <cell r="I68" t="str">
            <v>PPLOG</v>
          </cell>
          <cell r="J68">
            <v>44509</v>
          </cell>
          <cell r="K68" t="str">
            <v xml:space="preserve">FUITE SUR BOITER DE TRANSFERT
MANQUE MARCHE À PIED CÔTÉ CONDUCTEUR
FEU DE POSITION A VÉRIFIÉ </v>
          </cell>
          <cell r="L68" t="str">
            <v>Debordé le 14/02/2022</v>
          </cell>
          <cell r="M68" t="str">
            <v>PPLOG</v>
          </cell>
        </row>
        <row r="69">
          <cell r="G69" t="str">
            <v>61630272</v>
          </cell>
          <cell r="H69" t="str">
            <v>ROUES</v>
          </cell>
          <cell r="I69" t="str">
            <v>PPLOG</v>
          </cell>
          <cell r="J69">
            <v>0</v>
          </cell>
          <cell r="K69" t="str">
            <v/>
          </cell>
          <cell r="L69">
            <v>0</v>
          </cell>
          <cell r="M69" t="str">
            <v>PPLOG</v>
          </cell>
        </row>
        <row r="70">
          <cell r="G70" t="str">
            <v>61630395</v>
          </cell>
          <cell r="H70" t="str">
            <v>ROUES</v>
          </cell>
          <cell r="I70" t="str">
            <v>PPLOG</v>
          </cell>
          <cell r="J70">
            <v>0</v>
          </cell>
          <cell r="K70" t="str">
            <v/>
          </cell>
          <cell r="L70">
            <v>0</v>
          </cell>
          <cell r="M70" t="str">
            <v>PPLOG</v>
          </cell>
        </row>
        <row r="71">
          <cell r="G71" t="str">
            <v>68931273</v>
          </cell>
          <cell r="H71" t="str">
            <v>ROUES</v>
          </cell>
          <cell r="I71" t="str">
            <v>TRM 10000</v>
          </cell>
          <cell r="J71">
            <v>0</v>
          </cell>
          <cell r="K71" t="str">
            <v/>
          </cell>
          <cell r="L71">
            <v>0</v>
          </cell>
          <cell r="M71" t="str">
            <v>TRM 10 000 MATS</v>
          </cell>
        </row>
        <row r="72">
          <cell r="G72" t="str">
            <v>69030354</v>
          </cell>
          <cell r="H72" t="str">
            <v>ROUES</v>
          </cell>
          <cell r="I72" t="str">
            <v>TRM 10000</v>
          </cell>
          <cell r="J72">
            <v>44595</v>
          </cell>
          <cell r="K72" t="str">
            <v xml:space="preserve">VISITE ANNUELLE DE SYSTEM MATS. 
PPE. LIQUIDE LAVE-GLACE H.S.
POIGNÉ OUVERTURE DE PORTE DROITE CASSÉ 
FEUX CLIGNOTANT AVANT GAUCHE ET DROIT H.S. 
FUITE D'AIR FREIN DE PARC 
MANQUE CACHE MAIN D'ACCOUPLEMENT AR. </v>
          </cell>
          <cell r="L72" t="str">
            <v>Débordé le 14/02/2022</v>
          </cell>
          <cell r="M72" t="str">
            <v>TRM 10 000 MATS</v>
          </cell>
        </row>
        <row r="73">
          <cell r="G73" t="str">
            <v>69030440</v>
          </cell>
          <cell r="H73" t="str">
            <v>ROUES</v>
          </cell>
          <cell r="I73" t="str">
            <v>TRM 10000</v>
          </cell>
          <cell r="J73">
            <v>44525</v>
          </cell>
          <cell r="K73" t="str">
            <v>COS
TETE D'ACCOUPLEMENT JAUNE À CHANGER(FAIT)
FEUX DE POSITION AVD (FAIT)
LAVE GLACE
FUITE INTER CIRCUIT HYDRAU</v>
          </cell>
          <cell r="L73">
            <v>0</v>
          </cell>
          <cell r="M73" t="str">
            <v>TRM 10 000 MATS</v>
          </cell>
        </row>
        <row r="74">
          <cell r="G74" t="str">
            <v>69030441</v>
          </cell>
          <cell r="H74" t="str">
            <v>ROUES</v>
          </cell>
          <cell r="I74" t="str">
            <v>TRM 10000</v>
          </cell>
          <cell r="J74">
            <v>44515</v>
          </cell>
          <cell r="K74" t="str">
            <v xml:space="preserve">PORTEUR :COMMANDE LAVE-GLACE HS ,PORTÉ PROBLÈME HYDRAULIQUE ,PANIER A DU MAL À SOULEVER LE TAPIS  </v>
          </cell>
          <cell r="L74">
            <v>0</v>
          </cell>
          <cell r="M74" t="str">
            <v>TRM 10 000 MATS</v>
          </cell>
        </row>
        <row r="75">
          <cell r="G75" t="str">
            <v>68330295</v>
          </cell>
          <cell r="H75" t="str">
            <v>ROUES</v>
          </cell>
          <cell r="I75" t="str">
            <v>VAB</v>
          </cell>
          <cell r="J75">
            <v>0</v>
          </cell>
          <cell r="K75" t="str">
            <v>V400h 
VA
V OPT
V NBCI</v>
          </cell>
          <cell r="L75" t="str">
            <v>V OPT-S07/2022-fait</v>
          </cell>
          <cell r="M75" t="str">
            <v>VAB ULTIMA GEN</v>
          </cell>
        </row>
        <row r="76">
          <cell r="G76" t="str">
            <v>68830025</v>
          </cell>
          <cell r="H76" t="str">
            <v>ROUES</v>
          </cell>
          <cell r="I76" t="str">
            <v>VAB</v>
          </cell>
          <cell r="J76">
            <v>0</v>
          </cell>
          <cell r="K76" t="str">
            <v/>
          </cell>
          <cell r="L76" t="str">
            <v>S09/2022</v>
          </cell>
          <cell r="M76" t="str">
            <v>VAB ULTIMA GEN</v>
          </cell>
        </row>
        <row r="77">
          <cell r="G77" t="str">
            <v>68530310</v>
          </cell>
          <cell r="H77" t="str">
            <v>ROUES</v>
          </cell>
          <cell r="I77" t="str">
            <v>VAB</v>
          </cell>
          <cell r="J77">
            <v>0</v>
          </cell>
          <cell r="K77" t="str">
            <v/>
          </cell>
          <cell r="L77">
            <v>0</v>
          </cell>
          <cell r="M77" t="str">
            <v>VAB GEN VALO</v>
          </cell>
        </row>
        <row r="78">
          <cell r="G78" t="str">
            <v>68530316</v>
          </cell>
          <cell r="H78" t="str">
            <v>ROUES</v>
          </cell>
          <cell r="I78" t="str">
            <v>VAB</v>
          </cell>
          <cell r="J78">
            <v>0</v>
          </cell>
          <cell r="K78" t="str">
            <v/>
          </cell>
          <cell r="L78">
            <v>0</v>
          </cell>
          <cell r="M78" t="str">
            <v>VAB GEN VALO</v>
          </cell>
        </row>
        <row r="79">
          <cell r="G79" t="str">
            <v>68630025</v>
          </cell>
          <cell r="H79" t="str">
            <v>ROUES</v>
          </cell>
          <cell r="I79" t="str">
            <v>VAB</v>
          </cell>
          <cell r="J79">
            <v>0</v>
          </cell>
          <cell r="K79" t="str">
            <v/>
          </cell>
          <cell r="L79">
            <v>0</v>
          </cell>
          <cell r="M79" t="str">
            <v>VAB GEN VALO</v>
          </cell>
        </row>
        <row r="80">
          <cell r="G80" t="str">
            <v>68830088</v>
          </cell>
          <cell r="H80" t="str">
            <v>ROUES</v>
          </cell>
          <cell r="I80" t="str">
            <v>VAB</v>
          </cell>
          <cell r="J80">
            <v>0</v>
          </cell>
          <cell r="K80" t="str">
            <v/>
          </cell>
          <cell r="L80">
            <v>0</v>
          </cell>
          <cell r="M80" t="str">
            <v>VAB GEN VALO</v>
          </cell>
        </row>
        <row r="81">
          <cell r="G81" t="str">
            <v>61600239</v>
          </cell>
          <cell r="H81" t="str">
            <v>DIVERS ROUES</v>
          </cell>
          <cell r="I81" t="str">
            <v>REMORQUE</v>
          </cell>
          <cell r="J81">
            <v>44476</v>
          </cell>
          <cell r="K81" t="str">
            <v>COS
VISITE 3000KM OU 1ANS(FAIT)</v>
          </cell>
          <cell r="L81" t="str">
            <v>support timon tordu</v>
          </cell>
          <cell r="M81" t="str">
            <v>REMORQUE 10 KWA</v>
          </cell>
        </row>
        <row r="82">
          <cell r="G82" t="str">
            <v>61600247</v>
          </cell>
          <cell r="H82" t="str">
            <v>DIVERS ROUES</v>
          </cell>
          <cell r="I82" t="str">
            <v>REMORQUE</v>
          </cell>
          <cell r="J82">
            <v>0</v>
          </cell>
          <cell r="K82" t="str">
            <v/>
          </cell>
          <cell r="L82">
            <v>0</v>
          </cell>
          <cell r="M82" t="str">
            <v>REMORQUE 10 KWA</v>
          </cell>
        </row>
        <row r="83">
          <cell r="G83" t="str">
            <v>61600255</v>
          </cell>
          <cell r="H83" t="str">
            <v>DIVERS ROUES</v>
          </cell>
          <cell r="I83" t="str">
            <v>REMORQUE</v>
          </cell>
          <cell r="J83">
            <v>44477</v>
          </cell>
          <cell r="K83" t="str">
            <v>SUPPORT ROUE JOCKEY TORDU</v>
          </cell>
          <cell r="L83">
            <v>0</v>
          </cell>
          <cell r="M83" t="str">
            <v>REMORQUE 10 KWA</v>
          </cell>
        </row>
        <row r="84">
          <cell r="G84" t="str">
            <v>61600258</v>
          </cell>
          <cell r="H84" t="str">
            <v>DIVERS ROUES</v>
          </cell>
          <cell r="I84" t="str">
            <v>REMORQUE</v>
          </cell>
          <cell r="J84">
            <v>0</v>
          </cell>
          <cell r="K84" t="str">
            <v/>
          </cell>
          <cell r="L84">
            <v>0</v>
          </cell>
          <cell r="M84" t="str">
            <v>REMORQUE 10 KWA</v>
          </cell>
        </row>
        <row r="85">
          <cell r="G85" t="str">
            <v>61600262</v>
          </cell>
          <cell r="H85" t="str">
            <v>DIVERS ROUES</v>
          </cell>
          <cell r="I85" t="str">
            <v>REMORQUE</v>
          </cell>
          <cell r="J85">
            <v>0</v>
          </cell>
          <cell r="K85" t="str">
            <v/>
          </cell>
          <cell r="L85">
            <v>0</v>
          </cell>
          <cell r="M85" t="str">
            <v>REMORQUE 10 KWA</v>
          </cell>
        </row>
        <row r="86">
          <cell r="G86" t="str">
            <v>62000059</v>
          </cell>
          <cell r="H86" t="str">
            <v>DIVERS ROUES</v>
          </cell>
          <cell r="I86" t="str">
            <v>REMORQUE</v>
          </cell>
          <cell r="J86">
            <v>0</v>
          </cell>
          <cell r="K86" t="str">
            <v/>
          </cell>
          <cell r="L86">
            <v>0</v>
          </cell>
          <cell r="M86" t="str">
            <v>REMORQUE porte GE WILSON</v>
          </cell>
        </row>
        <row r="87">
          <cell r="G87" t="str">
            <v>61501017</v>
          </cell>
          <cell r="H87" t="str">
            <v>DIVERS ENGINS</v>
          </cell>
          <cell r="I87" t="str">
            <v>COMPRESSEUR</v>
          </cell>
          <cell r="J87">
            <v>44586</v>
          </cell>
          <cell r="K87" t="str">
            <v xml:space="preserve">COS
FICHE DE STATION SERVICE  2000H OU 2 ANS
FICHE DE VISITE  NTI1 500H OU 6 MOIS
FICHE DE VISITE NTI1 500H OU 2 ANS
FICHE DE VISITE NTI1 2000H OU 2 ANS
</v>
          </cell>
          <cell r="L87">
            <v>0</v>
          </cell>
          <cell r="M87" t="str">
            <v>COMPRESSEUR NOVAIR</v>
          </cell>
        </row>
        <row r="88">
          <cell r="G88" t="str">
            <v>61501018</v>
          </cell>
          <cell r="H88" t="str">
            <v>DIVERS ENGINS</v>
          </cell>
          <cell r="I88" t="str">
            <v>COMPRESSEUR</v>
          </cell>
          <cell r="J88">
            <v>44586</v>
          </cell>
          <cell r="K88" t="str">
            <v>FICHE DE STATION SERVICE 250H OU 1 AN
FICHE DE STATION SERVICE 1000H OU 1 AN
FICHE DE STATION SERVICE 2000H OU 2 ANS
FICHE DE VISITE 500H OU 6 MOIS
FICHE DE VISITE 250 H OU 1 AN
FICHE DE VISITE 1000H OU 1 AN
FICHE DE VISITE 2000H OU 2 ANS
FICHE DE VISITE 500H OU 2 ANS</v>
          </cell>
          <cell r="L88">
            <v>0</v>
          </cell>
          <cell r="M88" t="str">
            <v>COMPRESSEUR NOVAIR</v>
          </cell>
        </row>
        <row r="89">
          <cell r="G89" t="str">
            <v>61520146</v>
          </cell>
          <cell r="H89" t="str">
            <v>ROUES</v>
          </cell>
          <cell r="I89" t="str">
            <v>VGC</v>
          </cell>
          <cell r="J89">
            <v>0</v>
          </cell>
          <cell r="K89" t="str">
            <v/>
          </cell>
          <cell r="L89">
            <v>0</v>
          </cell>
          <cell r="M89" t="str">
            <v>FORD RANGER</v>
          </cell>
        </row>
        <row r="90">
          <cell r="G90" t="str">
            <v>61520147</v>
          </cell>
          <cell r="H90" t="str">
            <v>ROUES</v>
          </cell>
          <cell r="I90" t="str">
            <v>VGC</v>
          </cell>
          <cell r="J90">
            <v>0</v>
          </cell>
          <cell r="K90">
            <v>0</v>
          </cell>
          <cell r="L90">
            <v>0</v>
          </cell>
          <cell r="M90" t="str">
            <v>FORD RANGER</v>
          </cell>
        </row>
        <row r="91">
          <cell r="G91" t="str">
            <v>61520148</v>
          </cell>
          <cell r="H91" t="str">
            <v>ROUES</v>
          </cell>
          <cell r="I91" t="str">
            <v>VGC</v>
          </cell>
          <cell r="J91">
            <v>0</v>
          </cell>
          <cell r="K91" t="str">
            <v/>
          </cell>
          <cell r="L91">
            <v>0</v>
          </cell>
          <cell r="M91" t="str">
            <v>FORD RANGER</v>
          </cell>
        </row>
        <row r="92">
          <cell r="G92" t="str">
            <v>61520149</v>
          </cell>
          <cell r="H92" t="str">
            <v>ROUES</v>
          </cell>
          <cell r="I92" t="str">
            <v>VGC</v>
          </cell>
          <cell r="J92">
            <v>0</v>
          </cell>
          <cell r="K92" t="str">
            <v/>
          </cell>
          <cell r="L92">
            <v>0</v>
          </cell>
          <cell r="M92" t="str">
            <v>FORD RANGER</v>
          </cell>
        </row>
        <row r="93">
          <cell r="G93" t="str">
            <v>61620118</v>
          </cell>
          <cell r="H93" t="str">
            <v>ROUES</v>
          </cell>
          <cell r="I93" t="str">
            <v>VGC</v>
          </cell>
          <cell r="J93">
            <v>0</v>
          </cell>
          <cell r="K93" t="str">
            <v/>
          </cell>
          <cell r="L93">
            <v>0</v>
          </cell>
          <cell r="M93" t="str">
            <v>FORD RANGER</v>
          </cell>
        </row>
        <row r="94">
          <cell r="G94" t="str">
            <v>61620119</v>
          </cell>
          <cell r="H94" t="str">
            <v>ROUES</v>
          </cell>
          <cell r="I94" t="str">
            <v>VGC</v>
          </cell>
          <cell r="J94">
            <v>0</v>
          </cell>
          <cell r="K94" t="str">
            <v/>
          </cell>
          <cell r="L94">
            <v>0</v>
          </cell>
          <cell r="M94" t="str">
            <v>FORD RANGER</v>
          </cell>
        </row>
        <row r="95">
          <cell r="G95" t="str">
            <v>61620120</v>
          </cell>
          <cell r="H95" t="str">
            <v>ROUES</v>
          </cell>
          <cell r="I95" t="str">
            <v>VGC</v>
          </cell>
          <cell r="J95">
            <v>0</v>
          </cell>
          <cell r="K95" t="str">
            <v/>
          </cell>
          <cell r="L95">
            <v>0</v>
          </cell>
          <cell r="M95" t="str">
            <v>FORD RANGER</v>
          </cell>
        </row>
        <row r="96">
          <cell r="G96" t="str">
            <v>61620121</v>
          </cell>
          <cell r="H96" t="str">
            <v>ROUES</v>
          </cell>
          <cell r="I96" t="str">
            <v>VGC</v>
          </cell>
          <cell r="J96">
            <v>0</v>
          </cell>
          <cell r="K96" t="str">
            <v/>
          </cell>
          <cell r="L96">
            <v>0</v>
          </cell>
          <cell r="M96" t="str">
            <v>FORD RANGER</v>
          </cell>
        </row>
        <row r="97">
          <cell r="G97" t="str">
            <v>61620480</v>
          </cell>
          <cell r="H97" t="str">
            <v>ROUES</v>
          </cell>
          <cell r="I97" t="str">
            <v>VGC</v>
          </cell>
          <cell r="J97">
            <v>0</v>
          </cell>
          <cell r="K97" t="str">
            <v/>
          </cell>
          <cell r="L97">
            <v>0</v>
          </cell>
          <cell r="M97" t="str">
            <v>FORD RANGER</v>
          </cell>
        </row>
        <row r="98">
          <cell r="G98" t="str">
            <v>61620481</v>
          </cell>
          <cell r="H98" t="str">
            <v>ROUES</v>
          </cell>
          <cell r="I98" t="str">
            <v>VGC</v>
          </cell>
          <cell r="J98">
            <v>0</v>
          </cell>
          <cell r="K98" t="str">
            <v/>
          </cell>
          <cell r="L98">
            <v>0</v>
          </cell>
          <cell r="M98" t="str">
            <v>FORD RANGER</v>
          </cell>
        </row>
        <row r="99">
          <cell r="G99" t="str">
            <v>61620482</v>
          </cell>
          <cell r="H99" t="str">
            <v>ROUES</v>
          </cell>
          <cell r="I99" t="str">
            <v>VGC</v>
          </cell>
          <cell r="J99">
            <v>0</v>
          </cell>
          <cell r="K99" t="str">
            <v/>
          </cell>
          <cell r="L99">
            <v>0</v>
          </cell>
          <cell r="M99" t="str">
            <v>FORD RANGER</v>
          </cell>
        </row>
        <row r="100">
          <cell r="G100" t="str">
            <v>6G70014</v>
          </cell>
          <cell r="H100" t="str">
            <v>ENGINS</v>
          </cell>
          <cell r="I100" t="str">
            <v>TRACTEUR NIVELLEUR</v>
          </cell>
          <cell r="J100">
            <v>44586</v>
          </cell>
          <cell r="K100" t="str">
            <v xml:space="preserve">- FICHE DE STATION  250H OU 1 AN.
- FICHE DE STATION 500H OU 1 AN
- FICHE DE STATION 500H OU 2 ANS
- FICHE DE STATION 2000H OU 2 ANS
- FICHE DE STATION 2000H OU 4 ANS.
- FICHE DE VISITE NTI1  250H OU 1 AN
- FICHE DE VISITE NTI1 500H OU 1 AN
- FICHE DE VISITE NTI1 500H OU 2 ANS
- FICHE DE VISITE NTI1 1000H OU 6 MOIS
- FICHE DE VISITE NTI1 2000H OU 2 ANS
</v>
          </cell>
          <cell r="L100">
            <v>0</v>
          </cell>
          <cell r="M100" t="str">
            <v>D6K SCARIFICATEUR</v>
          </cell>
        </row>
        <row r="101">
          <cell r="G101" t="str">
            <v>6G70015</v>
          </cell>
          <cell r="H101" t="str">
            <v>ENGINS</v>
          </cell>
          <cell r="I101" t="str">
            <v>TRACTEUR NIVELLEUR</v>
          </cell>
          <cell r="J101">
            <v>44578</v>
          </cell>
          <cell r="K101" t="str">
            <v xml:space="preserve">- FICHE DE STATION  250H OU 1 AN.
- FICHE DE STATION 500H OU 1 AN
- FICHE DE STATION 500H OU 2 ANS
- FICHE DE STATION 2000H OU 2 ANS
- FICHE DE STATION 2000H OU 4 ANS.
- FICHE DE VISITE NTI1  250H OU 1 AN
- FICHE DE VISITE NTI1 500H OU 1 AN
- FICHE DE VISITE NTI1 500H OU 2 ANS
- FICHE DE VISITE NTI1 1000H OU 6 MOIS
- FICHE DE VISITE NTI1 2000H OU 2 ANS
</v>
          </cell>
          <cell r="L101">
            <v>0</v>
          </cell>
          <cell r="M101" t="str">
            <v>D6K SCARIFICATEUR</v>
          </cell>
        </row>
        <row r="102">
          <cell r="G102" t="str">
            <v>6G70026</v>
          </cell>
          <cell r="H102" t="str">
            <v>ENGINS</v>
          </cell>
          <cell r="I102" t="str">
            <v>TRACTEUR NIVELLEUR</v>
          </cell>
          <cell r="J102">
            <v>0</v>
          </cell>
          <cell r="K102" t="str">
            <v/>
          </cell>
          <cell r="L102" t="str">
            <v>Prepositione Toulon</v>
          </cell>
          <cell r="M102" t="str">
            <v>D6K MARINISE</v>
          </cell>
        </row>
        <row r="103">
          <cell r="G103" t="str">
            <v>6G70027</v>
          </cell>
          <cell r="H103" t="str">
            <v>ENGINS</v>
          </cell>
          <cell r="I103" t="str">
            <v>TRACTEUR NIVELLEUR</v>
          </cell>
          <cell r="J103">
            <v>44442</v>
          </cell>
          <cell r="K103" t="str">
            <v xml:space="preserve">VISITE 250 H/ 1 AN
VISITE 500 H / 1 AN
VISITE 1000 H / 6 MOIS
VISITE NTI1 2 ANS /500 HRS
VISITE NTI1 2 ANS / 2 000 HRS
VISITE 3000 H / 3 ANS 
VISITE STATION-SERVICE 250 H / 1 AN
VISITE STATION-SERVICE 500 H / 1 AN
VISITE STATION 2 ANS / 500 HRS    
VISITE STATION 2 ANS / 2000 HRS  
VISITE STATION 4 ANS / 2000 HRS
VGP </v>
          </cell>
          <cell r="L103" t="str">
            <v>Prepositione Toulon. VISITE A FAIRE SUR TOULON</v>
          </cell>
          <cell r="M103" t="str">
            <v>D6K MARINISE</v>
          </cell>
        </row>
        <row r="104">
          <cell r="G104" t="str">
            <v>21134101</v>
          </cell>
          <cell r="H104" t="str">
            <v>DIVERS ENGINS</v>
          </cell>
          <cell r="I104" t="str">
            <v>PLAQUE VIBRANTE</v>
          </cell>
          <cell r="J104">
            <v>0</v>
          </cell>
          <cell r="K104" t="str">
            <v/>
          </cell>
          <cell r="L104">
            <v>0</v>
          </cell>
          <cell r="M104" t="str">
            <v>PLAQUE VIB</v>
          </cell>
        </row>
        <row r="105">
          <cell r="G105" t="str">
            <v>21134102</v>
          </cell>
          <cell r="H105" t="str">
            <v>DIVERS ENGINS</v>
          </cell>
          <cell r="I105" t="str">
            <v>PLAQUE VIBRANTE</v>
          </cell>
          <cell r="J105">
            <v>0</v>
          </cell>
          <cell r="K105" t="str">
            <v/>
          </cell>
          <cell r="L105">
            <v>0</v>
          </cell>
          <cell r="M105" t="str">
            <v>PLAQUE VIB</v>
          </cell>
        </row>
        <row r="106">
          <cell r="G106" t="str">
            <v>521064-023</v>
          </cell>
          <cell r="H106" t="str">
            <v>DIVERS ENGINS</v>
          </cell>
          <cell r="I106" t="str">
            <v>GE</v>
          </cell>
          <cell r="J106">
            <v>0</v>
          </cell>
          <cell r="K106" t="str">
            <v/>
          </cell>
          <cell r="L106">
            <v>0</v>
          </cell>
          <cell r="M106" t="str">
            <v>GE 5 KWA</v>
          </cell>
        </row>
        <row r="107">
          <cell r="G107" t="str">
            <v>521064-024</v>
          </cell>
          <cell r="H107" t="str">
            <v>DIVERS ENGINS</v>
          </cell>
          <cell r="I107" t="str">
            <v>GE</v>
          </cell>
          <cell r="J107">
            <v>0</v>
          </cell>
          <cell r="K107" t="str">
            <v/>
          </cell>
          <cell r="L107">
            <v>0</v>
          </cell>
          <cell r="M107" t="str">
            <v>GE 5 KWA</v>
          </cell>
        </row>
        <row r="108">
          <cell r="G108" t="str">
            <v>521064-027</v>
          </cell>
          <cell r="H108" t="str">
            <v>DIVERS ENGINS</v>
          </cell>
          <cell r="I108" t="str">
            <v>GE</v>
          </cell>
          <cell r="J108">
            <v>0</v>
          </cell>
          <cell r="K108" t="str">
            <v/>
          </cell>
          <cell r="L108">
            <v>0</v>
          </cell>
          <cell r="M108" t="str">
            <v>GE 5 KWA</v>
          </cell>
        </row>
        <row r="109">
          <cell r="G109" t="str">
            <v>521064-028</v>
          </cell>
          <cell r="H109" t="str">
            <v>DIVERS ENGINS</v>
          </cell>
          <cell r="I109" t="str">
            <v>GE</v>
          </cell>
          <cell r="J109">
            <v>0</v>
          </cell>
          <cell r="K109" t="str">
            <v/>
          </cell>
          <cell r="L109">
            <v>0</v>
          </cell>
          <cell r="M109" t="str">
            <v>GE 5 KWA</v>
          </cell>
        </row>
        <row r="110">
          <cell r="G110" t="str">
            <v>521038-007</v>
          </cell>
          <cell r="H110" t="str">
            <v>DIVERS ENGINS</v>
          </cell>
          <cell r="I110" t="str">
            <v>GE</v>
          </cell>
          <cell r="J110">
            <v>44578</v>
          </cell>
          <cell r="K110" t="str">
            <v>VISITE ANNUELLE</v>
          </cell>
          <cell r="L110">
            <v>0</v>
          </cell>
          <cell r="M110" t="str">
            <v>GE 5 KWA</v>
          </cell>
        </row>
        <row r="111">
          <cell r="G111" t="str">
            <v>521038-008</v>
          </cell>
          <cell r="H111" t="str">
            <v>DIVERS ENGINS</v>
          </cell>
          <cell r="I111" t="str">
            <v>GE</v>
          </cell>
          <cell r="J111">
            <v>0</v>
          </cell>
          <cell r="K111" t="str">
            <v/>
          </cell>
          <cell r="L111">
            <v>0</v>
          </cell>
          <cell r="M111" t="str">
            <v>GE 5 KWA</v>
          </cell>
        </row>
        <row r="112">
          <cell r="G112" t="str">
            <v>521038-009</v>
          </cell>
          <cell r="H112" t="str">
            <v>DIVERS ENGINS</v>
          </cell>
          <cell r="I112" t="str">
            <v>GE</v>
          </cell>
          <cell r="J112">
            <v>0</v>
          </cell>
          <cell r="K112" t="str">
            <v/>
          </cell>
          <cell r="L112">
            <v>0</v>
          </cell>
          <cell r="M112" t="str">
            <v>GE 5 KWA</v>
          </cell>
        </row>
        <row r="113">
          <cell r="G113" t="str">
            <v>521038-010</v>
          </cell>
          <cell r="H113" t="str">
            <v>DIVERS ENGINS</v>
          </cell>
          <cell r="I113" t="str">
            <v>GE</v>
          </cell>
          <cell r="J113">
            <v>0</v>
          </cell>
          <cell r="K113" t="str">
            <v/>
          </cell>
          <cell r="L113">
            <v>0</v>
          </cell>
          <cell r="M113" t="str">
            <v>GE 5 KWA</v>
          </cell>
        </row>
        <row r="114">
          <cell r="G114" t="str">
            <v>521038-011</v>
          </cell>
          <cell r="H114" t="str">
            <v>DIVERS ENGINS</v>
          </cell>
          <cell r="I114" t="str">
            <v>GE</v>
          </cell>
          <cell r="J114">
            <v>0</v>
          </cell>
          <cell r="K114" t="str">
            <v/>
          </cell>
          <cell r="L114">
            <v>0</v>
          </cell>
          <cell r="M114" t="str">
            <v>GE 5 KWA</v>
          </cell>
        </row>
        <row r="115">
          <cell r="G115" t="str">
            <v>521038-012</v>
          </cell>
          <cell r="H115" t="str">
            <v>DIVERS ENGINS</v>
          </cell>
          <cell r="I115" t="str">
            <v>GE</v>
          </cell>
          <cell r="J115">
            <v>0</v>
          </cell>
          <cell r="K115" t="str">
            <v/>
          </cell>
          <cell r="L115">
            <v>0</v>
          </cell>
          <cell r="M115" t="str">
            <v>GE 5 KWA</v>
          </cell>
        </row>
        <row r="116">
          <cell r="G116" t="str">
            <v>521038-013</v>
          </cell>
          <cell r="H116" t="str">
            <v>DIVERS ENGINS</v>
          </cell>
          <cell r="I116" t="str">
            <v>GE</v>
          </cell>
          <cell r="J116">
            <v>0</v>
          </cell>
          <cell r="K116" t="str">
            <v/>
          </cell>
          <cell r="L116">
            <v>0</v>
          </cell>
          <cell r="M116" t="str">
            <v>GE 5 KWA</v>
          </cell>
        </row>
        <row r="117">
          <cell r="G117" t="str">
            <v>521038-014</v>
          </cell>
          <cell r="H117" t="str">
            <v>DIVERS ENGINS</v>
          </cell>
          <cell r="I117" t="str">
            <v>GE</v>
          </cell>
          <cell r="J117">
            <v>44578</v>
          </cell>
          <cell r="K117" t="str">
            <v>VISITE ANNUELLE</v>
          </cell>
          <cell r="L117">
            <v>0</v>
          </cell>
          <cell r="M117" t="str">
            <v>GE 5 KWA</v>
          </cell>
        </row>
        <row r="118">
          <cell r="G118" t="str">
            <v>521038-015</v>
          </cell>
          <cell r="H118" t="str">
            <v>DIVERS ENGINS</v>
          </cell>
          <cell r="I118" t="str">
            <v>GE</v>
          </cell>
          <cell r="J118">
            <v>0</v>
          </cell>
          <cell r="K118" t="str">
            <v/>
          </cell>
          <cell r="L118">
            <v>0</v>
          </cell>
          <cell r="M118" t="str">
            <v>GE 5 KWA</v>
          </cell>
        </row>
        <row r="119">
          <cell r="G119" t="str">
            <v>521038-016</v>
          </cell>
          <cell r="H119" t="str">
            <v>DIVERS ENGINS</v>
          </cell>
          <cell r="I119" t="str">
            <v>GE</v>
          </cell>
          <cell r="J119">
            <v>0</v>
          </cell>
          <cell r="K119" t="str">
            <v/>
          </cell>
          <cell r="L119">
            <v>0</v>
          </cell>
          <cell r="M119" t="str">
            <v>GE 5 KWA</v>
          </cell>
        </row>
        <row r="120">
          <cell r="G120" t="str">
            <v>521064-025</v>
          </cell>
          <cell r="H120" t="str">
            <v>DIVERS ENGINS</v>
          </cell>
          <cell r="I120" t="str">
            <v>GE</v>
          </cell>
          <cell r="J120">
            <v>0</v>
          </cell>
          <cell r="K120" t="str">
            <v/>
          </cell>
          <cell r="L120">
            <v>0</v>
          </cell>
          <cell r="M120" t="str">
            <v>GE 5 KWA</v>
          </cell>
        </row>
        <row r="121">
          <cell r="G121" t="str">
            <v>521064-026</v>
          </cell>
          <cell r="H121" t="str">
            <v>DIVERS ENGINS</v>
          </cell>
          <cell r="I121" t="str">
            <v>GE</v>
          </cell>
          <cell r="J121">
            <v>0</v>
          </cell>
          <cell r="K121" t="str">
            <v/>
          </cell>
          <cell r="L121">
            <v>0</v>
          </cell>
          <cell r="M121" t="str">
            <v>GE 5 KWA</v>
          </cell>
        </row>
        <row r="122">
          <cell r="G122" t="str">
            <v>521075-155</v>
          </cell>
          <cell r="H122" t="str">
            <v>DIVERS ENGINS</v>
          </cell>
          <cell r="I122" t="str">
            <v>GE</v>
          </cell>
          <cell r="J122">
            <v>0</v>
          </cell>
          <cell r="K122" t="str">
            <v/>
          </cell>
          <cell r="L122">
            <v>0</v>
          </cell>
          <cell r="M122" t="str">
            <v>GE 5 KWA</v>
          </cell>
        </row>
        <row r="123">
          <cell r="G123" t="str">
            <v>521075-224</v>
          </cell>
          <cell r="H123" t="str">
            <v>DIVERS ENGINS</v>
          </cell>
          <cell r="I123" t="str">
            <v>GE</v>
          </cell>
          <cell r="J123">
            <v>0</v>
          </cell>
          <cell r="K123" t="str">
            <v/>
          </cell>
          <cell r="L123">
            <v>0</v>
          </cell>
          <cell r="M123" t="str">
            <v>GE 5 KWA</v>
          </cell>
        </row>
        <row r="124">
          <cell r="G124" t="str">
            <v>521075-225</v>
          </cell>
          <cell r="H124" t="str">
            <v>DIVERS ENGINS</v>
          </cell>
          <cell r="I124" t="str">
            <v>GE</v>
          </cell>
          <cell r="J124">
            <v>0</v>
          </cell>
          <cell r="K124" t="str">
            <v/>
          </cell>
          <cell r="L124">
            <v>0</v>
          </cell>
          <cell r="M124" t="str">
            <v>GE 5 KWA</v>
          </cell>
        </row>
        <row r="125">
          <cell r="G125" t="str">
            <v>521075-226</v>
          </cell>
          <cell r="H125" t="str">
            <v>DIVERS ENGINS</v>
          </cell>
          <cell r="I125" t="str">
            <v>GE</v>
          </cell>
          <cell r="J125">
            <v>0</v>
          </cell>
          <cell r="K125" t="str">
            <v/>
          </cell>
          <cell r="L125">
            <v>0</v>
          </cell>
          <cell r="M125" t="str">
            <v>GE 5 KWA</v>
          </cell>
        </row>
        <row r="126">
          <cell r="G126" t="str">
            <v>521075-227</v>
          </cell>
          <cell r="H126" t="str">
            <v>DIVERS ENGINS</v>
          </cell>
          <cell r="I126" t="str">
            <v>GE</v>
          </cell>
          <cell r="J126">
            <v>0</v>
          </cell>
          <cell r="K126" t="str">
            <v/>
          </cell>
          <cell r="L126">
            <v>0</v>
          </cell>
          <cell r="M126" t="str">
            <v>GE 5 KWA</v>
          </cell>
        </row>
        <row r="127">
          <cell r="G127" t="str">
            <v>61820251</v>
          </cell>
          <cell r="H127" t="str">
            <v>ROUES</v>
          </cell>
          <cell r="I127" t="str">
            <v xml:space="preserve">VTC </v>
          </cell>
          <cell r="J127">
            <v>0</v>
          </cell>
          <cell r="K127" t="str">
            <v/>
          </cell>
          <cell r="L127">
            <v>0</v>
          </cell>
          <cell r="M127" t="str">
            <v>MASSTECH</v>
          </cell>
        </row>
        <row r="128">
          <cell r="G128" t="str">
            <v>61820252</v>
          </cell>
          <cell r="H128" t="str">
            <v>ROUES</v>
          </cell>
          <cell r="I128" t="str">
            <v xml:space="preserve">VTC </v>
          </cell>
          <cell r="J128">
            <v>44582</v>
          </cell>
          <cell r="K128" t="str">
            <v>MANQUE PUISSANCE
ATTEND TROUVER UN CONCESSIONNAIRE</v>
          </cell>
          <cell r="L128">
            <v>0</v>
          </cell>
          <cell r="M128" t="str">
            <v>MASSTECH</v>
          </cell>
        </row>
        <row r="129">
          <cell r="G129" t="str">
            <v>61820253</v>
          </cell>
          <cell r="H129" t="str">
            <v>ROUES</v>
          </cell>
          <cell r="I129" t="str">
            <v xml:space="preserve">VTC </v>
          </cell>
          <cell r="J129">
            <v>0</v>
          </cell>
          <cell r="K129" t="str">
            <v/>
          </cell>
          <cell r="L129">
            <v>0</v>
          </cell>
          <cell r="M129" t="str">
            <v>MASSTECH</v>
          </cell>
        </row>
        <row r="130">
          <cell r="G130" t="str">
            <v>61820254</v>
          </cell>
          <cell r="H130" t="str">
            <v>ROUES</v>
          </cell>
          <cell r="I130" t="str">
            <v xml:space="preserve">VTC </v>
          </cell>
          <cell r="J130">
            <v>44582</v>
          </cell>
          <cell r="K130" t="str">
            <v>ABS RESTE ALLUMÉ
VALVE ROUE DE SECOURS HS
CHAPPEAU FILTRE À AIR HS
RETARD ANTIPOLLUTION
CONTRÔLE ANNUEL TRANS,</v>
          </cell>
          <cell r="L130">
            <v>0</v>
          </cell>
          <cell r="M130" t="str">
            <v>MASSTECH</v>
          </cell>
        </row>
        <row r="131">
          <cell r="G131" t="str">
            <v>61820255</v>
          </cell>
          <cell r="H131" t="str">
            <v>ROUES</v>
          </cell>
          <cell r="I131" t="str">
            <v xml:space="preserve">VTC </v>
          </cell>
          <cell r="J131">
            <v>0</v>
          </cell>
          <cell r="K131" t="str">
            <v/>
          </cell>
          <cell r="L131">
            <v>0</v>
          </cell>
          <cell r="M131" t="str">
            <v>MASSTECH</v>
          </cell>
        </row>
        <row r="132">
          <cell r="G132" t="str">
            <v>61820256</v>
          </cell>
          <cell r="H132" t="str">
            <v>ROUES</v>
          </cell>
          <cell r="I132" t="str">
            <v xml:space="preserve">VTC </v>
          </cell>
          <cell r="J132">
            <v>44582</v>
          </cell>
          <cell r="K132" t="str">
            <v>MANQUE PUISSANCE
ATTEND TROUVER UN CONCESSIONNAIRE</v>
          </cell>
          <cell r="L132">
            <v>0</v>
          </cell>
          <cell r="M132" t="str">
            <v>MASSTECH</v>
          </cell>
        </row>
        <row r="133">
          <cell r="G133" t="str">
            <v>61820257</v>
          </cell>
          <cell r="H133" t="str">
            <v>ROUES</v>
          </cell>
          <cell r="I133" t="str">
            <v xml:space="preserve">VTC </v>
          </cell>
          <cell r="J133">
            <v>44480</v>
          </cell>
          <cell r="K133" t="str">
            <v>CONTRÔLE CIRCUIT DE CHARGE BATTERIE HS</v>
          </cell>
          <cell r="L133">
            <v>0</v>
          </cell>
          <cell r="M133" t="str">
            <v>MASSTECH</v>
          </cell>
        </row>
        <row r="134">
          <cell r="G134" t="str">
            <v>61820258</v>
          </cell>
          <cell r="H134" t="str">
            <v>ROUES</v>
          </cell>
          <cell r="I134" t="str">
            <v xml:space="preserve">VTC </v>
          </cell>
          <cell r="J134">
            <v>44593</v>
          </cell>
          <cell r="K134" t="str">
            <v>VISITE 10000KMS OU 1 AN
VISITE 40000 KMS OU 4 ANS
VISITE ANNUELLE TRANS</v>
          </cell>
          <cell r="L134">
            <v>0</v>
          </cell>
          <cell r="M134" t="str">
            <v>MASSTECH</v>
          </cell>
        </row>
        <row r="135">
          <cell r="G135" t="str">
            <v>61630520</v>
          </cell>
          <cell r="H135" t="str">
            <v>ROUES</v>
          </cell>
          <cell r="I135" t="str">
            <v>VTC SAN</v>
          </cell>
          <cell r="J135">
            <v>0</v>
          </cell>
          <cell r="K135" t="str">
            <v/>
          </cell>
          <cell r="L135">
            <v>0</v>
          </cell>
          <cell r="M135" t="str">
            <v>MERCEDES SAN</v>
          </cell>
        </row>
        <row r="136">
          <cell r="G136" t="str">
            <v>61810186</v>
          </cell>
          <cell r="H136" t="str">
            <v>ROUES</v>
          </cell>
          <cell r="I136" t="str">
            <v xml:space="preserve">VTC </v>
          </cell>
          <cell r="J136">
            <v>0</v>
          </cell>
          <cell r="K136" t="str">
            <v/>
          </cell>
          <cell r="L136">
            <v>0</v>
          </cell>
          <cell r="M136" t="str">
            <v>VT4</v>
          </cell>
        </row>
        <row r="137">
          <cell r="G137" t="str">
            <v>61810134</v>
          </cell>
          <cell r="H137" t="str">
            <v>ROUES</v>
          </cell>
          <cell r="I137" t="str">
            <v xml:space="preserve">VTC </v>
          </cell>
          <cell r="J137">
            <v>0</v>
          </cell>
          <cell r="K137" t="str">
            <v/>
          </cell>
          <cell r="L137">
            <v>0</v>
          </cell>
          <cell r="M137" t="str">
            <v>VT4</v>
          </cell>
        </row>
        <row r="138">
          <cell r="G138" t="str">
            <v>61810187</v>
          </cell>
          <cell r="H138" t="str">
            <v>ROUES</v>
          </cell>
          <cell r="I138" t="str">
            <v xml:space="preserve">VTC </v>
          </cell>
          <cell r="J138">
            <v>0</v>
          </cell>
          <cell r="K138" t="str">
            <v/>
          </cell>
          <cell r="L138">
            <v>0</v>
          </cell>
          <cell r="M138" t="str">
            <v>VT4</v>
          </cell>
        </row>
        <row r="139">
          <cell r="G139" t="str">
            <v>61910137</v>
          </cell>
          <cell r="H139" t="str">
            <v>ROUES</v>
          </cell>
          <cell r="I139" t="str">
            <v xml:space="preserve">VTC </v>
          </cell>
          <cell r="J139">
            <v>44573</v>
          </cell>
          <cell r="K139" t="str">
            <v>VA TRANS
CHASSIS TRANS HS</v>
          </cell>
          <cell r="L139">
            <v>0</v>
          </cell>
          <cell r="M139" t="str">
            <v>VT4</v>
          </cell>
        </row>
        <row r="140">
          <cell r="G140" t="str">
            <v>61910263</v>
          </cell>
          <cell r="H140" t="str">
            <v>ROUES</v>
          </cell>
          <cell r="I140" t="str">
            <v xml:space="preserve">VTC </v>
          </cell>
          <cell r="J140">
            <v>0</v>
          </cell>
          <cell r="K140" t="str">
            <v/>
          </cell>
          <cell r="L140">
            <v>0</v>
          </cell>
          <cell r="M140" t="str">
            <v>VT4</v>
          </cell>
        </row>
        <row r="141">
          <cell r="G141" t="str">
            <v>61910264</v>
          </cell>
          <cell r="H141" t="str">
            <v>ROUES</v>
          </cell>
          <cell r="I141" t="str">
            <v xml:space="preserve">VTC </v>
          </cell>
          <cell r="J141">
            <v>0</v>
          </cell>
          <cell r="K141" t="str">
            <v/>
          </cell>
          <cell r="L141">
            <v>0</v>
          </cell>
          <cell r="M141" t="str">
            <v>VT4</v>
          </cell>
        </row>
        <row r="142">
          <cell r="G142" t="str">
            <v>62010019</v>
          </cell>
          <cell r="H142" t="str">
            <v>ROUES</v>
          </cell>
          <cell r="I142" t="str">
            <v xml:space="preserve">VTC </v>
          </cell>
          <cell r="J142">
            <v>0</v>
          </cell>
          <cell r="K142" t="str">
            <v/>
          </cell>
          <cell r="L142">
            <v>0</v>
          </cell>
          <cell r="M142" t="str">
            <v>VT4</v>
          </cell>
        </row>
        <row r="143">
          <cell r="G143" t="str">
            <v>62010020</v>
          </cell>
          <cell r="H143" t="str">
            <v>ROUES</v>
          </cell>
          <cell r="I143" t="str">
            <v xml:space="preserve">VTC </v>
          </cell>
          <cell r="J143">
            <v>0</v>
          </cell>
          <cell r="K143" t="str">
            <v/>
          </cell>
          <cell r="L143">
            <v>0</v>
          </cell>
          <cell r="M143" t="str">
            <v>VT4</v>
          </cell>
        </row>
        <row r="144">
          <cell r="G144" t="str">
            <v>62010021</v>
          </cell>
          <cell r="H144" t="str">
            <v>ROUES</v>
          </cell>
          <cell r="I144" t="str">
            <v xml:space="preserve">VTC </v>
          </cell>
          <cell r="J144">
            <v>44603</v>
          </cell>
          <cell r="K144" t="str">
            <v>Circuite de demarrage HS</v>
          </cell>
          <cell r="L144" t="str">
            <v>Debordé chez RTD Carpentras le 14/02/2022</v>
          </cell>
          <cell r="M144" t="str">
            <v>VT4</v>
          </cell>
        </row>
        <row r="145">
          <cell r="G145" t="str">
            <v>62010441</v>
          </cell>
          <cell r="H145" t="str">
            <v>ROUES</v>
          </cell>
          <cell r="I145" t="str">
            <v xml:space="preserve">VTC </v>
          </cell>
          <cell r="J145">
            <v>0</v>
          </cell>
          <cell r="K145" t="str">
            <v/>
          </cell>
          <cell r="L145">
            <v>0</v>
          </cell>
          <cell r="M145" t="str">
            <v>VT4</v>
          </cell>
        </row>
        <row r="146">
          <cell r="G146" t="str">
            <v>62010442</v>
          </cell>
          <cell r="H146" t="str">
            <v>ROUES</v>
          </cell>
          <cell r="I146" t="str">
            <v xml:space="preserve">VTC </v>
          </cell>
          <cell r="J146">
            <v>0</v>
          </cell>
          <cell r="K146" t="str">
            <v/>
          </cell>
          <cell r="L146">
            <v>0</v>
          </cell>
          <cell r="M146" t="str">
            <v>VT4</v>
          </cell>
        </row>
        <row r="147">
          <cell r="G147" t="str">
            <v>62010443</v>
          </cell>
          <cell r="H147" t="str">
            <v>ROUES</v>
          </cell>
          <cell r="I147" t="str">
            <v xml:space="preserve">VTC </v>
          </cell>
          <cell r="J147">
            <v>0</v>
          </cell>
          <cell r="K147" t="str">
            <v/>
          </cell>
          <cell r="L147">
            <v>0</v>
          </cell>
          <cell r="M147" t="str">
            <v>VT4</v>
          </cell>
        </row>
        <row r="148">
          <cell r="G148" t="str">
            <v>62010444</v>
          </cell>
          <cell r="H148" t="str">
            <v>ROUES</v>
          </cell>
          <cell r="I148" t="str">
            <v xml:space="preserve">VTC </v>
          </cell>
          <cell r="J148">
            <v>0</v>
          </cell>
          <cell r="K148" t="str">
            <v/>
          </cell>
          <cell r="L148">
            <v>0</v>
          </cell>
          <cell r="M148" t="str">
            <v>VT4</v>
          </cell>
        </row>
        <row r="149">
          <cell r="G149" t="str">
            <v>62010445</v>
          </cell>
          <cell r="H149" t="str">
            <v>ROUES</v>
          </cell>
          <cell r="I149" t="str">
            <v xml:space="preserve">VTC </v>
          </cell>
          <cell r="J149">
            <v>0</v>
          </cell>
          <cell r="K149" t="str">
            <v/>
          </cell>
          <cell r="L149">
            <v>0</v>
          </cell>
          <cell r="M149" t="str">
            <v>VT4</v>
          </cell>
        </row>
        <row r="150">
          <cell r="G150" t="str">
            <v>62110068</v>
          </cell>
          <cell r="H150" t="str">
            <v>ROUES</v>
          </cell>
          <cell r="I150" t="str">
            <v xml:space="preserve">VTC </v>
          </cell>
          <cell r="J150">
            <v>0</v>
          </cell>
          <cell r="K150" t="str">
            <v/>
          </cell>
          <cell r="L150">
            <v>0</v>
          </cell>
          <cell r="M150" t="str">
            <v>VT4</v>
          </cell>
        </row>
        <row r="151">
          <cell r="G151" t="str">
            <v>62110069</v>
          </cell>
          <cell r="H151" t="str">
            <v>ROUES</v>
          </cell>
          <cell r="I151" t="str">
            <v xml:space="preserve">VTC </v>
          </cell>
          <cell r="J151">
            <v>0</v>
          </cell>
          <cell r="K151" t="str">
            <v/>
          </cell>
          <cell r="L151">
            <v>0</v>
          </cell>
          <cell r="M151" t="str">
            <v>VT4</v>
          </cell>
        </row>
        <row r="152">
          <cell r="G152" t="str">
            <v>62110070</v>
          </cell>
          <cell r="H152" t="str">
            <v>ROUES</v>
          </cell>
          <cell r="I152" t="str">
            <v xml:space="preserve">VTC </v>
          </cell>
          <cell r="J152">
            <v>0</v>
          </cell>
          <cell r="K152" t="str">
            <v/>
          </cell>
          <cell r="L152">
            <v>0</v>
          </cell>
          <cell r="M152" t="str">
            <v>VT4</v>
          </cell>
        </row>
        <row r="153">
          <cell r="G153" t="str">
            <v>62110471</v>
          </cell>
          <cell r="H153" t="str">
            <v>ROUES</v>
          </cell>
          <cell r="I153" t="str">
            <v xml:space="preserve">VTC </v>
          </cell>
          <cell r="J153">
            <v>0</v>
          </cell>
          <cell r="K153" t="str">
            <v/>
          </cell>
          <cell r="L153">
            <v>0</v>
          </cell>
          <cell r="M153" t="str">
            <v>VT4</v>
          </cell>
        </row>
        <row r="154">
          <cell r="G154" t="str">
            <v>62110472</v>
          </cell>
          <cell r="H154" t="str">
            <v>ROUES</v>
          </cell>
          <cell r="I154" t="str">
            <v xml:space="preserve">VTC </v>
          </cell>
          <cell r="J154">
            <v>0</v>
          </cell>
          <cell r="K154" t="str">
            <v/>
          </cell>
          <cell r="L154">
            <v>0</v>
          </cell>
          <cell r="M154" t="str">
            <v>VT4</v>
          </cell>
        </row>
        <row r="155">
          <cell r="G155" t="str">
            <v>62110473</v>
          </cell>
          <cell r="H155" t="str">
            <v>ROUES</v>
          </cell>
          <cell r="I155" t="str">
            <v xml:space="preserve">VTC </v>
          </cell>
          <cell r="J155">
            <v>0</v>
          </cell>
          <cell r="K155" t="str">
            <v/>
          </cell>
          <cell r="L155">
            <v>0</v>
          </cell>
          <cell r="M155" t="str">
            <v>VT4</v>
          </cell>
        </row>
        <row r="156">
          <cell r="G156" t="str">
            <v>62110474</v>
          </cell>
          <cell r="H156" t="str">
            <v>ROUES</v>
          </cell>
          <cell r="I156" t="str">
            <v xml:space="preserve">VTC </v>
          </cell>
          <cell r="J156">
            <v>0</v>
          </cell>
          <cell r="K156" t="str">
            <v/>
          </cell>
          <cell r="L156">
            <v>0</v>
          </cell>
          <cell r="M156" t="str">
            <v>VT4</v>
          </cell>
        </row>
        <row r="157">
          <cell r="G157" t="str">
            <v>62110475</v>
          </cell>
          <cell r="H157" t="str">
            <v>ROUES</v>
          </cell>
          <cell r="I157" t="str">
            <v xml:space="preserve">VTC </v>
          </cell>
          <cell r="J157">
            <v>0</v>
          </cell>
          <cell r="K157" t="str">
            <v/>
          </cell>
          <cell r="L157">
            <v>0</v>
          </cell>
          <cell r="M157" t="str">
            <v>VT4</v>
          </cell>
        </row>
        <row r="158">
          <cell r="G158" t="str">
            <v>010</v>
          </cell>
          <cell r="H158" t="str">
            <v>ROUES</v>
          </cell>
          <cell r="I158" t="str">
            <v>GE</v>
          </cell>
          <cell r="J158">
            <v>0</v>
          </cell>
          <cell r="K158" t="str">
            <v/>
          </cell>
          <cell r="L158">
            <v>0</v>
          </cell>
          <cell r="M158" t="str">
            <v>BANC DE CHARGE 80</v>
          </cell>
        </row>
        <row r="159">
          <cell r="G159" t="str">
            <v>521068-047</v>
          </cell>
          <cell r="H159" t="str">
            <v>ROUES</v>
          </cell>
          <cell r="I159" t="str">
            <v>GE</v>
          </cell>
          <cell r="J159">
            <v>0</v>
          </cell>
          <cell r="K159" t="str">
            <v/>
          </cell>
          <cell r="L159">
            <v>0</v>
          </cell>
          <cell r="M159" t="str">
            <v>BANC DE CHARGE 20</v>
          </cell>
        </row>
        <row r="160">
          <cell r="G160" t="str">
            <v>62030220</v>
          </cell>
          <cell r="H160" t="str">
            <v>ROUES</v>
          </cell>
          <cell r="I160" t="str">
            <v>GRIFFON</v>
          </cell>
          <cell r="J160">
            <v>0</v>
          </cell>
          <cell r="K160" t="str">
            <v/>
          </cell>
          <cell r="L160">
            <v>0</v>
          </cell>
          <cell r="M160" t="str">
            <v>GRIFFON</v>
          </cell>
        </row>
        <row r="161">
          <cell r="G161" t="str">
            <v>62140057</v>
          </cell>
          <cell r="H161" t="str">
            <v>ROUES</v>
          </cell>
          <cell r="I161" t="str">
            <v>GRIFFON</v>
          </cell>
          <cell r="J161">
            <v>0</v>
          </cell>
          <cell r="K161" t="str">
            <v/>
          </cell>
          <cell r="L161">
            <v>0</v>
          </cell>
          <cell r="M161" t="str">
            <v>GRIFFON</v>
          </cell>
        </row>
        <row r="162">
          <cell r="G162" t="str">
            <v>60930395</v>
          </cell>
          <cell r="H162" t="str">
            <v>ROUES</v>
          </cell>
          <cell r="I162" t="str">
            <v>SCANIA</v>
          </cell>
          <cell r="J162">
            <v>0</v>
          </cell>
          <cell r="K162" t="str">
            <v/>
          </cell>
          <cell r="L162">
            <v>0</v>
          </cell>
          <cell r="M162" t="str">
            <v>SCANIA BENNE</v>
          </cell>
        </row>
        <row r="163">
          <cell r="G163" t="str">
            <v>60930412</v>
          </cell>
          <cell r="H163" t="str">
            <v>ROUES</v>
          </cell>
          <cell r="I163" t="str">
            <v>SCANIA</v>
          </cell>
          <cell r="J163">
            <v>0</v>
          </cell>
          <cell r="K163" t="str">
            <v/>
          </cell>
          <cell r="L163">
            <v>0</v>
          </cell>
          <cell r="M163" t="str">
            <v>SCANIA BENNE</v>
          </cell>
        </row>
        <row r="164">
          <cell r="G164" t="str">
            <v>0022101059</v>
          </cell>
          <cell r="H164" t="str">
            <v>DIVERS ENGINS</v>
          </cell>
          <cell r="I164" t="str">
            <v>SCIE</v>
          </cell>
          <cell r="J164">
            <v>0</v>
          </cell>
          <cell r="K164" t="str">
            <v/>
          </cell>
          <cell r="L164">
            <v>0</v>
          </cell>
          <cell r="M164" t="str">
            <v>SCIE A SOL</v>
          </cell>
        </row>
        <row r="165">
          <cell r="G165" t="str">
            <v>0022101060</v>
          </cell>
          <cell r="H165" t="str">
            <v>DIVERS ENGINS</v>
          </cell>
          <cell r="I165" t="str">
            <v>SCIE</v>
          </cell>
          <cell r="J165">
            <v>0</v>
          </cell>
          <cell r="K165" t="str">
            <v/>
          </cell>
          <cell r="L165">
            <v>0</v>
          </cell>
          <cell r="M165" t="str">
            <v>SCIE A SOL</v>
          </cell>
        </row>
        <row r="166">
          <cell r="G166" t="str">
            <v>61410132</v>
          </cell>
          <cell r="H166" t="str">
            <v>ROUES</v>
          </cell>
          <cell r="I166" t="str">
            <v>VGC</v>
          </cell>
          <cell r="J166">
            <v>0</v>
          </cell>
          <cell r="K166" t="str">
            <v/>
          </cell>
          <cell r="L166">
            <v>0</v>
          </cell>
          <cell r="M166" t="str">
            <v>CLIO 4</v>
          </cell>
        </row>
        <row r="167">
          <cell r="G167" t="str">
            <v>61410133</v>
          </cell>
          <cell r="H167" t="str">
            <v>ROUES</v>
          </cell>
          <cell r="I167" t="str">
            <v>VGC</v>
          </cell>
          <cell r="J167">
            <v>0</v>
          </cell>
          <cell r="K167" t="str">
            <v/>
          </cell>
          <cell r="L167">
            <v>0</v>
          </cell>
          <cell r="M167" t="str">
            <v>CLIO 4</v>
          </cell>
        </row>
        <row r="168">
          <cell r="G168" t="str">
            <v>68310524</v>
          </cell>
          <cell r="H168" t="str">
            <v>ROUES</v>
          </cell>
          <cell r="I168" t="str">
            <v>VLTT P4</v>
          </cell>
          <cell r="J168">
            <v>44327</v>
          </cell>
          <cell r="K168" t="str">
            <v>CORROSION</v>
          </cell>
          <cell r="L168">
            <v>0</v>
          </cell>
          <cell r="M168" t="str">
            <v>VTC P4</v>
          </cell>
        </row>
        <row r="169">
          <cell r="G169" t="str">
            <v>68810244</v>
          </cell>
          <cell r="H169" t="str">
            <v>ROUES</v>
          </cell>
          <cell r="I169" t="str">
            <v>VLTT P4</v>
          </cell>
          <cell r="J169">
            <v>44594</v>
          </cell>
          <cell r="K169" t="str">
            <v>VA TRANS
PNEU ARD CREVE</v>
          </cell>
          <cell r="L169">
            <v>0</v>
          </cell>
          <cell r="M169" t="str">
            <v>VTC P4</v>
          </cell>
        </row>
        <row r="170">
          <cell r="G170" t="str">
            <v>68910388</v>
          </cell>
          <cell r="H170" t="str">
            <v>ROUES</v>
          </cell>
          <cell r="I170" t="str">
            <v>VLTT P4</v>
          </cell>
          <cell r="J170">
            <v>44552</v>
          </cell>
          <cell r="K170" t="str">
            <v xml:space="preserve">COS
CONTROLE ANNUEL TRANS
VISITE STATION 15000 KM
VISITE STATION 4 ANS
VALVE ROUE AV G ET ROUE SECOURS HS 
BOUCHON REMPLISSAGE BOITE DE TRANSFERT HS.
</v>
          </cell>
          <cell r="L170">
            <v>0</v>
          </cell>
          <cell r="M170" t="str">
            <v>VTC P4  CARTHAGE</v>
          </cell>
        </row>
        <row r="171">
          <cell r="G171" t="str">
            <v>68911627</v>
          </cell>
          <cell r="H171" t="str">
            <v>ROUES</v>
          </cell>
          <cell r="I171" t="str">
            <v>VLTT P4</v>
          </cell>
          <cell r="J171">
            <v>44319</v>
          </cell>
          <cell r="K171" t="str">
            <v>COS
VISITE SSR 7500KM/300H/2ANS,
FUITE JOINT SPY  MOYEAUX AVD/AVG 
MANQUE COIFFE PÉDALE D'EMBRAYAGE
CIRCUIT D'ECLAIRAGE AVD ET ARG. HS
SOUFFLET BARRE D'ACCOUPLEMENT  DÉCHIRÉ
MANQUE BOITE AU GANT
MANQUE VISSERIE SUR FERMETURE DISJONCTEUR
REDRESSER CAPOT MOTEUR
METTRE VOLANT DE DIRECTION EN Y</v>
          </cell>
          <cell r="L171">
            <v>0</v>
          </cell>
          <cell r="M171" t="str">
            <v>VTC P4</v>
          </cell>
        </row>
        <row r="172">
          <cell r="G172" t="str">
            <v>68911717</v>
          </cell>
          <cell r="H172" t="str">
            <v>ROUES</v>
          </cell>
          <cell r="I172" t="str">
            <v>VLTT P4</v>
          </cell>
          <cell r="J172">
            <v>44552</v>
          </cell>
          <cell r="K172" t="str">
            <v>CONTROLE ANNUEL TRANS 
CHANGEMENT DU PROJECTEUR AV G(FAIT)
POIGNET PORTE G HS(FAIT)</v>
          </cell>
          <cell r="L172">
            <v>0</v>
          </cell>
          <cell r="M172" t="str">
            <v>VTC P4  CARTHAGE</v>
          </cell>
        </row>
        <row r="173">
          <cell r="G173" t="str">
            <v>69010369</v>
          </cell>
          <cell r="H173" t="str">
            <v>ROUES</v>
          </cell>
          <cell r="I173" t="str">
            <v>VLTT P4</v>
          </cell>
          <cell r="J173">
            <v>0</v>
          </cell>
          <cell r="K173" t="str">
            <v/>
          </cell>
          <cell r="L173">
            <v>0</v>
          </cell>
          <cell r="M173" t="str">
            <v>VTC P4</v>
          </cell>
        </row>
        <row r="174">
          <cell r="G174" t="str">
            <v>69110380</v>
          </cell>
          <cell r="H174" t="str">
            <v>ROUES</v>
          </cell>
          <cell r="I174" t="str">
            <v>VLTT P4</v>
          </cell>
          <cell r="J174">
            <v>44594</v>
          </cell>
          <cell r="K174" t="str">
            <v>FUITE LIQUIDE DE REFROIDISSEMENT</v>
          </cell>
          <cell r="L174">
            <v>0</v>
          </cell>
          <cell r="M174" t="str">
            <v>VTC P4</v>
          </cell>
        </row>
        <row r="175">
          <cell r="G175" t="str">
            <v>69111405</v>
          </cell>
          <cell r="H175" t="str">
            <v>ROUES</v>
          </cell>
          <cell r="I175" t="str">
            <v>VLTT P4</v>
          </cell>
          <cell r="J175">
            <v>0</v>
          </cell>
          <cell r="K175" t="str">
            <v/>
          </cell>
          <cell r="L175">
            <v>0</v>
          </cell>
          <cell r="M175" t="str">
            <v>VTC P4</v>
          </cell>
        </row>
        <row r="176">
          <cell r="G176" t="str">
            <v>68610228</v>
          </cell>
          <cell r="H176" t="str">
            <v>ROUES</v>
          </cell>
          <cell r="I176" t="str">
            <v>VLTT P4</v>
          </cell>
          <cell r="J176">
            <v>0</v>
          </cell>
          <cell r="K176" t="str">
            <v/>
          </cell>
          <cell r="L176">
            <v>0</v>
          </cell>
          <cell r="M176" t="str">
            <v>VTC P4</v>
          </cell>
        </row>
        <row r="177">
          <cell r="G177" t="str">
            <v>68810241</v>
          </cell>
          <cell r="H177" t="str">
            <v>ROUES</v>
          </cell>
          <cell r="I177" t="str">
            <v>VLTT P4</v>
          </cell>
          <cell r="J177">
            <v>0</v>
          </cell>
          <cell r="K177" t="str">
            <v/>
          </cell>
          <cell r="L177">
            <v>0</v>
          </cell>
          <cell r="M177" t="str">
            <v>VTC P4</v>
          </cell>
        </row>
        <row r="178">
          <cell r="G178" t="str">
            <v>68811398</v>
          </cell>
          <cell r="H178" t="str">
            <v>ROUES</v>
          </cell>
          <cell r="I178" t="str">
            <v>VLTT P4</v>
          </cell>
          <cell r="J178">
            <v>0</v>
          </cell>
          <cell r="K178" t="str">
            <v/>
          </cell>
          <cell r="L178">
            <v>0</v>
          </cell>
          <cell r="M178" t="str">
            <v xml:space="preserve">VTC P4  </v>
          </cell>
        </row>
        <row r="179">
          <cell r="G179" t="str">
            <v>69010765</v>
          </cell>
          <cell r="H179" t="str">
            <v>ROUES</v>
          </cell>
          <cell r="I179" t="str">
            <v>VLTT P4</v>
          </cell>
          <cell r="J179">
            <v>0</v>
          </cell>
          <cell r="K179" t="str">
            <v/>
          </cell>
          <cell r="L179">
            <v>0</v>
          </cell>
          <cell r="M179" t="str">
            <v>VTC P4</v>
          </cell>
        </row>
        <row r="180">
          <cell r="G180" t="str">
            <v>69110907</v>
          </cell>
          <cell r="H180" t="str">
            <v>ROUES</v>
          </cell>
          <cell r="I180" t="str">
            <v>VLTT P4</v>
          </cell>
          <cell r="J180">
            <v>0</v>
          </cell>
          <cell r="K180" t="str">
            <v/>
          </cell>
          <cell r="L180">
            <v>0</v>
          </cell>
          <cell r="M180" t="str">
            <v>VTC P4</v>
          </cell>
        </row>
        <row r="181">
          <cell r="G181" t="str">
            <v>61310083</v>
          </cell>
          <cell r="H181" t="str">
            <v>ROUES</v>
          </cell>
          <cell r="I181" t="str">
            <v>PVP</v>
          </cell>
          <cell r="J181">
            <v>44574</v>
          </cell>
          <cell r="K181" t="str">
            <v>VISITE ANNUELLE TRANS
COUPURE MOTEUR INSTANTANE(FAIT)
FREIN D’URGENCE TRÈS LONG (FAIT)
RELAIS SÉCURITÉ AU DÉMARRAGE , AU DÉMARRAGE IL EST MISE HORS SERVICE (FAIT)
VOYANT FREIN DE PARC NE FONCTION PAS(FAIT)
SUPPORT PLAQUE IMMATRICULATION AV HS(FAIT)
AILE AR G CASSÉE (FAIT)
CHARNIER PORTE AR HS (FAIT)
CEINTURE DE SÉCURITÉ SIÈGE AR, A CHANGE(FAIT)
BOUCHON DE REMPLISSAGE SUR LES PONT AV ET AR À RESSERRER OU CHANGE DE JOINT (FAIT)</v>
          </cell>
          <cell r="L181" t="str">
            <v>ATT. VISITE ANNUELLE TRANS</v>
          </cell>
          <cell r="M181" t="str">
            <v>PVP CDT KSA MK3</v>
          </cell>
        </row>
        <row r="182">
          <cell r="G182" t="str">
            <v>60710296</v>
          </cell>
          <cell r="H182" t="str">
            <v>ROUES</v>
          </cell>
          <cell r="I182" t="str">
            <v>PVP</v>
          </cell>
          <cell r="J182">
            <v>44574</v>
          </cell>
          <cell r="K182" t="str">
            <v>VISITE ANNUELLE INCENDIE
VISITE ANNUELLE APC
VISITE ANNUELLE TRANS
BRUIT PONT AV(FAIT)
CHARNIÈRE PORTE AV G A CHANGE(FAIT)
FUITE SUR COMPRESSEUR (VPG FONCTION MAL ,PRESSION D’AIR INSUFFISANTE )
ARBRE DE TRANSMISSION AV JEUX IMPORTANT (A CHANGÉ )(FAIT)
A REFAIRE LE GRAISSAGE COMPLET(FAIT)
INTERRUPTEUR COMMANDE DE BT GAMME COURTE NE FONCTION PAS (VOIR CÂBLE SUR LE CONTACTEUR 4X4 BT IL EST COUPE )(FAIT)
INTERRUPTEUR BLOCAGE DIFFÉRENTIEL NE FONCTION PAS (VOIR CÂBLE SUR INTERRUPTEUR IL EST COUPE AU NIVEAU PONT ARRIÈRE )(FAIT)</v>
          </cell>
          <cell r="L182">
            <v>0</v>
          </cell>
          <cell r="M182" t="str">
            <v>PVP CDT MK1</v>
          </cell>
        </row>
        <row r="183">
          <cell r="G183" t="str">
            <v>60810040</v>
          </cell>
          <cell r="H183" t="str">
            <v>ROUES</v>
          </cell>
          <cell r="I183" t="str">
            <v>PVP</v>
          </cell>
          <cell r="J183">
            <v>44585</v>
          </cell>
          <cell r="K183" t="str">
            <v>VISITE 60000 KMS / 4 ANS(FAIT)
VISITE ANNUELLE TRANS</v>
          </cell>
          <cell r="L183">
            <v>0</v>
          </cell>
          <cell r="M183" t="str">
            <v>PVP CDT MK1</v>
          </cell>
        </row>
        <row r="184">
          <cell r="G184" t="str">
            <v>60810135</v>
          </cell>
          <cell r="H184" t="str">
            <v>ROUES</v>
          </cell>
          <cell r="I184" t="str">
            <v>PVP</v>
          </cell>
          <cell r="J184">
            <v>44586</v>
          </cell>
          <cell r="K184" t="str">
            <v xml:space="preserve">VISITE 60000 KMS / 4 ANS(FAIT)
VISITE ANNUELLE APC
VENTILATEUR HS(FAIT)
SUPPORT JERRICAN HS(FAIT)
AILE AVD CASSE(FAIT)
PRISE PAR CET PRISE RQ A REPARE(FAIT)
</v>
          </cell>
          <cell r="L184">
            <v>0</v>
          </cell>
          <cell r="M184" t="str">
            <v>PVP CDT MK1</v>
          </cell>
        </row>
        <row r="185">
          <cell r="G185" t="str">
            <v>60810102</v>
          </cell>
          <cell r="H185" t="str">
            <v>ROUES</v>
          </cell>
          <cell r="I185" t="str">
            <v>PVP</v>
          </cell>
          <cell r="J185">
            <v>44574</v>
          </cell>
          <cell r="K185" t="str">
            <v>FREIN PARC HS
TRAPPE RESRVOIR GO
CONTRÔLE ANNUEL TRANS</v>
          </cell>
          <cell r="L185">
            <v>0</v>
          </cell>
          <cell r="M185" t="str">
            <v>PVP CDT MK2</v>
          </cell>
        </row>
        <row r="186">
          <cell r="G186" t="str">
            <v>60810220</v>
          </cell>
          <cell r="H186" t="str">
            <v>ROUES</v>
          </cell>
          <cell r="I186" t="str">
            <v>PVP</v>
          </cell>
          <cell r="J186">
            <v>44522</v>
          </cell>
          <cell r="K186" t="str">
            <v>CARTE DE DEMARRAGE HS
LEVIER DE VITESSES HS</v>
          </cell>
          <cell r="L186">
            <v>0</v>
          </cell>
          <cell r="M186" t="str">
            <v>PVP CDT MK1</v>
          </cell>
        </row>
        <row r="187">
          <cell r="G187" t="str">
            <v>60810300</v>
          </cell>
          <cell r="H187" t="str">
            <v>ROUES</v>
          </cell>
          <cell r="I187" t="str">
            <v>PVP</v>
          </cell>
          <cell r="J187">
            <v>0</v>
          </cell>
          <cell r="K187" t="str">
            <v/>
          </cell>
          <cell r="L187">
            <v>0</v>
          </cell>
          <cell r="M187" t="str">
            <v>PVP CDT MK1</v>
          </cell>
        </row>
        <row r="188">
          <cell r="G188" t="str">
            <v>60910115</v>
          </cell>
          <cell r="H188" t="str">
            <v>ROUES</v>
          </cell>
          <cell r="I188" t="str">
            <v>PVP</v>
          </cell>
          <cell r="J188">
            <v>0</v>
          </cell>
          <cell r="K188" t="str">
            <v>COS
VISITE STATION 6000 KMS / 4 ANS
VISITE INCENDIE
VISITE NBCI 5 ANS
VISITE APC
VISITE TRANS
CHARNIERE PORTE DROITE HS
BRUIT ANORMAL (COURROIE)</v>
          </cell>
          <cell r="L188">
            <v>0</v>
          </cell>
          <cell r="M188" t="str">
            <v>PVP CDT MK1</v>
          </cell>
        </row>
        <row r="189">
          <cell r="G189" t="str">
            <v>60910205</v>
          </cell>
          <cell r="H189" t="str">
            <v>ROUES</v>
          </cell>
          <cell r="I189" t="str">
            <v>PVP</v>
          </cell>
          <cell r="J189">
            <v>0</v>
          </cell>
          <cell r="K189">
            <v>0</v>
          </cell>
          <cell r="L189">
            <v>0</v>
          </cell>
          <cell r="M189" t="str">
            <v>PVP CDT MK1</v>
          </cell>
        </row>
        <row r="190">
          <cell r="G190" t="str">
            <v>61110004</v>
          </cell>
          <cell r="H190" t="str">
            <v>ROUES</v>
          </cell>
          <cell r="I190" t="str">
            <v>PVP</v>
          </cell>
          <cell r="J190">
            <v>44581</v>
          </cell>
          <cell r="K190" t="str">
            <v>VISITE STATION 15 000 KMS OU 2 ANS OU 600 HRS(FAIT)
VISITE STATION 2 ANS(FAIT)
VISITE NTI 1 15000KMS / 2 ANS / 600 HRS(FAIT)
VISITE INCENDIE
VA APC
VA TRANS
CORPS CREUX</v>
          </cell>
          <cell r="L190">
            <v>0</v>
          </cell>
          <cell r="M190" t="str">
            <v>PVP CDT KSA MK2</v>
          </cell>
        </row>
        <row r="191">
          <cell r="G191" t="str">
            <v>61010079</v>
          </cell>
          <cell r="H191" t="str">
            <v>ROUES</v>
          </cell>
          <cell r="I191" t="str">
            <v>PVP</v>
          </cell>
          <cell r="J191">
            <v>44594</v>
          </cell>
          <cell r="K191" t="str">
            <v>LE VHL NE DÉMARRE PAS (LE FUSIBLE F29 IL CLAQUE À CHAQUE DÉMARRAGE )  (FAIT)                                                      
VISITE COMP 2 ANS                                                                                                                                               
VISITE COMP 60000 KM / 4 ANS                                                                                                                   
STATION 2 ANS                                                                                                                                                     
CONTRÔLE ANNUEL TRANS                                                                                                                                
CONTRÔLE ANNUEL APC / OPTIQUE</v>
          </cell>
          <cell r="L191">
            <v>0</v>
          </cell>
          <cell r="M191" t="str">
            <v>PVP CDT KSA MK2</v>
          </cell>
        </row>
        <row r="192">
          <cell r="G192" t="str">
            <v>61010189</v>
          </cell>
          <cell r="H192" t="str">
            <v>ROUES</v>
          </cell>
          <cell r="I192" t="str">
            <v>PVP</v>
          </cell>
          <cell r="J192">
            <v>0</v>
          </cell>
          <cell r="K192" t="str">
            <v>VISITE NTI 15 000 KMS OU 2 ANS OU 600 HRS</v>
          </cell>
          <cell r="L192">
            <v>0</v>
          </cell>
          <cell r="M192" t="str">
            <v>PVP RG MK2</v>
          </cell>
        </row>
        <row r="193">
          <cell r="G193" t="str">
            <v>61210057</v>
          </cell>
          <cell r="H193" t="str">
            <v>ROUES</v>
          </cell>
          <cell r="I193" t="str">
            <v>PVP</v>
          </cell>
          <cell r="J193">
            <v>44456</v>
          </cell>
          <cell r="K193" t="str">
            <v>VISITE INCENDIE
FUIT IMPORTANT DU BOITIER DE DIRECTION(FAIT) 
COMPRESSEUR D'AIR H-S(FAIT) 
FREIN AR H-S
BATTERIE H-S</v>
          </cell>
          <cell r="L193">
            <v>0</v>
          </cell>
          <cell r="M193" t="str">
            <v>PVP RG MK3</v>
          </cell>
        </row>
        <row r="194">
          <cell r="G194" t="str">
            <v>60910015</v>
          </cell>
          <cell r="H194" t="str">
            <v>ROUES</v>
          </cell>
          <cell r="I194" t="str">
            <v>PVP</v>
          </cell>
          <cell r="J194">
            <v>0</v>
          </cell>
          <cell r="K194" t="str">
            <v>VISITE APC ANNUELLE</v>
          </cell>
          <cell r="L194">
            <v>0</v>
          </cell>
          <cell r="M194" t="str">
            <v>PVP RG MK1</v>
          </cell>
        </row>
        <row r="195">
          <cell r="G195" t="str">
            <v>61010228</v>
          </cell>
          <cell r="H195" t="str">
            <v>ROUES</v>
          </cell>
          <cell r="I195" t="str">
            <v>PVP</v>
          </cell>
          <cell r="J195">
            <v>44601</v>
          </cell>
          <cell r="K195" t="str">
            <v xml:space="preserve">COS
VISITE STATION SERVICE 15000 KMS / 2 ANS / 600 HRS
VISITE STATION SERVICE 2 ANS
CORPS CREUX
VISITE NTI1 15000KMS / 2 ANS / 600 HRS
VISITE INCENDIE ANNUELLE
VISITE INCENDIE 5 ANS
VISITE APC
VISITE TRANS ANNUELLE </v>
          </cell>
          <cell r="L195">
            <v>0</v>
          </cell>
          <cell r="M195" t="str">
            <v>PVP RG MK2</v>
          </cell>
        </row>
        <row r="196">
          <cell r="G196" t="str">
            <v>60910349</v>
          </cell>
          <cell r="H196" t="str">
            <v>ROUES</v>
          </cell>
          <cell r="I196" t="str">
            <v>PVP</v>
          </cell>
          <cell r="J196">
            <v>0</v>
          </cell>
          <cell r="K196" t="str">
            <v>CORPS CREUX</v>
          </cell>
          <cell r="L196">
            <v>0</v>
          </cell>
          <cell r="M196" t="str">
            <v>PVP RG MK2</v>
          </cell>
        </row>
        <row r="197">
          <cell r="G197" t="str">
            <v>61010047</v>
          </cell>
          <cell r="H197" t="str">
            <v>ROUES</v>
          </cell>
          <cell r="I197" t="str">
            <v>PVP</v>
          </cell>
          <cell r="J197">
            <v>0</v>
          </cell>
          <cell r="K197" t="str">
            <v/>
          </cell>
          <cell r="L197">
            <v>0</v>
          </cell>
          <cell r="M197" t="str">
            <v>PVP RG MK2</v>
          </cell>
        </row>
        <row r="198">
          <cell r="G198" t="str">
            <v>61010048</v>
          </cell>
          <cell r="H198" t="str">
            <v>ROUES</v>
          </cell>
          <cell r="I198" t="str">
            <v>PVP</v>
          </cell>
          <cell r="J198">
            <v>0</v>
          </cell>
          <cell r="K198" t="str">
            <v/>
          </cell>
          <cell r="L198">
            <v>0</v>
          </cell>
          <cell r="M198" t="str">
            <v>PVP RG MK2</v>
          </cell>
        </row>
        <row r="199">
          <cell r="G199" t="str">
            <v>61010190</v>
          </cell>
          <cell r="H199" t="str">
            <v>ROUES</v>
          </cell>
          <cell r="I199" t="str">
            <v>PVP</v>
          </cell>
          <cell r="J199">
            <v>0</v>
          </cell>
          <cell r="K199" t="str">
            <v/>
          </cell>
          <cell r="L199">
            <v>0</v>
          </cell>
          <cell r="M199" t="str">
            <v>PVP RG MK2</v>
          </cell>
        </row>
        <row r="200">
          <cell r="G200" t="str">
            <v>61510748</v>
          </cell>
          <cell r="H200" t="str">
            <v>ROUES</v>
          </cell>
          <cell r="I200" t="str">
            <v>VGC</v>
          </cell>
          <cell r="J200">
            <v>0</v>
          </cell>
          <cell r="K200" t="str">
            <v/>
          </cell>
          <cell r="L200">
            <v>0</v>
          </cell>
          <cell r="M200" t="str">
            <v>MINIBUS 9 PL</v>
          </cell>
        </row>
        <row r="201">
          <cell r="G201" t="str">
            <v>69120340</v>
          </cell>
          <cell r="H201" t="str">
            <v>ROUES</v>
          </cell>
          <cell r="I201" t="str">
            <v>TRM 2000</v>
          </cell>
          <cell r="J201">
            <v>0</v>
          </cell>
          <cell r="K201" t="str">
            <v/>
          </cell>
          <cell r="L201">
            <v>0</v>
          </cell>
          <cell r="M201" t="str">
            <v>TRM 2000 CARGO</v>
          </cell>
        </row>
        <row r="202">
          <cell r="G202" t="str">
            <v>68721114</v>
          </cell>
          <cell r="H202" t="str">
            <v>ROUES</v>
          </cell>
          <cell r="I202" t="str">
            <v>TRM 2000</v>
          </cell>
          <cell r="J202">
            <v>44538</v>
          </cell>
          <cell r="K202" t="str">
            <v>VISITE 10000KM OU 1ANS
TRAITEMENT CORPS CREUX
PROBLEME BV VITESSE NE TIENNE PAS
VP4 NE REGULE PAS
VIBRATION DANS LA DIRECTION</v>
          </cell>
          <cell r="L202">
            <v>0</v>
          </cell>
          <cell r="M202" t="str">
            <v>TRM 2000 CARGO</v>
          </cell>
        </row>
        <row r="203">
          <cell r="G203" t="str">
            <v>60430315</v>
          </cell>
          <cell r="H203" t="str">
            <v>ROUES</v>
          </cell>
          <cell r="I203" t="str">
            <v>GBC 180</v>
          </cell>
          <cell r="J203">
            <v>44418</v>
          </cell>
          <cell r="K203" t="str">
            <v>VISITE ALM/IM 36002
VISITE STATION-SERVICE BMH 50 H / 1 AN 
PASSAGE EN 3° VITESSE DIFFICILE. BV. HS
COS.</v>
          </cell>
          <cell r="L203">
            <v>0</v>
          </cell>
          <cell r="M203" t="str">
            <v>GBC 180 BMH</v>
          </cell>
        </row>
        <row r="204">
          <cell r="G204" t="str">
            <v>60430314</v>
          </cell>
          <cell r="H204" t="str">
            <v>ROUES</v>
          </cell>
          <cell r="I204" t="str">
            <v>GBC 180</v>
          </cell>
          <cell r="J204">
            <v>44512</v>
          </cell>
          <cell r="K204" t="str">
            <v>COS//PNEUS AV À RECREUSÉ FAIT
CALANDRE AVANT CASSÉ
BITM 002 DIRECTION À FAIRE
BOUCLE DE CEINTURE DE SÉCURITÉ À CHANGER
HOUSSE DE SIÈGE CONDUCTEUR ET CDB À CHANGER
JEU BAGUE VOLENT DE DIRECTION
SOUFFLET FREIN PARC DÉCHIRÉ
DYSFONCTIONNEMENT FEUX DE GABARIT CÔTÉ GAUCHE, DROITE ET CATADIOPTRE CÔTÉ  GAUCHE
MANQUE SOUFFLET SUR FOWA
REGLER FREIN ARD 15/20 FAIT
VALVE RELAIS INVERSE AR HS
IM 36002</v>
          </cell>
          <cell r="L204">
            <v>0</v>
          </cell>
          <cell r="M204" t="str">
            <v>GBC 180 BMH</v>
          </cell>
        </row>
        <row r="205">
          <cell r="G205" t="str">
            <v>60430316</v>
          </cell>
          <cell r="H205" t="str">
            <v>ROUES</v>
          </cell>
          <cell r="I205" t="str">
            <v>GBC 180</v>
          </cell>
          <cell r="J205">
            <v>0</v>
          </cell>
          <cell r="K205" t="str">
            <v/>
          </cell>
          <cell r="L205">
            <v>0</v>
          </cell>
          <cell r="M205" t="str">
            <v>GBC 180 BMH</v>
          </cell>
        </row>
        <row r="206">
          <cell r="G206" t="str">
            <v>68831494</v>
          </cell>
          <cell r="H206" t="str">
            <v>ROUES</v>
          </cell>
          <cell r="I206" t="str">
            <v>TRM 10000</v>
          </cell>
          <cell r="J206">
            <v>44491</v>
          </cell>
          <cell r="K206" t="str">
            <v>MISE EN RÉPARATION À RENAULT TRUCK BERNARD 71000 ST MARCEL SUITE ACCIDENT SORTIE D'AUTOROUTE, 
TÉL; 0385424850</v>
          </cell>
          <cell r="L206">
            <v>0</v>
          </cell>
          <cell r="M206" t="str">
            <v>TRM 10 000 CARGO</v>
          </cell>
        </row>
        <row r="207">
          <cell r="G207" t="str">
            <v>69031257</v>
          </cell>
          <cell r="H207" t="str">
            <v>ROUES</v>
          </cell>
          <cell r="I207" t="str">
            <v>TRM 10000</v>
          </cell>
          <cell r="J207">
            <v>44455</v>
          </cell>
          <cell r="K207" t="str">
            <v>VALVE DE REMORQUE HS
FUITE D'AIR VALVE CORRECTUER DE FREINAGE
COMMANDE EG SUR TB À CHANGER
SOUFFLET BARRE DE DIRECTION DÉCHIRÉ
USURE ANORMALE DES PNEUS AVANT VOIR AMORTISSEUR
SIEGE CONDUCTEUR DÉCHIRÉ
FIXER FEU DE GABARIT AR
FIXATION COFFRE BATTERIE HS
SOUFFLET LEVIER DE VITESSE DÉCHIRER,</v>
          </cell>
          <cell r="L207">
            <v>0</v>
          </cell>
          <cell r="M207" t="str">
            <v>TRM 10 000 CARGO</v>
          </cell>
        </row>
        <row r="208">
          <cell r="G208" t="str">
            <v>68930806</v>
          </cell>
          <cell r="H208" t="str">
            <v>ROUES</v>
          </cell>
          <cell r="I208" t="str">
            <v>TRM 10000</v>
          </cell>
          <cell r="J208">
            <v>0</v>
          </cell>
          <cell r="K208" t="str">
            <v/>
          </cell>
          <cell r="L208">
            <v>0</v>
          </cell>
          <cell r="M208" t="str">
            <v>TRM 10 000 CARGO</v>
          </cell>
        </row>
        <row r="209">
          <cell r="G209" t="str">
            <v>69031259</v>
          </cell>
          <cell r="H209" t="str">
            <v>ROUES</v>
          </cell>
          <cell r="I209" t="str">
            <v>TRM 10000</v>
          </cell>
          <cell r="J209">
            <v>0</v>
          </cell>
          <cell r="K209" t="str">
            <v/>
          </cell>
          <cell r="L209">
            <v>0</v>
          </cell>
          <cell r="M209" t="str">
            <v>TRM 10 000 CARGO</v>
          </cell>
        </row>
        <row r="210">
          <cell r="G210" t="str">
            <v>69031354</v>
          </cell>
          <cell r="H210" t="str">
            <v>ROUES</v>
          </cell>
          <cell r="I210" t="str">
            <v>TRM 10000</v>
          </cell>
          <cell r="J210">
            <v>0</v>
          </cell>
          <cell r="K210" t="str">
            <v/>
          </cell>
          <cell r="L210">
            <v>0</v>
          </cell>
          <cell r="M210" t="str">
            <v>TRM 10 000 CARGO</v>
          </cell>
        </row>
        <row r="211">
          <cell r="G211" t="str">
            <v>68930783</v>
          </cell>
          <cell r="H211" t="str">
            <v>ROUES</v>
          </cell>
          <cell r="I211" t="str">
            <v>TRM 10000</v>
          </cell>
          <cell r="J211">
            <v>0</v>
          </cell>
          <cell r="K211" t="str">
            <v/>
          </cell>
          <cell r="L211">
            <v>0</v>
          </cell>
          <cell r="M211" t="str">
            <v>TRM 10 000 CARGO</v>
          </cell>
        </row>
        <row r="212">
          <cell r="G212" t="str">
            <v>69830130</v>
          </cell>
          <cell r="H212" t="str">
            <v>ROUES</v>
          </cell>
          <cell r="I212" t="str">
            <v>GBC 180</v>
          </cell>
          <cell r="J212">
            <v>0</v>
          </cell>
          <cell r="K212" t="str">
            <v/>
          </cell>
          <cell r="L212">
            <v>0</v>
          </cell>
          <cell r="M212" t="str">
            <v>GBC 180 CARGO TOL</v>
          </cell>
        </row>
        <row r="213">
          <cell r="G213" t="str">
            <v>60130534</v>
          </cell>
          <cell r="H213" t="str">
            <v>ROUES</v>
          </cell>
          <cell r="I213" t="str">
            <v>GBC 180</v>
          </cell>
          <cell r="J213">
            <v>44355</v>
          </cell>
          <cell r="K213" t="str">
            <v>VISITE 20000KM/2ANS ET POUR LES RÉPARATIONS DIVERSES 
KIT CORRECTEUR DE FREINAGE
INDICATEUR PRESSION HS(FAIT)
REP CIRCUIT GO(FAIT)
REP ELECT TB(FAIT)</v>
          </cell>
          <cell r="L213">
            <v>0</v>
          </cell>
          <cell r="M213" t="str">
            <v>GBC 180 CARGO TOL</v>
          </cell>
        </row>
        <row r="214">
          <cell r="G214" t="str">
            <v>60830124</v>
          </cell>
          <cell r="H214" t="str">
            <v>ROUES</v>
          </cell>
          <cell r="I214" t="str">
            <v>GBC 180</v>
          </cell>
          <cell r="J214">
            <v>0</v>
          </cell>
          <cell r="K214" t="str">
            <v/>
          </cell>
          <cell r="L214">
            <v>0</v>
          </cell>
          <cell r="M214" t="str">
            <v>GBC 180 CARGO TOL</v>
          </cell>
        </row>
        <row r="215">
          <cell r="G215" t="str">
            <v>60830139</v>
          </cell>
          <cell r="H215" t="str">
            <v>ROUES</v>
          </cell>
          <cell r="I215" t="str">
            <v>GBC 180</v>
          </cell>
          <cell r="J215">
            <v>44540</v>
          </cell>
          <cell r="K215" t="str">
            <v xml:space="preserve">JEU PONT AV
PIGNON ATTAQUE CASSÉ
FICHE DE STATION 5000KM OU 1ANS
FICHE DE STATION 20 000 KM OU 4ANS
VISITE COMPL 40000KM </v>
          </cell>
          <cell r="L215">
            <v>0</v>
          </cell>
          <cell r="M215" t="str">
            <v>GBC 180 CARGO TOL</v>
          </cell>
        </row>
        <row r="216">
          <cell r="G216" t="str">
            <v>60830142</v>
          </cell>
          <cell r="H216" t="str">
            <v>ROUES</v>
          </cell>
          <cell r="I216" t="str">
            <v>GBC 180</v>
          </cell>
          <cell r="J216">
            <v>0</v>
          </cell>
          <cell r="K216" t="str">
            <v/>
          </cell>
          <cell r="L216">
            <v>0</v>
          </cell>
          <cell r="M216" t="str">
            <v>GBC 180 CARGO TOL</v>
          </cell>
        </row>
        <row r="217">
          <cell r="G217" t="str">
            <v>60830143</v>
          </cell>
          <cell r="H217" t="str">
            <v>ROUES</v>
          </cell>
          <cell r="I217" t="str">
            <v>GBC 180</v>
          </cell>
          <cell r="J217">
            <v>0</v>
          </cell>
          <cell r="K217" t="str">
            <v/>
          </cell>
          <cell r="L217">
            <v>0</v>
          </cell>
          <cell r="M217" t="str">
            <v>GBC 180 CARGO TOL</v>
          </cell>
        </row>
        <row r="218">
          <cell r="G218" t="str">
            <v>60830145</v>
          </cell>
          <cell r="H218" t="str">
            <v>ROUES</v>
          </cell>
          <cell r="I218" t="str">
            <v>GBC 180</v>
          </cell>
          <cell r="J218">
            <v>0</v>
          </cell>
          <cell r="K218" t="str">
            <v/>
          </cell>
          <cell r="L218">
            <v>0</v>
          </cell>
          <cell r="M218" t="str">
            <v>GBC 180 CARGO TOL</v>
          </cell>
        </row>
        <row r="219">
          <cell r="G219" t="str">
            <v>60830146</v>
          </cell>
          <cell r="H219" t="str">
            <v>ROUES</v>
          </cell>
          <cell r="I219" t="str">
            <v>GBC 180</v>
          </cell>
          <cell r="J219">
            <v>0</v>
          </cell>
          <cell r="K219" t="str">
            <v/>
          </cell>
          <cell r="L219">
            <v>0</v>
          </cell>
          <cell r="M219" t="str">
            <v>GBC 180 CARGO TOL</v>
          </cell>
        </row>
        <row r="220">
          <cell r="G220" t="str">
            <v>60830147</v>
          </cell>
          <cell r="H220" t="str">
            <v>ROUES</v>
          </cell>
          <cell r="I220" t="str">
            <v>GBC 180</v>
          </cell>
          <cell r="J220">
            <v>44589</v>
          </cell>
          <cell r="K220" t="str">
            <v>FICHE STATION 20000 KM / 4ANS
FICHE STATION  5000 KM / 1AN</v>
          </cell>
          <cell r="L220">
            <v>0</v>
          </cell>
          <cell r="M220" t="str">
            <v>GBC 180 CARGO TOL</v>
          </cell>
        </row>
        <row r="221">
          <cell r="G221" t="str">
            <v>60930141</v>
          </cell>
          <cell r="H221" t="str">
            <v>ROUES</v>
          </cell>
          <cell r="I221" t="str">
            <v>GBC 180</v>
          </cell>
          <cell r="J221">
            <v>0</v>
          </cell>
          <cell r="K221" t="str">
            <v xml:space="preserve">FUITE BT SORITE TULIPE VERS LE PONT INTERMÉDIAIRE
FUITE SUR RÉCEPTEUR D’EMBRAYAGE
BRUIT ANORMALE DANS LA BV
VHL TREMBLE PENDANT DÉPLACEMENT  </v>
          </cell>
          <cell r="L221">
            <v>0</v>
          </cell>
          <cell r="M221" t="str">
            <v>GBC 180 CARGO TOL</v>
          </cell>
        </row>
        <row r="222">
          <cell r="G222" t="str">
            <v>60930318</v>
          </cell>
          <cell r="H222" t="str">
            <v>ROUES</v>
          </cell>
          <cell r="I222" t="str">
            <v>GBC 180</v>
          </cell>
          <cell r="J222">
            <v>0</v>
          </cell>
          <cell r="K222">
            <v>0</v>
          </cell>
          <cell r="L222">
            <v>0</v>
          </cell>
          <cell r="M222" t="str">
            <v>GBC 180 CARGO TOL</v>
          </cell>
        </row>
        <row r="223">
          <cell r="G223" t="str">
            <v>60930320</v>
          </cell>
          <cell r="H223" t="str">
            <v>ROUES</v>
          </cell>
          <cell r="I223" t="str">
            <v>GBC 180</v>
          </cell>
          <cell r="J223">
            <v>44552</v>
          </cell>
          <cell r="K223" t="str">
            <v>VISITE SSR 20000 KM 4 ANS
VISITE SSR 5000 KM 1 AN
DYSFONCTIONNEMENT JAUGE GO SUR TB(CMD)
SOUFFLET FREIN DE STATIONNEMENT DÉCHIRÉ(FAIT)
MANQUE CACHE COTÉ FREIN PARC(FAIT)
FEUX MARCHE AR RESTE ALLUMÉ(FAIT)
FEU CLIGNOTANT COTÉ G HS(FAIT)
FEU CLIGNOTANT COTÉ SUR BLOC FEUX  ARD  CASSÉ(FAIT)
JEU BAGUE VOLANT DE DIRECTION ET MESURER JEU COLONNE DE DIRECTION
DÉPORT DE FREIN À DROITE AU FARINAGE(FAIT)
RÉGLAGE DE CAMME DE FREIN(FAIT)
 SUINTEMENT BT NIVEAU BOUCHON DE VIDANGE.</v>
          </cell>
          <cell r="L223">
            <v>0</v>
          </cell>
          <cell r="M223" t="str">
            <v>GBC 180 CARGO TOL</v>
          </cell>
        </row>
        <row r="224">
          <cell r="G224" t="str">
            <v>60930323</v>
          </cell>
          <cell r="H224" t="str">
            <v>ROUES</v>
          </cell>
          <cell r="I224" t="str">
            <v>GBC 180</v>
          </cell>
          <cell r="J224">
            <v>0</v>
          </cell>
          <cell r="K224" t="str">
            <v/>
          </cell>
          <cell r="L224">
            <v>0</v>
          </cell>
          <cell r="M224" t="str">
            <v>GBC 180 SHELTER TRS</v>
          </cell>
        </row>
        <row r="225">
          <cell r="G225" t="str">
            <v>60830140</v>
          </cell>
          <cell r="H225" t="str">
            <v>ROUES</v>
          </cell>
          <cell r="I225" t="str">
            <v>GBC 180</v>
          </cell>
          <cell r="J225">
            <v>44586</v>
          </cell>
          <cell r="K225" t="str">
            <v>VISITE 20000 KM OU 2 ANS
VISITE 90 000 KM
VISITE STATION 20000 KM OU 2 ANS
COS</v>
          </cell>
          <cell r="L225">
            <v>0</v>
          </cell>
          <cell r="M225" t="str">
            <v>GBC 180 CARGO TOL</v>
          </cell>
        </row>
        <row r="226">
          <cell r="G226" t="str">
            <v>60830144</v>
          </cell>
          <cell r="H226" t="str">
            <v>ROUES</v>
          </cell>
          <cell r="I226" t="str">
            <v>GBC 180</v>
          </cell>
          <cell r="J226">
            <v>0</v>
          </cell>
          <cell r="K226" t="str">
            <v/>
          </cell>
          <cell r="L226">
            <v>0</v>
          </cell>
          <cell r="M226" t="str">
            <v>GBC 180 PLATEAU TOL</v>
          </cell>
        </row>
        <row r="227">
          <cell r="G227" t="str">
            <v>60030017</v>
          </cell>
          <cell r="H227" t="str">
            <v>ROUES</v>
          </cell>
          <cell r="I227" t="str">
            <v>GBC 180</v>
          </cell>
          <cell r="J227">
            <v>0</v>
          </cell>
          <cell r="K227" t="str">
            <v/>
          </cell>
          <cell r="L227">
            <v>0</v>
          </cell>
          <cell r="M227" t="str">
            <v>GBC 180 PLATEAU TOL(AT15)</v>
          </cell>
        </row>
        <row r="228">
          <cell r="G228" t="str">
            <v>60330173</v>
          </cell>
          <cell r="H228" t="str">
            <v>ROUES</v>
          </cell>
          <cell r="I228" t="str">
            <v>GBC 180</v>
          </cell>
          <cell r="J228">
            <v>0</v>
          </cell>
          <cell r="K228" t="str">
            <v/>
          </cell>
          <cell r="L228">
            <v>0</v>
          </cell>
          <cell r="M228" t="str">
            <v>GBC 180 PLATEAU TOL(AT15)</v>
          </cell>
        </row>
        <row r="229">
          <cell r="G229" t="str">
            <v>60330186</v>
          </cell>
          <cell r="H229" t="str">
            <v>ROUES</v>
          </cell>
          <cell r="I229" t="str">
            <v>GBC 180</v>
          </cell>
          <cell r="J229">
            <v>0</v>
          </cell>
          <cell r="K229" t="str">
            <v/>
          </cell>
          <cell r="L229">
            <v>0</v>
          </cell>
          <cell r="M229" t="str">
            <v>GBC 180 PLATEAU TOL(AT15)</v>
          </cell>
        </row>
        <row r="230">
          <cell r="G230" t="str">
            <v>60330205</v>
          </cell>
          <cell r="H230" t="str">
            <v>ROUES</v>
          </cell>
          <cell r="I230" t="str">
            <v>GBC 180</v>
          </cell>
          <cell r="J230">
            <v>0</v>
          </cell>
          <cell r="K230" t="str">
            <v/>
          </cell>
          <cell r="L230">
            <v>0</v>
          </cell>
          <cell r="M230" t="str">
            <v>GBC 180 PLATEAU TOL (AT15)</v>
          </cell>
        </row>
        <row r="231">
          <cell r="G231" t="str">
            <v>60030011</v>
          </cell>
          <cell r="H231" t="str">
            <v>ROUES</v>
          </cell>
          <cell r="I231" t="str">
            <v>GBC 180</v>
          </cell>
          <cell r="J231">
            <v>44529</v>
          </cell>
          <cell r="K231" t="str">
            <v>ROBINET FREIN DE PARC HS
DYSFONCTIONNEMENT COMPTEUR KILOMÈTRIQUE
DYSFONCTIONNEMENT BOUTON D'ALLUMAGE DE FEUX SUR LE TB
BITM002 HUILE DE DIRECTION</v>
          </cell>
          <cell r="L231">
            <v>0</v>
          </cell>
          <cell r="M231" t="str">
            <v>GBC 180 TORPEDO PLATEAU (AT15)</v>
          </cell>
        </row>
        <row r="232">
          <cell r="G232" t="str">
            <v>60330006</v>
          </cell>
          <cell r="H232" t="str">
            <v>ROUES</v>
          </cell>
          <cell r="I232" t="str">
            <v>GBC 180</v>
          </cell>
          <cell r="J232">
            <v>44593</v>
          </cell>
          <cell r="K232" t="str">
            <v xml:space="preserve">FEU DE GABARIT ARRIERE A METTRE                                                                                                                      RECREUSAGE PNEUMATIQUE A FAIRE                                                                                                                             VALVE INVERSE HS                                                                                                                                                      SORTIE PALIER JEU IMPORTANT 
VISITE STATION-SERVICE 5000 KM OU 1 AN
COURRONE DU VOLANT MOTEUR USÉ                                                                                                                             </v>
          </cell>
          <cell r="L232" t="str">
            <v>Vhl débordé le 04/02/2022 chez RVI   ORANGE</v>
          </cell>
          <cell r="M232" t="str">
            <v>GBC 180 TORPEDO</v>
          </cell>
        </row>
        <row r="233">
          <cell r="G233" t="str">
            <v>60330014</v>
          </cell>
          <cell r="H233" t="str">
            <v>ROUES</v>
          </cell>
          <cell r="I233" t="str">
            <v>GBC 180</v>
          </cell>
          <cell r="J233">
            <v>0</v>
          </cell>
          <cell r="K233" t="str">
            <v/>
          </cell>
          <cell r="L233">
            <v>0</v>
          </cell>
          <cell r="M233" t="str">
            <v>GBC 180 TORPEDO</v>
          </cell>
        </row>
        <row r="234">
          <cell r="G234" t="str">
            <v>60330020</v>
          </cell>
          <cell r="H234" t="str">
            <v>ROUES</v>
          </cell>
          <cell r="I234" t="str">
            <v>GBC 180</v>
          </cell>
          <cell r="J234">
            <v>0</v>
          </cell>
          <cell r="K234" t="str">
            <v>VISITE STATION 5000 KMS OU 1 AN
VISITE STATION 20000 KMS OU 4 ANS
POIGNEE ROUE DE SECOURS HS</v>
          </cell>
          <cell r="L234">
            <v>0</v>
          </cell>
          <cell r="M234" t="str">
            <v>GBC 180 TORPEDO</v>
          </cell>
        </row>
        <row r="235">
          <cell r="G235" t="str">
            <v>60330024</v>
          </cell>
          <cell r="H235" t="str">
            <v>ROUES</v>
          </cell>
          <cell r="I235" t="str">
            <v>GBC 180</v>
          </cell>
          <cell r="J235">
            <v>44601</v>
          </cell>
          <cell r="K235">
            <v>0</v>
          </cell>
          <cell r="L235">
            <v>0</v>
          </cell>
          <cell r="M235" t="str">
            <v>GBC 180 TORPEDO</v>
          </cell>
        </row>
        <row r="236">
          <cell r="G236" t="str">
            <v>60330027</v>
          </cell>
          <cell r="H236" t="str">
            <v>ROUES</v>
          </cell>
          <cell r="I236" t="str">
            <v>GBC 180</v>
          </cell>
          <cell r="J236">
            <v>0</v>
          </cell>
          <cell r="K236" t="str">
            <v/>
          </cell>
          <cell r="L236">
            <v>0</v>
          </cell>
          <cell r="M236" t="str">
            <v>GBC 180 TORPEDO</v>
          </cell>
        </row>
        <row r="237">
          <cell r="G237" t="str">
            <v>60330028</v>
          </cell>
          <cell r="H237" t="str">
            <v>ROUES</v>
          </cell>
          <cell r="I237" t="str">
            <v>GBC 180</v>
          </cell>
          <cell r="J237">
            <v>44593</v>
          </cell>
          <cell r="K237">
            <v>0</v>
          </cell>
          <cell r="L237">
            <v>0</v>
          </cell>
          <cell r="M237" t="str">
            <v>GBC 180 TORPEDO</v>
          </cell>
        </row>
        <row r="238">
          <cell r="G238" t="str">
            <v>60730360</v>
          </cell>
          <cell r="H238" t="str">
            <v>ROUES</v>
          </cell>
          <cell r="I238" t="str">
            <v>GBC 180</v>
          </cell>
          <cell r="J238">
            <v>0</v>
          </cell>
          <cell r="K238">
            <v>0</v>
          </cell>
          <cell r="L238">
            <v>0</v>
          </cell>
          <cell r="M238" t="str">
            <v>GBC 180 TORPEDO</v>
          </cell>
        </row>
        <row r="239">
          <cell r="G239" t="str">
            <v>60930651</v>
          </cell>
          <cell r="H239" t="str">
            <v>ROUES</v>
          </cell>
          <cell r="I239" t="str">
            <v>GBC 180</v>
          </cell>
          <cell r="J239">
            <v>44441</v>
          </cell>
          <cell r="K239" t="str">
            <v xml:space="preserve">REPARATION DES FREINS AR+
ECHANGE D'EMRAYAGE
BANC DE FREINAGE
CONTROLE LIMITEUR DE VITESSE
CONTROLE TECHNIQUE </v>
          </cell>
          <cell r="L239">
            <v>0</v>
          </cell>
          <cell r="M239" t="str">
            <v>GBC 180 ADR</v>
          </cell>
        </row>
        <row r="240">
          <cell r="G240" t="str">
            <v>60930603</v>
          </cell>
          <cell r="H240" t="str">
            <v>ROUES</v>
          </cell>
          <cell r="I240" t="str">
            <v>GBC 180</v>
          </cell>
          <cell r="J240">
            <v>44377</v>
          </cell>
          <cell r="K240" t="str">
            <v>CONTRÔLE LIMITEUR DE VITESSE
PONT INTERMEDIAIRE H.S.</v>
          </cell>
          <cell r="L240">
            <v>0</v>
          </cell>
          <cell r="M240" t="str">
            <v>GBC 180 ADR</v>
          </cell>
        </row>
        <row r="241">
          <cell r="G241" t="str">
            <v>69130612</v>
          </cell>
          <cell r="H241" t="str">
            <v>ROUES</v>
          </cell>
          <cell r="I241" t="str">
            <v>TRM 10000</v>
          </cell>
          <cell r="J241">
            <v>0</v>
          </cell>
          <cell r="K241" t="str">
            <v>Contrôle circuite de charge batt(FAIT)
Charger ou echanger les batteries.(FAIT)</v>
          </cell>
          <cell r="L241">
            <v>0</v>
          </cell>
          <cell r="M241" t="str">
            <v>TRM 10 000 CARGO</v>
          </cell>
        </row>
        <row r="242">
          <cell r="G242" t="str">
            <v>69230138</v>
          </cell>
          <cell r="H242" t="str">
            <v>ROUES</v>
          </cell>
          <cell r="I242" t="str">
            <v>TRM 10000</v>
          </cell>
          <cell r="J242">
            <v>0</v>
          </cell>
          <cell r="K242">
            <v>0</v>
          </cell>
          <cell r="L242">
            <v>0</v>
          </cell>
          <cell r="M242" t="str">
            <v>TRM 10 000 CARGO</v>
          </cell>
        </row>
        <row r="243">
          <cell r="G243" t="str">
            <v>69330280</v>
          </cell>
          <cell r="H243" t="str">
            <v>ROUES</v>
          </cell>
          <cell r="I243" t="str">
            <v>TRM 10000</v>
          </cell>
          <cell r="J243">
            <v>44489</v>
          </cell>
          <cell r="K243" t="str">
            <v>COS
IM  36002
BATTERIES HS</v>
          </cell>
          <cell r="L243">
            <v>0</v>
          </cell>
          <cell r="M243" t="str">
            <v>TRM 10 000 PLATEAU</v>
          </cell>
        </row>
        <row r="244">
          <cell r="G244" t="str">
            <v>69430081</v>
          </cell>
          <cell r="H244" t="str">
            <v>ROUES</v>
          </cell>
          <cell r="I244" t="str">
            <v>TRM 10000</v>
          </cell>
          <cell r="J244">
            <v>0</v>
          </cell>
          <cell r="K244" t="str">
            <v/>
          </cell>
          <cell r="L244">
            <v>0</v>
          </cell>
          <cell r="M244" t="str">
            <v>TRM 10 000 PLATEAU</v>
          </cell>
        </row>
        <row r="245">
          <cell r="G245" t="str">
            <v>69530151</v>
          </cell>
          <cell r="H245" t="str">
            <v>ROUES</v>
          </cell>
          <cell r="I245" t="str">
            <v>TRM 10000</v>
          </cell>
          <cell r="J245">
            <v>0</v>
          </cell>
          <cell r="K245" t="str">
            <v/>
          </cell>
          <cell r="L245">
            <v>0</v>
          </cell>
          <cell r="M245" t="str">
            <v>TRM 10 000 PLATEAU</v>
          </cell>
        </row>
        <row r="246">
          <cell r="G246" t="str">
            <v>69530097</v>
          </cell>
          <cell r="H246" t="str">
            <v>ROUES</v>
          </cell>
          <cell r="I246" t="str">
            <v>TRM 10000</v>
          </cell>
          <cell r="J246">
            <v>0</v>
          </cell>
          <cell r="K246" t="str">
            <v/>
          </cell>
          <cell r="L246">
            <v>0</v>
          </cell>
          <cell r="M246" t="str">
            <v>TRM 10 000 PLATEAU</v>
          </cell>
        </row>
        <row r="247">
          <cell r="G247" t="str">
            <v>60930392</v>
          </cell>
          <cell r="H247" t="str">
            <v>ROUES</v>
          </cell>
          <cell r="I247" t="str">
            <v>SCANIA</v>
          </cell>
          <cell r="J247">
            <v>44578</v>
          </cell>
          <cell r="K247" t="str">
            <v>CONTRÔLE TECHNIQUE (fait)
LIMITEUR DE VITESSE (fait)
BANC DE FREINAGE (fait)
 BARRE ANTI-ENCASTREMENT TORDU (fait)
 PARE-BOUE CÔTÉ GAUCHE +BARRE SUPPORT (fait)
POIGNÉE OUVERTURE CAPOT CASSÉ (fait)
ENTRETIEN X.</v>
          </cell>
          <cell r="L247">
            <v>0</v>
          </cell>
          <cell r="M247" t="str">
            <v>SCANIA BENNE</v>
          </cell>
        </row>
        <row r="248">
          <cell r="G248" t="str">
            <v>60930398</v>
          </cell>
          <cell r="H248" t="str">
            <v>ROUES</v>
          </cell>
          <cell r="I248" t="str">
            <v>SCANIA</v>
          </cell>
          <cell r="J248">
            <v>0</v>
          </cell>
          <cell r="K248" t="str">
            <v/>
          </cell>
          <cell r="L248">
            <v>0</v>
          </cell>
          <cell r="M248" t="str">
            <v>SCANIA BENNE</v>
          </cell>
        </row>
        <row r="249">
          <cell r="G249" t="str">
            <v>60930399</v>
          </cell>
          <cell r="H249" t="str">
            <v>ROUES</v>
          </cell>
          <cell r="I249" t="str">
            <v>SCANIA</v>
          </cell>
          <cell r="J249">
            <v>0</v>
          </cell>
          <cell r="K249" t="str">
            <v/>
          </cell>
          <cell r="L249">
            <v>0</v>
          </cell>
          <cell r="M249" t="str">
            <v>SCANIA BENNE</v>
          </cell>
        </row>
        <row r="250">
          <cell r="G250" t="str">
            <v>60930407</v>
          </cell>
          <cell r="H250" t="str">
            <v>ROUES</v>
          </cell>
          <cell r="I250" t="str">
            <v>SCANIA</v>
          </cell>
          <cell r="J250">
            <v>0</v>
          </cell>
          <cell r="K250" t="str">
            <v/>
          </cell>
          <cell r="L250">
            <v>0</v>
          </cell>
          <cell r="M250" t="str">
            <v>SCANIA BENNE</v>
          </cell>
        </row>
        <row r="251">
          <cell r="G251" t="str">
            <v>60930408</v>
          </cell>
          <cell r="H251" t="str">
            <v>ROUES</v>
          </cell>
          <cell r="I251" t="str">
            <v>SCANIA</v>
          </cell>
          <cell r="J251">
            <v>0</v>
          </cell>
          <cell r="K251" t="str">
            <v>CONTRÔLE TECHNIQUE
LIMITEUR DE VITESSE
BANC DE FREINAGE
ENTRETIEN X</v>
          </cell>
          <cell r="L251" t="str">
            <v>Débordé le 17/02/2022</v>
          </cell>
          <cell r="M251" t="str">
            <v>SCANIA BENNE</v>
          </cell>
        </row>
        <row r="252">
          <cell r="G252" t="str">
            <v>60930411</v>
          </cell>
          <cell r="H252" t="str">
            <v>ROUES</v>
          </cell>
          <cell r="I252" t="str">
            <v>SCANIA</v>
          </cell>
          <cell r="J252">
            <v>0</v>
          </cell>
          <cell r="K252" t="str">
            <v xml:space="preserve">
</v>
          </cell>
          <cell r="L252">
            <v>0</v>
          </cell>
          <cell r="M252" t="str">
            <v>SCANIA BENNE</v>
          </cell>
        </row>
        <row r="253">
          <cell r="G253" t="str">
            <v>68831347</v>
          </cell>
          <cell r="H253" t="str">
            <v>ROUES</v>
          </cell>
          <cell r="I253" t="str">
            <v>TRM 10000</v>
          </cell>
          <cell r="J253">
            <v>0</v>
          </cell>
          <cell r="K253" t="str">
            <v/>
          </cell>
          <cell r="L253">
            <v>0</v>
          </cell>
          <cell r="M253" t="str">
            <v>TRM 10 000 SELLETTE</v>
          </cell>
        </row>
        <row r="254">
          <cell r="G254" t="str">
            <v>68730781</v>
          </cell>
          <cell r="H254" t="str">
            <v>ROUES</v>
          </cell>
          <cell r="I254" t="str">
            <v>TRM 10000</v>
          </cell>
          <cell r="J254">
            <v>0</v>
          </cell>
          <cell r="K254" t="str">
            <v/>
          </cell>
          <cell r="L254">
            <v>0</v>
          </cell>
          <cell r="M254" t="str">
            <v>TRM 10 000 SELLETTE</v>
          </cell>
        </row>
        <row r="255">
          <cell r="G255" t="str">
            <v>60130462</v>
          </cell>
          <cell r="H255" t="str">
            <v>ROUES</v>
          </cell>
          <cell r="I255" t="str">
            <v>GBC 180</v>
          </cell>
          <cell r="J255">
            <v>0</v>
          </cell>
          <cell r="K255" t="str">
            <v>COS</v>
          </cell>
          <cell r="L255">
            <v>0</v>
          </cell>
          <cell r="M255" t="str">
            <v>GBC 180 LOT 7</v>
          </cell>
        </row>
        <row r="256">
          <cell r="G256" t="str">
            <v>60130463</v>
          </cell>
          <cell r="H256" t="str">
            <v>ROUES</v>
          </cell>
          <cell r="I256" t="str">
            <v>GBC 180</v>
          </cell>
          <cell r="J256">
            <v>0</v>
          </cell>
          <cell r="K256" t="str">
            <v/>
          </cell>
          <cell r="L256">
            <v>0</v>
          </cell>
          <cell r="M256" t="str">
            <v>GBC 180 LOT 7</v>
          </cell>
        </row>
        <row r="257">
          <cell r="G257" t="str">
            <v>60330436</v>
          </cell>
          <cell r="H257" t="str">
            <v>ROUES</v>
          </cell>
          <cell r="I257" t="str">
            <v>GBC 180</v>
          </cell>
          <cell r="J257">
            <v>0</v>
          </cell>
          <cell r="K257" t="str">
            <v/>
          </cell>
          <cell r="L257">
            <v>0</v>
          </cell>
          <cell r="M257" t="str">
            <v>GBC 180 LOT 7</v>
          </cell>
        </row>
        <row r="258">
          <cell r="G258" t="str">
            <v>60430471</v>
          </cell>
          <cell r="H258" t="str">
            <v>ROUES</v>
          </cell>
          <cell r="I258" t="str">
            <v>GBC 180</v>
          </cell>
          <cell r="J258">
            <v>0</v>
          </cell>
          <cell r="K258" t="str">
            <v/>
          </cell>
          <cell r="L258">
            <v>0</v>
          </cell>
          <cell r="M258" t="str">
            <v>GBC 180 LOT 7</v>
          </cell>
        </row>
        <row r="259">
          <cell r="G259" t="str">
            <v>69430216</v>
          </cell>
          <cell r="H259" t="str">
            <v>ROUES</v>
          </cell>
          <cell r="I259" t="str">
            <v>TRM 10000</v>
          </cell>
          <cell r="J259">
            <v>0</v>
          </cell>
          <cell r="K259" t="str">
            <v/>
          </cell>
          <cell r="L259">
            <v>0</v>
          </cell>
          <cell r="M259" t="str">
            <v>TRM 10 000 CLD</v>
          </cell>
        </row>
        <row r="260">
          <cell r="G260" t="str">
            <v>60820244</v>
          </cell>
          <cell r="H260" t="str">
            <v>ROUES</v>
          </cell>
          <cell r="I260" t="str">
            <v>VTC SAN</v>
          </cell>
          <cell r="J260">
            <v>0</v>
          </cell>
          <cell r="K260" t="str">
            <v/>
          </cell>
          <cell r="L260">
            <v>0</v>
          </cell>
          <cell r="M260" t="str">
            <v>MASTER SAN</v>
          </cell>
        </row>
        <row r="261">
          <cell r="G261" t="str">
            <v>60520262</v>
          </cell>
          <cell r="H261" t="str">
            <v>ROUES</v>
          </cell>
          <cell r="I261" t="str">
            <v>VGC</v>
          </cell>
          <cell r="J261">
            <v>0</v>
          </cell>
          <cell r="K261" t="str">
            <v/>
          </cell>
          <cell r="L261">
            <v>0</v>
          </cell>
          <cell r="M261" t="str">
            <v>KANGOO SAN</v>
          </cell>
        </row>
        <row r="262">
          <cell r="G262" t="str">
            <v>60820126</v>
          </cell>
          <cell r="H262" t="str">
            <v>ROUES</v>
          </cell>
          <cell r="I262" t="str">
            <v>VGC</v>
          </cell>
          <cell r="J262">
            <v>0</v>
          </cell>
          <cell r="K262" t="str">
            <v/>
          </cell>
          <cell r="L262">
            <v>0</v>
          </cell>
          <cell r="M262" t="str">
            <v>MASTER NEDEX</v>
          </cell>
        </row>
        <row r="263">
          <cell r="G263" t="str">
            <v>61120017</v>
          </cell>
          <cell r="H263" t="str">
            <v>ROUES</v>
          </cell>
          <cell r="I263" t="str">
            <v>VGC</v>
          </cell>
          <cell r="J263">
            <v>0</v>
          </cell>
          <cell r="K263" t="str">
            <v/>
          </cell>
          <cell r="L263">
            <v>0</v>
          </cell>
          <cell r="M263" t="str">
            <v>LAND NEDEX</v>
          </cell>
        </row>
        <row r="264">
          <cell r="G264" t="str">
            <v>2601251</v>
          </cell>
          <cell r="H264" t="str">
            <v>DIVERS ROUES</v>
          </cell>
          <cell r="I264" t="str">
            <v>REMORQUE</v>
          </cell>
          <cell r="J264">
            <v>0</v>
          </cell>
          <cell r="K264">
            <v>0</v>
          </cell>
          <cell r="L264">
            <v>0</v>
          </cell>
          <cell r="M264" t="str">
            <v>REMORQUE 1/4T</v>
          </cell>
        </row>
        <row r="265">
          <cell r="G265" t="str">
            <v>6200028</v>
          </cell>
          <cell r="H265" t="str">
            <v>DIVERS ROUES</v>
          </cell>
          <cell r="I265" t="str">
            <v>REMORQUE</v>
          </cell>
          <cell r="J265">
            <v>0</v>
          </cell>
          <cell r="K265" t="str">
            <v/>
          </cell>
          <cell r="L265">
            <v>0</v>
          </cell>
          <cell r="M265" t="str">
            <v>REMORQUE 1/4T</v>
          </cell>
        </row>
        <row r="266">
          <cell r="G266" t="str">
            <v>1071342</v>
          </cell>
          <cell r="H266" t="str">
            <v>DIVERS ROUES</v>
          </cell>
          <cell r="I266" t="str">
            <v>REMORQUE</v>
          </cell>
          <cell r="J266">
            <v>0</v>
          </cell>
          <cell r="K266" t="str">
            <v/>
          </cell>
          <cell r="L266">
            <v>0</v>
          </cell>
          <cell r="M266" t="str">
            <v>REMORQUE 1/4T</v>
          </cell>
        </row>
        <row r="267">
          <cell r="G267" t="str">
            <v>2400250</v>
          </cell>
          <cell r="H267" t="str">
            <v>DIVERS ROUES</v>
          </cell>
          <cell r="I267" t="str">
            <v>REMORQUE</v>
          </cell>
          <cell r="J267">
            <v>44522</v>
          </cell>
          <cell r="K267" t="str">
            <v xml:space="preserve">STATION TOUS LES ANS
VISITE TOUS LES ANS </v>
          </cell>
          <cell r="L267">
            <v>0</v>
          </cell>
          <cell r="M267" t="str">
            <v>REMORQUE 1T</v>
          </cell>
        </row>
        <row r="268">
          <cell r="G268" t="str">
            <v>2600728</v>
          </cell>
          <cell r="H268" t="str">
            <v>DIVERS ROUES</v>
          </cell>
          <cell r="I268" t="str">
            <v>REMORQUE</v>
          </cell>
          <cell r="J268">
            <v>44368</v>
          </cell>
          <cell r="K268" t="str">
            <v>VISITE 1 AN
STATION 1 AN</v>
          </cell>
          <cell r="L268">
            <v>0</v>
          </cell>
          <cell r="M268" t="str">
            <v>REMORQUE 1T</v>
          </cell>
        </row>
        <row r="269">
          <cell r="G269" t="str">
            <v>2600730</v>
          </cell>
          <cell r="H269" t="str">
            <v>DIVERS ROUES</v>
          </cell>
          <cell r="I269" t="str">
            <v>REMORQUE</v>
          </cell>
          <cell r="J269">
            <v>0</v>
          </cell>
          <cell r="K269" t="str">
            <v/>
          </cell>
          <cell r="L269">
            <v>0</v>
          </cell>
          <cell r="M269" t="str">
            <v>REMORQUE 1T</v>
          </cell>
        </row>
        <row r="270">
          <cell r="G270" t="str">
            <v>2600772</v>
          </cell>
          <cell r="H270" t="str">
            <v>DIVERS ROUES</v>
          </cell>
          <cell r="I270" t="str">
            <v>REMORQUE</v>
          </cell>
          <cell r="J270">
            <v>0</v>
          </cell>
          <cell r="K270" t="str">
            <v/>
          </cell>
          <cell r="L270">
            <v>0</v>
          </cell>
          <cell r="M270" t="str">
            <v>REMORQUE 1T</v>
          </cell>
        </row>
        <row r="271">
          <cell r="G271" t="str">
            <v>2600791</v>
          </cell>
          <cell r="H271" t="str">
            <v>DIVERS ROUES</v>
          </cell>
          <cell r="I271" t="str">
            <v>REMORQUE</v>
          </cell>
          <cell r="J271">
            <v>44364</v>
          </cell>
          <cell r="K271" t="str">
            <v>STATION 2ANS (FAIT)
STATION 1AN(FAIT)
VISITE 10000KM/2ANS(FAIT)
VISITE 1AN 
CONTROLE APG</v>
          </cell>
          <cell r="L271">
            <v>0</v>
          </cell>
          <cell r="M271" t="str">
            <v>REMORQUE 1T</v>
          </cell>
        </row>
        <row r="272">
          <cell r="G272" t="str">
            <v>2600793</v>
          </cell>
          <cell r="H272" t="str">
            <v>DIVERS ROUES</v>
          </cell>
          <cell r="I272" t="str">
            <v>REMORQUE</v>
          </cell>
          <cell r="J272">
            <v>44522</v>
          </cell>
          <cell r="K272" t="str">
            <v xml:space="preserve">STATION TOUS LES ANS
VISITE TOUS LES ANS </v>
          </cell>
          <cell r="L272">
            <v>0</v>
          </cell>
          <cell r="M272" t="str">
            <v>REMORQUE 1T</v>
          </cell>
        </row>
        <row r="273">
          <cell r="G273" t="str">
            <v>2600796</v>
          </cell>
          <cell r="H273" t="str">
            <v>DIVERS ROUES</v>
          </cell>
          <cell r="I273" t="str">
            <v>REMORQUE</v>
          </cell>
          <cell r="J273">
            <v>0</v>
          </cell>
          <cell r="K273" t="str">
            <v/>
          </cell>
          <cell r="L273">
            <v>0</v>
          </cell>
          <cell r="M273" t="str">
            <v>REMORQUE 1T</v>
          </cell>
        </row>
        <row r="274">
          <cell r="G274" t="str">
            <v>68000287</v>
          </cell>
          <cell r="H274" t="str">
            <v>DIVERS ROUES</v>
          </cell>
          <cell r="I274" t="str">
            <v>REMORQUE</v>
          </cell>
          <cell r="J274">
            <v>0</v>
          </cell>
          <cell r="K274" t="str">
            <v/>
          </cell>
          <cell r="L274">
            <v>0</v>
          </cell>
          <cell r="M274" t="str">
            <v>REMORQUE 3,5T</v>
          </cell>
        </row>
        <row r="275">
          <cell r="G275" t="str">
            <v>68200072</v>
          </cell>
          <cell r="H275" t="str">
            <v>DIVERS ROUES</v>
          </cell>
          <cell r="I275" t="str">
            <v>REMORQUE</v>
          </cell>
          <cell r="J275">
            <v>0</v>
          </cell>
          <cell r="K275" t="str">
            <v/>
          </cell>
          <cell r="L275">
            <v>0</v>
          </cell>
          <cell r="M275" t="str">
            <v>REMORQUE 3,5T</v>
          </cell>
        </row>
        <row r="276">
          <cell r="G276" t="str">
            <v>61600028</v>
          </cell>
          <cell r="H276" t="str">
            <v>DIVERS ROUES</v>
          </cell>
          <cell r="I276" t="str">
            <v>REMORQUE</v>
          </cell>
          <cell r="J276">
            <v>0</v>
          </cell>
          <cell r="K276" t="str">
            <v/>
          </cell>
          <cell r="L276">
            <v>0</v>
          </cell>
          <cell r="M276" t="str">
            <v>REMORQUE PPLOG</v>
          </cell>
        </row>
        <row r="277">
          <cell r="G277" t="str">
            <v>61600029</v>
          </cell>
          <cell r="H277" t="str">
            <v>DIVERS ROUES</v>
          </cell>
          <cell r="I277" t="str">
            <v>REMORQUE</v>
          </cell>
          <cell r="J277">
            <v>0</v>
          </cell>
          <cell r="K277" t="str">
            <v/>
          </cell>
          <cell r="L277">
            <v>0</v>
          </cell>
          <cell r="M277" t="str">
            <v>REMORQUE PPLOG</v>
          </cell>
        </row>
        <row r="278">
          <cell r="G278" t="str">
            <v>69800026</v>
          </cell>
          <cell r="H278" t="str">
            <v>DIVERS ROUES</v>
          </cell>
          <cell r="I278" t="str">
            <v>REMORQUE</v>
          </cell>
          <cell r="J278">
            <v>44592</v>
          </cell>
          <cell r="K278" t="str">
            <v>COS
CT
REPARATION PNEUMATIQUES</v>
          </cell>
          <cell r="L278">
            <v>0</v>
          </cell>
          <cell r="M278" t="str">
            <v>REMORQUE PORTE ENGIN</v>
          </cell>
        </row>
        <row r="279">
          <cell r="G279" t="str">
            <v>69500072</v>
          </cell>
          <cell r="H279" t="str">
            <v>DIVERS ROUES</v>
          </cell>
          <cell r="I279" t="str">
            <v>REMORQUE</v>
          </cell>
          <cell r="J279">
            <v>44378</v>
          </cell>
          <cell r="K279" t="str">
            <v>TIMON HS  DEBORDÉ NTI 2</v>
          </cell>
          <cell r="L279">
            <v>0</v>
          </cell>
          <cell r="M279" t="str">
            <v>REMORQUE 1500L</v>
          </cell>
        </row>
        <row r="280">
          <cell r="G280" t="str">
            <v>69500321</v>
          </cell>
          <cell r="H280" t="str">
            <v>DIVERS ROUES</v>
          </cell>
          <cell r="I280" t="str">
            <v>REMORQUE</v>
          </cell>
          <cell r="J280">
            <v>44363</v>
          </cell>
          <cell r="K280" t="str">
            <v>TIMON HS  DEBORDÉ NTI 2</v>
          </cell>
          <cell r="L280">
            <v>0</v>
          </cell>
          <cell r="M280" t="str">
            <v>REMORQUE 1500L</v>
          </cell>
        </row>
        <row r="281">
          <cell r="G281" t="str">
            <v>69500322</v>
          </cell>
          <cell r="H281" t="str">
            <v>DIVERS ROUES</v>
          </cell>
          <cell r="I281" t="str">
            <v>REMORQUE</v>
          </cell>
          <cell r="J281">
            <v>0</v>
          </cell>
          <cell r="K281" t="str">
            <v/>
          </cell>
          <cell r="L281">
            <v>0</v>
          </cell>
          <cell r="M281" t="str">
            <v>REMORQUE 1500L</v>
          </cell>
        </row>
        <row r="282">
          <cell r="G282" t="str">
            <v>69400008</v>
          </cell>
          <cell r="H282" t="str">
            <v>DIVERS ROUES</v>
          </cell>
          <cell r="I282" t="str">
            <v>REMORQUE</v>
          </cell>
          <cell r="J282">
            <v>0</v>
          </cell>
          <cell r="K282" t="str">
            <v/>
          </cell>
          <cell r="L282">
            <v>0</v>
          </cell>
          <cell r="M282" t="str">
            <v>REMORQUE PORTE VHL</v>
          </cell>
        </row>
        <row r="283">
          <cell r="G283" t="str">
            <v>178</v>
          </cell>
          <cell r="H283" t="str">
            <v>DIVERS ENGINS</v>
          </cell>
          <cell r="I283" t="str">
            <v>GE</v>
          </cell>
          <cell r="J283">
            <v>0</v>
          </cell>
          <cell r="K283" t="str">
            <v/>
          </cell>
          <cell r="L283">
            <v>0</v>
          </cell>
          <cell r="M283" t="str">
            <v>GE 1500 W</v>
          </cell>
        </row>
        <row r="284">
          <cell r="G284" t="str">
            <v>177</v>
          </cell>
          <cell r="H284" t="str">
            <v>DIVERS ENGINS</v>
          </cell>
          <cell r="I284" t="str">
            <v>GE</v>
          </cell>
          <cell r="J284">
            <v>0</v>
          </cell>
          <cell r="K284" t="str">
            <v/>
          </cell>
          <cell r="L284">
            <v>0</v>
          </cell>
          <cell r="M284" t="str">
            <v>GE 1500 W</v>
          </cell>
        </row>
        <row r="285">
          <cell r="G285" t="str">
            <v>180.</v>
          </cell>
          <cell r="H285" t="str">
            <v>DIVERS ENGINS</v>
          </cell>
          <cell r="I285" t="str">
            <v>GE</v>
          </cell>
          <cell r="J285">
            <v>0</v>
          </cell>
          <cell r="K285" t="str">
            <v/>
          </cell>
          <cell r="L285">
            <v>0</v>
          </cell>
          <cell r="M285" t="str">
            <v>GE 1500 W</v>
          </cell>
        </row>
        <row r="286">
          <cell r="G286" t="str">
            <v>194</v>
          </cell>
          <cell r="H286" t="str">
            <v>DIVERS ENGINS</v>
          </cell>
          <cell r="I286" t="str">
            <v>GE</v>
          </cell>
          <cell r="J286">
            <v>0</v>
          </cell>
          <cell r="K286" t="str">
            <v/>
          </cell>
          <cell r="L286">
            <v>0</v>
          </cell>
          <cell r="M286" t="str">
            <v>GE 1500 W</v>
          </cell>
        </row>
        <row r="287">
          <cell r="G287" t="str">
            <v>930000330</v>
          </cell>
          <cell r="H287" t="str">
            <v>DIVERS ENGINS</v>
          </cell>
          <cell r="I287" t="str">
            <v>GE</v>
          </cell>
          <cell r="J287">
            <v>0</v>
          </cell>
          <cell r="K287" t="str">
            <v/>
          </cell>
          <cell r="L287">
            <v>0</v>
          </cell>
          <cell r="M287" t="str">
            <v>GE 2500 W</v>
          </cell>
        </row>
        <row r="288">
          <cell r="G288" t="str">
            <v>930000331</v>
          </cell>
          <cell r="H288" t="str">
            <v>DIVERS ENGINS</v>
          </cell>
          <cell r="I288" t="str">
            <v>GE</v>
          </cell>
          <cell r="J288">
            <v>0</v>
          </cell>
          <cell r="K288" t="str">
            <v/>
          </cell>
          <cell r="L288">
            <v>0</v>
          </cell>
          <cell r="M288" t="str">
            <v>GE 2500 W</v>
          </cell>
        </row>
        <row r="289">
          <cell r="G289" t="str">
            <v>058</v>
          </cell>
          <cell r="H289" t="str">
            <v>DIVERS ENGINS</v>
          </cell>
          <cell r="I289" t="str">
            <v>GE</v>
          </cell>
          <cell r="J289">
            <v>0</v>
          </cell>
          <cell r="K289" t="str">
            <v/>
          </cell>
          <cell r="L289">
            <v>0</v>
          </cell>
          <cell r="M289" t="str">
            <v>GE 2500 W</v>
          </cell>
        </row>
        <row r="290">
          <cell r="G290" t="str">
            <v>071</v>
          </cell>
          <cell r="H290" t="str">
            <v>DIVERS ENGINS</v>
          </cell>
          <cell r="I290" t="str">
            <v>GE</v>
          </cell>
          <cell r="J290">
            <v>0</v>
          </cell>
          <cell r="K290" t="str">
            <v/>
          </cell>
          <cell r="L290">
            <v>0</v>
          </cell>
          <cell r="M290" t="str">
            <v>GE 2500 W</v>
          </cell>
        </row>
        <row r="291">
          <cell r="G291" t="str">
            <v>1045197</v>
          </cell>
          <cell r="H291" t="str">
            <v>DIVERS ENGINS</v>
          </cell>
          <cell r="I291" t="str">
            <v>PROPULSEUR</v>
          </cell>
          <cell r="J291">
            <v>0</v>
          </cell>
          <cell r="K291" t="str">
            <v/>
          </cell>
          <cell r="L291">
            <v>0</v>
          </cell>
          <cell r="M291" t="str">
            <v>YAMAHA 9 CH</v>
          </cell>
        </row>
        <row r="292">
          <cell r="G292" t="str">
            <v>1045344</v>
          </cell>
          <cell r="H292" t="str">
            <v>DIVERS ENGINS</v>
          </cell>
          <cell r="I292" t="str">
            <v>PROPULSEUR</v>
          </cell>
          <cell r="J292">
            <v>0</v>
          </cell>
          <cell r="K292" t="str">
            <v/>
          </cell>
          <cell r="L292">
            <v>0</v>
          </cell>
          <cell r="M292" t="str">
            <v>YAMAHA 9 CH</v>
          </cell>
        </row>
        <row r="293">
          <cell r="G293" t="str">
            <v>1048366</v>
          </cell>
          <cell r="H293" t="str">
            <v>DIVERS ENGINS</v>
          </cell>
          <cell r="I293" t="str">
            <v>PROPULSEUR</v>
          </cell>
          <cell r="J293">
            <v>0</v>
          </cell>
          <cell r="K293" t="str">
            <v/>
          </cell>
          <cell r="L293">
            <v>0</v>
          </cell>
          <cell r="M293" t="str">
            <v>YAMAHA 9 CH</v>
          </cell>
        </row>
        <row r="294">
          <cell r="G294" t="str">
            <v>1048791</v>
          </cell>
          <cell r="H294" t="str">
            <v>DIVERS ENGINS</v>
          </cell>
          <cell r="I294" t="str">
            <v>PROPULSEUR</v>
          </cell>
          <cell r="J294">
            <v>0</v>
          </cell>
          <cell r="K294" t="str">
            <v/>
          </cell>
          <cell r="L294">
            <v>0</v>
          </cell>
          <cell r="M294" t="str">
            <v>YAMAHA 9 CH</v>
          </cell>
        </row>
        <row r="295">
          <cell r="G295" t="str">
            <v>1312833</v>
          </cell>
          <cell r="H295" t="str">
            <v>DIVERS ENGINS</v>
          </cell>
          <cell r="I295" t="str">
            <v>PROPULSEUR</v>
          </cell>
          <cell r="J295">
            <v>0</v>
          </cell>
          <cell r="K295" t="str">
            <v/>
          </cell>
          <cell r="L295">
            <v>0</v>
          </cell>
          <cell r="M295" t="str">
            <v>HONDA 10 CH</v>
          </cell>
        </row>
        <row r="296">
          <cell r="G296" t="str">
            <v>1312832</v>
          </cell>
          <cell r="H296" t="str">
            <v>DIVERS ENGINS</v>
          </cell>
          <cell r="I296" t="str">
            <v>PROPULSEUR</v>
          </cell>
          <cell r="J296">
            <v>0</v>
          </cell>
          <cell r="K296" t="str">
            <v/>
          </cell>
          <cell r="L296">
            <v>0</v>
          </cell>
          <cell r="M296" t="str">
            <v>HONDA 10 CH</v>
          </cell>
        </row>
        <row r="297">
          <cell r="G297" t="str">
            <v>1312834</v>
          </cell>
          <cell r="H297" t="str">
            <v>DIVERS ENGINS</v>
          </cell>
          <cell r="I297" t="str">
            <v>PROPULSEUR</v>
          </cell>
          <cell r="J297">
            <v>0</v>
          </cell>
          <cell r="K297" t="str">
            <v/>
          </cell>
          <cell r="L297">
            <v>0</v>
          </cell>
          <cell r="M297" t="str">
            <v>HONDA 10 CH</v>
          </cell>
        </row>
        <row r="298">
          <cell r="G298" t="str">
            <v>1312840</v>
          </cell>
          <cell r="H298" t="str">
            <v>DIVERS ENGINS</v>
          </cell>
          <cell r="I298" t="str">
            <v>PROPULSEUR</v>
          </cell>
          <cell r="J298">
            <v>0</v>
          </cell>
          <cell r="K298" t="str">
            <v/>
          </cell>
          <cell r="L298">
            <v>0</v>
          </cell>
          <cell r="M298" t="str">
            <v>HONDA 10 CH</v>
          </cell>
        </row>
        <row r="299">
          <cell r="G299" t="str">
            <v>1312844</v>
          </cell>
          <cell r="H299" t="str">
            <v>DIVERS ENGINS</v>
          </cell>
          <cell r="I299" t="str">
            <v>PROPULSEUR</v>
          </cell>
          <cell r="J299">
            <v>0</v>
          </cell>
          <cell r="K299">
            <v>0</v>
          </cell>
          <cell r="L299">
            <v>0</v>
          </cell>
          <cell r="M299" t="str">
            <v>HONDA 10 CH</v>
          </cell>
        </row>
        <row r="300">
          <cell r="G300" t="str">
            <v>1312874</v>
          </cell>
          <cell r="H300" t="str">
            <v>DIVERS ENGINS</v>
          </cell>
          <cell r="I300" t="str">
            <v>PROPULSEUR</v>
          </cell>
          <cell r="J300">
            <v>0</v>
          </cell>
          <cell r="K300">
            <v>0</v>
          </cell>
          <cell r="L300">
            <v>0</v>
          </cell>
          <cell r="M300" t="str">
            <v>HONDA 10 CH</v>
          </cell>
        </row>
        <row r="301">
          <cell r="G301" t="str">
            <v>1312900</v>
          </cell>
          <cell r="H301" t="str">
            <v>DIVERS ENGINS</v>
          </cell>
          <cell r="I301" t="str">
            <v>PROPULSEUR</v>
          </cell>
          <cell r="J301">
            <v>0</v>
          </cell>
          <cell r="K301" t="str">
            <v xml:space="preserve">
</v>
          </cell>
          <cell r="L301">
            <v>0</v>
          </cell>
          <cell r="M301" t="str">
            <v>HONDA 10 CH</v>
          </cell>
        </row>
        <row r="302">
          <cell r="G302" t="str">
            <v>1702259</v>
          </cell>
          <cell r="H302" t="str">
            <v>DIVERS ENGINS</v>
          </cell>
          <cell r="I302" t="str">
            <v>PROPULSEUR</v>
          </cell>
          <cell r="J302">
            <v>0</v>
          </cell>
          <cell r="K302" t="str">
            <v/>
          </cell>
          <cell r="L302">
            <v>0</v>
          </cell>
          <cell r="M302" t="str">
            <v>HONDA 10 CH</v>
          </cell>
        </row>
        <row r="303">
          <cell r="G303" t="str">
            <v>1312830</v>
          </cell>
          <cell r="H303" t="str">
            <v>DIVERS ENGINS</v>
          </cell>
          <cell r="I303" t="str">
            <v>PROPULSEUR</v>
          </cell>
          <cell r="J303">
            <v>0</v>
          </cell>
          <cell r="K303" t="str">
            <v/>
          </cell>
          <cell r="L303">
            <v>0</v>
          </cell>
          <cell r="M303" t="str">
            <v>HONDA 10 CH</v>
          </cell>
        </row>
        <row r="304">
          <cell r="G304" t="str">
            <v>1312831</v>
          </cell>
          <cell r="H304" t="str">
            <v>DIVERS ENGINS</v>
          </cell>
          <cell r="I304" t="str">
            <v>PROPULSEUR</v>
          </cell>
          <cell r="J304">
            <v>0</v>
          </cell>
          <cell r="K304" t="str">
            <v/>
          </cell>
          <cell r="L304">
            <v>0</v>
          </cell>
          <cell r="M304" t="str">
            <v>HONDA 10 CH</v>
          </cell>
        </row>
        <row r="305">
          <cell r="G305" t="str">
            <v>1312857</v>
          </cell>
          <cell r="H305" t="str">
            <v>DIVERS ENGINS</v>
          </cell>
          <cell r="I305" t="str">
            <v>PROPULSEUR</v>
          </cell>
          <cell r="J305">
            <v>0</v>
          </cell>
          <cell r="K305" t="str">
            <v/>
          </cell>
          <cell r="L305">
            <v>0</v>
          </cell>
          <cell r="M305" t="str">
            <v>HONDA 10 CH</v>
          </cell>
        </row>
        <row r="306">
          <cell r="G306" t="str">
            <v>1312878</v>
          </cell>
          <cell r="H306" t="str">
            <v>DIVERS ENGINS</v>
          </cell>
          <cell r="I306" t="str">
            <v>PROPULSEUR</v>
          </cell>
          <cell r="J306">
            <v>0</v>
          </cell>
          <cell r="K306" t="str">
            <v/>
          </cell>
          <cell r="L306">
            <v>0</v>
          </cell>
          <cell r="M306" t="str">
            <v>HONDA 10 CH</v>
          </cell>
        </row>
        <row r="307">
          <cell r="G307" t="str">
            <v>1312879</v>
          </cell>
          <cell r="H307" t="str">
            <v>DIVERS ENGINS</v>
          </cell>
          <cell r="I307" t="str">
            <v>PROPULSEUR</v>
          </cell>
          <cell r="J307">
            <v>0</v>
          </cell>
          <cell r="K307" t="str">
            <v/>
          </cell>
          <cell r="L307">
            <v>0</v>
          </cell>
          <cell r="M307" t="str">
            <v>HONDA 10 CH</v>
          </cell>
        </row>
        <row r="308">
          <cell r="G308" t="str">
            <v>1312882</v>
          </cell>
          <cell r="H308" t="str">
            <v>DIVERS ENGINS</v>
          </cell>
          <cell r="I308" t="str">
            <v>PROPULSEUR</v>
          </cell>
          <cell r="J308">
            <v>0</v>
          </cell>
          <cell r="K308" t="str">
            <v/>
          </cell>
          <cell r="L308">
            <v>0</v>
          </cell>
          <cell r="M308" t="str">
            <v>HONDA 10 CH</v>
          </cell>
        </row>
        <row r="309">
          <cell r="G309" t="str">
            <v>1312892</v>
          </cell>
          <cell r="H309" t="str">
            <v>DIVERS ENGINS</v>
          </cell>
          <cell r="I309" t="str">
            <v>PROPULSEUR</v>
          </cell>
          <cell r="J309">
            <v>0</v>
          </cell>
          <cell r="K309" t="str">
            <v/>
          </cell>
          <cell r="L309">
            <v>0</v>
          </cell>
          <cell r="M309" t="str">
            <v>HONDA 10 CH</v>
          </cell>
        </row>
        <row r="310">
          <cell r="G310" t="str">
            <v>1702415</v>
          </cell>
          <cell r="H310" t="str">
            <v>DIVERS ENGINS</v>
          </cell>
          <cell r="I310" t="str">
            <v>PROPULSEUR</v>
          </cell>
          <cell r="J310">
            <v>0</v>
          </cell>
          <cell r="K310" t="str">
            <v/>
          </cell>
          <cell r="L310">
            <v>0</v>
          </cell>
          <cell r="M310" t="str">
            <v>HONDA 10 CH</v>
          </cell>
        </row>
        <row r="311">
          <cell r="G311" t="str">
            <v>20543</v>
          </cell>
          <cell r="H311" t="str">
            <v>DIVERS ENGINS</v>
          </cell>
          <cell r="I311" t="str">
            <v>PROPULSEUR</v>
          </cell>
          <cell r="J311">
            <v>44364</v>
          </cell>
          <cell r="K311" t="str">
            <v>VISITE ANNUELLE
VIDANGE PIED D'HELICE</v>
          </cell>
          <cell r="L311">
            <v>0</v>
          </cell>
          <cell r="M311" t="str">
            <v>TOHATSU 40 CH</v>
          </cell>
        </row>
        <row r="312">
          <cell r="G312" t="str">
            <v>1026006</v>
          </cell>
          <cell r="H312" t="str">
            <v>DIVERS ENGINS</v>
          </cell>
          <cell r="I312" t="str">
            <v>PROPULSEUR</v>
          </cell>
          <cell r="J312">
            <v>0</v>
          </cell>
          <cell r="K312" t="str">
            <v/>
          </cell>
          <cell r="L312">
            <v>0</v>
          </cell>
          <cell r="M312" t="str">
            <v>YAMAHA 40 CH</v>
          </cell>
        </row>
        <row r="313">
          <cell r="G313" t="str">
            <v>1025996</v>
          </cell>
          <cell r="H313" t="str">
            <v>DIVERS ENGINS</v>
          </cell>
          <cell r="I313" t="str">
            <v>PROPULSEUR</v>
          </cell>
          <cell r="J313">
            <v>0</v>
          </cell>
          <cell r="K313" t="str">
            <v/>
          </cell>
          <cell r="L313">
            <v>0</v>
          </cell>
          <cell r="M313" t="str">
            <v>YAMAHA 40 CH</v>
          </cell>
        </row>
        <row r="314">
          <cell r="G314" t="str">
            <v>1024749</v>
          </cell>
          <cell r="H314" t="str">
            <v>DIVERS ENGINS</v>
          </cell>
          <cell r="I314" t="str">
            <v>PROPULSEUR</v>
          </cell>
          <cell r="J314">
            <v>44581</v>
          </cell>
          <cell r="K314" t="str">
            <v>VISITE 1 AN / 50 HRS (Pb carburation, à deborder NTI2)</v>
          </cell>
          <cell r="L314">
            <v>0</v>
          </cell>
          <cell r="M314" t="str">
            <v>YAMAHA 40 CH</v>
          </cell>
        </row>
        <row r="315">
          <cell r="G315" t="str">
            <v>1135047</v>
          </cell>
          <cell r="H315" t="str">
            <v>DIVERS ENGINS</v>
          </cell>
          <cell r="I315" t="str">
            <v>PROPULSEUR</v>
          </cell>
          <cell r="J315">
            <v>0</v>
          </cell>
          <cell r="K315" t="str">
            <v/>
          </cell>
          <cell r="L315">
            <v>0</v>
          </cell>
          <cell r="M315" t="str">
            <v>YAMAHA 40 CH</v>
          </cell>
        </row>
        <row r="316">
          <cell r="G316" t="str">
            <v>1136876</v>
          </cell>
          <cell r="H316" t="str">
            <v>DIVERS ENGINS</v>
          </cell>
          <cell r="I316" t="str">
            <v>PROPULSEUR</v>
          </cell>
          <cell r="J316">
            <v>0</v>
          </cell>
          <cell r="K316" t="str">
            <v/>
          </cell>
          <cell r="L316">
            <v>0</v>
          </cell>
          <cell r="M316" t="str">
            <v>YAMAHA 40 CH</v>
          </cell>
        </row>
        <row r="317">
          <cell r="G317" t="str">
            <v>1152044</v>
          </cell>
          <cell r="H317" t="str">
            <v>DIVERS ENGINS</v>
          </cell>
          <cell r="I317" t="str">
            <v>PROPULSEUR</v>
          </cell>
          <cell r="J317">
            <v>0</v>
          </cell>
          <cell r="K317" t="str">
            <v/>
          </cell>
          <cell r="L317">
            <v>0</v>
          </cell>
          <cell r="M317" t="str">
            <v>YAMAHA 40 CH</v>
          </cell>
        </row>
        <row r="318">
          <cell r="G318" t="str">
            <v>1152060</v>
          </cell>
          <cell r="H318" t="str">
            <v>DIVERS ENGINS</v>
          </cell>
          <cell r="I318" t="str">
            <v>PROPULSEUR</v>
          </cell>
          <cell r="J318">
            <v>0</v>
          </cell>
          <cell r="K318" t="str">
            <v/>
          </cell>
          <cell r="L318">
            <v>0</v>
          </cell>
          <cell r="M318" t="str">
            <v>YAMAHA 40 CH</v>
          </cell>
        </row>
        <row r="319">
          <cell r="G319" t="str">
            <v>272415</v>
          </cell>
          <cell r="H319" t="str">
            <v>DIVERS ENGINS</v>
          </cell>
          <cell r="I319" t="str">
            <v>PROPULSEUR</v>
          </cell>
          <cell r="J319">
            <v>44581</v>
          </cell>
          <cell r="K319" t="str">
            <v>VISITE 1 AN / 50 HRS</v>
          </cell>
          <cell r="L319">
            <v>0</v>
          </cell>
          <cell r="M319" t="str">
            <v>MERCURY 55 CH</v>
          </cell>
        </row>
        <row r="320">
          <cell r="G320" t="str">
            <v>1003292</v>
          </cell>
          <cell r="H320" t="str">
            <v>DIVERS ENGINS</v>
          </cell>
          <cell r="I320" t="str">
            <v>PROPULSEUR</v>
          </cell>
          <cell r="J320">
            <v>0</v>
          </cell>
          <cell r="K320">
            <v>0</v>
          </cell>
          <cell r="L320">
            <v>0</v>
          </cell>
          <cell r="M320" t="str">
            <v>YAMAHA 55 CH</v>
          </cell>
        </row>
        <row r="321">
          <cell r="G321" t="str">
            <v>1003299</v>
          </cell>
          <cell r="H321" t="str">
            <v>DIVERS ENGINS</v>
          </cell>
          <cell r="I321" t="str">
            <v>PROPULSEUR</v>
          </cell>
          <cell r="J321">
            <v>0</v>
          </cell>
          <cell r="K321">
            <v>0</v>
          </cell>
          <cell r="L321">
            <v>0</v>
          </cell>
          <cell r="M321" t="str">
            <v>YAMAHA 55 CH</v>
          </cell>
        </row>
        <row r="322">
          <cell r="G322" t="str">
            <v>1003318</v>
          </cell>
          <cell r="H322" t="str">
            <v>DIVERS ENGINS</v>
          </cell>
          <cell r="I322" t="str">
            <v>PROPULSEUR</v>
          </cell>
          <cell r="J322">
            <v>0</v>
          </cell>
          <cell r="K322" t="str">
            <v/>
          </cell>
          <cell r="L322">
            <v>0</v>
          </cell>
          <cell r="M322" t="str">
            <v>YAMAHA 55 CH</v>
          </cell>
        </row>
        <row r="323">
          <cell r="G323" t="str">
            <v>1003322</v>
          </cell>
          <cell r="H323" t="str">
            <v>DIVERS ENGINS</v>
          </cell>
          <cell r="I323" t="str">
            <v>PROPULSEUR</v>
          </cell>
          <cell r="J323">
            <v>0</v>
          </cell>
          <cell r="K323" t="str">
            <v/>
          </cell>
          <cell r="L323">
            <v>0</v>
          </cell>
          <cell r="M323" t="str">
            <v>YAMAHA 55 CH</v>
          </cell>
        </row>
        <row r="324">
          <cell r="G324" t="str">
            <v>1003323</v>
          </cell>
          <cell r="H324" t="str">
            <v>DIVERS ENGINS</v>
          </cell>
          <cell r="I324" t="str">
            <v>PROPULSEUR</v>
          </cell>
          <cell r="J324">
            <v>0</v>
          </cell>
          <cell r="K324" t="str">
            <v/>
          </cell>
          <cell r="L324">
            <v>0</v>
          </cell>
          <cell r="M324" t="str">
            <v>YAMAHA 55 CH</v>
          </cell>
        </row>
        <row r="325">
          <cell r="G325" t="str">
            <v>1003300</v>
          </cell>
          <cell r="H325" t="str">
            <v>DIVERS ENGINS</v>
          </cell>
          <cell r="I325" t="str">
            <v>PROPULSEUR</v>
          </cell>
          <cell r="J325">
            <v>0</v>
          </cell>
          <cell r="K325">
            <v>0</v>
          </cell>
          <cell r="L325">
            <v>0</v>
          </cell>
          <cell r="M325" t="str">
            <v>YAMAHA 55 CH</v>
          </cell>
        </row>
        <row r="326">
          <cell r="G326" t="str">
            <v>1001592</v>
          </cell>
          <cell r="H326" t="str">
            <v>DIVERS ENGINS</v>
          </cell>
          <cell r="I326" t="str">
            <v>PROPULSEUR</v>
          </cell>
          <cell r="J326">
            <v>0</v>
          </cell>
          <cell r="K326" t="str">
            <v/>
          </cell>
          <cell r="L326">
            <v>0</v>
          </cell>
          <cell r="M326" t="str">
            <v>YAMAHA 55 CH</v>
          </cell>
        </row>
        <row r="327">
          <cell r="G327" t="str">
            <v>1001560</v>
          </cell>
          <cell r="H327" t="str">
            <v>DIVERS ENGINS</v>
          </cell>
          <cell r="I327" t="str">
            <v>PROPULSEUR</v>
          </cell>
          <cell r="J327">
            <v>0</v>
          </cell>
          <cell r="K327" t="str">
            <v/>
          </cell>
          <cell r="L327">
            <v>0</v>
          </cell>
          <cell r="M327" t="str">
            <v>YAMAHA 55 CH</v>
          </cell>
        </row>
        <row r="328">
          <cell r="G328" t="str">
            <v>1001596</v>
          </cell>
          <cell r="H328" t="str">
            <v>DIVERS ENGINS</v>
          </cell>
          <cell r="I328" t="str">
            <v>PROPULSEUR</v>
          </cell>
          <cell r="J328">
            <v>0</v>
          </cell>
          <cell r="K328" t="str">
            <v/>
          </cell>
          <cell r="L328">
            <v>0</v>
          </cell>
          <cell r="M328" t="str">
            <v>YAMAHA 55 CH</v>
          </cell>
        </row>
        <row r="329">
          <cell r="G329" t="str">
            <v>1049289</v>
          </cell>
          <cell r="H329" t="str">
            <v>DIVERS ENGINS</v>
          </cell>
          <cell r="I329" t="str">
            <v>PROPULSEUR</v>
          </cell>
          <cell r="J329">
            <v>0</v>
          </cell>
          <cell r="K329">
            <v>0</v>
          </cell>
          <cell r="L329">
            <v>0</v>
          </cell>
          <cell r="M329" t="str">
            <v>YAMAHA 60 CH</v>
          </cell>
        </row>
        <row r="330">
          <cell r="G330" t="str">
            <v>60500098</v>
          </cell>
          <cell r="H330" t="str">
            <v>DIVERS ROUES</v>
          </cell>
          <cell r="I330" t="str">
            <v>REMORQUE</v>
          </cell>
          <cell r="J330">
            <v>0</v>
          </cell>
          <cell r="K330" t="str">
            <v/>
          </cell>
          <cell r="L330">
            <v>0</v>
          </cell>
          <cell r="M330" t="str">
            <v>REMORQUE MECANOREM</v>
          </cell>
        </row>
        <row r="331">
          <cell r="G331" t="str">
            <v>60600109</v>
          </cell>
          <cell r="H331" t="str">
            <v>DIVERS ROUES</v>
          </cell>
          <cell r="I331" t="str">
            <v>REMORQUE</v>
          </cell>
          <cell r="J331">
            <v>0</v>
          </cell>
          <cell r="K331" t="str">
            <v/>
          </cell>
          <cell r="L331">
            <v>0</v>
          </cell>
          <cell r="M331" t="str">
            <v>REMORQUE MECANOREM</v>
          </cell>
        </row>
        <row r="332">
          <cell r="G332" t="str">
            <v>60500116</v>
          </cell>
          <cell r="H332" t="str">
            <v>DIVERS ROUES</v>
          </cell>
          <cell r="I332" t="str">
            <v>REMORQUE</v>
          </cell>
          <cell r="J332">
            <v>44363</v>
          </cell>
          <cell r="K332" t="str">
            <v>REP SUITE COS(ROUE JOCKEY+SUPPORT ROUE DE SECOUR+REP ELEC)</v>
          </cell>
          <cell r="L332">
            <v>0</v>
          </cell>
          <cell r="M332" t="str">
            <v>REMORQUE MECANOREM</v>
          </cell>
        </row>
        <row r="333">
          <cell r="G333" t="str">
            <v>60500131</v>
          </cell>
          <cell r="H333" t="str">
            <v>DIVERS ROUES</v>
          </cell>
          <cell r="I333" t="str">
            <v>REMORQUE</v>
          </cell>
          <cell r="J333">
            <v>0</v>
          </cell>
          <cell r="K333" t="str">
            <v/>
          </cell>
          <cell r="L333">
            <v>0</v>
          </cell>
          <cell r="M333" t="str">
            <v>REMORQUE MECANOREM</v>
          </cell>
        </row>
        <row r="334">
          <cell r="G334" t="str">
            <v>60500132</v>
          </cell>
          <cell r="H334" t="str">
            <v>DIVERS ROUES</v>
          </cell>
          <cell r="I334" t="str">
            <v>REMORQUE</v>
          </cell>
          <cell r="J334">
            <v>0</v>
          </cell>
          <cell r="K334" t="str">
            <v/>
          </cell>
          <cell r="L334">
            <v>0</v>
          </cell>
          <cell r="M334" t="str">
            <v>REMORQUE MECANOREM</v>
          </cell>
        </row>
        <row r="335">
          <cell r="G335" t="str">
            <v>61501039</v>
          </cell>
          <cell r="H335" t="str">
            <v>DIVERS ROUES</v>
          </cell>
          <cell r="I335" t="str">
            <v>REMORQUE</v>
          </cell>
          <cell r="J335">
            <v>0</v>
          </cell>
          <cell r="K335">
            <v>0</v>
          </cell>
          <cell r="L335">
            <v>0</v>
          </cell>
          <cell r="M335" t="str">
            <v>REMORQUE MECANOREM</v>
          </cell>
        </row>
        <row r="336">
          <cell r="G336" t="str">
            <v>60900307</v>
          </cell>
          <cell r="H336" t="str">
            <v>DIVERS ROUES</v>
          </cell>
          <cell r="I336" t="str">
            <v>REMORQUE</v>
          </cell>
          <cell r="J336">
            <v>44581</v>
          </cell>
          <cell r="K336" t="str">
            <v>VISITE ANNUELLE (FAIT)</v>
          </cell>
          <cell r="L336">
            <v>0</v>
          </cell>
          <cell r="M336" t="str">
            <v>REMORQUE MECANOREM</v>
          </cell>
        </row>
        <row r="337">
          <cell r="G337" t="str">
            <v>D100010</v>
          </cell>
          <cell r="H337" t="str">
            <v>ENGINS</v>
          </cell>
          <cell r="I337" t="str">
            <v>TRACTEUR NIVELLEUR</v>
          </cell>
          <cell r="J337">
            <v>44578</v>
          </cell>
          <cell r="K337" t="str">
            <v>TOUTES VISITES STATION SERVICE
TOUTES VISITES NTI1
VGP</v>
          </cell>
          <cell r="L337">
            <v>0</v>
          </cell>
          <cell r="M337" t="str">
            <v>D6K BOUTEUR</v>
          </cell>
        </row>
        <row r="338">
          <cell r="G338" t="str">
            <v>F400016</v>
          </cell>
          <cell r="H338" t="str">
            <v>ENGINS</v>
          </cell>
          <cell r="I338" t="str">
            <v>NIVELLEUSE</v>
          </cell>
          <cell r="J338">
            <v>0</v>
          </cell>
          <cell r="K338" t="str">
            <v/>
          </cell>
          <cell r="L338">
            <v>0</v>
          </cell>
          <cell r="M338" t="str">
            <v>NIVELLEUSE BOMAG</v>
          </cell>
        </row>
        <row r="339">
          <cell r="G339" t="str">
            <v>D500046</v>
          </cell>
          <cell r="H339" t="str">
            <v>ENGINS</v>
          </cell>
          <cell r="I339" t="str">
            <v>DEROULEUR</v>
          </cell>
          <cell r="J339">
            <v>44433</v>
          </cell>
          <cell r="K339" t="str">
            <v>VGP
FUITE HYDRAULIQUE (FLEXIBLE SORTIE BACHE )</v>
          </cell>
          <cell r="L339">
            <v>0</v>
          </cell>
          <cell r="M339" t="str">
            <v>DEROULEUR</v>
          </cell>
        </row>
        <row r="340">
          <cell r="G340" t="str">
            <v>D500047</v>
          </cell>
          <cell r="H340" t="str">
            <v>ENGINS</v>
          </cell>
          <cell r="I340" t="str">
            <v>DEROULEUR</v>
          </cell>
          <cell r="J340">
            <v>44497</v>
          </cell>
          <cell r="K340" t="str">
            <v>VISITE STATION 1000H/1AN
VISITE STATION 1000H/2ANS
VISITE STATION 250H/1ANS
VISITE STATION 500H / 1AN
VISITE STATION 500H / 2ANS
VISITE NTI1 250H /1AN
VISITE COMPLÉMENTAIRE 1000H / 1AN
VISITE COMPLÉMENTAIRE 1000H / 2ANS
VISITE COMPLÉMENTAIRE 3ANS
VISITE COMPLÉMENTAIRE 3000H / 3ANS
VISITE COMPLÉMENTAIRE 500H
COS
VGP</v>
          </cell>
          <cell r="L340">
            <v>0</v>
          </cell>
          <cell r="M340" t="str">
            <v>DEROULEUR</v>
          </cell>
        </row>
        <row r="341">
          <cell r="G341" t="str">
            <v>D600041</v>
          </cell>
          <cell r="H341" t="str">
            <v>ENGINS</v>
          </cell>
          <cell r="I341" t="str">
            <v>DEROULEUR</v>
          </cell>
          <cell r="J341">
            <v>44516</v>
          </cell>
          <cell r="K341" t="str">
            <v xml:space="preserve">FUITE JOINT SPY DU CONVERTISSEUR
FUITE JOINT SPY, ENTRE BOITE VITESSE
TÉMOIN PRESSION HUILE MOTEUR NFP
FUITE JOINT BARBOTIN COTÉ GAUCHE 
</v>
          </cell>
          <cell r="L341">
            <v>0</v>
          </cell>
          <cell r="M341" t="str">
            <v>DEROULEUR</v>
          </cell>
        </row>
        <row r="342">
          <cell r="G342" t="str">
            <v>69130838</v>
          </cell>
          <cell r="H342" t="str">
            <v>ENGINS</v>
          </cell>
          <cell r="I342" t="str">
            <v>TRACTEUR AGRICOLE</v>
          </cell>
          <cell r="J342">
            <v>0</v>
          </cell>
          <cell r="K342" t="str">
            <v/>
          </cell>
          <cell r="L342">
            <v>0</v>
          </cell>
          <cell r="M342" t="str">
            <v>TRACTEUR</v>
          </cell>
        </row>
        <row r="343">
          <cell r="G343" t="str">
            <v>629456</v>
          </cell>
          <cell r="H343" t="str">
            <v>DIVERS ENGINS</v>
          </cell>
          <cell r="I343" t="str">
            <v>BETONNIERE</v>
          </cell>
          <cell r="J343">
            <v>0</v>
          </cell>
          <cell r="K343" t="str">
            <v/>
          </cell>
          <cell r="L343">
            <v>0</v>
          </cell>
          <cell r="M343" t="str">
            <v>BETON 250L VITO B251 SUR PNEUS</v>
          </cell>
        </row>
        <row r="344">
          <cell r="G344" t="str">
            <v>325800</v>
          </cell>
          <cell r="H344" t="str">
            <v>DIVERS ENGINS</v>
          </cell>
          <cell r="I344" t="str">
            <v>SCIE</v>
          </cell>
          <cell r="J344">
            <v>0</v>
          </cell>
          <cell r="K344" t="str">
            <v/>
          </cell>
          <cell r="L344">
            <v>0</v>
          </cell>
          <cell r="M344" t="str">
            <v>SCIE GUIDE 60</v>
          </cell>
        </row>
        <row r="345">
          <cell r="G345" t="str">
            <v>325801</v>
          </cell>
          <cell r="H345" t="str">
            <v>DIVERS ENGINS</v>
          </cell>
          <cell r="I345" t="str">
            <v>SCIE</v>
          </cell>
          <cell r="J345">
            <v>0</v>
          </cell>
          <cell r="K345" t="str">
            <v/>
          </cell>
          <cell r="L345">
            <v>0</v>
          </cell>
          <cell r="M345" t="str">
            <v>SCIE GUIDE 60</v>
          </cell>
        </row>
        <row r="346">
          <cell r="G346" t="str">
            <v>325803</v>
          </cell>
          <cell r="H346" t="str">
            <v>DIVERS ENGINS</v>
          </cell>
          <cell r="I346" t="str">
            <v>SCIE</v>
          </cell>
          <cell r="J346">
            <v>0</v>
          </cell>
          <cell r="K346" t="str">
            <v/>
          </cell>
          <cell r="L346">
            <v>0</v>
          </cell>
          <cell r="M346" t="str">
            <v>SCIE GUIDE 60</v>
          </cell>
        </row>
        <row r="347">
          <cell r="G347" t="str">
            <v>325817</v>
          </cell>
          <cell r="H347" t="str">
            <v>DIVERS ENGINS</v>
          </cell>
          <cell r="I347" t="str">
            <v>SCIE</v>
          </cell>
          <cell r="J347">
            <v>44502</v>
          </cell>
          <cell r="K347" t="str">
            <v>VISITE 50H/1AN</v>
          </cell>
          <cell r="L347" t="str">
            <v>PISTON CYLINDRE HS</v>
          </cell>
          <cell r="M347" t="str">
            <v>SCIE GUIDE 60</v>
          </cell>
        </row>
        <row r="348">
          <cell r="G348" t="str">
            <v>329028</v>
          </cell>
          <cell r="H348" t="str">
            <v>DIVERS ENGINS</v>
          </cell>
          <cell r="I348" t="str">
            <v>SCIE</v>
          </cell>
          <cell r="J348">
            <v>0</v>
          </cell>
          <cell r="K348" t="str">
            <v/>
          </cell>
          <cell r="L348">
            <v>0</v>
          </cell>
          <cell r="M348" t="str">
            <v>SCIE GUIDE 60</v>
          </cell>
        </row>
        <row r="349">
          <cell r="G349" t="str">
            <v>329030</v>
          </cell>
          <cell r="H349" t="str">
            <v>DIVERS ENGINS</v>
          </cell>
          <cell r="I349" t="str">
            <v>SCIE</v>
          </cell>
          <cell r="J349">
            <v>0</v>
          </cell>
          <cell r="K349" t="str">
            <v/>
          </cell>
          <cell r="L349">
            <v>0</v>
          </cell>
          <cell r="M349" t="str">
            <v>SCIE GUIDE 60</v>
          </cell>
        </row>
        <row r="350">
          <cell r="G350" t="str">
            <v>329041</v>
          </cell>
          <cell r="H350" t="str">
            <v>DIVERS ENGINS</v>
          </cell>
          <cell r="I350" t="str">
            <v>SCIE</v>
          </cell>
          <cell r="J350">
            <v>0</v>
          </cell>
          <cell r="K350" t="str">
            <v/>
          </cell>
          <cell r="L350">
            <v>0</v>
          </cell>
          <cell r="M350" t="str">
            <v>SCIE GUIDE 60</v>
          </cell>
        </row>
        <row r="351">
          <cell r="G351" t="str">
            <v>329114</v>
          </cell>
          <cell r="H351" t="str">
            <v>DIVERS ENGINS</v>
          </cell>
          <cell r="I351" t="str">
            <v>SCIE</v>
          </cell>
          <cell r="J351">
            <v>0</v>
          </cell>
          <cell r="K351" t="str">
            <v/>
          </cell>
          <cell r="L351">
            <v>0</v>
          </cell>
          <cell r="M351" t="str">
            <v>SCIE GUIDE 60</v>
          </cell>
        </row>
        <row r="352">
          <cell r="G352" t="str">
            <v>329196</v>
          </cell>
          <cell r="H352" t="str">
            <v>DIVERS ENGINS</v>
          </cell>
          <cell r="I352" t="str">
            <v>SCIE</v>
          </cell>
          <cell r="J352">
            <v>0</v>
          </cell>
          <cell r="K352" t="str">
            <v/>
          </cell>
          <cell r="L352">
            <v>0</v>
          </cell>
          <cell r="M352" t="str">
            <v>SCIE GUIDE 60</v>
          </cell>
        </row>
        <row r="353">
          <cell r="G353" t="str">
            <v>329202</v>
          </cell>
          <cell r="H353" t="str">
            <v>DIVERS ENGINS</v>
          </cell>
          <cell r="I353" t="str">
            <v>SCIE</v>
          </cell>
          <cell r="J353">
            <v>0</v>
          </cell>
          <cell r="K353" t="str">
            <v/>
          </cell>
          <cell r="L353">
            <v>0</v>
          </cell>
          <cell r="M353" t="str">
            <v>SCIE GUIDE 60</v>
          </cell>
        </row>
        <row r="354">
          <cell r="G354" t="str">
            <v>343779</v>
          </cell>
          <cell r="H354" t="str">
            <v>DIVERS ENGINS</v>
          </cell>
          <cell r="I354" t="str">
            <v>SCIE</v>
          </cell>
          <cell r="J354">
            <v>0</v>
          </cell>
          <cell r="K354" t="str">
            <v/>
          </cell>
          <cell r="L354">
            <v>0</v>
          </cell>
          <cell r="M354" t="str">
            <v>SCIE GUIDE 50</v>
          </cell>
        </row>
        <row r="355">
          <cell r="G355" t="str">
            <v>343797</v>
          </cell>
          <cell r="H355" t="str">
            <v>DIVERS ENGINS</v>
          </cell>
          <cell r="I355" t="str">
            <v>SCIE</v>
          </cell>
          <cell r="J355">
            <v>0</v>
          </cell>
          <cell r="K355" t="str">
            <v/>
          </cell>
          <cell r="L355">
            <v>0</v>
          </cell>
          <cell r="M355" t="str">
            <v>SCIE GUIDE 50</v>
          </cell>
        </row>
        <row r="356">
          <cell r="G356" t="str">
            <v>343805</v>
          </cell>
          <cell r="H356" t="str">
            <v>DIVERS ENGINS</v>
          </cell>
          <cell r="I356" t="str">
            <v>SCIE</v>
          </cell>
          <cell r="J356">
            <v>0</v>
          </cell>
          <cell r="K356" t="str">
            <v/>
          </cell>
          <cell r="L356">
            <v>0</v>
          </cell>
          <cell r="M356" t="str">
            <v>SCIE GUIDE 50</v>
          </cell>
        </row>
        <row r="357">
          <cell r="G357" t="str">
            <v>359156</v>
          </cell>
          <cell r="H357" t="str">
            <v>DIVERS ENGINS</v>
          </cell>
          <cell r="I357" t="str">
            <v>SCIE</v>
          </cell>
          <cell r="J357">
            <v>0</v>
          </cell>
          <cell r="K357" t="str">
            <v/>
          </cell>
          <cell r="L357">
            <v>0</v>
          </cell>
          <cell r="M357" t="str">
            <v>SCIE GUIDE 50</v>
          </cell>
        </row>
        <row r="358">
          <cell r="G358" t="str">
            <v>359860</v>
          </cell>
          <cell r="H358" t="str">
            <v>DIVERS ENGINS</v>
          </cell>
          <cell r="I358" t="str">
            <v>SCIE</v>
          </cell>
          <cell r="J358">
            <v>0</v>
          </cell>
          <cell r="K358" t="str">
            <v/>
          </cell>
          <cell r="L358">
            <v>0</v>
          </cell>
          <cell r="M358" t="str">
            <v>SCIE GUIDE 50</v>
          </cell>
        </row>
        <row r="359">
          <cell r="G359" t="str">
            <v>359861</v>
          </cell>
          <cell r="H359" t="str">
            <v>DIVERS ENGINS</v>
          </cell>
          <cell r="I359" t="str">
            <v>SCIE</v>
          </cell>
          <cell r="J359">
            <v>0</v>
          </cell>
          <cell r="K359" t="str">
            <v/>
          </cell>
          <cell r="L359">
            <v>0</v>
          </cell>
          <cell r="M359" t="str">
            <v>SCIE GUIDE 50</v>
          </cell>
        </row>
        <row r="360">
          <cell r="G360" t="str">
            <v>359865</v>
          </cell>
          <cell r="H360" t="str">
            <v>DIVERS ENGINS</v>
          </cell>
          <cell r="I360" t="str">
            <v>SCIE</v>
          </cell>
          <cell r="J360">
            <v>0</v>
          </cell>
          <cell r="K360" t="str">
            <v/>
          </cell>
          <cell r="L360">
            <v>0</v>
          </cell>
          <cell r="M360" t="str">
            <v>SCIE GUIDE 50</v>
          </cell>
        </row>
        <row r="361">
          <cell r="G361" t="str">
            <v>359866</v>
          </cell>
          <cell r="H361" t="str">
            <v>DIVERS ENGINS</v>
          </cell>
          <cell r="I361" t="str">
            <v>SCIE</v>
          </cell>
          <cell r="J361">
            <v>0</v>
          </cell>
          <cell r="K361" t="str">
            <v/>
          </cell>
          <cell r="L361">
            <v>0</v>
          </cell>
          <cell r="M361" t="str">
            <v>SCIE GUIDE 50</v>
          </cell>
        </row>
        <row r="362">
          <cell r="G362" t="str">
            <v>376567</v>
          </cell>
          <cell r="H362" t="str">
            <v>DIVERS ENGINS</v>
          </cell>
          <cell r="I362" t="str">
            <v>SCIE</v>
          </cell>
          <cell r="J362">
            <v>0</v>
          </cell>
          <cell r="K362" t="str">
            <v/>
          </cell>
          <cell r="L362">
            <v>0</v>
          </cell>
          <cell r="M362" t="str">
            <v>SCIE GUIDE 50</v>
          </cell>
        </row>
        <row r="363">
          <cell r="G363" t="str">
            <v>382317</v>
          </cell>
          <cell r="H363" t="str">
            <v>DIVERS ENGINS</v>
          </cell>
          <cell r="I363" t="str">
            <v>SCIE</v>
          </cell>
          <cell r="J363">
            <v>0</v>
          </cell>
          <cell r="K363" t="str">
            <v/>
          </cell>
          <cell r="L363">
            <v>0</v>
          </cell>
          <cell r="M363" t="str">
            <v>SCIE GUIDE 50</v>
          </cell>
        </row>
        <row r="364">
          <cell r="G364" t="str">
            <v>382318</v>
          </cell>
          <cell r="H364" t="str">
            <v>DIVERS ENGINS</v>
          </cell>
          <cell r="I364" t="str">
            <v>SCIE</v>
          </cell>
          <cell r="J364">
            <v>0</v>
          </cell>
          <cell r="K364" t="str">
            <v/>
          </cell>
          <cell r="L364">
            <v>0</v>
          </cell>
          <cell r="M364" t="str">
            <v>SCIE GUIDE 50</v>
          </cell>
        </row>
        <row r="365">
          <cell r="G365" t="str">
            <v>382319</v>
          </cell>
          <cell r="H365" t="str">
            <v>DIVERS ENGINS</v>
          </cell>
          <cell r="I365" t="str">
            <v>SCIE</v>
          </cell>
          <cell r="J365">
            <v>0</v>
          </cell>
          <cell r="K365" t="str">
            <v/>
          </cell>
          <cell r="L365">
            <v>0</v>
          </cell>
          <cell r="M365" t="str">
            <v>SCIE GUIDE 50</v>
          </cell>
        </row>
        <row r="366">
          <cell r="G366" t="str">
            <v>382322</v>
          </cell>
          <cell r="H366" t="str">
            <v>DIVERS ENGINS</v>
          </cell>
          <cell r="I366" t="str">
            <v>SCIE</v>
          </cell>
          <cell r="J366">
            <v>0</v>
          </cell>
          <cell r="K366" t="str">
            <v/>
          </cell>
          <cell r="L366">
            <v>0</v>
          </cell>
          <cell r="M366" t="str">
            <v>SCIE GUIDE 50</v>
          </cell>
        </row>
        <row r="367">
          <cell r="G367" t="str">
            <v>382324</v>
          </cell>
          <cell r="H367" t="str">
            <v>DIVERS ENGINS</v>
          </cell>
          <cell r="I367" t="str">
            <v>SCIE</v>
          </cell>
          <cell r="J367">
            <v>0</v>
          </cell>
          <cell r="K367" t="str">
            <v/>
          </cell>
          <cell r="L367">
            <v>0</v>
          </cell>
          <cell r="M367" t="str">
            <v>SCIE GUIDE 50</v>
          </cell>
        </row>
        <row r="368">
          <cell r="G368" t="str">
            <v>382325</v>
          </cell>
          <cell r="H368" t="str">
            <v>DIVERS ENGINS</v>
          </cell>
          <cell r="I368" t="str">
            <v>SCIE</v>
          </cell>
          <cell r="J368">
            <v>0</v>
          </cell>
          <cell r="K368" t="str">
            <v/>
          </cell>
          <cell r="L368">
            <v>0</v>
          </cell>
          <cell r="M368" t="str">
            <v>SCIE GUIDE 50</v>
          </cell>
        </row>
        <row r="369">
          <cell r="G369" t="str">
            <v>365</v>
          </cell>
          <cell r="H369" t="str">
            <v>DIVERS ENGINS</v>
          </cell>
          <cell r="I369" t="str">
            <v>SCIE</v>
          </cell>
          <cell r="J369">
            <v>0</v>
          </cell>
          <cell r="K369" t="str">
            <v/>
          </cell>
          <cell r="L369">
            <v>0</v>
          </cell>
          <cell r="M369" t="str">
            <v>SCIE GUIDE 60</v>
          </cell>
        </row>
        <row r="370">
          <cell r="G370" t="str">
            <v>500</v>
          </cell>
          <cell r="H370" t="str">
            <v>DIVERS ENGINS</v>
          </cell>
          <cell r="I370" t="str">
            <v>SCIE</v>
          </cell>
          <cell r="J370">
            <v>0</v>
          </cell>
          <cell r="K370" t="str">
            <v/>
          </cell>
          <cell r="L370">
            <v>0</v>
          </cell>
          <cell r="M370" t="str">
            <v>SCIE GUIDE 60</v>
          </cell>
        </row>
        <row r="371">
          <cell r="G371" t="str">
            <v>1244</v>
          </cell>
          <cell r="H371" t="str">
            <v>DIVERS ENGINS</v>
          </cell>
          <cell r="I371" t="str">
            <v>SCIE</v>
          </cell>
          <cell r="J371">
            <v>0</v>
          </cell>
          <cell r="K371" t="str">
            <v/>
          </cell>
          <cell r="L371">
            <v>0</v>
          </cell>
          <cell r="M371" t="str">
            <v>SCIE GUIDE 60</v>
          </cell>
        </row>
        <row r="372">
          <cell r="G372" t="str">
            <v>1268</v>
          </cell>
          <cell r="H372" t="str">
            <v>DIVERS ENGINS</v>
          </cell>
          <cell r="I372" t="str">
            <v>SCIE</v>
          </cell>
          <cell r="J372">
            <v>44312</v>
          </cell>
          <cell r="K372" t="str">
            <v>VTA
V50H/1AN(FAIT)</v>
          </cell>
          <cell r="L372">
            <v>0</v>
          </cell>
          <cell r="M372" t="str">
            <v>SCIE GUIDE 60</v>
          </cell>
        </row>
        <row r="373">
          <cell r="G373" t="str">
            <v>1384</v>
          </cell>
          <cell r="H373" t="str">
            <v>DIVERS ENGINS</v>
          </cell>
          <cell r="I373" t="str">
            <v>SCIE</v>
          </cell>
          <cell r="J373">
            <v>0</v>
          </cell>
          <cell r="K373" t="str">
            <v/>
          </cell>
          <cell r="L373">
            <v>0</v>
          </cell>
          <cell r="M373" t="str">
            <v>SCIE GUIDE 60</v>
          </cell>
        </row>
        <row r="374">
          <cell r="G374" t="str">
            <v>2958</v>
          </cell>
          <cell r="H374" t="str">
            <v>DIVERS ENGINS</v>
          </cell>
          <cell r="I374" t="str">
            <v>SCIE</v>
          </cell>
          <cell r="J374">
            <v>0</v>
          </cell>
          <cell r="K374" t="str">
            <v/>
          </cell>
          <cell r="L374">
            <v>0</v>
          </cell>
          <cell r="M374" t="str">
            <v>SCIE GUIDE 60</v>
          </cell>
        </row>
        <row r="375">
          <cell r="G375" t="str">
            <v>2991</v>
          </cell>
          <cell r="H375" t="str">
            <v>DIVERS ENGINS</v>
          </cell>
          <cell r="I375" t="str">
            <v>SCIE</v>
          </cell>
          <cell r="J375">
            <v>0</v>
          </cell>
          <cell r="K375" t="str">
            <v/>
          </cell>
          <cell r="L375">
            <v>0</v>
          </cell>
          <cell r="M375" t="str">
            <v>SCIE GUIDE 60</v>
          </cell>
        </row>
        <row r="376">
          <cell r="G376" t="str">
            <v>3058</v>
          </cell>
          <cell r="H376" t="str">
            <v>DIVERS ENGINS</v>
          </cell>
          <cell r="I376" t="str">
            <v>SCIE</v>
          </cell>
          <cell r="J376">
            <v>0</v>
          </cell>
          <cell r="K376" t="str">
            <v/>
          </cell>
          <cell r="L376">
            <v>0</v>
          </cell>
          <cell r="M376" t="str">
            <v>SCIE GUIDE 60</v>
          </cell>
        </row>
        <row r="377">
          <cell r="G377" t="str">
            <v>3292</v>
          </cell>
          <cell r="H377" t="str">
            <v>DIVERS ENGINS</v>
          </cell>
          <cell r="I377" t="str">
            <v>SCIE</v>
          </cell>
          <cell r="J377">
            <v>0</v>
          </cell>
          <cell r="K377" t="str">
            <v/>
          </cell>
          <cell r="L377">
            <v>0</v>
          </cell>
          <cell r="M377" t="str">
            <v>SCIE GUIDE 60</v>
          </cell>
        </row>
        <row r="378">
          <cell r="G378" t="str">
            <v>3313</v>
          </cell>
          <cell r="H378" t="str">
            <v>DIVERS ENGINS</v>
          </cell>
          <cell r="I378" t="str">
            <v>SCIE</v>
          </cell>
          <cell r="J378">
            <v>0</v>
          </cell>
          <cell r="K378" t="str">
            <v/>
          </cell>
          <cell r="L378">
            <v>0</v>
          </cell>
          <cell r="M378" t="str">
            <v>SCIE GUIDE 60</v>
          </cell>
        </row>
        <row r="379">
          <cell r="G379" t="str">
            <v>3325</v>
          </cell>
          <cell r="H379" t="str">
            <v>DIVERS ENGINS</v>
          </cell>
          <cell r="I379" t="str">
            <v>SCIE</v>
          </cell>
          <cell r="J379">
            <v>0</v>
          </cell>
          <cell r="K379" t="str">
            <v/>
          </cell>
          <cell r="L379">
            <v>0</v>
          </cell>
          <cell r="M379" t="str">
            <v>SCIE GUIDE 60</v>
          </cell>
        </row>
        <row r="380">
          <cell r="G380" t="str">
            <v>3329</v>
          </cell>
          <cell r="H380" t="str">
            <v>DIVERS ENGINS</v>
          </cell>
          <cell r="I380" t="str">
            <v>SCIE</v>
          </cell>
          <cell r="J380">
            <v>0</v>
          </cell>
          <cell r="K380" t="str">
            <v/>
          </cell>
          <cell r="L380">
            <v>0</v>
          </cell>
          <cell r="M380" t="str">
            <v>SCIE GUIDE 60</v>
          </cell>
        </row>
        <row r="381">
          <cell r="G381" t="str">
            <v>3331</v>
          </cell>
          <cell r="H381" t="str">
            <v>DIVERS ENGINS</v>
          </cell>
          <cell r="I381" t="str">
            <v>SCIE</v>
          </cell>
          <cell r="J381">
            <v>0</v>
          </cell>
          <cell r="K381" t="str">
            <v/>
          </cell>
          <cell r="L381">
            <v>0</v>
          </cell>
          <cell r="M381" t="str">
            <v>SCIE GUIDE 60</v>
          </cell>
        </row>
        <row r="382">
          <cell r="G382" t="str">
            <v>3349</v>
          </cell>
          <cell r="H382" t="str">
            <v>DIVERS ENGINS</v>
          </cell>
          <cell r="I382" t="str">
            <v>SCIE</v>
          </cell>
          <cell r="J382">
            <v>0</v>
          </cell>
          <cell r="K382" t="str">
            <v/>
          </cell>
          <cell r="L382">
            <v>0</v>
          </cell>
          <cell r="M382" t="str">
            <v>SCIE GUIDE 60</v>
          </cell>
        </row>
        <row r="383">
          <cell r="G383" t="str">
            <v>3390</v>
          </cell>
          <cell r="H383" t="str">
            <v>DIVERS ENGINS</v>
          </cell>
          <cell r="I383" t="str">
            <v>SCIE</v>
          </cell>
          <cell r="J383">
            <v>0</v>
          </cell>
          <cell r="K383" t="str">
            <v/>
          </cell>
          <cell r="L383">
            <v>0</v>
          </cell>
          <cell r="M383" t="str">
            <v>SCIE GUIDE 60</v>
          </cell>
        </row>
        <row r="384">
          <cell r="G384" t="str">
            <v>3398</v>
          </cell>
          <cell r="H384" t="str">
            <v>DIVERS ENGINS</v>
          </cell>
          <cell r="I384" t="str">
            <v>SCIE</v>
          </cell>
          <cell r="J384">
            <v>0</v>
          </cell>
          <cell r="K384" t="str">
            <v/>
          </cell>
          <cell r="L384">
            <v>0</v>
          </cell>
          <cell r="M384" t="str">
            <v>SCIE GUIDE 60</v>
          </cell>
        </row>
        <row r="385">
          <cell r="G385" t="str">
            <v>3410</v>
          </cell>
          <cell r="H385" t="str">
            <v>DIVERS ENGINS</v>
          </cell>
          <cell r="I385" t="str">
            <v>SCIE</v>
          </cell>
          <cell r="J385">
            <v>0</v>
          </cell>
          <cell r="K385" t="str">
            <v/>
          </cell>
          <cell r="L385">
            <v>0</v>
          </cell>
          <cell r="M385" t="str">
            <v>SCIE GUIDE 60</v>
          </cell>
        </row>
        <row r="386">
          <cell r="G386" t="str">
            <v>3419</v>
          </cell>
          <cell r="H386" t="str">
            <v>DIVERS ENGINS</v>
          </cell>
          <cell r="I386" t="str">
            <v>SCIE</v>
          </cell>
          <cell r="J386">
            <v>0</v>
          </cell>
          <cell r="K386" t="str">
            <v/>
          </cell>
          <cell r="L386">
            <v>0</v>
          </cell>
          <cell r="M386" t="str">
            <v>SCIE GUIDE 60</v>
          </cell>
        </row>
        <row r="387">
          <cell r="G387" t="str">
            <v>3436</v>
          </cell>
          <cell r="H387" t="str">
            <v>DIVERS ENGINS</v>
          </cell>
          <cell r="I387" t="str">
            <v>SCIE</v>
          </cell>
          <cell r="J387">
            <v>0</v>
          </cell>
          <cell r="K387" t="str">
            <v/>
          </cell>
          <cell r="L387">
            <v>0</v>
          </cell>
          <cell r="M387" t="str">
            <v>SCIE GUIDE 60</v>
          </cell>
        </row>
        <row r="388">
          <cell r="G388" t="str">
            <v>3460</v>
          </cell>
          <cell r="H388" t="str">
            <v>DIVERS ENGINS</v>
          </cell>
          <cell r="I388" t="str">
            <v>SCIE</v>
          </cell>
          <cell r="J388">
            <v>44525</v>
          </cell>
          <cell r="K388" t="str">
            <v>VISITE 50H/1AN(FAIT)</v>
          </cell>
          <cell r="L388">
            <v>0</v>
          </cell>
          <cell r="M388" t="str">
            <v>SCIE GUIDE 60</v>
          </cell>
        </row>
        <row r="389">
          <cell r="G389" t="str">
            <v>3490</v>
          </cell>
          <cell r="H389" t="str">
            <v>DIVERS ENGINS</v>
          </cell>
          <cell r="I389" t="str">
            <v>SCIE</v>
          </cell>
          <cell r="J389">
            <v>0</v>
          </cell>
          <cell r="K389" t="str">
            <v/>
          </cell>
          <cell r="L389">
            <v>0</v>
          </cell>
          <cell r="M389" t="str">
            <v>SCIE GUIDE 60</v>
          </cell>
        </row>
        <row r="390">
          <cell r="G390" t="str">
            <v>3766</v>
          </cell>
          <cell r="H390" t="str">
            <v>DIVERS ENGINS</v>
          </cell>
          <cell r="I390" t="str">
            <v>SCIE</v>
          </cell>
          <cell r="J390">
            <v>0</v>
          </cell>
          <cell r="K390" t="str">
            <v/>
          </cell>
          <cell r="L390">
            <v>0</v>
          </cell>
          <cell r="M390" t="str">
            <v>SCIE GUIDE 60</v>
          </cell>
        </row>
        <row r="391">
          <cell r="G391" t="str">
            <v>8486</v>
          </cell>
          <cell r="H391" t="str">
            <v>DIVERS ENGINS</v>
          </cell>
          <cell r="I391" t="str">
            <v>SCIE</v>
          </cell>
          <cell r="J391">
            <v>0</v>
          </cell>
          <cell r="K391" t="str">
            <v/>
          </cell>
          <cell r="L391">
            <v>0</v>
          </cell>
          <cell r="M391" t="str">
            <v>SCIE GUIDE 60</v>
          </cell>
        </row>
        <row r="392">
          <cell r="G392" t="str">
            <v>3071</v>
          </cell>
          <cell r="H392" t="str">
            <v>DIVERS ENGINS</v>
          </cell>
          <cell r="I392" t="str">
            <v>SCIE</v>
          </cell>
          <cell r="J392">
            <v>0</v>
          </cell>
          <cell r="K392" t="str">
            <v/>
          </cell>
          <cell r="L392">
            <v>0</v>
          </cell>
          <cell r="M392" t="str">
            <v>SCIE GUIDE 60</v>
          </cell>
        </row>
        <row r="393">
          <cell r="G393" t="str">
            <v>3252</v>
          </cell>
          <cell r="H393" t="str">
            <v>DIVERS ENGINS</v>
          </cell>
          <cell r="I393" t="str">
            <v>SCIE</v>
          </cell>
          <cell r="J393">
            <v>0</v>
          </cell>
          <cell r="K393" t="str">
            <v/>
          </cell>
          <cell r="L393">
            <v>0</v>
          </cell>
          <cell r="M393" t="str">
            <v>SCIE GUIDE 60</v>
          </cell>
        </row>
        <row r="394">
          <cell r="G394" t="str">
            <v>3305</v>
          </cell>
          <cell r="H394" t="str">
            <v>DIVERS ENGINS</v>
          </cell>
          <cell r="I394" t="str">
            <v>SCIE</v>
          </cell>
          <cell r="J394">
            <v>0</v>
          </cell>
          <cell r="K394" t="str">
            <v/>
          </cell>
          <cell r="L394">
            <v>0</v>
          </cell>
          <cell r="M394" t="str">
            <v>SCIE GUIDE 60</v>
          </cell>
        </row>
        <row r="395">
          <cell r="G395" t="str">
            <v>180623696</v>
          </cell>
          <cell r="H395" t="str">
            <v>DIVERS ENGINS</v>
          </cell>
          <cell r="I395" t="str">
            <v>SCIE</v>
          </cell>
          <cell r="J395">
            <v>0</v>
          </cell>
          <cell r="K395" t="str">
            <v/>
          </cell>
          <cell r="L395">
            <v>0</v>
          </cell>
          <cell r="M395" t="str">
            <v>SCIE GUIDE 50</v>
          </cell>
        </row>
        <row r="396">
          <cell r="G396" t="str">
            <v>180623699</v>
          </cell>
          <cell r="H396" t="str">
            <v>DIVERS ENGINS</v>
          </cell>
          <cell r="I396" t="str">
            <v>SCIE</v>
          </cell>
          <cell r="J396">
            <v>0</v>
          </cell>
          <cell r="K396" t="str">
            <v/>
          </cell>
          <cell r="L396">
            <v>0</v>
          </cell>
          <cell r="M396" t="str">
            <v>SCIE GUIDE 50</v>
          </cell>
        </row>
        <row r="397">
          <cell r="G397" t="str">
            <v>180623706</v>
          </cell>
          <cell r="H397" t="str">
            <v>DIVERS ENGINS</v>
          </cell>
          <cell r="I397" t="str">
            <v>SCIE</v>
          </cell>
          <cell r="J397">
            <v>0</v>
          </cell>
          <cell r="K397" t="str">
            <v/>
          </cell>
          <cell r="L397">
            <v>0</v>
          </cell>
          <cell r="M397" t="str">
            <v>SCIE GUIDE 50</v>
          </cell>
        </row>
        <row r="398">
          <cell r="G398" t="str">
            <v>180624630</v>
          </cell>
          <cell r="H398" t="str">
            <v>DIVERS ENGINS</v>
          </cell>
          <cell r="I398" t="str">
            <v>SCIE</v>
          </cell>
          <cell r="J398">
            <v>0</v>
          </cell>
          <cell r="K398" t="str">
            <v/>
          </cell>
          <cell r="L398">
            <v>0</v>
          </cell>
          <cell r="M398" t="str">
            <v>SCIE GUIDE 50</v>
          </cell>
        </row>
        <row r="399">
          <cell r="G399" t="str">
            <v>185968027</v>
          </cell>
          <cell r="H399" t="str">
            <v>DIVERS ENGINS</v>
          </cell>
          <cell r="I399" t="str">
            <v>SCIE</v>
          </cell>
          <cell r="J399">
            <v>0</v>
          </cell>
          <cell r="K399" t="str">
            <v/>
          </cell>
          <cell r="L399">
            <v>0</v>
          </cell>
          <cell r="M399" t="str">
            <v>SCIE GUIDE 50</v>
          </cell>
        </row>
        <row r="400">
          <cell r="G400" t="str">
            <v>185968030</v>
          </cell>
          <cell r="H400" t="str">
            <v>DIVERS ENGINS</v>
          </cell>
          <cell r="I400" t="str">
            <v>SCIE</v>
          </cell>
          <cell r="J400">
            <v>0</v>
          </cell>
          <cell r="K400" t="str">
            <v/>
          </cell>
          <cell r="L400">
            <v>0</v>
          </cell>
          <cell r="M400" t="str">
            <v>SCIE GUIDE 50</v>
          </cell>
        </row>
        <row r="401">
          <cell r="G401" t="str">
            <v>185968033</v>
          </cell>
          <cell r="H401" t="str">
            <v>DIVERS ENGINS</v>
          </cell>
          <cell r="I401" t="str">
            <v>SCIE</v>
          </cell>
          <cell r="J401">
            <v>0</v>
          </cell>
          <cell r="K401" t="str">
            <v/>
          </cell>
          <cell r="L401">
            <v>0</v>
          </cell>
          <cell r="M401" t="str">
            <v>SCIE GUIDE 50</v>
          </cell>
        </row>
        <row r="402">
          <cell r="G402" t="str">
            <v>185968034</v>
          </cell>
          <cell r="H402" t="str">
            <v>DIVERS ENGINS</v>
          </cell>
          <cell r="I402" t="str">
            <v>SCIE</v>
          </cell>
          <cell r="J402">
            <v>0</v>
          </cell>
          <cell r="K402" t="str">
            <v/>
          </cell>
          <cell r="L402">
            <v>0</v>
          </cell>
          <cell r="M402" t="str">
            <v>SCIE GUIDE 50</v>
          </cell>
        </row>
        <row r="403">
          <cell r="G403" t="str">
            <v>185968038</v>
          </cell>
          <cell r="H403" t="str">
            <v>DIVERS ENGINS</v>
          </cell>
          <cell r="I403" t="str">
            <v>SCIE</v>
          </cell>
          <cell r="J403">
            <v>0</v>
          </cell>
          <cell r="K403" t="str">
            <v/>
          </cell>
          <cell r="L403">
            <v>0</v>
          </cell>
          <cell r="M403" t="str">
            <v>SCIE GUIDE 50</v>
          </cell>
        </row>
        <row r="404">
          <cell r="G404" t="str">
            <v>185968051</v>
          </cell>
          <cell r="H404" t="str">
            <v>DIVERS ENGINS</v>
          </cell>
          <cell r="I404" t="str">
            <v>SCIE</v>
          </cell>
          <cell r="J404">
            <v>0</v>
          </cell>
          <cell r="K404" t="str">
            <v/>
          </cell>
          <cell r="L404">
            <v>0</v>
          </cell>
          <cell r="M404" t="str">
            <v>SCIE GUIDE 50</v>
          </cell>
        </row>
        <row r="405">
          <cell r="G405" t="str">
            <v>185968097</v>
          </cell>
          <cell r="H405" t="str">
            <v>DIVERS ENGINS</v>
          </cell>
          <cell r="I405" t="str">
            <v>SCIE</v>
          </cell>
          <cell r="J405">
            <v>0</v>
          </cell>
          <cell r="K405" t="str">
            <v/>
          </cell>
          <cell r="L405">
            <v>0</v>
          </cell>
          <cell r="M405" t="str">
            <v>SCIE GUIDE 50</v>
          </cell>
        </row>
        <row r="406">
          <cell r="G406" t="str">
            <v>185968099</v>
          </cell>
          <cell r="H406" t="str">
            <v>DIVERS ENGINS</v>
          </cell>
          <cell r="I406" t="str">
            <v>SCIE</v>
          </cell>
          <cell r="J406">
            <v>0</v>
          </cell>
          <cell r="K406" t="str">
            <v/>
          </cell>
          <cell r="L406">
            <v>0</v>
          </cell>
          <cell r="M406" t="str">
            <v>SCIE GUIDE 50</v>
          </cell>
        </row>
        <row r="407">
          <cell r="G407" t="str">
            <v>185968102</v>
          </cell>
          <cell r="H407" t="str">
            <v>DIVERS ENGINS</v>
          </cell>
          <cell r="I407" t="str">
            <v>SCIE</v>
          </cell>
          <cell r="J407">
            <v>0</v>
          </cell>
          <cell r="K407" t="str">
            <v/>
          </cell>
          <cell r="L407">
            <v>0</v>
          </cell>
          <cell r="M407" t="str">
            <v>SCIE GUIDE 50</v>
          </cell>
        </row>
        <row r="408">
          <cell r="G408" t="str">
            <v>185968103</v>
          </cell>
          <cell r="H408" t="str">
            <v>DIVERS ENGINS</v>
          </cell>
          <cell r="I408" t="str">
            <v>SCIE</v>
          </cell>
          <cell r="J408">
            <v>0</v>
          </cell>
          <cell r="K408" t="str">
            <v/>
          </cell>
          <cell r="L408">
            <v>0</v>
          </cell>
          <cell r="M408" t="str">
            <v>SCIE GUIDE 50</v>
          </cell>
        </row>
        <row r="409">
          <cell r="G409" t="str">
            <v>185968106</v>
          </cell>
          <cell r="H409" t="str">
            <v>DIVERS ENGINS</v>
          </cell>
          <cell r="I409" t="str">
            <v>SCIE</v>
          </cell>
          <cell r="J409">
            <v>0</v>
          </cell>
          <cell r="K409" t="str">
            <v/>
          </cell>
          <cell r="L409">
            <v>0</v>
          </cell>
          <cell r="M409" t="str">
            <v>SCIE GUIDE 50</v>
          </cell>
        </row>
        <row r="410">
          <cell r="G410" t="str">
            <v>185968115</v>
          </cell>
          <cell r="H410" t="str">
            <v>DIVERS ENGINS</v>
          </cell>
          <cell r="I410" t="str">
            <v>SCIE</v>
          </cell>
          <cell r="J410">
            <v>0</v>
          </cell>
          <cell r="K410" t="str">
            <v/>
          </cell>
          <cell r="L410">
            <v>0</v>
          </cell>
          <cell r="M410" t="str">
            <v>SCIE GUIDE 50</v>
          </cell>
        </row>
        <row r="411">
          <cell r="G411" t="str">
            <v>332852</v>
          </cell>
          <cell r="H411" t="str">
            <v>DIVERS ENGINS</v>
          </cell>
          <cell r="I411" t="str">
            <v>SCIE</v>
          </cell>
          <cell r="J411">
            <v>44578</v>
          </cell>
          <cell r="K411" t="str">
            <v>VISITE 50H OU 1AN (FAIT)</v>
          </cell>
          <cell r="L411">
            <v>0</v>
          </cell>
          <cell r="M411" t="str">
            <v>SCIE GUIDE 50</v>
          </cell>
        </row>
        <row r="412">
          <cell r="G412" t="str">
            <v>343773</v>
          </cell>
          <cell r="H412" t="str">
            <v>DIVERS ENGINS</v>
          </cell>
          <cell r="I412" t="str">
            <v>SCIE</v>
          </cell>
          <cell r="J412">
            <v>0</v>
          </cell>
          <cell r="K412" t="str">
            <v/>
          </cell>
          <cell r="L412">
            <v>0</v>
          </cell>
          <cell r="M412" t="str">
            <v>SCIE GUIDE 50</v>
          </cell>
        </row>
        <row r="413">
          <cell r="G413" t="str">
            <v>382320</v>
          </cell>
          <cell r="H413" t="str">
            <v>DIVERS ENGINS</v>
          </cell>
          <cell r="I413" t="str">
            <v>SCIE</v>
          </cell>
          <cell r="J413">
            <v>0</v>
          </cell>
          <cell r="K413" t="str">
            <v/>
          </cell>
          <cell r="L413">
            <v>0</v>
          </cell>
          <cell r="M413" t="str">
            <v>SCIE GUIDE 50</v>
          </cell>
        </row>
        <row r="414">
          <cell r="G414" t="str">
            <v>382321</v>
          </cell>
          <cell r="H414" t="str">
            <v>DIVERS ENGINS</v>
          </cell>
          <cell r="I414" t="str">
            <v>SCIE</v>
          </cell>
          <cell r="J414">
            <v>0</v>
          </cell>
          <cell r="K414" t="str">
            <v/>
          </cell>
          <cell r="L414">
            <v>0</v>
          </cell>
          <cell r="M414" t="str">
            <v>SCIE GUIDE 50</v>
          </cell>
        </row>
        <row r="415">
          <cell r="G415" t="str">
            <v>382326</v>
          </cell>
          <cell r="H415" t="str">
            <v>DIVERS ENGINS</v>
          </cell>
          <cell r="I415" t="str">
            <v>SCIE</v>
          </cell>
          <cell r="J415">
            <v>44578</v>
          </cell>
          <cell r="K415" t="str">
            <v>VISITE 50H OU 1AN (FAIT)</v>
          </cell>
          <cell r="L415">
            <v>0</v>
          </cell>
          <cell r="M415" t="str">
            <v>SCIE GUIDE 50</v>
          </cell>
        </row>
        <row r="416">
          <cell r="G416" t="str">
            <v>60030591</v>
          </cell>
          <cell r="H416" t="str">
            <v>ENGINS</v>
          </cell>
          <cell r="I416" t="str">
            <v>PELLETEUSE</v>
          </cell>
          <cell r="J416">
            <v>0</v>
          </cell>
          <cell r="K416" t="str">
            <v>FICHE DE STATION SERVICE 2000 H OU 4 ANS</v>
          </cell>
          <cell r="L416">
            <v>0</v>
          </cell>
          <cell r="M416" t="str">
            <v>PELLETEUSE</v>
          </cell>
        </row>
        <row r="417">
          <cell r="G417" t="str">
            <v>61030040</v>
          </cell>
          <cell r="H417" t="str">
            <v>ENGINS</v>
          </cell>
          <cell r="I417" t="str">
            <v>EGRAP</v>
          </cell>
          <cell r="J417">
            <v>0</v>
          </cell>
          <cell r="K417" t="str">
            <v/>
          </cell>
          <cell r="L417">
            <v>0</v>
          </cell>
          <cell r="M417" t="str">
            <v>EGRAP</v>
          </cell>
        </row>
        <row r="418">
          <cell r="G418" t="str">
            <v>61030095</v>
          </cell>
          <cell r="H418" t="str">
            <v>ENGINS</v>
          </cell>
          <cell r="I418" t="str">
            <v>EGRAP</v>
          </cell>
          <cell r="J418">
            <v>44327</v>
          </cell>
          <cell r="K418" t="str">
            <v>IM 36002
STATION 2 ANS/1000H
VISITE 2 ANS/500H
VGP</v>
          </cell>
          <cell r="L418">
            <v>0</v>
          </cell>
          <cell r="M418" t="str">
            <v>EGRAP</v>
          </cell>
        </row>
        <row r="419">
          <cell r="G419" t="str">
            <v>61030121</v>
          </cell>
          <cell r="H419" t="str">
            <v>ENGINS</v>
          </cell>
          <cell r="I419" t="str">
            <v>EGRAP</v>
          </cell>
          <cell r="J419">
            <v>0</v>
          </cell>
          <cell r="K419" t="str">
            <v/>
          </cell>
          <cell r="L419">
            <v>0</v>
          </cell>
          <cell r="M419" t="str">
            <v>EGRAP</v>
          </cell>
        </row>
        <row r="420">
          <cell r="G420" t="str">
            <v>61130035</v>
          </cell>
          <cell r="H420" t="str">
            <v>ENGINS</v>
          </cell>
          <cell r="I420" t="str">
            <v>EGRAP</v>
          </cell>
          <cell r="J420">
            <v>0</v>
          </cell>
          <cell r="K420" t="str">
            <v/>
          </cell>
          <cell r="L420">
            <v>0</v>
          </cell>
          <cell r="M420" t="str">
            <v>EGRAP</v>
          </cell>
        </row>
        <row r="421">
          <cell r="G421" t="str">
            <v>61230022</v>
          </cell>
          <cell r="H421" t="str">
            <v>ENGINS</v>
          </cell>
          <cell r="I421" t="str">
            <v>EGRAP</v>
          </cell>
          <cell r="J421">
            <v>0</v>
          </cell>
          <cell r="K421" t="str">
            <v/>
          </cell>
          <cell r="L421">
            <v>0</v>
          </cell>
          <cell r="M421" t="str">
            <v>EGRAP</v>
          </cell>
        </row>
        <row r="422">
          <cell r="G422" t="str">
            <v>61030037</v>
          </cell>
          <cell r="H422" t="str">
            <v>ENGINS</v>
          </cell>
          <cell r="I422" t="str">
            <v>EGRAP</v>
          </cell>
          <cell r="J422">
            <v>44550</v>
          </cell>
          <cell r="K422" t="str">
            <v>VA OU250H
VSSR 250H OU 1ANS
FIXATION AXE DE VEROUILLAGE DE LA FOURCHE CASSÉ
FEU DE PLAQUE CASSÉ
FIXATION RÉTROVISEUR G CASSÉ,</v>
          </cell>
          <cell r="L422">
            <v>0</v>
          </cell>
          <cell r="M422" t="str">
            <v>EGRAP</v>
          </cell>
        </row>
        <row r="423">
          <cell r="G423" t="str">
            <v>61030093</v>
          </cell>
          <cell r="H423" t="str">
            <v>ENGINS</v>
          </cell>
          <cell r="I423" t="str">
            <v>EGRAP</v>
          </cell>
          <cell r="J423">
            <v>44581</v>
          </cell>
          <cell r="K423" t="str">
            <v xml:space="preserve">VISITE STATION 250 HRS OU 1 AN
VISITE 250 HRS OU 1 AN
IM 36002
VGP
</v>
          </cell>
          <cell r="L423">
            <v>0</v>
          </cell>
          <cell r="M423" t="str">
            <v>EGRAP</v>
          </cell>
        </row>
        <row r="424">
          <cell r="G424" t="str">
            <v>61230019</v>
          </cell>
          <cell r="H424" t="str">
            <v>ENGINS</v>
          </cell>
          <cell r="I424" t="str">
            <v>EGRAP</v>
          </cell>
          <cell r="J424">
            <v>44545</v>
          </cell>
          <cell r="K424" t="str">
            <v xml:space="preserve">JAUGE À CARBURANT H.S
MANQUE ANNEAU DE L'AXE DU GODET DEVANT CÔTÉ GAUCHE
VISITE STATION-SERVICE 250 H / 1 AN
VISITE NTI 1 TOUS LES ANS OU 250 H. </v>
          </cell>
          <cell r="L424">
            <v>0</v>
          </cell>
          <cell r="M424" t="str">
            <v>EGRAP</v>
          </cell>
        </row>
        <row r="425">
          <cell r="G425" t="str">
            <v>60830380</v>
          </cell>
          <cell r="H425" t="str">
            <v>ENGINS</v>
          </cell>
          <cell r="I425" t="str">
            <v>EGAME</v>
          </cell>
          <cell r="J425">
            <v>44490</v>
          </cell>
          <cell r="K425" t="str">
            <v>CHANGEMENT COMPTEUR KM + VGP</v>
          </cell>
          <cell r="L425" t="str">
            <v>a debordé NTI2, voyants travail/route restent allumés en permanence(probleme avancement)</v>
          </cell>
          <cell r="M425" t="str">
            <v>EGAME</v>
          </cell>
        </row>
        <row r="426">
          <cell r="G426" t="str">
            <v>60830382</v>
          </cell>
          <cell r="H426" t="str">
            <v>ENGINS</v>
          </cell>
          <cell r="I426" t="str">
            <v>EGAME</v>
          </cell>
          <cell r="J426">
            <v>44481</v>
          </cell>
          <cell r="K426" t="str">
            <v>DEFECTUOSITE DE  MARCHE AV EN MODE TRAVAILLE</v>
          </cell>
          <cell r="L426" t="str">
            <v>Prepositione Toulon</v>
          </cell>
          <cell r="M426" t="str">
            <v>EGAME</v>
          </cell>
        </row>
        <row r="427">
          <cell r="G427" t="str">
            <v>60830383</v>
          </cell>
          <cell r="H427" t="str">
            <v>ENGINS</v>
          </cell>
          <cell r="I427" t="str">
            <v>EGAME</v>
          </cell>
          <cell r="J427">
            <v>44433</v>
          </cell>
          <cell r="K427" t="str">
            <v>DÉROULEUR TAPIS NE FONCTION PAS</v>
          </cell>
          <cell r="L427">
            <v>0</v>
          </cell>
          <cell r="M427" t="str">
            <v>EGAME</v>
          </cell>
        </row>
        <row r="428">
          <cell r="G428" t="str">
            <v>60930617</v>
          </cell>
          <cell r="H428" t="str">
            <v>ENGINS</v>
          </cell>
          <cell r="I428" t="str">
            <v>EGAME</v>
          </cell>
          <cell r="J428">
            <v>0</v>
          </cell>
          <cell r="K428" t="str">
            <v/>
          </cell>
          <cell r="L428" t="str">
            <v>Prepositione Toulon</v>
          </cell>
          <cell r="M428" t="str">
            <v>EGAME</v>
          </cell>
        </row>
        <row r="429">
          <cell r="G429" t="str">
            <v>61130024</v>
          </cell>
          <cell r="H429" t="str">
            <v>ENGINS</v>
          </cell>
          <cell r="I429" t="str">
            <v>EGAME</v>
          </cell>
          <cell r="J429">
            <v>44442</v>
          </cell>
          <cell r="K429" t="str">
            <v>ECHANGE ACCU TOUS LES 10ANS (FAIT)
STATION 250H/1AN STATION 2ANS/1000H
VISITE 250H/1AN 
VGP 
MARCHE AVANT NE FONCTIONE PAS
BRUIT ANORMALE EN TOURNANT LE VOLANT JUSQU’À BUTTE</v>
          </cell>
          <cell r="L429" t="str">
            <v>Attente intervention UNAC probleme d'avancement MIRDAT en cours</v>
          </cell>
          <cell r="M429" t="str">
            <v>EGAME</v>
          </cell>
        </row>
        <row r="430">
          <cell r="G430" t="str">
            <v>61130026</v>
          </cell>
          <cell r="H430" t="str">
            <v>ENGINS</v>
          </cell>
          <cell r="I430" t="str">
            <v>EGAME</v>
          </cell>
          <cell r="J430">
            <v>44442</v>
          </cell>
          <cell r="K430" t="str">
            <v>ECHANGE ACCU TOUS LES 10ANS
STATION 250H/1AN(FAIT)
VISITE 250H/1AN (FAIT)
VGP</v>
          </cell>
          <cell r="L430" t="str">
            <v>Attente réinitialisation microprocesseur par UNAC MIRDAT en cours (siège en réconfection 4RMAT)</v>
          </cell>
          <cell r="M430" t="str">
            <v>EGAME</v>
          </cell>
        </row>
        <row r="431">
          <cell r="G431" t="str">
            <v>10980072</v>
          </cell>
          <cell r="H431" t="str">
            <v>ENGINS</v>
          </cell>
          <cell r="I431" t="str">
            <v>ELEVATEUR</v>
          </cell>
          <cell r="J431">
            <v>0</v>
          </cell>
          <cell r="K431" t="str">
            <v/>
          </cell>
          <cell r="L431">
            <v>0</v>
          </cell>
          <cell r="M431" t="str">
            <v>ELEVATEUR SAMBRON</v>
          </cell>
        </row>
        <row r="432">
          <cell r="G432" t="str">
            <v>201920-07</v>
          </cell>
          <cell r="H432" t="str">
            <v>DIVERS ENGINS</v>
          </cell>
          <cell r="I432" t="str">
            <v>GE</v>
          </cell>
          <cell r="J432">
            <v>0</v>
          </cell>
          <cell r="K432" t="str">
            <v/>
          </cell>
          <cell r="L432">
            <v>0</v>
          </cell>
          <cell r="M432" t="str">
            <v>GE UTE 8 KWA</v>
          </cell>
        </row>
        <row r="433">
          <cell r="G433" t="str">
            <v>201920-11</v>
          </cell>
          <cell r="H433" t="str">
            <v>DIVERS ENGINS</v>
          </cell>
          <cell r="I433" t="str">
            <v>GE</v>
          </cell>
          <cell r="J433">
            <v>0</v>
          </cell>
          <cell r="K433" t="str">
            <v/>
          </cell>
          <cell r="L433">
            <v>0</v>
          </cell>
          <cell r="M433" t="str">
            <v>GE UTE 8 KWA</v>
          </cell>
        </row>
        <row r="434">
          <cell r="G434" t="str">
            <v>1180</v>
          </cell>
          <cell r="H434" t="str">
            <v>DIVERS ENGINS</v>
          </cell>
          <cell r="I434" t="str">
            <v>GE</v>
          </cell>
          <cell r="J434">
            <v>0</v>
          </cell>
          <cell r="K434" t="str">
            <v/>
          </cell>
          <cell r="L434">
            <v>0</v>
          </cell>
          <cell r="M434" t="str">
            <v>GE 10 KWA</v>
          </cell>
        </row>
        <row r="435">
          <cell r="G435" t="str">
            <v>99</v>
          </cell>
          <cell r="H435" t="str">
            <v>DIVERS ENGINS</v>
          </cell>
          <cell r="I435" t="str">
            <v>GE</v>
          </cell>
          <cell r="J435">
            <v>0</v>
          </cell>
          <cell r="K435" t="str">
            <v/>
          </cell>
          <cell r="L435">
            <v>0</v>
          </cell>
          <cell r="M435" t="str">
            <v>GE 10 KWA</v>
          </cell>
        </row>
        <row r="436">
          <cell r="G436" t="str">
            <v>1648</v>
          </cell>
          <cell r="H436" t="str">
            <v>DIVERS ENGINS</v>
          </cell>
          <cell r="I436" t="str">
            <v>GE</v>
          </cell>
          <cell r="J436">
            <v>0</v>
          </cell>
          <cell r="K436" t="str">
            <v/>
          </cell>
          <cell r="L436">
            <v>0</v>
          </cell>
          <cell r="M436" t="str">
            <v>GE 10 KWA</v>
          </cell>
        </row>
        <row r="437">
          <cell r="G437" t="str">
            <v>908</v>
          </cell>
          <cell r="H437" t="str">
            <v>DIVERS ENGINS</v>
          </cell>
          <cell r="I437" t="str">
            <v>GE</v>
          </cell>
          <cell r="J437">
            <v>0</v>
          </cell>
          <cell r="K437" t="str">
            <v/>
          </cell>
          <cell r="L437">
            <v>0</v>
          </cell>
          <cell r="M437" t="str">
            <v>GE 10 KWA</v>
          </cell>
        </row>
        <row r="438">
          <cell r="G438" t="str">
            <v>909</v>
          </cell>
          <cell r="H438" t="str">
            <v>DIVERS ENGINS</v>
          </cell>
          <cell r="I438" t="str">
            <v>GE</v>
          </cell>
          <cell r="J438">
            <v>44476</v>
          </cell>
          <cell r="K438" t="str">
            <v>V200H/1ANS(FAIT)</v>
          </cell>
          <cell r="L438">
            <v>0</v>
          </cell>
          <cell r="M438" t="str">
            <v>GE 10 KWA</v>
          </cell>
        </row>
        <row r="439">
          <cell r="G439" t="str">
            <v>0124</v>
          </cell>
          <cell r="H439" t="str">
            <v>DIVERS ENGINS</v>
          </cell>
          <cell r="I439" t="str">
            <v>GE</v>
          </cell>
          <cell r="J439">
            <v>0</v>
          </cell>
          <cell r="K439" t="str">
            <v/>
          </cell>
          <cell r="L439">
            <v>0</v>
          </cell>
          <cell r="M439" t="str">
            <v>GE 15 KWA</v>
          </cell>
        </row>
        <row r="440">
          <cell r="G440" t="str">
            <v>0841</v>
          </cell>
          <cell r="H440" t="str">
            <v>DIVERS ENGINS</v>
          </cell>
          <cell r="I440" t="str">
            <v>GE</v>
          </cell>
          <cell r="J440">
            <v>44581</v>
          </cell>
          <cell r="K440" t="str">
            <v/>
          </cell>
          <cell r="L440">
            <v>0</v>
          </cell>
          <cell r="M440" t="str">
            <v>GE 15 KWA</v>
          </cell>
        </row>
        <row r="441">
          <cell r="G441" t="str">
            <v>0858</v>
          </cell>
          <cell r="H441" t="str">
            <v>DIVERS ENGINS</v>
          </cell>
          <cell r="I441" t="str">
            <v>GE</v>
          </cell>
          <cell r="J441">
            <v>44581</v>
          </cell>
          <cell r="K441" t="str">
            <v/>
          </cell>
          <cell r="L441">
            <v>0</v>
          </cell>
          <cell r="M441" t="str">
            <v>GE 15 KWA</v>
          </cell>
        </row>
        <row r="442">
          <cell r="G442" t="str">
            <v>0859</v>
          </cell>
          <cell r="H442" t="str">
            <v>DIVERS ENGINS</v>
          </cell>
          <cell r="I442" t="str">
            <v>GE</v>
          </cell>
          <cell r="J442">
            <v>44581</v>
          </cell>
          <cell r="K442" t="str">
            <v/>
          </cell>
          <cell r="L442">
            <v>0</v>
          </cell>
          <cell r="M442" t="str">
            <v>GE 15 KWA</v>
          </cell>
        </row>
        <row r="443">
          <cell r="G443" t="str">
            <v>043</v>
          </cell>
          <cell r="H443" t="str">
            <v>DIVERS ENGINS</v>
          </cell>
          <cell r="I443" t="str">
            <v>GE</v>
          </cell>
          <cell r="J443">
            <v>0</v>
          </cell>
          <cell r="K443" t="str">
            <v/>
          </cell>
          <cell r="L443">
            <v>0</v>
          </cell>
          <cell r="M443" t="str">
            <v>GE 80 KWA</v>
          </cell>
        </row>
        <row r="444">
          <cell r="G444" t="str">
            <v>044</v>
          </cell>
          <cell r="H444" t="str">
            <v>DIVERS ENGINS</v>
          </cell>
          <cell r="I444" t="str">
            <v>GE</v>
          </cell>
          <cell r="J444">
            <v>44585</v>
          </cell>
          <cell r="K444" t="str">
            <v xml:space="preserve">VISITE ANNUELLE
</v>
          </cell>
          <cell r="L444">
            <v>0</v>
          </cell>
          <cell r="M444" t="str">
            <v>GE 80 KWA</v>
          </cell>
        </row>
        <row r="445">
          <cell r="G445" t="str">
            <v>059</v>
          </cell>
          <cell r="H445" t="str">
            <v>DIVERS ENGINS</v>
          </cell>
          <cell r="I445" t="str">
            <v>GE</v>
          </cell>
          <cell r="J445">
            <v>44526</v>
          </cell>
          <cell r="K445" t="str">
            <v xml:space="preserve">VISITE ANNUELLE
VISITE 300 H
VISITE 900 H </v>
          </cell>
          <cell r="L445">
            <v>0</v>
          </cell>
          <cell r="M445" t="str">
            <v>GE 80 KWA</v>
          </cell>
        </row>
        <row r="446">
          <cell r="G446" t="str">
            <v>060</v>
          </cell>
          <cell r="H446" t="str">
            <v>DIVERS ENGINS</v>
          </cell>
          <cell r="I446" t="str">
            <v>GE</v>
          </cell>
          <cell r="J446">
            <v>44526</v>
          </cell>
          <cell r="K446" t="str">
            <v xml:space="preserve">VISITE ANNUELLE </v>
          </cell>
          <cell r="L446">
            <v>0</v>
          </cell>
          <cell r="M446" t="str">
            <v>GE 80 KWA</v>
          </cell>
        </row>
        <row r="447">
          <cell r="G447" t="str">
            <v>079</v>
          </cell>
          <cell r="H447" t="str">
            <v>DIVERS ENGINS</v>
          </cell>
          <cell r="I447" t="str">
            <v>GE</v>
          </cell>
          <cell r="J447">
            <v>0</v>
          </cell>
          <cell r="K447" t="str">
            <v/>
          </cell>
          <cell r="L447">
            <v>0</v>
          </cell>
          <cell r="M447" t="str">
            <v>GE 80 KWA</v>
          </cell>
        </row>
        <row r="448">
          <cell r="G448" t="str">
            <v>080</v>
          </cell>
          <cell r="H448" t="str">
            <v>DIVERS ENGINS</v>
          </cell>
          <cell r="I448" t="str">
            <v>GE</v>
          </cell>
          <cell r="J448">
            <v>44488</v>
          </cell>
          <cell r="K448" t="str">
            <v>BATTERIE</v>
          </cell>
          <cell r="L448">
            <v>0</v>
          </cell>
          <cell r="M448" t="str">
            <v>GE 80 KWA</v>
          </cell>
        </row>
        <row r="449">
          <cell r="G449" t="str">
            <v>61300050</v>
          </cell>
          <cell r="H449" t="str">
            <v>DIVERS ENGINS</v>
          </cell>
          <cell r="I449" t="str">
            <v>MAT ECLAIRAGE</v>
          </cell>
          <cell r="J449">
            <v>0</v>
          </cell>
          <cell r="K449" t="str">
            <v/>
          </cell>
          <cell r="L449">
            <v>0</v>
          </cell>
          <cell r="M449" t="str">
            <v>MAT D'ECLAIRAGE</v>
          </cell>
        </row>
        <row r="450">
          <cell r="G450" t="str">
            <v>60900111</v>
          </cell>
          <cell r="H450" t="str">
            <v>DIVERS ROUES</v>
          </cell>
          <cell r="I450" t="str">
            <v>REMORQUE</v>
          </cell>
          <cell r="J450">
            <v>0</v>
          </cell>
          <cell r="K450" t="str">
            <v/>
          </cell>
          <cell r="L450">
            <v>0</v>
          </cell>
          <cell r="M450" t="str">
            <v>REMORQUE 15KWA</v>
          </cell>
        </row>
        <row r="451">
          <cell r="G451" t="str">
            <v>61001503</v>
          </cell>
          <cell r="H451" t="str">
            <v>DIVERS ROUES</v>
          </cell>
          <cell r="I451" t="str">
            <v>REMORQUE</v>
          </cell>
          <cell r="J451">
            <v>44581</v>
          </cell>
          <cell r="K451" t="str">
            <v/>
          </cell>
          <cell r="L451">
            <v>0</v>
          </cell>
          <cell r="M451" t="str">
            <v>REMORQUE 15KWA</v>
          </cell>
        </row>
        <row r="452">
          <cell r="G452" t="str">
            <v>61001530</v>
          </cell>
          <cell r="H452" t="str">
            <v>DIVERS ROUES</v>
          </cell>
          <cell r="I452" t="str">
            <v>REMORQUE</v>
          </cell>
          <cell r="J452">
            <v>44581</v>
          </cell>
          <cell r="K452" t="str">
            <v/>
          </cell>
          <cell r="L452">
            <v>0</v>
          </cell>
          <cell r="M452" t="str">
            <v>REMORQUE 15KWA</v>
          </cell>
        </row>
        <row r="453">
          <cell r="G453" t="str">
            <v>61001540</v>
          </cell>
          <cell r="H453" t="str">
            <v>DIVERS ROUES</v>
          </cell>
          <cell r="I453" t="str">
            <v>REMORQUE</v>
          </cell>
          <cell r="J453">
            <v>0</v>
          </cell>
          <cell r="K453" t="str">
            <v/>
          </cell>
          <cell r="L453">
            <v>0</v>
          </cell>
          <cell r="M453" t="str">
            <v>REMORQUE 15KWA</v>
          </cell>
        </row>
        <row r="454">
          <cell r="G454" t="str">
            <v>60231061</v>
          </cell>
          <cell r="H454" t="str">
            <v>ENGINS</v>
          </cell>
          <cell r="I454" t="str">
            <v>TRACTEUR CHARGEUR</v>
          </cell>
          <cell r="J454">
            <v>44578</v>
          </cell>
          <cell r="K454" t="str">
            <v xml:space="preserve">OPERATION COMPLEMENTAIRES 500H OU 2ANS
STATION 250H/2ANS
STATION COMP 1000H/4ANS
STATION COMP 2000H/4ANS
STATION TOUS LES 2ANS OU 500H
VGP
</v>
          </cell>
          <cell r="L454">
            <v>0</v>
          </cell>
          <cell r="M454" t="str">
            <v>TRACTEUR CHARGEUR</v>
          </cell>
        </row>
        <row r="455">
          <cell r="G455" t="str">
            <v>60231033</v>
          </cell>
          <cell r="H455" t="str">
            <v>ENGINS</v>
          </cell>
          <cell r="I455" t="str">
            <v>TRACTEUR CHARGEUR</v>
          </cell>
          <cell r="J455">
            <v>0</v>
          </cell>
          <cell r="K455" t="str">
            <v/>
          </cell>
          <cell r="L455">
            <v>0</v>
          </cell>
          <cell r="M455" t="str">
            <v>TRACTEUR CHARGEUR</v>
          </cell>
        </row>
        <row r="456">
          <cell r="G456" t="str">
            <v>69530515</v>
          </cell>
          <cell r="H456" t="str">
            <v>ENGINS</v>
          </cell>
          <cell r="I456" t="str">
            <v>EMAD</v>
          </cell>
          <cell r="J456">
            <v>44578</v>
          </cell>
          <cell r="K456" t="str">
            <v>ALM/IM 36002
COS
CONTROLE VISUEL ACCU ET CHARGE AZOTE
STATION 50H/1AN
STATION EQUIPEMENT 2500H/1AN
VGP
VISITE 250H/1AN</v>
          </cell>
          <cell r="L456">
            <v>0</v>
          </cell>
          <cell r="M456" t="str">
            <v>EMAD</v>
          </cell>
        </row>
        <row r="457">
          <cell r="G457" t="str">
            <v>69630383</v>
          </cell>
          <cell r="H457" t="str">
            <v>ENGINS</v>
          </cell>
          <cell r="I457" t="str">
            <v>EMAD</v>
          </cell>
          <cell r="J457">
            <v>44579</v>
          </cell>
          <cell r="K457" t="str">
            <v>VGP
IM 36002
COS
CONTROLE VISUEL ACCU ET CHARGE AZOTE
STATION 50H/1AN
STATION 500H
2ANS
STATION EQUIPEMENT 2500H/1AN
VISITE 250H/1AN</v>
          </cell>
          <cell r="L457">
            <v>0</v>
          </cell>
          <cell r="M457" t="str">
            <v>EMAD</v>
          </cell>
        </row>
        <row r="458">
          <cell r="G458" t="str">
            <v>69501642</v>
          </cell>
          <cell r="H458" t="str">
            <v>DIVERS ROUES</v>
          </cell>
          <cell r="I458" t="str">
            <v>REMORQUE</v>
          </cell>
          <cell r="J458">
            <v>44505</v>
          </cell>
          <cell r="K458" t="str">
            <v>CONTRÔLE TECHNIQUE</v>
          </cell>
          <cell r="L458">
            <v>0</v>
          </cell>
          <cell r="M458" t="str">
            <v>REMORQUE EMAD</v>
          </cell>
        </row>
        <row r="459">
          <cell r="G459" t="str">
            <v>69501662</v>
          </cell>
          <cell r="H459" t="str">
            <v>DIVERS ROUES</v>
          </cell>
          <cell r="I459" t="str">
            <v>REMORQUE</v>
          </cell>
          <cell r="J459">
            <v>0</v>
          </cell>
          <cell r="K459" t="str">
            <v/>
          </cell>
          <cell r="L459">
            <v>0</v>
          </cell>
          <cell r="M459" t="str">
            <v>REMORQUE EMAD</v>
          </cell>
        </row>
        <row r="460">
          <cell r="G460" t="str">
            <v>69501664</v>
          </cell>
          <cell r="H460" t="str">
            <v>DIVERS ROUES</v>
          </cell>
          <cell r="I460" t="str">
            <v>REMORQUE</v>
          </cell>
          <cell r="J460">
            <v>0</v>
          </cell>
          <cell r="K460" t="str">
            <v/>
          </cell>
          <cell r="L460">
            <v>0</v>
          </cell>
          <cell r="M460" t="str">
            <v>REMORQUE EMAD</v>
          </cell>
        </row>
        <row r="461">
          <cell r="G461" t="str">
            <v>69501665</v>
          </cell>
          <cell r="H461" t="str">
            <v>DIVERS ROUES</v>
          </cell>
          <cell r="I461" t="str">
            <v>REMORQUE</v>
          </cell>
          <cell r="J461">
            <v>0</v>
          </cell>
          <cell r="K461">
            <v>0</v>
          </cell>
          <cell r="L461">
            <v>0</v>
          </cell>
          <cell r="M461" t="str">
            <v>REMORQUE EMAD</v>
          </cell>
        </row>
        <row r="462">
          <cell r="G462" t="str">
            <v>69600160</v>
          </cell>
          <cell r="H462" t="str">
            <v>DIVERS ROUES</v>
          </cell>
          <cell r="I462" t="str">
            <v>REMORQUE</v>
          </cell>
          <cell r="J462">
            <v>44497</v>
          </cell>
          <cell r="K462" t="str">
            <v>CT
VISITE 2 ANS/ 30000KM</v>
          </cell>
          <cell r="L462">
            <v>0</v>
          </cell>
          <cell r="M462" t="str">
            <v>REMORQUE EMAD</v>
          </cell>
        </row>
        <row r="463">
          <cell r="G463" t="str">
            <v>E300007</v>
          </cell>
          <cell r="H463" t="str">
            <v>ENGINS</v>
          </cell>
          <cell r="I463" t="str">
            <v>COMPACTEUR</v>
          </cell>
          <cell r="J463">
            <v>44578</v>
          </cell>
          <cell r="K463" t="str">
            <v xml:space="preserve">STATION 250H/1AN 
VISITE COMP 2000H/1AN
VISITE TOUS LES ANS OU 250H
</v>
          </cell>
          <cell r="L463">
            <v>0</v>
          </cell>
          <cell r="M463" t="str">
            <v>COMPACTEUR DYNAP</v>
          </cell>
        </row>
        <row r="464">
          <cell r="G464" t="str">
            <v>F100026</v>
          </cell>
          <cell r="H464" t="str">
            <v>ENGINS</v>
          </cell>
          <cell r="I464" t="str">
            <v>COMPACTEUR</v>
          </cell>
          <cell r="J464">
            <v>0</v>
          </cell>
          <cell r="K464" t="str">
            <v/>
          </cell>
          <cell r="L464">
            <v>0</v>
          </cell>
          <cell r="M464" t="str">
            <v>COMPACTEUR DYNAP</v>
          </cell>
        </row>
        <row r="465">
          <cell r="G465" t="str">
            <v>153900011</v>
          </cell>
          <cell r="H465" t="str">
            <v>DIVERS ENGINS</v>
          </cell>
          <cell r="I465" t="str">
            <v>ACAD</v>
          </cell>
          <cell r="J465">
            <v>0</v>
          </cell>
          <cell r="K465" t="str">
            <v/>
          </cell>
          <cell r="L465">
            <v>0</v>
          </cell>
          <cell r="M465" t="str">
            <v>ACAD</v>
          </cell>
        </row>
        <row r="466">
          <cell r="G466" t="str">
            <v>153900018</v>
          </cell>
          <cell r="H466" t="str">
            <v>DIVERS ENGINS</v>
          </cell>
          <cell r="I466" t="str">
            <v>ACAD</v>
          </cell>
          <cell r="J466">
            <v>0</v>
          </cell>
          <cell r="K466" t="str">
            <v/>
          </cell>
          <cell r="L466">
            <v>0</v>
          </cell>
          <cell r="M466" t="str">
            <v>ACAD</v>
          </cell>
        </row>
        <row r="467">
          <cell r="G467" t="str">
            <v>34874153-007</v>
          </cell>
          <cell r="H467" t="str">
            <v>DIVERS ENGINS</v>
          </cell>
          <cell r="I467" t="str">
            <v>ACAD</v>
          </cell>
          <cell r="J467">
            <v>0</v>
          </cell>
          <cell r="K467" t="str">
            <v/>
          </cell>
          <cell r="L467">
            <v>0</v>
          </cell>
          <cell r="M467" t="str">
            <v>ACAD</v>
          </cell>
        </row>
        <row r="468">
          <cell r="G468" t="str">
            <v>34874153-014</v>
          </cell>
          <cell r="H468" t="str">
            <v>DIVERS ENGINS</v>
          </cell>
          <cell r="I468" t="str">
            <v>ACAD</v>
          </cell>
          <cell r="J468">
            <v>0</v>
          </cell>
          <cell r="K468" t="str">
            <v/>
          </cell>
          <cell r="L468">
            <v>0</v>
          </cell>
          <cell r="M468" t="str">
            <v>ACAD</v>
          </cell>
        </row>
        <row r="469">
          <cell r="G469" t="str">
            <v>34874153-018</v>
          </cell>
          <cell r="H469" t="str">
            <v>DIVERS ENGINS</v>
          </cell>
          <cell r="I469" t="str">
            <v>ACAD</v>
          </cell>
          <cell r="J469">
            <v>0</v>
          </cell>
          <cell r="K469" t="str">
            <v/>
          </cell>
          <cell r="L469">
            <v>0</v>
          </cell>
          <cell r="M469" t="str">
            <v>ACAD</v>
          </cell>
        </row>
        <row r="470">
          <cell r="G470" t="str">
            <v>37901113-001</v>
          </cell>
          <cell r="H470" t="str">
            <v>DIVERS ENGINS</v>
          </cell>
          <cell r="I470" t="str">
            <v>ACAD</v>
          </cell>
          <cell r="J470">
            <v>0</v>
          </cell>
          <cell r="K470" t="str">
            <v/>
          </cell>
          <cell r="L470">
            <v>0</v>
          </cell>
          <cell r="M470" t="str">
            <v>ACAD</v>
          </cell>
        </row>
        <row r="471">
          <cell r="G471" t="str">
            <v>64380606-003</v>
          </cell>
          <cell r="H471" t="str">
            <v>DIVERS ENGINS</v>
          </cell>
          <cell r="I471" t="str">
            <v>ACAD</v>
          </cell>
          <cell r="J471">
            <v>44602</v>
          </cell>
          <cell r="K471" t="str">
            <v>VISITE 1 AN / 250 HRS</v>
          </cell>
          <cell r="L471">
            <v>0</v>
          </cell>
          <cell r="M471" t="str">
            <v>ACAD</v>
          </cell>
        </row>
        <row r="472">
          <cell r="G472" t="str">
            <v>64380607-006</v>
          </cell>
          <cell r="H472" t="str">
            <v>DIVERS ENGINS</v>
          </cell>
          <cell r="I472" t="str">
            <v>ACAD</v>
          </cell>
          <cell r="J472">
            <v>0</v>
          </cell>
          <cell r="K472" t="str">
            <v/>
          </cell>
          <cell r="L472">
            <v>0</v>
          </cell>
          <cell r="M472" t="str">
            <v>ACAD</v>
          </cell>
        </row>
        <row r="473">
          <cell r="G473" t="str">
            <v>92355/05</v>
          </cell>
          <cell r="H473" t="str">
            <v>DIVERS ENGINS</v>
          </cell>
          <cell r="I473" t="str">
            <v>UMTE</v>
          </cell>
          <cell r="J473">
            <v>0</v>
          </cell>
          <cell r="K473" t="str">
            <v/>
          </cell>
          <cell r="L473">
            <v>0</v>
          </cell>
          <cell r="M473" t="str">
            <v>UMTE</v>
          </cell>
        </row>
        <row r="474">
          <cell r="G474" t="str">
            <v>92355/09</v>
          </cell>
          <cell r="H474" t="str">
            <v>DIVERS ENGINS</v>
          </cell>
          <cell r="I474" t="str">
            <v>UMTE</v>
          </cell>
          <cell r="J474">
            <v>0</v>
          </cell>
          <cell r="K474" t="str">
            <v/>
          </cell>
          <cell r="L474">
            <v>0</v>
          </cell>
          <cell r="M474" t="str">
            <v>UMTE</v>
          </cell>
        </row>
        <row r="475">
          <cell r="G475" t="str">
            <v>61700009</v>
          </cell>
          <cell r="H475" t="str">
            <v>DIVERS ENGINS</v>
          </cell>
          <cell r="I475" t="str">
            <v>REMORQUE</v>
          </cell>
          <cell r="J475">
            <v>0</v>
          </cell>
          <cell r="K475" t="str">
            <v/>
          </cell>
          <cell r="L475">
            <v>0</v>
          </cell>
          <cell r="M475" t="str">
            <v>REMORQUE UMTE</v>
          </cell>
        </row>
        <row r="476">
          <cell r="G476" t="str">
            <v>61700010</v>
          </cell>
          <cell r="H476" t="str">
            <v>DIVERS ENGINS</v>
          </cell>
          <cell r="I476" t="str">
            <v>REMORQUE</v>
          </cell>
          <cell r="J476">
            <v>0</v>
          </cell>
          <cell r="K476" t="str">
            <v/>
          </cell>
          <cell r="L476">
            <v>0</v>
          </cell>
          <cell r="M476" t="str">
            <v>REMORQUE UMTE</v>
          </cell>
        </row>
        <row r="477">
          <cell r="G477" t="str">
            <v>E200064</v>
          </cell>
          <cell r="H477" t="str">
            <v>ENGINS</v>
          </cell>
          <cell r="I477" t="str">
            <v>ELEVATEUR</v>
          </cell>
          <cell r="J477">
            <v>0</v>
          </cell>
          <cell r="K477" t="str">
            <v/>
          </cell>
          <cell r="L477">
            <v>0</v>
          </cell>
          <cell r="M477" t="str">
            <v>ELEVATEUR FIAT</v>
          </cell>
        </row>
        <row r="478">
          <cell r="G478" t="str">
            <v>60430744</v>
          </cell>
          <cell r="H478" t="str">
            <v>ENGINS</v>
          </cell>
          <cell r="I478" t="str">
            <v>GRUE</v>
          </cell>
          <cell r="J478">
            <v>44403</v>
          </cell>
          <cell r="K478" t="str">
            <v>FT 14379(FAIT)
FICHE VISITE NTI1 500 H OU 10000 KMS OU 2 ANS PARTIE PORTEUR
FICHE VISITE NTI1 2 ANS PARTIE PORTEUR (APPLICATION BITM407)
FICHE STATION SERVICE 500 H OU 2 ANS PARTIE TOURELLE
FICHE VISITE NTI1 250 H OU 5000 KMS OU 1 AN PARTIE PORTEUR
FICHE VISITE NTI1 500 H OU 10000 KMS PARTIE PORTEUR
FICHE STATION SERVICE 500 H OU 10000 KMS OU 2 ANS PARTIE PORTEUR
FICHE STATION SERVICE 250 H OU 1 AN PARTIE TOURELLE
FICHE STATION SERVICE 250 H OU 5000 KMS OU 1 AN PARTIE PORTEUR
COS</v>
          </cell>
          <cell r="L478">
            <v>0</v>
          </cell>
          <cell r="M478" t="str">
            <v>GRUE LIEBHER</v>
          </cell>
        </row>
        <row r="479">
          <cell r="G479" t="str">
            <v>6G80020</v>
          </cell>
          <cell r="H479" t="str">
            <v>ENGINS</v>
          </cell>
          <cell r="I479" t="str">
            <v>ELEVATEUR</v>
          </cell>
          <cell r="J479">
            <v>44526</v>
          </cell>
          <cell r="K479" t="str">
            <v>VISITE 1000H OU 3ANS
VISITE 3000H OU 3ANS
VISITE 6000H OU 3ANS</v>
          </cell>
          <cell r="L479">
            <v>0</v>
          </cell>
          <cell r="M479" t="str">
            <v>ELEVATEUR FENWICK</v>
          </cell>
        </row>
        <row r="480">
          <cell r="G480" t="str">
            <v>DAAL005933</v>
          </cell>
          <cell r="H480" t="str">
            <v>DIVERS ENGINS</v>
          </cell>
          <cell r="I480" t="str">
            <v>GE</v>
          </cell>
          <cell r="J480">
            <v>0</v>
          </cell>
          <cell r="K480" t="str">
            <v/>
          </cell>
          <cell r="L480">
            <v>0</v>
          </cell>
          <cell r="M480" t="str">
            <v>GE WILSON 10 KWA</v>
          </cell>
        </row>
        <row r="481">
          <cell r="G481" t="str">
            <v>60430615</v>
          </cell>
          <cell r="H481" t="str">
            <v>ROUES</v>
          </cell>
          <cell r="I481" t="str">
            <v>SCANIA</v>
          </cell>
          <cell r="J481">
            <v>0</v>
          </cell>
          <cell r="K481" t="str">
            <v/>
          </cell>
          <cell r="L481">
            <v>0</v>
          </cell>
          <cell r="M481" t="str">
            <v>SCANIA CCP</v>
          </cell>
        </row>
        <row r="482">
          <cell r="G482" t="str">
            <v>60430710</v>
          </cell>
          <cell r="H482" t="str">
            <v>ROUES</v>
          </cell>
          <cell r="I482" t="str">
            <v>IVECO</v>
          </cell>
          <cell r="J482">
            <v>44509</v>
          </cell>
          <cell r="K482" t="str">
            <v>EMBRAYAGE HS.</v>
          </cell>
          <cell r="L482">
            <v>0</v>
          </cell>
          <cell r="M482" t="str">
            <v>IVECO ML 130 E</v>
          </cell>
        </row>
        <row r="483">
          <cell r="G483" t="str">
            <v>68931095</v>
          </cell>
          <cell r="H483" t="str">
            <v>ROUES</v>
          </cell>
          <cell r="I483" t="str">
            <v>VAB</v>
          </cell>
          <cell r="J483">
            <v>0</v>
          </cell>
          <cell r="K483" t="str">
            <v/>
          </cell>
          <cell r="L483">
            <v>0</v>
          </cell>
          <cell r="M483" t="str">
            <v>VAB SAN</v>
          </cell>
        </row>
        <row r="484">
          <cell r="G484" t="str">
            <v>68231234</v>
          </cell>
          <cell r="H484" t="str">
            <v>ROUES</v>
          </cell>
          <cell r="I484" t="str">
            <v>VAB</v>
          </cell>
          <cell r="J484">
            <v>44580</v>
          </cell>
          <cell r="K484" t="str">
            <v>VISITE 400H OU 10000KM A FAIRE AU RETOUR MLN</v>
          </cell>
          <cell r="L484">
            <v>0</v>
          </cell>
          <cell r="M484" t="str">
            <v>VAB SAN</v>
          </cell>
        </row>
        <row r="485">
          <cell r="G485" t="str">
            <v>68530313</v>
          </cell>
          <cell r="H485" t="str">
            <v>ROUES</v>
          </cell>
          <cell r="I485" t="str">
            <v>VAB</v>
          </cell>
          <cell r="J485">
            <v>0</v>
          </cell>
          <cell r="K485" t="str">
            <v/>
          </cell>
          <cell r="L485" t="str">
            <v>S18/2022</v>
          </cell>
          <cell r="M485" t="str">
            <v>VAB GEN</v>
          </cell>
        </row>
        <row r="486">
          <cell r="G486" t="str">
            <v>68530370</v>
          </cell>
          <cell r="H486" t="str">
            <v>ROUES</v>
          </cell>
          <cell r="I486" t="str">
            <v>VAB</v>
          </cell>
          <cell r="J486">
            <v>0</v>
          </cell>
          <cell r="K486" t="str">
            <v xml:space="preserve">
VSEB NTI2 +V4V+NBC (pvseb)+INCENDIE FAIT17/02/2022</v>
          </cell>
          <cell r="L486" t="str">
            <v>S18/2022</v>
          </cell>
          <cell r="M486" t="str">
            <v>VAB GEN</v>
          </cell>
        </row>
        <row r="487">
          <cell r="G487" t="str">
            <v>68630023</v>
          </cell>
          <cell r="H487" t="str">
            <v>ROUES</v>
          </cell>
          <cell r="I487" t="str">
            <v>VAB</v>
          </cell>
          <cell r="J487">
            <v>0</v>
          </cell>
          <cell r="K487" t="str">
            <v/>
          </cell>
          <cell r="L487" t="str">
            <v>S09/2022</v>
          </cell>
          <cell r="M487" t="str">
            <v>VAB GEN</v>
          </cell>
        </row>
        <row r="488">
          <cell r="G488" t="str">
            <v>68630053</v>
          </cell>
          <cell r="H488" t="str">
            <v>ROUES</v>
          </cell>
          <cell r="I488" t="str">
            <v>VAB</v>
          </cell>
          <cell r="J488">
            <v>44589</v>
          </cell>
          <cell r="K488" t="str">
            <v>VISITE STATION 400 HRS
VISITE STATION 800 HRS
VSEB NTI2 +V4V+NBC (pvseb)+INCENDIE FAIT17/02/2022</v>
          </cell>
          <cell r="L488" t="str">
            <v>S35/2022</v>
          </cell>
          <cell r="M488" t="str">
            <v>VAB GEN</v>
          </cell>
        </row>
        <row r="489">
          <cell r="G489" t="str">
            <v>68630101</v>
          </cell>
          <cell r="H489" t="str">
            <v>ROUES</v>
          </cell>
          <cell r="I489" t="str">
            <v>VAB</v>
          </cell>
          <cell r="J489">
            <v>0</v>
          </cell>
          <cell r="K489" t="str">
            <v/>
          </cell>
          <cell r="L489" t="str">
            <v>S26/2022</v>
          </cell>
          <cell r="M489" t="str">
            <v>VAB GEN</v>
          </cell>
        </row>
        <row r="490">
          <cell r="G490" t="str">
            <v>68630141</v>
          </cell>
          <cell r="H490" t="str">
            <v>ROUES</v>
          </cell>
          <cell r="I490" t="str">
            <v>VAB</v>
          </cell>
          <cell r="J490">
            <v>0</v>
          </cell>
          <cell r="K490" t="str">
            <v/>
          </cell>
          <cell r="L490" t="str">
            <v>S18/2022</v>
          </cell>
          <cell r="M490" t="str">
            <v>VAB GEN</v>
          </cell>
        </row>
        <row r="491">
          <cell r="G491" t="str">
            <v>68730126</v>
          </cell>
          <cell r="H491" t="str">
            <v>ROUES</v>
          </cell>
          <cell r="I491" t="str">
            <v>VAB</v>
          </cell>
          <cell r="J491">
            <v>0</v>
          </cell>
          <cell r="K491" t="str">
            <v/>
          </cell>
          <cell r="L491" t="str">
            <v>S18/2022</v>
          </cell>
          <cell r="M491" t="str">
            <v>VAB GEN</v>
          </cell>
        </row>
        <row r="492">
          <cell r="G492" t="str">
            <v>68931020</v>
          </cell>
          <cell r="H492" t="str">
            <v>ROUES</v>
          </cell>
          <cell r="I492" t="str">
            <v>VAB</v>
          </cell>
          <cell r="J492">
            <v>0</v>
          </cell>
          <cell r="K492" t="str">
            <v/>
          </cell>
          <cell r="L492" t="str">
            <v>S35/2022</v>
          </cell>
          <cell r="M492" t="str">
            <v>VAB GEN</v>
          </cell>
        </row>
        <row r="493">
          <cell r="G493" t="str">
            <v>69030646</v>
          </cell>
          <cell r="H493" t="str">
            <v>ROUES</v>
          </cell>
          <cell r="I493" t="str">
            <v>VAB</v>
          </cell>
          <cell r="J493">
            <v>0</v>
          </cell>
          <cell r="K493" t="str">
            <v>VISITE NTI  400 HRS / 10000 KMS</v>
          </cell>
          <cell r="L493">
            <v>0</v>
          </cell>
          <cell r="M493" t="str">
            <v>VAB GEN</v>
          </cell>
        </row>
        <row r="494">
          <cell r="G494" t="str">
            <v>69030672</v>
          </cell>
          <cell r="H494" t="str">
            <v>ROUES</v>
          </cell>
          <cell r="I494" t="str">
            <v>VAB</v>
          </cell>
          <cell r="J494">
            <v>0</v>
          </cell>
          <cell r="K494" t="str">
            <v/>
          </cell>
          <cell r="L494">
            <v>0</v>
          </cell>
          <cell r="M494" t="str">
            <v>VAB GEN</v>
          </cell>
        </row>
        <row r="495">
          <cell r="G495" t="str">
            <v>69130010</v>
          </cell>
          <cell r="H495" t="str">
            <v>ROUES</v>
          </cell>
          <cell r="I495" t="str">
            <v>VAB</v>
          </cell>
          <cell r="J495">
            <v>0</v>
          </cell>
          <cell r="K495" t="str">
            <v/>
          </cell>
          <cell r="L495">
            <v>0</v>
          </cell>
          <cell r="M495" t="str">
            <v>VAB GEN</v>
          </cell>
        </row>
        <row r="496">
          <cell r="G496" t="str">
            <v>69230036</v>
          </cell>
          <cell r="H496" t="str">
            <v>ROUES</v>
          </cell>
          <cell r="I496" t="str">
            <v>VAB</v>
          </cell>
          <cell r="J496">
            <v>0</v>
          </cell>
          <cell r="K496" t="str">
            <v/>
          </cell>
          <cell r="L496">
            <v>0</v>
          </cell>
          <cell r="M496" t="str">
            <v>VAB GEN</v>
          </cell>
        </row>
        <row r="497">
          <cell r="G497" t="str">
            <v>68530397</v>
          </cell>
          <cell r="H497" t="str">
            <v>ROUES</v>
          </cell>
          <cell r="I497" t="str">
            <v>VAB</v>
          </cell>
          <cell r="J497">
            <v>0</v>
          </cell>
          <cell r="K497" t="str">
            <v/>
          </cell>
          <cell r="L497" t="str">
            <v>S09/2022</v>
          </cell>
          <cell r="M497" t="str">
            <v>VAB GEN</v>
          </cell>
        </row>
        <row r="498">
          <cell r="G498" t="str">
            <v>68630181</v>
          </cell>
          <cell r="H498" t="str">
            <v>ROUES</v>
          </cell>
          <cell r="I498" t="str">
            <v>VAB</v>
          </cell>
          <cell r="J498">
            <v>0</v>
          </cell>
          <cell r="K498" t="str">
            <v/>
          </cell>
          <cell r="L498" t="str">
            <v>S18/2022</v>
          </cell>
          <cell r="M498" t="str">
            <v>VAB GEN</v>
          </cell>
        </row>
        <row r="499">
          <cell r="G499" t="str">
            <v>68730129</v>
          </cell>
          <cell r="H499" t="str">
            <v>ROUES</v>
          </cell>
          <cell r="I499" t="str">
            <v>VAB</v>
          </cell>
          <cell r="J499">
            <v>44587</v>
          </cell>
          <cell r="K499" t="str">
            <v>VISITE ANNUELLE APC
VISITE STATION 2 ANS OU 400 HRS
VISITE 400 HRS OU 10 000 KMS
POMPE LAVE GLACE HS
CABLE STOP MOTEUR CASSÉ
SUINTEMENT JOINT DE CULASSE
SUINTEMENT LIQUIDE DE REFROIDISSEMENT (COMP MOT)</v>
          </cell>
          <cell r="L499" t="str">
            <v>S26/2022</v>
          </cell>
          <cell r="M499" t="str">
            <v>VAB GEN</v>
          </cell>
        </row>
        <row r="500">
          <cell r="G500" t="str">
            <v>68930950</v>
          </cell>
          <cell r="H500" t="str">
            <v>ROUES</v>
          </cell>
          <cell r="I500" t="str">
            <v>VAB</v>
          </cell>
          <cell r="J500">
            <v>44550</v>
          </cell>
          <cell r="K500" t="str">
            <v>VISITE 400 HRS / 10000 KMS</v>
          </cell>
          <cell r="L500" t="str">
            <v>S44/2022</v>
          </cell>
          <cell r="M500" t="str">
            <v>VAB GEN</v>
          </cell>
        </row>
        <row r="501">
          <cell r="G501" t="str">
            <v>69030524</v>
          </cell>
          <cell r="H501" t="str">
            <v>ROUES</v>
          </cell>
          <cell r="I501" t="str">
            <v>VAB</v>
          </cell>
          <cell r="J501">
            <v>0</v>
          </cell>
          <cell r="K501" t="str">
            <v/>
          </cell>
          <cell r="L501" t="str">
            <v>S26/2022</v>
          </cell>
          <cell r="M501" t="str">
            <v>VAB GEN</v>
          </cell>
        </row>
        <row r="502">
          <cell r="G502" t="str">
            <v>69230041</v>
          </cell>
          <cell r="H502" t="str">
            <v>ROUES</v>
          </cell>
          <cell r="I502" t="str">
            <v>VAB</v>
          </cell>
          <cell r="J502">
            <v>44601</v>
          </cell>
          <cell r="K502" t="str">
            <v>COS
VISITE STATION SERVICE 2 ANS / 400 HRS
VISITE ANNUELLE NTI1</v>
          </cell>
          <cell r="L502" t="str">
            <v>S44/2022</v>
          </cell>
          <cell r="M502" t="str">
            <v>VAB GEN</v>
          </cell>
        </row>
        <row r="503">
          <cell r="G503" t="str">
            <v>68730171</v>
          </cell>
          <cell r="H503" t="str">
            <v>ROUES</v>
          </cell>
          <cell r="I503" t="str">
            <v>VAB</v>
          </cell>
          <cell r="J503">
            <v>0</v>
          </cell>
          <cell r="K503" t="str">
            <v/>
          </cell>
          <cell r="L503">
            <v>0</v>
          </cell>
          <cell r="M503" t="str">
            <v>VAB PC KSL</v>
          </cell>
        </row>
        <row r="504">
          <cell r="G504" t="str">
            <v>68830065</v>
          </cell>
          <cell r="H504" t="str">
            <v>ROUES</v>
          </cell>
          <cell r="I504" t="str">
            <v>VAB</v>
          </cell>
          <cell r="J504">
            <v>0</v>
          </cell>
          <cell r="K504" t="str">
            <v>VISITE STATION 2 ANS / 400 HRS
VISTE ANNUELLE NBC FAIT17/02/2022
VISITE ANNUELLE INCENDIE FAIT 17/02/2022
PVSEB FAIT 17/02/2022
VSEB FAIT 17/02/2022</v>
          </cell>
          <cell r="L504">
            <v>0</v>
          </cell>
          <cell r="M504" t="str">
            <v>VAB PC KSL</v>
          </cell>
        </row>
        <row r="505">
          <cell r="G505" t="str">
            <v>68131031</v>
          </cell>
          <cell r="H505" t="str">
            <v>ROUES</v>
          </cell>
          <cell r="I505" t="str">
            <v>VAB</v>
          </cell>
          <cell r="J505">
            <v>0</v>
          </cell>
          <cell r="K505" t="str">
            <v/>
          </cell>
          <cell r="L505">
            <v>0</v>
          </cell>
          <cell r="M505" t="str">
            <v>VAB SIR</v>
          </cell>
        </row>
        <row r="506">
          <cell r="G506" t="str">
            <v>6930296</v>
          </cell>
          <cell r="H506" t="str">
            <v>ROUES</v>
          </cell>
          <cell r="I506" t="str">
            <v>VAB</v>
          </cell>
          <cell r="J506">
            <v>0</v>
          </cell>
          <cell r="K506" t="str">
            <v/>
          </cell>
          <cell r="L506">
            <v>0</v>
          </cell>
          <cell r="M506" t="str">
            <v>VAB SIR</v>
          </cell>
        </row>
        <row r="507">
          <cell r="G507" t="str">
            <v>1026495</v>
          </cell>
          <cell r="H507" t="str">
            <v>DIVERS ENGINS</v>
          </cell>
          <cell r="I507" t="str">
            <v>PROPULSEUR</v>
          </cell>
          <cell r="J507">
            <v>0</v>
          </cell>
          <cell r="K507" t="str">
            <v/>
          </cell>
          <cell r="L507">
            <v>0</v>
          </cell>
          <cell r="M507" t="str">
            <v>YAMAHA 40 CH</v>
          </cell>
        </row>
        <row r="508">
          <cell r="G508">
            <v>929017</v>
          </cell>
          <cell r="H508" t="str">
            <v>DIVERS ENGINS</v>
          </cell>
          <cell r="I508" t="str">
            <v>COMPRESSEUR</v>
          </cell>
          <cell r="J508">
            <v>0</v>
          </cell>
          <cell r="K508" t="str">
            <v/>
          </cell>
          <cell r="L508">
            <v>0</v>
          </cell>
          <cell r="M508" t="str">
            <v>COMPRESSEUR GHPT THERM</v>
          </cell>
        </row>
        <row r="509">
          <cell r="G509">
            <v>929018</v>
          </cell>
          <cell r="H509" t="str">
            <v>DIVERS ENGINS</v>
          </cell>
          <cell r="I509" t="str">
            <v>COMPRESSEUR</v>
          </cell>
          <cell r="J509">
            <v>0</v>
          </cell>
          <cell r="K509" t="str">
            <v/>
          </cell>
          <cell r="L509">
            <v>0</v>
          </cell>
          <cell r="M509" t="str">
            <v>COMPRESSEUR GHPT THERM</v>
          </cell>
        </row>
        <row r="510">
          <cell r="G510" t="str">
            <v>6G90168</v>
          </cell>
          <cell r="H510" t="str">
            <v>ENGINS</v>
          </cell>
          <cell r="I510" t="str">
            <v>ELEVATEUR</v>
          </cell>
          <cell r="J510">
            <v>0</v>
          </cell>
          <cell r="K510" t="str">
            <v/>
          </cell>
          <cell r="L510">
            <v>0</v>
          </cell>
          <cell r="M510" t="str">
            <v>ELEVATEUR MANITOU</v>
          </cell>
        </row>
        <row r="511">
          <cell r="G511" t="str">
            <v>6G80060</v>
          </cell>
          <cell r="H511" t="str">
            <v>ENGINS</v>
          </cell>
          <cell r="I511" t="str">
            <v>ELEVATEUR</v>
          </cell>
          <cell r="J511">
            <v>0</v>
          </cell>
          <cell r="K511" t="str">
            <v/>
          </cell>
          <cell r="L511">
            <v>0</v>
          </cell>
          <cell r="M511" t="str">
            <v>ELEVATEUR MANITOU</v>
          </cell>
        </row>
        <row r="512">
          <cell r="G512" t="str">
            <v>6G80061</v>
          </cell>
          <cell r="H512" t="str">
            <v>ENGINS</v>
          </cell>
          <cell r="I512" t="str">
            <v>ELEVATEUR</v>
          </cell>
          <cell r="J512">
            <v>0</v>
          </cell>
          <cell r="K512" t="str">
            <v/>
          </cell>
          <cell r="L512">
            <v>0</v>
          </cell>
          <cell r="M512" t="str">
            <v>ELEVATEUR MANITOU</v>
          </cell>
        </row>
        <row r="513">
          <cell r="G513" t="str">
            <v>9G60049</v>
          </cell>
          <cell r="H513" t="str">
            <v>ENGINS</v>
          </cell>
          <cell r="I513" t="str">
            <v>ELEVATEUR</v>
          </cell>
          <cell r="J513">
            <v>0</v>
          </cell>
          <cell r="K513" t="str">
            <v/>
          </cell>
          <cell r="L513">
            <v>0</v>
          </cell>
          <cell r="M513" t="str">
            <v>ELEVATEUR TOYOTA</v>
          </cell>
        </row>
        <row r="514">
          <cell r="G514" t="str">
            <v>9G70035</v>
          </cell>
          <cell r="H514" t="str">
            <v>ENGINS</v>
          </cell>
          <cell r="I514" t="str">
            <v>ELEVATEUR</v>
          </cell>
          <cell r="J514">
            <v>0</v>
          </cell>
          <cell r="K514" t="str">
            <v/>
          </cell>
          <cell r="L514">
            <v>0</v>
          </cell>
          <cell r="M514" t="str">
            <v>ELEVATEUR TOYOTA</v>
          </cell>
        </row>
        <row r="515">
          <cell r="G515" t="str">
            <v>243</v>
          </cell>
          <cell r="H515" t="str">
            <v>DIVERS ENGINS</v>
          </cell>
          <cell r="I515" t="str">
            <v>PROPULSEUR</v>
          </cell>
          <cell r="J515">
            <v>0</v>
          </cell>
          <cell r="K515" t="str">
            <v/>
          </cell>
          <cell r="L515">
            <v>0</v>
          </cell>
          <cell r="M515" t="str">
            <v>YAMAHA 40 CH</v>
          </cell>
        </row>
        <row r="516">
          <cell r="G516" t="str">
            <v>309</v>
          </cell>
          <cell r="H516" t="str">
            <v>DIVERS ENGINS</v>
          </cell>
          <cell r="I516" t="str">
            <v>PROPULSEUR</v>
          </cell>
          <cell r="J516">
            <v>0</v>
          </cell>
          <cell r="K516" t="str">
            <v/>
          </cell>
          <cell r="L516">
            <v>0</v>
          </cell>
          <cell r="M516" t="str">
            <v>YAMAHA 40 CH</v>
          </cell>
        </row>
        <row r="517">
          <cell r="G517" t="str">
            <v>315</v>
          </cell>
          <cell r="H517" t="str">
            <v>DIVERS ENGINS</v>
          </cell>
          <cell r="I517" t="str">
            <v>PROPULSEUR</v>
          </cell>
          <cell r="J517">
            <v>0</v>
          </cell>
          <cell r="K517" t="str">
            <v/>
          </cell>
          <cell r="L517">
            <v>0</v>
          </cell>
          <cell r="M517" t="str">
            <v>YAMAHA 40 CH</v>
          </cell>
        </row>
        <row r="518">
          <cell r="G518" t="str">
            <v>358</v>
          </cell>
          <cell r="H518" t="str">
            <v>DIVERS ENGINS</v>
          </cell>
          <cell r="I518" t="str">
            <v>PROPULSEUR</v>
          </cell>
          <cell r="J518">
            <v>0</v>
          </cell>
          <cell r="K518" t="str">
            <v/>
          </cell>
          <cell r="L518">
            <v>0</v>
          </cell>
          <cell r="M518" t="str">
            <v>YAMAHA 40 CH</v>
          </cell>
        </row>
        <row r="519">
          <cell r="G519" t="str">
            <v>359</v>
          </cell>
          <cell r="H519" t="str">
            <v>DIVERS ENGINS</v>
          </cell>
          <cell r="I519" t="str">
            <v>PROPULSEUR</v>
          </cell>
          <cell r="J519">
            <v>0</v>
          </cell>
          <cell r="K519" t="str">
            <v/>
          </cell>
          <cell r="L519">
            <v>0</v>
          </cell>
          <cell r="M519" t="str">
            <v>YAMAHA 40 CH</v>
          </cell>
        </row>
        <row r="520">
          <cell r="G520" t="str">
            <v>373</v>
          </cell>
          <cell r="H520" t="str">
            <v>DIVERS ENGINS</v>
          </cell>
          <cell r="I520" t="str">
            <v>PROPULSEUR</v>
          </cell>
          <cell r="J520">
            <v>0</v>
          </cell>
          <cell r="K520" t="str">
            <v/>
          </cell>
          <cell r="L520">
            <v>0</v>
          </cell>
          <cell r="M520" t="str">
            <v>YAMAHA 40 CH</v>
          </cell>
        </row>
        <row r="521">
          <cell r="G521" t="str">
            <v>382</v>
          </cell>
          <cell r="H521" t="str">
            <v>DIVERS ENGINS</v>
          </cell>
          <cell r="I521" t="str">
            <v>PROPULSEUR</v>
          </cell>
          <cell r="J521">
            <v>0</v>
          </cell>
          <cell r="K521" t="str">
            <v/>
          </cell>
          <cell r="L521">
            <v>0</v>
          </cell>
          <cell r="M521" t="str">
            <v>YAMAHA 40 CH</v>
          </cell>
        </row>
        <row r="522">
          <cell r="G522" t="str">
            <v>624</v>
          </cell>
          <cell r="H522" t="str">
            <v>DIVERS ENGINS</v>
          </cell>
          <cell r="I522" t="str">
            <v>PROPULSEUR</v>
          </cell>
          <cell r="J522">
            <v>0</v>
          </cell>
          <cell r="K522" t="str">
            <v/>
          </cell>
          <cell r="L522">
            <v>0</v>
          </cell>
          <cell r="M522" t="str">
            <v>YAMAHA 40 CH</v>
          </cell>
        </row>
        <row r="523">
          <cell r="G523" t="str">
            <v>642</v>
          </cell>
          <cell r="H523" t="str">
            <v>DIVERS ENGINS</v>
          </cell>
          <cell r="I523" t="str">
            <v>PROPULSEUR</v>
          </cell>
          <cell r="J523">
            <v>0</v>
          </cell>
          <cell r="K523" t="str">
            <v/>
          </cell>
          <cell r="L523">
            <v>0</v>
          </cell>
          <cell r="M523" t="str">
            <v>YAMAHA 40 CH</v>
          </cell>
        </row>
        <row r="524">
          <cell r="G524" t="str">
            <v>650</v>
          </cell>
          <cell r="H524" t="str">
            <v>DIVERS ENGINS</v>
          </cell>
          <cell r="I524" t="str">
            <v>PROPULSEUR</v>
          </cell>
          <cell r="J524">
            <v>0</v>
          </cell>
          <cell r="K524" t="str">
            <v/>
          </cell>
          <cell r="L524">
            <v>0</v>
          </cell>
          <cell r="M524" t="str">
            <v>YAMAHA 40 CH</v>
          </cell>
        </row>
        <row r="525">
          <cell r="G525" t="str">
            <v>800718</v>
          </cell>
          <cell r="H525" t="str">
            <v>DIVERS ENGINS</v>
          </cell>
          <cell r="I525" t="str">
            <v>PROPULSEUR</v>
          </cell>
          <cell r="J525">
            <v>0</v>
          </cell>
          <cell r="K525" t="str">
            <v/>
          </cell>
          <cell r="L525">
            <v>0</v>
          </cell>
          <cell r="M525" t="str">
            <v>YAMAHA 40 CH</v>
          </cell>
        </row>
        <row r="526">
          <cell r="G526" t="str">
            <v>306</v>
          </cell>
          <cell r="H526" t="str">
            <v>DIVERS ENGINS</v>
          </cell>
          <cell r="I526" t="str">
            <v>PROPULSEUR</v>
          </cell>
          <cell r="J526">
            <v>0</v>
          </cell>
          <cell r="K526" t="str">
            <v/>
          </cell>
          <cell r="L526">
            <v>0</v>
          </cell>
          <cell r="M526" t="str">
            <v>YAMAHA 40 CH</v>
          </cell>
        </row>
        <row r="527">
          <cell r="G527" t="str">
            <v>312</v>
          </cell>
          <cell r="H527" t="str">
            <v>DIVERS ENGINS</v>
          </cell>
          <cell r="I527" t="str">
            <v>PROPULSEUR</v>
          </cell>
          <cell r="J527">
            <v>0</v>
          </cell>
          <cell r="K527" t="str">
            <v/>
          </cell>
          <cell r="L527">
            <v>0</v>
          </cell>
          <cell r="M527" t="str">
            <v>YAMAHA 40 CH</v>
          </cell>
        </row>
        <row r="528">
          <cell r="G528" t="str">
            <v>800452</v>
          </cell>
          <cell r="H528" t="str">
            <v>DIVERS ENGINS</v>
          </cell>
          <cell r="I528" t="str">
            <v>PROPULSEUR</v>
          </cell>
          <cell r="J528">
            <v>0</v>
          </cell>
          <cell r="K528" t="str">
            <v/>
          </cell>
          <cell r="L528">
            <v>0</v>
          </cell>
          <cell r="M528" t="str">
            <v>YAMAHA 40 CH</v>
          </cell>
        </row>
        <row r="529">
          <cell r="G529" t="str">
            <v>800794</v>
          </cell>
          <cell r="H529" t="str">
            <v>DIVERS ENGINS</v>
          </cell>
          <cell r="I529" t="str">
            <v>PROPULSEUR</v>
          </cell>
          <cell r="J529">
            <v>0</v>
          </cell>
          <cell r="K529" t="str">
            <v/>
          </cell>
          <cell r="L529">
            <v>0</v>
          </cell>
          <cell r="M529" t="str">
            <v>YAMAHA 40 CH</v>
          </cell>
        </row>
        <row r="530">
          <cell r="G530" t="str">
            <v>313</v>
          </cell>
          <cell r="H530" t="str">
            <v>DIVERS ENGINS</v>
          </cell>
          <cell r="I530" t="str">
            <v>PROPULSEUR</v>
          </cell>
          <cell r="J530">
            <v>0</v>
          </cell>
          <cell r="K530" t="str">
            <v/>
          </cell>
          <cell r="L530">
            <v>0</v>
          </cell>
          <cell r="M530" t="str">
            <v>YAMAHA 40 CH</v>
          </cell>
        </row>
        <row r="531">
          <cell r="G531" t="str">
            <v>34</v>
          </cell>
          <cell r="H531" t="str">
            <v>DIVERS ROUES</v>
          </cell>
          <cell r="I531" t="str">
            <v>SIR</v>
          </cell>
          <cell r="J531">
            <v>0</v>
          </cell>
          <cell r="K531" t="str">
            <v>VISITE SEMESTRIELLE NBC FAIT 16/02/2022</v>
          </cell>
          <cell r="L531">
            <v>0</v>
          </cell>
          <cell r="M531" t="str">
            <v>ATS 15</v>
          </cell>
        </row>
        <row r="532">
          <cell r="G532" t="str">
            <v>36</v>
          </cell>
          <cell r="H532" t="str">
            <v>DIVERS ROUES</v>
          </cell>
          <cell r="I532" t="str">
            <v>SIR</v>
          </cell>
          <cell r="J532">
            <v>0</v>
          </cell>
          <cell r="K532" t="str">
            <v>VISITE SEMESTRIELLE NBC FAIT 16/02/2022</v>
          </cell>
          <cell r="L532">
            <v>0</v>
          </cell>
          <cell r="M532" t="str">
            <v>ATS 15</v>
          </cell>
        </row>
        <row r="533">
          <cell r="G533" t="str">
            <v>32</v>
          </cell>
          <cell r="H533" t="str">
            <v>DIVERS ROUES</v>
          </cell>
          <cell r="I533" t="str">
            <v>SIR</v>
          </cell>
          <cell r="J533">
            <v>0</v>
          </cell>
          <cell r="K533" t="str">
            <v>VISITE SEMESTRIELLE NBC FAIT 16/02/2022</v>
          </cell>
          <cell r="L533">
            <v>0</v>
          </cell>
          <cell r="M533" t="str">
            <v>ATS 15</v>
          </cell>
        </row>
        <row r="534">
          <cell r="G534" t="str">
            <v>52116158</v>
          </cell>
          <cell r="H534" t="str">
            <v>DIVERS ENGINS</v>
          </cell>
          <cell r="I534" t="str">
            <v>COMPRESSEUR</v>
          </cell>
          <cell r="J534">
            <v>0</v>
          </cell>
          <cell r="K534" t="str">
            <v/>
          </cell>
          <cell r="L534">
            <v>0</v>
          </cell>
          <cell r="M534" t="str">
            <v>COMPRESSEUR BAUER</v>
          </cell>
        </row>
        <row r="535">
          <cell r="G535" t="str">
            <v>18-170752</v>
          </cell>
          <cell r="H535" t="str">
            <v>DIVERS ENGINS</v>
          </cell>
          <cell r="I535" t="str">
            <v>COMPRESSEUR</v>
          </cell>
          <cell r="J535">
            <v>0</v>
          </cell>
          <cell r="K535" t="str">
            <v/>
          </cell>
          <cell r="L535">
            <v>0</v>
          </cell>
          <cell r="M535" t="str">
            <v>COMPRESSEUR THERMIQUE BAUER</v>
          </cell>
        </row>
        <row r="536">
          <cell r="G536" t="str">
            <v>18-170754</v>
          </cell>
          <cell r="H536" t="str">
            <v>DIVERS ENGINS</v>
          </cell>
          <cell r="I536" t="str">
            <v>COMPRESSEUR</v>
          </cell>
          <cell r="J536">
            <v>0</v>
          </cell>
          <cell r="K536" t="str">
            <v/>
          </cell>
          <cell r="L536">
            <v>0</v>
          </cell>
          <cell r="M536" t="str">
            <v>COMPRESSEUR THERMIQUE BAUER</v>
          </cell>
        </row>
        <row r="537">
          <cell r="G537" t="str">
            <v>20-183497</v>
          </cell>
          <cell r="H537" t="str">
            <v>DIVERS ENGINS</v>
          </cell>
          <cell r="I537" t="str">
            <v>COMPRESSEUR</v>
          </cell>
          <cell r="J537">
            <v>0</v>
          </cell>
          <cell r="K537" t="str">
            <v/>
          </cell>
          <cell r="L537">
            <v>0</v>
          </cell>
          <cell r="M537" t="str">
            <v>COMPRESSEUR THERMIQUE JUNIOR II</v>
          </cell>
        </row>
        <row r="538">
          <cell r="G538" t="str">
            <v>17-160435</v>
          </cell>
          <cell r="H538" t="str">
            <v>DIVERS ENGINS</v>
          </cell>
          <cell r="I538" t="str">
            <v>COMPRESSEUR</v>
          </cell>
          <cell r="J538">
            <v>0</v>
          </cell>
          <cell r="K538" t="str">
            <v/>
          </cell>
          <cell r="L538">
            <v>0</v>
          </cell>
          <cell r="M538" t="str">
            <v>COMPRESSEUR BAUER MARINER M320-B</v>
          </cell>
        </row>
        <row r="539">
          <cell r="G539" t="str">
            <v>19-176313</v>
          </cell>
          <cell r="H539" t="str">
            <v>DIVERS ENGINS</v>
          </cell>
          <cell r="I539" t="str">
            <v>COMPRESSEUR</v>
          </cell>
          <cell r="J539">
            <v>0</v>
          </cell>
          <cell r="K539" t="str">
            <v/>
          </cell>
          <cell r="L539">
            <v>0</v>
          </cell>
          <cell r="M539" t="str">
            <v>COMPRESSEUR BAUER MARINER M320-B</v>
          </cell>
        </row>
        <row r="540">
          <cell r="G540" t="str">
            <v>6350416</v>
          </cell>
          <cell r="H540" t="str">
            <v>ENGINS</v>
          </cell>
          <cell r="I540" t="str">
            <v>ELEVATEUR</v>
          </cell>
          <cell r="J540">
            <v>44581</v>
          </cell>
          <cell r="K540" t="str">
            <v>RETARD VISITE
BATTERIE HS</v>
          </cell>
          <cell r="L540">
            <v>0</v>
          </cell>
          <cell r="M540" t="str">
            <v>ELEVATEUR</v>
          </cell>
        </row>
        <row r="541">
          <cell r="G541" t="str">
            <v>2025483</v>
          </cell>
          <cell r="H541" t="str">
            <v>DIVERS ENGINS</v>
          </cell>
          <cell r="I541" t="str">
            <v>GE</v>
          </cell>
          <cell r="J541">
            <v>0</v>
          </cell>
          <cell r="K541" t="str">
            <v/>
          </cell>
          <cell r="L541">
            <v>0</v>
          </cell>
          <cell r="M541" t="str">
            <v>BOOSTER</v>
          </cell>
        </row>
        <row r="542">
          <cell r="G542" t="str">
            <v>4547</v>
          </cell>
          <cell r="H542" t="str">
            <v>DIVERS ENGINS</v>
          </cell>
          <cell r="I542">
            <v>0</v>
          </cell>
          <cell r="J542">
            <v>0</v>
          </cell>
          <cell r="K542" t="str">
            <v/>
          </cell>
          <cell r="L542">
            <v>0</v>
          </cell>
          <cell r="M542" t="str">
            <v>NC</v>
          </cell>
        </row>
        <row r="543">
          <cell r="G543" t="str">
            <v>6024</v>
          </cell>
          <cell r="H543" t="str">
            <v>DIVERS ENGINS</v>
          </cell>
          <cell r="I543">
            <v>0</v>
          </cell>
          <cell r="J543">
            <v>0</v>
          </cell>
          <cell r="K543" t="str">
            <v/>
          </cell>
          <cell r="L543">
            <v>0</v>
          </cell>
          <cell r="M543" t="str">
            <v>NC</v>
          </cell>
        </row>
        <row r="544">
          <cell r="G544" t="str">
            <v>8203</v>
          </cell>
          <cell r="H544" t="str">
            <v>DIVERS ENGINS</v>
          </cell>
          <cell r="I544">
            <v>0</v>
          </cell>
          <cell r="J544">
            <v>0</v>
          </cell>
          <cell r="K544" t="str">
            <v/>
          </cell>
          <cell r="L544">
            <v>0</v>
          </cell>
          <cell r="M544" t="str">
            <v>NC</v>
          </cell>
        </row>
        <row r="545">
          <cell r="G545" t="str">
            <v>401302502</v>
          </cell>
          <cell r="H545" t="str">
            <v>DIVERS ENGINS</v>
          </cell>
          <cell r="I545" t="str">
            <v>ELEVATEUR</v>
          </cell>
          <cell r="J545">
            <v>44581</v>
          </cell>
          <cell r="K545" t="str">
            <v>RETARD VISITE
BATTERIE HS</v>
          </cell>
          <cell r="L545">
            <v>0</v>
          </cell>
          <cell r="M545">
            <v>0</v>
          </cell>
        </row>
      </sheetData>
      <sheetData sheetId="1">
        <row r="10">
          <cell r="B10" t="str">
            <v>7321</v>
          </cell>
          <cell r="C10" t="str">
            <v>2CIE</v>
          </cell>
          <cell r="D10" t="str">
            <v>00010201</v>
          </cell>
          <cell r="E10"/>
          <cell r="F10">
            <v>35</v>
          </cell>
        </row>
        <row r="11">
          <cell r="B11" t="str">
            <v>7434</v>
          </cell>
          <cell r="C11" t="str">
            <v>3CIE</v>
          </cell>
          <cell r="D11" t="str">
            <v>00010201</v>
          </cell>
          <cell r="E11"/>
          <cell r="F11">
            <v>56</v>
          </cell>
        </row>
        <row r="12">
          <cell r="B12" t="str">
            <v>7442</v>
          </cell>
          <cell r="C12" t="str">
            <v>3CIE</v>
          </cell>
          <cell r="D12" t="str">
            <v>00010201</v>
          </cell>
          <cell r="E12"/>
          <cell r="F12">
            <v>131</v>
          </cell>
        </row>
        <row r="13">
          <cell r="B13" t="str">
            <v>7448</v>
          </cell>
          <cell r="C13" t="str">
            <v>4CIE</v>
          </cell>
          <cell r="D13" t="str">
            <v>00010201</v>
          </cell>
          <cell r="E13"/>
          <cell r="F13">
            <v>34</v>
          </cell>
        </row>
        <row r="14">
          <cell r="B14" t="str">
            <v>9427</v>
          </cell>
          <cell r="C14" t="str">
            <v>3CIE</v>
          </cell>
          <cell r="D14" t="str">
            <v>00010201</v>
          </cell>
          <cell r="E14"/>
          <cell r="F14">
            <v>47</v>
          </cell>
        </row>
        <row r="15">
          <cell r="B15" t="str">
            <v>9457</v>
          </cell>
          <cell r="C15" t="str">
            <v>4CIE</v>
          </cell>
          <cell r="D15" t="str">
            <v>00010201</v>
          </cell>
          <cell r="E15"/>
          <cell r="F15">
            <v>44</v>
          </cell>
        </row>
        <row r="16">
          <cell r="B16" t="str">
            <v>9468</v>
          </cell>
          <cell r="C16" t="str">
            <v>1CIE</v>
          </cell>
          <cell r="D16" t="str">
            <v>00010201</v>
          </cell>
          <cell r="E16"/>
          <cell r="F16">
            <v>91</v>
          </cell>
        </row>
        <row r="17">
          <cell r="B17" t="str">
            <v>9473</v>
          </cell>
          <cell r="C17" t="str">
            <v>1CIE</v>
          </cell>
          <cell r="D17" t="str">
            <v>00010201</v>
          </cell>
          <cell r="E17"/>
          <cell r="F17">
            <v>84</v>
          </cell>
        </row>
        <row r="18">
          <cell r="B18" t="str">
            <v>9492</v>
          </cell>
          <cell r="C18" t="str">
            <v>4CIE</v>
          </cell>
          <cell r="D18" t="str">
            <v>00010201</v>
          </cell>
          <cell r="E18"/>
          <cell r="F18">
            <v>27</v>
          </cell>
        </row>
        <row r="19">
          <cell r="B19" t="str">
            <v>9533</v>
          </cell>
          <cell r="C19" t="str">
            <v>CCL</v>
          </cell>
          <cell r="D19" t="str">
            <v>00010201</v>
          </cell>
          <cell r="E19"/>
          <cell r="F19">
            <v>78</v>
          </cell>
        </row>
        <row r="20">
          <cell r="B20" t="str">
            <v>9538</v>
          </cell>
          <cell r="C20" t="str">
            <v>2CIE</v>
          </cell>
          <cell r="D20" t="str">
            <v>00010201</v>
          </cell>
          <cell r="E20"/>
          <cell r="F20">
            <v>35</v>
          </cell>
        </row>
        <row r="21">
          <cell r="B21" t="str">
            <v>9559</v>
          </cell>
          <cell r="C21" t="str">
            <v>4CIE</v>
          </cell>
          <cell r="D21" t="str">
            <v>00010201</v>
          </cell>
          <cell r="E21"/>
          <cell r="F21">
            <v>19</v>
          </cell>
        </row>
        <row r="22">
          <cell r="B22" t="str">
            <v>2181</v>
          </cell>
          <cell r="C22" t="str">
            <v>1CIE</v>
          </cell>
          <cell r="D22" t="str">
            <v>00010301</v>
          </cell>
          <cell r="E22"/>
          <cell r="F22">
            <v>43</v>
          </cell>
        </row>
        <row r="23">
          <cell r="B23" t="str">
            <v>2236</v>
          </cell>
          <cell r="C23" t="str">
            <v>1CIE</v>
          </cell>
          <cell r="D23" t="str">
            <v>00010301</v>
          </cell>
          <cell r="E23"/>
          <cell r="F23">
            <v>96</v>
          </cell>
        </row>
        <row r="24">
          <cell r="B24" t="str">
            <v>2241</v>
          </cell>
          <cell r="C24" t="str">
            <v>4CIE</v>
          </cell>
          <cell r="D24" t="str">
            <v>00010301</v>
          </cell>
          <cell r="E24"/>
          <cell r="F24">
            <v>75</v>
          </cell>
        </row>
        <row r="25">
          <cell r="B25" t="str">
            <v>2254</v>
          </cell>
          <cell r="C25" t="str">
            <v>4CIE</v>
          </cell>
          <cell r="D25" t="str">
            <v>00010301</v>
          </cell>
          <cell r="E25"/>
          <cell r="F25">
            <v>34</v>
          </cell>
        </row>
        <row r="26">
          <cell r="B26" t="str">
            <v>2258</v>
          </cell>
          <cell r="C26" t="str">
            <v>2CIE</v>
          </cell>
          <cell r="D26" t="str">
            <v>00010301</v>
          </cell>
          <cell r="E26"/>
          <cell r="F26">
            <v>182</v>
          </cell>
        </row>
        <row r="27">
          <cell r="B27" t="str">
            <v>2345</v>
          </cell>
          <cell r="C27" t="str">
            <v>2CIE</v>
          </cell>
          <cell r="D27" t="str">
            <v>00010301</v>
          </cell>
          <cell r="E27"/>
          <cell r="F27">
            <v>92</v>
          </cell>
        </row>
        <row r="28">
          <cell r="B28" t="str">
            <v>2368</v>
          </cell>
          <cell r="C28" t="str">
            <v>2CIE</v>
          </cell>
          <cell r="D28" t="str">
            <v>00010301</v>
          </cell>
          <cell r="E28"/>
          <cell r="F28">
            <v>105</v>
          </cell>
        </row>
        <row r="29">
          <cell r="B29" t="str">
            <v>2382</v>
          </cell>
          <cell r="C29" t="str">
            <v>4CIE</v>
          </cell>
          <cell r="D29" t="str">
            <v>00010301</v>
          </cell>
          <cell r="E29"/>
          <cell r="F29">
            <v>140</v>
          </cell>
        </row>
        <row r="30">
          <cell r="B30" t="str">
            <v>2412</v>
          </cell>
          <cell r="C30" t="str">
            <v>2CIE</v>
          </cell>
          <cell r="D30" t="str">
            <v>00010301</v>
          </cell>
          <cell r="E30"/>
          <cell r="F30">
            <v>99</v>
          </cell>
        </row>
        <row r="31">
          <cell r="B31" t="str">
            <v>2419</v>
          </cell>
          <cell r="C31" t="str">
            <v>4CIE</v>
          </cell>
          <cell r="D31" t="str">
            <v>00010301</v>
          </cell>
          <cell r="E31"/>
          <cell r="F31">
            <v>99</v>
          </cell>
        </row>
        <row r="32">
          <cell r="B32" t="str">
            <v>2556</v>
          </cell>
          <cell r="C32" t="str">
            <v>2CIE</v>
          </cell>
          <cell r="D32" t="str">
            <v>00010301</v>
          </cell>
          <cell r="E32"/>
          <cell r="F32">
            <v>42</v>
          </cell>
        </row>
        <row r="33">
          <cell r="B33" t="str">
            <v>2560</v>
          </cell>
          <cell r="C33" t="str">
            <v>3CIE</v>
          </cell>
          <cell r="D33" t="str">
            <v>00010301</v>
          </cell>
          <cell r="E33"/>
          <cell r="F33">
            <v>192</v>
          </cell>
        </row>
        <row r="34">
          <cell r="B34" t="str">
            <v>2568</v>
          </cell>
          <cell r="C34" t="str">
            <v>CCL</v>
          </cell>
          <cell r="D34" t="str">
            <v>00010301</v>
          </cell>
          <cell r="E34"/>
          <cell r="F34">
            <v>110</v>
          </cell>
        </row>
        <row r="35">
          <cell r="B35" t="str">
            <v>2572</v>
          </cell>
          <cell r="C35" t="str">
            <v>3CIE</v>
          </cell>
          <cell r="D35" t="str">
            <v>00010301</v>
          </cell>
          <cell r="E35"/>
          <cell r="F35">
            <v>237</v>
          </cell>
        </row>
        <row r="36">
          <cell r="B36" t="str">
            <v>2575</v>
          </cell>
          <cell r="C36" t="str">
            <v>3CIE</v>
          </cell>
          <cell r="D36" t="str">
            <v>00010301</v>
          </cell>
          <cell r="E36"/>
          <cell r="F36">
            <v>164</v>
          </cell>
        </row>
        <row r="37">
          <cell r="B37" t="str">
            <v>2581</v>
          </cell>
          <cell r="C37" t="str">
            <v>3CIE</v>
          </cell>
          <cell r="D37" t="str">
            <v>00010301</v>
          </cell>
          <cell r="E37"/>
          <cell r="F37">
            <v>326</v>
          </cell>
        </row>
        <row r="38">
          <cell r="B38" t="str">
            <v>2596</v>
          </cell>
          <cell r="C38" t="str">
            <v>2CIE</v>
          </cell>
          <cell r="D38" t="str">
            <v>00010301</v>
          </cell>
          <cell r="E38"/>
          <cell r="F38">
            <v>50</v>
          </cell>
        </row>
        <row r="39">
          <cell r="B39" t="str">
            <v>2609</v>
          </cell>
          <cell r="C39" t="str">
            <v>3CIE</v>
          </cell>
          <cell r="D39" t="str">
            <v>00010301</v>
          </cell>
          <cell r="E39"/>
          <cell r="F39">
            <v>195</v>
          </cell>
        </row>
        <row r="40">
          <cell r="B40" t="str">
            <v>5691</v>
          </cell>
          <cell r="C40" t="str">
            <v>1CIE</v>
          </cell>
          <cell r="D40" t="str">
            <v>00010301</v>
          </cell>
          <cell r="E40"/>
          <cell r="F40">
            <v>168</v>
          </cell>
        </row>
        <row r="41">
          <cell r="B41" t="str">
            <v>5709</v>
          </cell>
          <cell r="C41" t="str">
            <v>1CIE</v>
          </cell>
          <cell r="D41" t="str">
            <v>00010301</v>
          </cell>
          <cell r="E41"/>
          <cell r="F41">
            <v>109</v>
          </cell>
        </row>
        <row r="42">
          <cell r="B42" t="str">
            <v>8474</v>
          </cell>
          <cell r="C42" t="str">
            <v>1CIE</v>
          </cell>
          <cell r="D42" t="str">
            <v>00010301</v>
          </cell>
          <cell r="E42"/>
          <cell r="F42">
            <v>152</v>
          </cell>
        </row>
        <row r="43">
          <cell r="B43" t="str">
            <v>8598</v>
          </cell>
          <cell r="C43" t="str">
            <v>CCL</v>
          </cell>
          <cell r="D43" t="str">
            <v>00010301</v>
          </cell>
          <cell r="E43"/>
          <cell r="F43">
            <v>815</v>
          </cell>
        </row>
        <row r="44">
          <cell r="B44" t="str">
            <v>8802</v>
          </cell>
          <cell r="C44" t="str">
            <v>1CIE</v>
          </cell>
          <cell r="D44" t="str">
            <v>00010301</v>
          </cell>
          <cell r="E44"/>
          <cell r="F44">
            <v>90</v>
          </cell>
        </row>
        <row r="45">
          <cell r="B45" t="str">
            <v>8819</v>
          </cell>
          <cell r="C45" t="str">
            <v>CCL</v>
          </cell>
          <cell r="D45" t="str">
            <v>00010301</v>
          </cell>
          <cell r="E45"/>
          <cell r="F45">
            <v>145</v>
          </cell>
        </row>
        <row r="46">
          <cell r="B46" t="str">
            <v>8820</v>
          </cell>
          <cell r="C46" t="str">
            <v>CCL</v>
          </cell>
          <cell r="D46" t="str">
            <v>00010301</v>
          </cell>
          <cell r="E46"/>
          <cell r="F46">
            <v>165</v>
          </cell>
        </row>
        <row r="47">
          <cell r="B47" t="str">
            <v>8826</v>
          </cell>
          <cell r="C47" t="str">
            <v>CCL</v>
          </cell>
          <cell r="D47" t="str">
            <v>00010301</v>
          </cell>
          <cell r="E47"/>
          <cell r="F47">
            <v>1007</v>
          </cell>
        </row>
        <row r="48">
          <cell r="B48" t="str">
            <v>9824</v>
          </cell>
          <cell r="C48" t="str">
            <v>4CIE</v>
          </cell>
          <cell r="D48" t="str">
            <v>00010301</v>
          </cell>
          <cell r="E48"/>
          <cell r="F48">
            <v>81</v>
          </cell>
        </row>
        <row r="49">
          <cell r="B49" t="str">
            <v>1128384</v>
          </cell>
          <cell r="C49" t="str">
            <v>CCL</v>
          </cell>
          <cell r="D49" t="str">
            <v>00011501</v>
          </cell>
          <cell r="E49"/>
          <cell r="F49">
            <v>49</v>
          </cell>
        </row>
        <row r="50">
          <cell r="B50" t="str">
            <v>1128394</v>
          </cell>
          <cell r="C50" t="str">
            <v>CCL</v>
          </cell>
          <cell r="D50" t="str">
            <v>00011501</v>
          </cell>
          <cell r="E50"/>
          <cell r="F50">
            <v>41</v>
          </cell>
        </row>
        <row r="51">
          <cell r="B51" t="str">
            <v>1128406</v>
          </cell>
          <cell r="C51" t="str">
            <v>CCL</v>
          </cell>
          <cell r="D51" t="str">
            <v>00011501</v>
          </cell>
          <cell r="E51"/>
          <cell r="F51">
            <v>46</v>
          </cell>
        </row>
        <row r="52">
          <cell r="B52" t="str">
            <v>1128827</v>
          </cell>
          <cell r="C52" t="str">
            <v>CCL</v>
          </cell>
          <cell r="D52" t="str">
            <v>00011501</v>
          </cell>
          <cell r="E52"/>
          <cell r="F52">
            <v>55</v>
          </cell>
        </row>
        <row r="53">
          <cell r="B53" t="str">
            <v>1128833</v>
          </cell>
          <cell r="C53" t="str">
            <v>CCL</v>
          </cell>
          <cell r="D53" t="str">
            <v>00011501</v>
          </cell>
          <cell r="E53"/>
          <cell r="F53">
            <v>56</v>
          </cell>
        </row>
        <row r="54">
          <cell r="B54" t="str">
            <v>1128844</v>
          </cell>
          <cell r="C54" t="str">
            <v>CCL</v>
          </cell>
          <cell r="D54" t="str">
            <v>00011501</v>
          </cell>
          <cell r="E54"/>
          <cell r="F54">
            <v>30</v>
          </cell>
        </row>
        <row r="55">
          <cell r="B55" t="str">
            <v>1121254</v>
          </cell>
          <cell r="C55" t="str">
            <v>CCL</v>
          </cell>
          <cell r="D55" t="str">
            <v>00011501</v>
          </cell>
          <cell r="E55"/>
          <cell r="F55">
            <v>37</v>
          </cell>
        </row>
        <row r="56">
          <cell r="B56" t="str">
            <v>1144594</v>
          </cell>
          <cell r="C56" t="str">
            <v>3CIE</v>
          </cell>
          <cell r="D56" t="str">
            <v>00011501</v>
          </cell>
          <cell r="E56"/>
          <cell r="F56">
            <v>12</v>
          </cell>
        </row>
        <row r="57">
          <cell r="B57" t="str">
            <v>1144607</v>
          </cell>
          <cell r="C57" t="str">
            <v>CA</v>
          </cell>
          <cell r="D57" t="str">
            <v>00011501</v>
          </cell>
          <cell r="E57"/>
          <cell r="F57">
            <v>13</v>
          </cell>
        </row>
        <row r="58">
          <cell r="B58" t="str">
            <v>1144618</v>
          </cell>
          <cell r="C58" t="str">
            <v>1CIE</v>
          </cell>
          <cell r="D58" t="str">
            <v>00011501</v>
          </cell>
          <cell r="E58"/>
          <cell r="F58">
            <v>2</v>
          </cell>
        </row>
        <row r="59">
          <cell r="B59" t="str">
            <v>1144625</v>
          </cell>
          <cell r="C59" t="str">
            <v>4CIE</v>
          </cell>
          <cell r="D59" t="str">
            <v>00011501</v>
          </cell>
          <cell r="E59"/>
          <cell r="F59">
            <v>1</v>
          </cell>
        </row>
        <row r="60">
          <cell r="B60" t="str">
            <v>1144640</v>
          </cell>
          <cell r="C60" t="str">
            <v>2CIE</v>
          </cell>
          <cell r="D60" t="str">
            <v>00011501</v>
          </cell>
          <cell r="E60"/>
          <cell r="F60">
            <v>6</v>
          </cell>
        </row>
        <row r="61">
          <cell r="B61" t="str">
            <v>61900008</v>
          </cell>
          <cell r="C61" t="str">
            <v>CA</v>
          </cell>
          <cell r="D61" t="str">
            <v>00040208</v>
          </cell>
          <cell r="E61">
            <v>8791</v>
          </cell>
          <cell r="F61"/>
        </row>
        <row r="62">
          <cell r="B62" t="str">
            <v>61900009</v>
          </cell>
          <cell r="C62" t="str">
            <v>CA</v>
          </cell>
          <cell r="D62" t="str">
            <v>00040208</v>
          </cell>
          <cell r="E62">
            <v>8894</v>
          </cell>
          <cell r="F62"/>
        </row>
        <row r="63">
          <cell r="B63" t="str">
            <v>61900055</v>
          </cell>
          <cell r="C63" t="str">
            <v>CA</v>
          </cell>
          <cell r="D63" t="str">
            <v>00040208</v>
          </cell>
          <cell r="E63">
            <v>5560</v>
          </cell>
          <cell r="F63"/>
        </row>
        <row r="64">
          <cell r="B64" t="str">
            <v>62000181</v>
          </cell>
          <cell r="C64" t="str">
            <v>CA</v>
          </cell>
          <cell r="D64" t="str">
            <v>00040208</v>
          </cell>
          <cell r="E64">
            <v>1830</v>
          </cell>
          <cell r="F64"/>
        </row>
        <row r="65">
          <cell r="B65" t="str">
            <v>62000185</v>
          </cell>
          <cell r="C65" t="str">
            <v>CA</v>
          </cell>
          <cell r="D65" t="str">
            <v>00040208</v>
          </cell>
          <cell r="E65">
            <v>4150</v>
          </cell>
          <cell r="F65"/>
        </row>
        <row r="66">
          <cell r="B66" t="str">
            <v>62000186</v>
          </cell>
          <cell r="C66" t="str">
            <v>CCL</v>
          </cell>
          <cell r="D66" t="str">
            <v>00040208</v>
          </cell>
          <cell r="E66">
            <v>3707</v>
          </cell>
          <cell r="F66"/>
        </row>
        <row r="67">
          <cell r="B67" t="str">
            <v>62000198</v>
          </cell>
          <cell r="C67" t="str">
            <v>CCL</v>
          </cell>
          <cell r="D67" t="str">
            <v>00040208</v>
          </cell>
          <cell r="E67">
            <v>4264</v>
          </cell>
          <cell r="F67"/>
        </row>
        <row r="68">
          <cell r="B68" t="str">
            <v>62000206</v>
          </cell>
          <cell r="C68" t="str">
            <v>CA</v>
          </cell>
          <cell r="D68" t="str">
            <v>00040208</v>
          </cell>
          <cell r="E68">
            <v>2264</v>
          </cell>
          <cell r="F68"/>
        </row>
        <row r="69">
          <cell r="B69" t="str">
            <v>61630109</v>
          </cell>
          <cell r="C69" t="str">
            <v>CCL</v>
          </cell>
          <cell r="D69" t="str">
            <v>00066401</v>
          </cell>
          <cell r="E69">
            <v>30044</v>
          </cell>
          <cell r="F69">
            <v>739</v>
          </cell>
        </row>
        <row r="70">
          <cell r="B70" t="str">
            <v>61630110</v>
          </cell>
          <cell r="C70" t="str">
            <v>CCL</v>
          </cell>
          <cell r="D70" t="str">
            <v>00066401</v>
          </cell>
          <cell r="E70">
            <v>43117</v>
          </cell>
          <cell r="F70">
            <v>1010</v>
          </cell>
        </row>
        <row r="71">
          <cell r="B71" t="str">
            <v>61630270</v>
          </cell>
          <cell r="C71" t="str">
            <v>CCL</v>
          </cell>
          <cell r="D71" t="str">
            <v>00066401</v>
          </cell>
          <cell r="E71">
            <v>28346</v>
          </cell>
          <cell r="F71">
            <v>703</v>
          </cell>
        </row>
        <row r="72">
          <cell r="B72" t="str">
            <v>61630271</v>
          </cell>
          <cell r="C72" t="str">
            <v>CA</v>
          </cell>
          <cell r="D72" t="str">
            <v>00066401</v>
          </cell>
          <cell r="E72">
            <v>22159</v>
          </cell>
          <cell r="F72">
            <v>482</v>
          </cell>
        </row>
        <row r="73">
          <cell r="B73" t="str">
            <v>61630272</v>
          </cell>
          <cell r="C73" t="str">
            <v>CA</v>
          </cell>
          <cell r="D73" t="str">
            <v>00066401</v>
          </cell>
          <cell r="E73">
            <v>8866</v>
          </cell>
          <cell r="F73">
            <v>353</v>
          </cell>
        </row>
        <row r="74">
          <cell r="B74" t="str">
            <v>61630395</v>
          </cell>
          <cell r="C74" t="str">
            <v>CCL</v>
          </cell>
          <cell r="D74" t="str">
            <v>00066401</v>
          </cell>
          <cell r="E74">
            <v>28958</v>
          </cell>
          <cell r="F74">
            <v>715</v>
          </cell>
        </row>
        <row r="75">
          <cell r="B75" t="str">
            <v>68931273</v>
          </cell>
          <cell r="C75" t="str">
            <v>CA</v>
          </cell>
          <cell r="D75" t="str">
            <v>00071301</v>
          </cell>
          <cell r="E75">
            <v>26166</v>
          </cell>
          <cell r="F75">
            <v>1674</v>
          </cell>
        </row>
        <row r="76">
          <cell r="B76" t="str">
            <v>69030354</v>
          </cell>
          <cell r="C76" t="str">
            <v>CA</v>
          </cell>
          <cell r="D76" t="str">
            <v>00071301</v>
          </cell>
          <cell r="E76">
            <v>34653</v>
          </cell>
          <cell r="F76">
            <v>2442</v>
          </cell>
        </row>
        <row r="77">
          <cell r="B77" t="str">
            <v>69030440</v>
          </cell>
          <cell r="C77" t="str">
            <v>CA</v>
          </cell>
          <cell r="D77" t="str">
            <v>00071301</v>
          </cell>
          <cell r="E77">
            <v>20188</v>
          </cell>
          <cell r="F77">
            <v>2717</v>
          </cell>
        </row>
        <row r="78">
          <cell r="B78" t="str">
            <v>69030441</v>
          </cell>
          <cell r="C78" t="str">
            <v>CA</v>
          </cell>
          <cell r="D78" t="str">
            <v>00071301</v>
          </cell>
          <cell r="E78">
            <v>19650</v>
          </cell>
          <cell r="F78">
            <v>1656</v>
          </cell>
        </row>
        <row r="79">
          <cell r="B79" t="str">
            <v>68330295</v>
          </cell>
          <cell r="C79" t="str">
            <v>CCL</v>
          </cell>
          <cell r="D79" t="str">
            <v>00073501</v>
          </cell>
          <cell r="E79">
            <v>68820</v>
          </cell>
          <cell r="F79">
            <v>4057</v>
          </cell>
        </row>
        <row r="80">
          <cell r="B80" t="str">
            <v>68830025</v>
          </cell>
          <cell r="C80" t="str">
            <v>CCL</v>
          </cell>
          <cell r="D80" t="str">
            <v>00073501</v>
          </cell>
          <cell r="E80">
            <v>1805</v>
          </cell>
          <cell r="F80">
            <v>5056</v>
          </cell>
        </row>
        <row r="81">
          <cell r="B81" t="str">
            <v>68530310</v>
          </cell>
          <cell r="C81" t="str">
            <v>3CIE</v>
          </cell>
          <cell r="D81" t="str">
            <v>00074201</v>
          </cell>
          <cell r="E81">
            <v>52087</v>
          </cell>
          <cell r="F81">
            <v>3461</v>
          </cell>
        </row>
        <row r="82">
          <cell r="B82" t="str">
            <v>68530316</v>
          </cell>
          <cell r="C82" t="str">
            <v>1CIE</v>
          </cell>
          <cell r="D82" t="str">
            <v>00074201</v>
          </cell>
          <cell r="E82">
            <v>85544</v>
          </cell>
          <cell r="F82">
            <v>350</v>
          </cell>
        </row>
        <row r="83">
          <cell r="B83" t="str">
            <v>68630025</v>
          </cell>
          <cell r="C83" t="str">
            <v>4CIE</v>
          </cell>
          <cell r="D83" t="str">
            <v>00074201</v>
          </cell>
          <cell r="E83">
            <v>68206</v>
          </cell>
          <cell r="F83">
            <v>5122</v>
          </cell>
        </row>
        <row r="84">
          <cell r="B84" t="str">
            <v>68830088</v>
          </cell>
          <cell r="C84" t="str">
            <v>2CIE</v>
          </cell>
          <cell r="D84" t="str">
            <v>00074201</v>
          </cell>
          <cell r="E84">
            <v>17731</v>
          </cell>
          <cell r="F84">
            <v>1890</v>
          </cell>
        </row>
        <row r="85">
          <cell r="B85" t="str">
            <v>61600239</v>
          </cell>
          <cell r="C85" t="str">
            <v>CA</v>
          </cell>
          <cell r="D85" t="str">
            <v>00080301</v>
          </cell>
          <cell r="E85">
            <v>129</v>
          </cell>
          <cell r="F85"/>
        </row>
        <row r="86">
          <cell r="B86" t="str">
            <v>61600247</v>
          </cell>
          <cell r="C86" t="str">
            <v>4CIE</v>
          </cell>
          <cell r="D86" t="str">
            <v>00080301</v>
          </cell>
          <cell r="E86">
            <v>2121</v>
          </cell>
          <cell r="F86"/>
        </row>
        <row r="87">
          <cell r="B87" t="str">
            <v>61600255</v>
          </cell>
          <cell r="C87" t="str">
            <v>3CIE</v>
          </cell>
          <cell r="D87" t="str">
            <v>00080301</v>
          </cell>
          <cell r="E87">
            <v>213</v>
          </cell>
          <cell r="F87"/>
        </row>
        <row r="88">
          <cell r="B88" t="str">
            <v>61600258</v>
          </cell>
          <cell r="C88" t="str">
            <v>1CIE</v>
          </cell>
          <cell r="D88" t="str">
            <v>00080301</v>
          </cell>
          <cell r="E88">
            <v>135</v>
          </cell>
          <cell r="F88"/>
        </row>
        <row r="89">
          <cell r="B89" t="str">
            <v>61600262</v>
          </cell>
          <cell r="C89" t="str">
            <v>2CIE</v>
          </cell>
          <cell r="D89" t="str">
            <v>00080301</v>
          </cell>
          <cell r="E89">
            <v>2123</v>
          </cell>
          <cell r="F89"/>
        </row>
        <row r="90">
          <cell r="B90" t="str">
            <v>62000059</v>
          </cell>
          <cell r="C90" t="str">
            <v>CCL</v>
          </cell>
          <cell r="D90" t="str">
            <v>00080301</v>
          </cell>
          <cell r="E90">
            <v>2800</v>
          </cell>
          <cell r="F90"/>
        </row>
        <row r="91">
          <cell r="B91" t="str">
            <v>61501017</v>
          </cell>
          <cell r="C91" t="str">
            <v>CA</v>
          </cell>
          <cell r="D91" t="str">
            <v>00080601</v>
          </cell>
          <cell r="E91"/>
          <cell r="F91">
            <v>32</v>
          </cell>
        </row>
        <row r="92">
          <cell r="B92" t="str">
            <v>61501018</v>
          </cell>
          <cell r="C92" t="str">
            <v>CA</v>
          </cell>
          <cell r="D92" t="str">
            <v>00080601</v>
          </cell>
          <cell r="E92"/>
          <cell r="F92">
            <v>29</v>
          </cell>
        </row>
        <row r="93">
          <cell r="B93" t="str">
            <v>61520146</v>
          </cell>
          <cell r="C93" t="str">
            <v>CCL</v>
          </cell>
          <cell r="D93" t="str">
            <v>00082601</v>
          </cell>
          <cell r="E93">
            <v>101905</v>
          </cell>
          <cell r="F93"/>
        </row>
        <row r="94">
          <cell r="B94" t="str">
            <v>61520147</v>
          </cell>
          <cell r="C94" t="str">
            <v>CCL</v>
          </cell>
          <cell r="D94" t="str">
            <v>00082601</v>
          </cell>
          <cell r="E94">
            <v>106235</v>
          </cell>
          <cell r="F94"/>
        </row>
        <row r="95">
          <cell r="B95" t="str">
            <v>61520148</v>
          </cell>
          <cell r="C95" t="str">
            <v>1CIE</v>
          </cell>
          <cell r="D95" t="str">
            <v>00082601</v>
          </cell>
          <cell r="E95">
            <v>123348</v>
          </cell>
          <cell r="F95"/>
        </row>
        <row r="96">
          <cell r="B96" t="str">
            <v>61520149</v>
          </cell>
          <cell r="C96" t="str">
            <v>2CIE</v>
          </cell>
          <cell r="D96" t="str">
            <v>00082601</v>
          </cell>
          <cell r="E96">
            <v>108260</v>
          </cell>
          <cell r="F96"/>
        </row>
        <row r="97">
          <cell r="B97" t="str">
            <v>61620118</v>
          </cell>
          <cell r="C97" t="str">
            <v>3CIE</v>
          </cell>
          <cell r="D97" t="str">
            <v>00082601</v>
          </cell>
          <cell r="E97">
            <v>109429</v>
          </cell>
          <cell r="F97"/>
        </row>
        <row r="98">
          <cell r="B98" t="str">
            <v>61620119</v>
          </cell>
          <cell r="C98" t="str">
            <v>4CIE</v>
          </cell>
          <cell r="D98" t="str">
            <v>00082601</v>
          </cell>
          <cell r="E98">
            <v>108733</v>
          </cell>
          <cell r="F98"/>
        </row>
        <row r="99">
          <cell r="B99" t="str">
            <v>61620120</v>
          </cell>
          <cell r="C99" t="str">
            <v>CCL</v>
          </cell>
          <cell r="D99" t="str">
            <v>00082601</v>
          </cell>
          <cell r="E99">
            <v>104629</v>
          </cell>
          <cell r="F99"/>
        </row>
        <row r="100">
          <cell r="B100" t="str">
            <v>61620121</v>
          </cell>
          <cell r="C100" t="str">
            <v>CCL</v>
          </cell>
          <cell r="D100" t="str">
            <v>00082601</v>
          </cell>
          <cell r="E100">
            <v>81177</v>
          </cell>
          <cell r="F100"/>
        </row>
        <row r="101">
          <cell r="B101" t="str">
            <v>61620480</v>
          </cell>
          <cell r="C101" t="str">
            <v>CA</v>
          </cell>
          <cell r="D101" t="str">
            <v>00082601</v>
          </cell>
          <cell r="E101">
            <v>91680</v>
          </cell>
          <cell r="F101"/>
        </row>
        <row r="102">
          <cell r="B102" t="str">
            <v>61620481</v>
          </cell>
          <cell r="C102" t="str">
            <v>CCL</v>
          </cell>
          <cell r="D102" t="str">
            <v>00082601</v>
          </cell>
          <cell r="E102">
            <v>91375</v>
          </cell>
          <cell r="F102"/>
        </row>
        <row r="103">
          <cell r="B103" t="str">
            <v>61620482</v>
          </cell>
          <cell r="C103" t="str">
            <v>CCL</v>
          </cell>
          <cell r="D103" t="str">
            <v>00082601</v>
          </cell>
          <cell r="E103">
            <v>94330</v>
          </cell>
          <cell r="F103"/>
        </row>
        <row r="104">
          <cell r="B104" t="str">
            <v>6G70014</v>
          </cell>
          <cell r="C104" t="str">
            <v>CA</v>
          </cell>
          <cell r="D104" t="str">
            <v>00091501</v>
          </cell>
          <cell r="E104">
            <v>334</v>
          </cell>
          <cell r="F104">
            <v>238</v>
          </cell>
        </row>
        <row r="105">
          <cell r="B105" t="str">
            <v>6G70015</v>
          </cell>
          <cell r="C105" t="str">
            <v>CA</v>
          </cell>
          <cell r="D105" t="str">
            <v>00091501</v>
          </cell>
          <cell r="E105">
            <v>255</v>
          </cell>
          <cell r="F105">
            <v>315</v>
          </cell>
        </row>
        <row r="106">
          <cell r="B106" t="str">
            <v>6G70026</v>
          </cell>
          <cell r="C106" t="str">
            <v>CA</v>
          </cell>
          <cell r="D106" t="str">
            <v>00091601</v>
          </cell>
          <cell r="E106">
            <v>149</v>
          </cell>
          <cell r="F106">
            <v>209</v>
          </cell>
        </row>
        <row r="107">
          <cell r="B107" t="str">
            <v>6G70027</v>
          </cell>
          <cell r="C107" t="str">
            <v>CA</v>
          </cell>
          <cell r="D107" t="str">
            <v>00091601</v>
          </cell>
          <cell r="E107">
            <v>51</v>
          </cell>
          <cell r="F107">
            <v>97</v>
          </cell>
        </row>
        <row r="108">
          <cell r="B108" t="str">
            <v>21134101</v>
          </cell>
          <cell r="C108" t="str">
            <v>CA</v>
          </cell>
          <cell r="D108" t="str">
            <v>00109501</v>
          </cell>
          <cell r="E108"/>
          <cell r="F108">
            <v>0</v>
          </cell>
        </row>
        <row r="109">
          <cell r="B109" t="str">
            <v>21134102</v>
          </cell>
          <cell r="C109" t="str">
            <v>CA</v>
          </cell>
          <cell r="D109" t="str">
            <v>00109501</v>
          </cell>
          <cell r="E109"/>
          <cell r="F109">
            <v>0</v>
          </cell>
        </row>
        <row r="110">
          <cell r="B110" t="str">
            <v>521038-007</v>
          </cell>
          <cell r="C110" t="str">
            <v>CCL</v>
          </cell>
          <cell r="D110" t="str">
            <v>00113401</v>
          </cell>
          <cell r="E110"/>
          <cell r="F110">
            <v>26</v>
          </cell>
        </row>
        <row r="111">
          <cell r="B111" t="str">
            <v>521038-008</v>
          </cell>
          <cell r="C111" t="str">
            <v>CA</v>
          </cell>
          <cell r="D111" t="str">
            <v>00113401</v>
          </cell>
          <cell r="E111"/>
          <cell r="F111">
            <v>5</v>
          </cell>
        </row>
        <row r="112">
          <cell r="B112" t="str">
            <v>521038-009</v>
          </cell>
          <cell r="C112" t="str">
            <v>1CIE</v>
          </cell>
          <cell r="D112" t="str">
            <v>00113401</v>
          </cell>
          <cell r="E112"/>
          <cell r="F112">
            <v>13</v>
          </cell>
        </row>
        <row r="113">
          <cell r="B113" t="str">
            <v>521038-010</v>
          </cell>
          <cell r="C113" t="str">
            <v>1CIE</v>
          </cell>
          <cell r="D113" t="str">
            <v>00113401</v>
          </cell>
          <cell r="E113"/>
          <cell r="F113">
            <v>13</v>
          </cell>
        </row>
        <row r="114">
          <cell r="B114" t="str">
            <v>521038-011</v>
          </cell>
          <cell r="C114" t="str">
            <v>2CIE</v>
          </cell>
          <cell r="D114" t="str">
            <v>00113401</v>
          </cell>
          <cell r="E114"/>
          <cell r="F114">
            <v>181</v>
          </cell>
        </row>
        <row r="115">
          <cell r="B115" t="str">
            <v>521038-012</v>
          </cell>
          <cell r="C115" t="str">
            <v>2CIE</v>
          </cell>
          <cell r="D115" t="str">
            <v>00113401</v>
          </cell>
          <cell r="E115"/>
          <cell r="F115">
            <v>7</v>
          </cell>
        </row>
        <row r="116">
          <cell r="B116" t="str">
            <v>521038-013</v>
          </cell>
          <cell r="C116" t="str">
            <v>3CIE</v>
          </cell>
          <cell r="D116" t="str">
            <v>00113401</v>
          </cell>
          <cell r="E116"/>
          <cell r="F116">
            <v>42</v>
          </cell>
        </row>
        <row r="117">
          <cell r="B117" t="str">
            <v>521038-014</v>
          </cell>
          <cell r="C117" t="str">
            <v>3CIE</v>
          </cell>
          <cell r="D117" t="str">
            <v>00113401</v>
          </cell>
          <cell r="E117"/>
          <cell r="F117">
            <v>12</v>
          </cell>
        </row>
        <row r="118">
          <cell r="B118" t="str">
            <v>521038-015</v>
          </cell>
          <cell r="C118" t="str">
            <v>4CIE</v>
          </cell>
          <cell r="D118" t="str">
            <v>00113401</v>
          </cell>
          <cell r="E118"/>
          <cell r="F118">
            <v>7</v>
          </cell>
        </row>
        <row r="119">
          <cell r="B119" t="str">
            <v>521038-016</v>
          </cell>
          <cell r="C119" t="str">
            <v>4CIE</v>
          </cell>
          <cell r="D119" t="str">
            <v>00113401</v>
          </cell>
          <cell r="E119"/>
          <cell r="F119">
            <v>45</v>
          </cell>
        </row>
        <row r="120">
          <cell r="B120" t="str">
            <v>521064-023</v>
          </cell>
          <cell r="C120" t="str">
            <v>1CIE</v>
          </cell>
          <cell r="D120" t="str">
            <v>00113401</v>
          </cell>
          <cell r="E120"/>
          <cell r="F120">
            <v>6</v>
          </cell>
        </row>
        <row r="121">
          <cell r="B121" t="str">
            <v>521064-024</v>
          </cell>
          <cell r="C121" t="str">
            <v>2CIE</v>
          </cell>
          <cell r="D121" t="str">
            <v>00113401</v>
          </cell>
          <cell r="E121"/>
          <cell r="F121">
            <v>6</v>
          </cell>
        </row>
        <row r="122">
          <cell r="B122" t="str">
            <v>521064-025</v>
          </cell>
          <cell r="C122" t="str">
            <v>3CIE</v>
          </cell>
          <cell r="D122" t="str">
            <v>00113401</v>
          </cell>
          <cell r="E122"/>
          <cell r="F122">
            <v>6</v>
          </cell>
        </row>
        <row r="123">
          <cell r="B123" t="str">
            <v>521064-026</v>
          </cell>
          <cell r="C123" t="str">
            <v>4CIE</v>
          </cell>
          <cell r="D123" t="str">
            <v>00113401</v>
          </cell>
          <cell r="E123"/>
          <cell r="F123">
            <v>7</v>
          </cell>
        </row>
        <row r="124">
          <cell r="B124" t="str">
            <v>521064-027</v>
          </cell>
          <cell r="C124" t="str">
            <v>1CIE</v>
          </cell>
          <cell r="D124" t="str">
            <v>00113401</v>
          </cell>
          <cell r="E124"/>
          <cell r="F124">
            <v>6</v>
          </cell>
        </row>
        <row r="125">
          <cell r="B125" t="str">
            <v>521064-028</v>
          </cell>
          <cell r="C125" t="str">
            <v>2CIE</v>
          </cell>
          <cell r="D125" t="str">
            <v>00113401</v>
          </cell>
          <cell r="E125"/>
          <cell r="F125">
            <v>20</v>
          </cell>
        </row>
        <row r="126">
          <cell r="B126" t="str">
            <v>521075-155</v>
          </cell>
          <cell r="C126" t="str">
            <v>1CIE</v>
          </cell>
          <cell r="D126" t="str">
            <v>00113401</v>
          </cell>
          <cell r="E126"/>
          <cell r="F126">
            <v>5</v>
          </cell>
        </row>
        <row r="127">
          <cell r="B127" t="str">
            <v>521075-224</v>
          </cell>
          <cell r="C127" t="str">
            <v>3CIE</v>
          </cell>
          <cell r="D127" t="str">
            <v>00113401</v>
          </cell>
          <cell r="E127"/>
          <cell r="F127">
            <v>5</v>
          </cell>
        </row>
        <row r="128">
          <cell r="B128" t="str">
            <v>521075-225</v>
          </cell>
          <cell r="C128" t="str">
            <v>3CIE</v>
          </cell>
          <cell r="D128" t="str">
            <v>00113401</v>
          </cell>
          <cell r="E128"/>
          <cell r="F128">
            <v>5</v>
          </cell>
        </row>
        <row r="129">
          <cell r="B129" t="str">
            <v>521075-226</v>
          </cell>
          <cell r="C129" t="str">
            <v>4CIE</v>
          </cell>
          <cell r="D129" t="str">
            <v>00113401</v>
          </cell>
          <cell r="E129"/>
          <cell r="F129">
            <v>6</v>
          </cell>
        </row>
        <row r="130">
          <cell r="B130" t="str">
            <v>521075-227</v>
          </cell>
          <cell r="C130" t="str">
            <v>4CIE</v>
          </cell>
          <cell r="D130" t="str">
            <v>00113401</v>
          </cell>
          <cell r="E130"/>
          <cell r="F130">
            <v>42</v>
          </cell>
        </row>
        <row r="131">
          <cell r="B131" t="str">
            <v>61820251</v>
          </cell>
          <cell r="C131" t="str">
            <v>CCL</v>
          </cell>
          <cell r="D131" t="str">
            <v>00124803</v>
          </cell>
          <cell r="E131">
            <v>46709</v>
          </cell>
          <cell r="F131"/>
        </row>
        <row r="132">
          <cell r="B132" t="str">
            <v>61820252</v>
          </cell>
          <cell r="C132" t="str">
            <v>CCL</v>
          </cell>
          <cell r="D132" t="str">
            <v>00124803</v>
          </cell>
          <cell r="E132">
            <v>37070</v>
          </cell>
          <cell r="F132"/>
        </row>
        <row r="133">
          <cell r="B133" t="str">
            <v>61820253</v>
          </cell>
          <cell r="C133" t="str">
            <v>CCL</v>
          </cell>
          <cell r="D133" t="str">
            <v>00124803</v>
          </cell>
          <cell r="E133">
            <v>43513</v>
          </cell>
          <cell r="F133"/>
        </row>
        <row r="134">
          <cell r="B134" t="str">
            <v>61820254</v>
          </cell>
          <cell r="C134" t="str">
            <v>CCL</v>
          </cell>
          <cell r="D134" t="str">
            <v>00124803</v>
          </cell>
          <cell r="E134">
            <v>36303</v>
          </cell>
          <cell r="F134"/>
        </row>
        <row r="135">
          <cell r="B135" t="str">
            <v>61820255</v>
          </cell>
          <cell r="C135" t="str">
            <v>CCL</v>
          </cell>
          <cell r="D135" t="str">
            <v>00124803</v>
          </cell>
          <cell r="E135">
            <v>32684</v>
          </cell>
          <cell r="F135"/>
        </row>
        <row r="136">
          <cell r="B136" t="str">
            <v>61820256</v>
          </cell>
          <cell r="C136" t="str">
            <v>CCL</v>
          </cell>
          <cell r="D136" t="str">
            <v>00124803</v>
          </cell>
          <cell r="E136">
            <v>34564</v>
          </cell>
          <cell r="F136"/>
        </row>
        <row r="137">
          <cell r="B137" t="str">
            <v>61820257</v>
          </cell>
          <cell r="C137" t="str">
            <v>CCL</v>
          </cell>
          <cell r="D137" t="str">
            <v>00124803</v>
          </cell>
          <cell r="E137">
            <v>26297</v>
          </cell>
          <cell r="F137"/>
        </row>
        <row r="138">
          <cell r="B138" t="str">
            <v>61820258</v>
          </cell>
          <cell r="C138" t="str">
            <v>CA</v>
          </cell>
          <cell r="D138" t="str">
            <v>00124803</v>
          </cell>
          <cell r="E138">
            <v>43787</v>
          </cell>
          <cell r="F138"/>
        </row>
        <row r="139">
          <cell r="B139" t="str">
            <v>61630520</v>
          </cell>
          <cell r="C139" t="str">
            <v>CCL</v>
          </cell>
          <cell r="D139" t="str">
            <v>00128601</v>
          </cell>
          <cell r="E139">
            <v>30650</v>
          </cell>
          <cell r="F139"/>
        </row>
        <row r="140">
          <cell r="B140" t="str">
            <v>61810134</v>
          </cell>
          <cell r="C140" t="str">
            <v>CCL</v>
          </cell>
          <cell r="D140" t="str">
            <v>00169901</v>
          </cell>
          <cell r="E140">
            <v>21543</v>
          </cell>
          <cell r="F140"/>
        </row>
        <row r="141">
          <cell r="B141" t="str">
            <v>61810186</v>
          </cell>
          <cell r="C141" t="str">
            <v>CA</v>
          </cell>
          <cell r="D141" t="str">
            <v>00169901</v>
          </cell>
          <cell r="E141">
            <v>30024</v>
          </cell>
          <cell r="F141"/>
        </row>
        <row r="142">
          <cell r="B142" t="str">
            <v>61810187</v>
          </cell>
          <cell r="C142" t="str">
            <v>CA</v>
          </cell>
          <cell r="D142" t="str">
            <v>00169901</v>
          </cell>
          <cell r="E142">
            <v>26114</v>
          </cell>
          <cell r="F142"/>
        </row>
        <row r="143">
          <cell r="B143" t="str">
            <v>61910137</v>
          </cell>
          <cell r="C143" t="str">
            <v>CCL</v>
          </cell>
          <cell r="D143" t="str">
            <v>00169902</v>
          </cell>
          <cell r="E143">
            <v>22765</v>
          </cell>
          <cell r="F143"/>
        </row>
        <row r="144">
          <cell r="B144" t="str">
            <v>61910263</v>
          </cell>
          <cell r="C144" t="str">
            <v>CCL</v>
          </cell>
          <cell r="D144" t="str">
            <v>00169902</v>
          </cell>
          <cell r="E144">
            <v>21111</v>
          </cell>
          <cell r="F144"/>
        </row>
        <row r="145">
          <cell r="B145" t="str">
            <v>61910264</v>
          </cell>
          <cell r="C145" t="str">
            <v>CCL</v>
          </cell>
          <cell r="D145" t="str">
            <v>00169902</v>
          </cell>
          <cell r="E145">
            <v>20480</v>
          </cell>
          <cell r="F145"/>
        </row>
        <row r="146">
          <cell r="B146" t="str">
            <v>62010019</v>
          </cell>
          <cell r="C146" t="str">
            <v>CCL</v>
          </cell>
          <cell r="D146" t="str">
            <v>00169903</v>
          </cell>
          <cell r="E146">
            <v>20160</v>
          </cell>
          <cell r="F146"/>
        </row>
        <row r="147">
          <cell r="B147" t="str">
            <v>62010020</v>
          </cell>
          <cell r="C147" t="str">
            <v>CCL</v>
          </cell>
          <cell r="D147" t="str">
            <v>00169903</v>
          </cell>
          <cell r="E147">
            <v>17240</v>
          </cell>
          <cell r="F147"/>
        </row>
        <row r="148">
          <cell r="B148" t="str">
            <v>62010021</v>
          </cell>
          <cell r="C148" t="str">
            <v>4CIE</v>
          </cell>
          <cell r="D148" t="str">
            <v>00169903</v>
          </cell>
          <cell r="E148">
            <v>22945</v>
          </cell>
          <cell r="F148"/>
        </row>
        <row r="149">
          <cell r="B149" t="str">
            <v>62010441</v>
          </cell>
          <cell r="C149" t="str">
            <v>CCL</v>
          </cell>
          <cell r="D149" t="str">
            <v>00169903</v>
          </cell>
          <cell r="E149">
            <v>10060</v>
          </cell>
          <cell r="F149"/>
        </row>
        <row r="150">
          <cell r="B150" t="str">
            <v>62010442</v>
          </cell>
          <cell r="C150" t="str">
            <v>CCL</v>
          </cell>
          <cell r="D150" t="str">
            <v>00169903</v>
          </cell>
          <cell r="E150">
            <v>8170</v>
          </cell>
          <cell r="F150"/>
        </row>
        <row r="151">
          <cell r="B151" t="str">
            <v>62010443</v>
          </cell>
          <cell r="C151" t="str">
            <v>CCL</v>
          </cell>
          <cell r="D151" t="str">
            <v>00169903</v>
          </cell>
          <cell r="E151">
            <v>16471</v>
          </cell>
          <cell r="F151"/>
        </row>
        <row r="152">
          <cell r="B152" t="str">
            <v>62010444</v>
          </cell>
          <cell r="C152" t="str">
            <v>CCL</v>
          </cell>
          <cell r="D152" t="str">
            <v>00169903</v>
          </cell>
          <cell r="E152">
            <v>12909</v>
          </cell>
          <cell r="F152"/>
        </row>
        <row r="153">
          <cell r="B153" t="str">
            <v>62010445</v>
          </cell>
          <cell r="C153" t="str">
            <v>CCL</v>
          </cell>
          <cell r="D153" t="str">
            <v>00169903</v>
          </cell>
          <cell r="E153">
            <v>11561</v>
          </cell>
          <cell r="F153"/>
        </row>
        <row r="154">
          <cell r="B154" t="str">
            <v>62110068</v>
          </cell>
          <cell r="C154" t="str">
            <v>1CIE</v>
          </cell>
          <cell r="D154" t="str">
            <v>00169903</v>
          </cell>
          <cell r="E154">
            <v>7303</v>
          </cell>
          <cell r="F154"/>
        </row>
        <row r="155">
          <cell r="B155" t="str">
            <v>62110069</v>
          </cell>
          <cell r="C155" t="str">
            <v>2CIE</v>
          </cell>
          <cell r="D155" t="str">
            <v>00169903</v>
          </cell>
          <cell r="E155">
            <v>959</v>
          </cell>
          <cell r="F155"/>
        </row>
        <row r="156">
          <cell r="B156" t="str">
            <v>62110070</v>
          </cell>
          <cell r="C156" t="str">
            <v>3CIE</v>
          </cell>
          <cell r="D156" t="str">
            <v>00169903</v>
          </cell>
          <cell r="E156">
            <v>7167</v>
          </cell>
          <cell r="F156"/>
        </row>
        <row r="157">
          <cell r="B157" t="str">
            <v>62110471</v>
          </cell>
          <cell r="C157" t="str">
            <v>CCL</v>
          </cell>
          <cell r="D157" t="str">
            <v>00169903</v>
          </cell>
          <cell r="E157">
            <v>801</v>
          </cell>
          <cell r="F157"/>
        </row>
        <row r="158">
          <cell r="B158" t="str">
            <v>62110472</v>
          </cell>
          <cell r="C158" t="str">
            <v>CCL</v>
          </cell>
          <cell r="D158" t="str">
            <v>00169903</v>
          </cell>
          <cell r="E158">
            <v>895</v>
          </cell>
          <cell r="F158"/>
        </row>
        <row r="159">
          <cell r="B159" t="str">
            <v>62110473</v>
          </cell>
          <cell r="C159" t="str">
            <v>CCL</v>
          </cell>
          <cell r="D159" t="str">
            <v>00169903</v>
          </cell>
          <cell r="E159">
            <v>226</v>
          </cell>
          <cell r="F159"/>
        </row>
        <row r="160">
          <cell r="B160" t="str">
            <v>62110474</v>
          </cell>
          <cell r="C160" t="str">
            <v>CCL</v>
          </cell>
          <cell r="D160" t="str">
            <v>00169903</v>
          </cell>
          <cell r="E160">
            <v>179</v>
          </cell>
          <cell r="F160"/>
        </row>
        <row r="161">
          <cell r="B161" t="str">
            <v>62110475</v>
          </cell>
          <cell r="C161" t="str">
            <v>CCL</v>
          </cell>
          <cell r="D161" t="str">
            <v>00169903</v>
          </cell>
          <cell r="E161">
            <v>2098</v>
          </cell>
          <cell r="F161"/>
        </row>
        <row r="162">
          <cell r="B162" t="str">
            <v>010</v>
          </cell>
          <cell r="C162" t="str">
            <v>CA</v>
          </cell>
          <cell r="D162" t="str">
            <v>00182801</v>
          </cell>
          <cell r="E162"/>
          <cell r="F162">
            <v>22</v>
          </cell>
        </row>
        <row r="163">
          <cell r="B163" t="str">
            <v>521068-047</v>
          </cell>
          <cell r="C163" t="str">
            <v>CA</v>
          </cell>
          <cell r="D163" t="str">
            <v>00182901</v>
          </cell>
          <cell r="E163"/>
          <cell r="F163">
            <v>22</v>
          </cell>
        </row>
        <row r="164">
          <cell r="B164" t="str">
            <v>62030220</v>
          </cell>
          <cell r="C164" t="str">
            <v>CCL</v>
          </cell>
          <cell r="D164" t="str">
            <v>00217401</v>
          </cell>
          <cell r="E164">
            <v>1670</v>
          </cell>
          <cell r="F164">
            <v>630</v>
          </cell>
        </row>
        <row r="165">
          <cell r="B165" t="str">
            <v>62140057</v>
          </cell>
          <cell r="C165" t="str">
            <v>CCL</v>
          </cell>
          <cell r="D165" t="str">
            <v>00217401</v>
          </cell>
          <cell r="E165">
            <v>324</v>
          </cell>
          <cell r="F165">
            <v>183</v>
          </cell>
        </row>
        <row r="166">
          <cell r="B166" t="str">
            <v>60930395</v>
          </cell>
          <cell r="C166" t="str">
            <v>CA</v>
          </cell>
          <cell r="D166" t="str">
            <v>00242201</v>
          </cell>
          <cell r="E166">
            <v>48982</v>
          </cell>
          <cell r="F166">
            <v>1562</v>
          </cell>
        </row>
        <row r="167">
          <cell r="B167" t="str">
            <v>60930412</v>
          </cell>
          <cell r="C167" t="str">
            <v>CA</v>
          </cell>
          <cell r="D167" t="str">
            <v>00242201</v>
          </cell>
          <cell r="E167">
            <v>37750</v>
          </cell>
          <cell r="F167">
            <v>1197</v>
          </cell>
        </row>
        <row r="168">
          <cell r="B168" t="str">
            <v>0022101059</v>
          </cell>
          <cell r="C168" t="str">
            <v>CA</v>
          </cell>
          <cell r="D168" t="str">
            <v>00283101</v>
          </cell>
          <cell r="E168"/>
          <cell r="F168">
            <v>0</v>
          </cell>
        </row>
        <row r="169">
          <cell r="B169" t="str">
            <v>0022101060</v>
          </cell>
          <cell r="C169" t="str">
            <v>CA</v>
          </cell>
          <cell r="D169" t="str">
            <v>00283101</v>
          </cell>
          <cell r="E169"/>
          <cell r="F169">
            <v>0</v>
          </cell>
        </row>
        <row r="170">
          <cell r="B170" t="str">
            <v>670</v>
          </cell>
          <cell r="C170" t="str">
            <v>CCL</v>
          </cell>
          <cell r="D170" t="str">
            <v>20701001</v>
          </cell>
          <cell r="E170"/>
          <cell r="F170"/>
        </row>
        <row r="171">
          <cell r="B171" t="str">
            <v>1182</v>
          </cell>
          <cell r="C171" t="str">
            <v>CA</v>
          </cell>
          <cell r="D171" t="str">
            <v>20701001</v>
          </cell>
          <cell r="E171"/>
          <cell r="F171"/>
        </row>
        <row r="172">
          <cell r="B172" t="str">
            <v>1248</v>
          </cell>
          <cell r="C172" t="str">
            <v>CCL</v>
          </cell>
          <cell r="D172" t="str">
            <v>20701001</v>
          </cell>
          <cell r="E172"/>
          <cell r="F172"/>
        </row>
        <row r="173">
          <cell r="B173" t="str">
            <v>1518</v>
          </cell>
          <cell r="C173" t="str">
            <v>CA</v>
          </cell>
          <cell r="D173" t="str">
            <v>20701001</v>
          </cell>
          <cell r="E173"/>
          <cell r="F173"/>
        </row>
        <row r="174">
          <cell r="B174" t="str">
            <v>1538</v>
          </cell>
          <cell r="C174" t="str">
            <v>CCL</v>
          </cell>
          <cell r="D174" t="str">
            <v>20701001</v>
          </cell>
          <cell r="E174"/>
          <cell r="F174"/>
        </row>
        <row r="175">
          <cell r="B175" t="str">
            <v>1593</v>
          </cell>
          <cell r="C175" t="str">
            <v>CCL</v>
          </cell>
          <cell r="D175" t="str">
            <v>20701001</v>
          </cell>
          <cell r="E175"/>
          <cell r="F175"/>
        </row>
        <row r="176">
          <cell r="B176" t="str">
            <v>2197</v>
          </cell>
          <cell r="C176" t="str">
            <v>CCL</v>
          </cell>
          <cell r="D176" t="str">
            <v>20701001</v>
          </cell>
          <cell r="E176"/>
          <cell r="F176"/>
        </row>
        <row r="177">
          <cell r="B177" t="str">
            <v>2312</v>
          </cell>
          <cell r="C177" t="str">
            <v>CCL</v>
          </cell>
          <cell r="D177" t="str">
            <v>20701001</v>
          </cell>
          <cell r="E177"/>
          <cell r="F177"/>
        </row>
        <row r="178">
          <cell r="B178" t="str">
            <v>2523</v>
          </cell>
          <cell r="C178" t="str">
            <v>CA</v>
          </cell>
          <cell r="D178" t="str">
            <v>20701001</v>
          </cell>
          <cell r="E178"/>
          <cell r="F178"/>
        </row>
        <row r="179">
          <cell r="B179" t="str">
            <v>3196</v>
          </cell>
          <cell r="C179" t="str">
            <v>CCL</v>
          </cell>
          <cell r="D179" t="str">
            <v>20701001</v>
          </cell>
          <cell r="E179"/>
          <cell r="F179"/>
        </row>
        <row r="180">
          <cell r="B180" t="str">
            <v>3208</v>
          </cell>
          <cell r="C180" t="str">
            <v>CA</v>
          </cell>
          <cell r="D180" t="str">
            <v>20701001</v>
          </cell>
          <cell r="E180"/>
          <cell r="F180"/>
        </row>
        <row r="181">
          <cell r="B181" t="str">
            <v>3263</v>
          </cell>
          <cell r="C181" t="str">
            <v>CA</v>
          </cell>
          <cell r="D181" t="str">
            <v>20701001</v>
          </cell>
          <cell r="E181"/>
          <cell r="F181"/>
        </row>
        <row r="182">
          <cell r="B182" t="str">
            <v>4016</v>
          </cell>
          <cell r="C182" t="str">
            <v>CCL</v>
          </cell>
          <cell r="D182" t="str">
            <v>20701001</v>
          </cell>
          <cell r="E182"/>
          <cell r="F182"/>
        </row>
        <row r="183">
          <cell r="B183" t="str">
            <v>4227</v>
          </cell>
          <cell r="C183" t="str">
            <v>CA</v>
          </cell>
          <cell r="D183" t="str">
            <v>20701001</v>
          </cell>
          <cell r="E183"/>
          <cell r="F183"/>
        </row>
        <row r="184">
          <cell r="B184" t="str">
            <v>4392</v>
          </cell>
          <cell r="C184" t="str">
            <v>CCL</v>
          </cell>
          <cell r="D184" t="str">
            <v>20701001</v>
          </cell>
          <cell r="E184"/>
          <cell r="F184"/>
        </row>
        <row r="185">
          <cell r="B185" t="str">
            <v>4788</v>
          </cell>
          <cell r="C185" t="str">
            <v>CA</v>
          </cell>
          <cell r="D185" t="str">
            <v>20701001</v>
          </cell>
          <cell r="E185"/>
          <cell r="F185"/>
        </row>
        <row r="186">
          <cell r="B186" t="str">
            <v>5558</v>
          </cell>
          <cell r="C186" t="str">
            <v>CCL</v>
          </cell>
          <cell r="D186" t="str">
            <v>20701001</v>
          </cell>
          <cell r="E186"/>
          <cell r="F186"/>
        </row>
        <row r="187">
          <cell r="B187" t="str">
            <v>6345</v>
          </cell>
          <cell r="C187" t="str">
            <v>CCL</v>
          </cell>
          <cell r="D187" t="str">
            <v>20701001</v>
          </cell>
          <cell r="E187"/>
          <cell r="F187"/>
        </row>
        <row r="188">
          <cell r="B188" t="str">
            <v>6705</v>
          </cell>
          <cell r="C188" t="str">
            <v>CCL</v>
          </cell>
          <cell r="D188" t="str">
            <v>20701001</v>
          </cell>
          <cell r="E188"/>
          <cell r="F188"/>
        </row>
        <row r="189">
          <cell r="B189" t="str">
            <v>6777</v>
          </cell>
          <cell r="C189" t="str">
            <v>CA</v>
          </cell>
          <cell r="D189" t="str">
            <v>20701001</v>
          </cell>
          <cell r="E189"/>
          <cell r="F189"/>
        </row>
        <row r="190">
          <cell r="B190" t="str">
            <v>7296</v>
          </cell>
          <cell r="C190" t="str">
            <v>CA</v>
          </cell>
          <cell r="D190" t="str">
            <v>20701001</v>
          </cell>
          <cell r="E190"/>
          <cell r="F190"/>
        </row>
        <row r="191">
          <cell r="B191" t="str">
            <v>8181</v>
          </cell>
          <cell r="C191" t="str">
            <v>CCL</v>
          </cell>
          <cell r="D191" t="str">
            <v>20701001</v>
          </cell>
          <cell r="E191"/>
          <cell r="F191"/>
        </row>
        <row r="192">
          <cell r="B192" t="str">
            <v>736</v>
          </cell>
          <cell r="C192" t="str">
            <v>CCL</v>
          </cell>
          <cell r="D192" t="str">
            <v>20701801</v>
          </cell>
          <cell r="E192"/>
          <cell r="F192"/>
        </row>
        <row r="193">
          <cell r="B193" t="str">
            <v>746</v>
          </cell>
          <cell r="C193" t="str">
            <v>CCL</v>
          </cell>
          <cell r="D193" t="str">
            <v>20701801</v>
          </cell>
          <cell r="E193"/>
          <cell r="F193"/>
        </row>
        <row r="194">
          <cell r="B194" t="str">
            <v>749</v>
          </cell>
          <cell r="C194" t="str">
            <v>CCL</v>
          </cell>
          <cell r="D194" t="str">
            <v>20701801</v>
          </cell>
          <cell r="E194"/>
          <cell r="F194"/>
        </row>
        <row r="195">
          <cell r="B195" t="str">
            <v>750</v>
          </cell>
          <cell r="C195" t="str">
            <v>CCL</v>
          </cell>
          <cell r="D195" t="str">
            <v>20701801</v>
          </cell>
          <cell r="E195"/>
          <cell r="F195"/>
        </row>
        <row r="196">
          <cell r="B196" t="str">
            <v>371</v>
          </cell>
          <cell r="C196" t="str">
            <v>CA</v>
          </cell>
          <cell r="D196" t="str">
            <v>20711001</v>
          </cell>
          <cell r="E196"/>
          <cell r="F196"/>
        </row>
        <row r="197">
          <cell r="B197" t="str">
            <v>2159</v>
          </cell>
          <cell r="C197" t="str">
            <v>CA</v>
          </cell>
          <cell r="D197" t="str">
            <v>20711001</v>
          </cell>
          <cell r="E197"/>
          <cell r="F197"/>
        </row>
        <row r="198">
          <cell r="B198" t="str">
            <v>4436</v>
          </cell>
          <cell r="C198" t="str">
            <v>CCL</v>
          </cell>
          <cell r="D198" t="str">
            <v>20711001</v>
          </cell>
          <cell r="E198"/>
          <cell r="F198"/>
        </row>
        <row r="199">
          <cell r="B199" t="str">
            <v>5867</v>
          </cell>
          <cell r="C199" t="str">
            <v>CCL</v>
          </cell>
          <cell r="D199" t="str">
            <v>20711001</v>
          </cell>
          <cell r="E199"/>
          <cell r="F199"/>
        </row>
        <row r="200">
          <cell r="B200" t="str">
            <v>60430710</v>
          </cell>
          <cell r="C200" t="str">
            <v>2CIE</v>
          </cell>
          <cell r="D200" t="str">
            <v>220H0301</v>
          </cell>
          <cell r="E200">
            <v>123000</v>
          </cell>
          <cell r="F200"/>
        </row>
        <row r="201">
          <cell r="B201" t="str">
            <v>61410132</v>
          </cell>
          <cell r="C201" t="str">
            <v>CCL</v>
          </cell>
          <cell r="D201" t="str">
            <v>22040107</v>
          </cell>
          <cell r="E201">
            <v>101863</v>
          </cell>
          <cell r="F201"/>
        </row>
        <row r="202">
          <cell r="B202" t="str">
            <v>61410133</v>
          </cell>
          <cell r="C202" t="str">
            <v>CCL</v>
          </cell>
          <cell r="D202" t="str">
            <v>22040107</v>
          </cell>
          <cell r="E202">
            <v>101834</v>
          </cell>
          <cell r="F202"/>
        </row>
        <row r="203">
          <cell r="B203" t="str">
            <v>68310524</v>
          </cell>
          <cell r="C203" t="str">
            <v>CCL</v>
          </cell>
          <cell r="D203" t="str">
            <v>22233101</v>
          </cell>
          <cell r="E203">
            <v>21044</v>
          </cell>
          <cell r="F203">
            <v>3478</v>
          </cell>
        </row>
        <row r="204">
          <cell r="B204" t="str">
            <v>68610228</v>
          </cell>
          <cell r="C204" t="str">
            <v>1CIE</v>
          </cell>
          <cell r="D204" t="str">
            <v>22233101</v>
          </cell>
          <cell r="E204">
            <v>53255</v>
          </cell>
          <cell r="F204">
            <v>6847</v>
          </cell>
        </row>
        <row r="205">
          <cell r="B205" t="str">
            <v>68810241</v>
          </cell>
          <cell r="C205" t="str">
            <v>CA</v>
          </cell>
          <cell r="D205" t="str">
            <v>22233101</v>
          </cell>
          <cell r="E205">
            <v>15811</v>
          </cell>
          <cell r="F205">
            <v>4891</v>
          </cell>
        </row>
        <row r="206">
          <cell r="B206" t="str">
            <v>68810244</v>
          </cell>
          <cell r="C206" t="str">
            <v>CCL</v>
          </cell>
          <cell r="D206" t="str">
            <v>22233101</v>
          </cell>
          <cell r="E206">
            <v>201519</v>
          </cell>
          <cell r="F206">
            <v>6605</v>
          </cell>
        </row>
        <row r="207">
          <cell r="B207" t="str">
            <v>68811398</v>
          </cell>
          <cell r="C207" t="str">
            <v>CCL</v>
          </cell>
          <cell r="D207" t="str">
            <v>22233101</v>
          </cell>
          <cell r="E207">
            <v>9498</v>
          </cell>
          <cell r="F207">
            <v>3485</v>
          </cell>
        </row>
        <row r="208">
          <cell r="B208" t="str">
            <v>68910388</v>
          </cell>
          <cell r="C208" t="str">
            <v>CCL</v>
          </cell>
          <cell r="D208" t="str">
            <v>22233101</v>
          </cell>
          <cell r="E208">
            <v>14014</v>
          </cell>
          <cell r="F208">
            <v>6151</v>
          </cell>
        </row>
        <row r="209">
          <cell r="B209" t="str">
            <v>68911627</v>
          </cell>
          <cell r="C209" t="str">
            <v>CA</v>
          </cell>
          <cell r="D209" t="str">
            <v>22233101</v>
          </cell>
          <cell r="E209">
            <v>175910</v>
          </cell>
          <cell r="F209">
            <v>2290</v>
          </cell>
        </row>
        <row r="210">
          <cell r="B210" t="str">
            <v>68911717</v>
          </cell>
          <cell r="C210" t="str">
            <v>CCL</v>
          </cell>
          <cell r="D210" t="str">
            <v>22233101</v>
          </cell>
          <cell r="E210">
            <v>37568</v>
          </cell>
          <cell r="F210">
            <v>8352</v>
          </cell>
        </row>
        <row r="211">
          <cell r="B211" t="str">
            <v>69010369</v>
          </cell>
          <cell r="C211" t="str">
            <v>3CIE</v>
          </cell>
          <cell r="D211" t="str">
            <v>22233101</v>
          </cell>
          <cell r="E211">
            <v>177862</v>
          </cell>
          <cell r="F211">
            <v>5982</v>
          </cell>
        </row>
        <row r="212">
          <cell r="B212" t="str">
            <v>69010765</v>
          </cell>
          <cell r="C212" t="str">
            <v>CCL</v>
          </cell>
          <cell r="D212" t="str">
            <v>22233101</v>
          </cell>
          <cell r="E212">
            <v>191997</v>
          </cell>
          <cell r="F212">
            <v>2553</v>
          </cell>
        </row>
        <row r="213">
          <cell r="B213" t="str">
            <v>69110380</v>
          </cell>
          <cell r="C213" t="str">
            <v>4CIE</v>
          </cell>
          <cell r="D213" t="str">
            <v>22233101</v>
          </cell>
          <cell r="E213">
            <v>97146</v>
          </cell>
          <cell r="F213">
            <v>38730</v>
          </cell>
        </row>
        <row r="214">
          <cell r="B214" t="str">
            <v>69110907</v>
          </cell>
          <cell r="C214" t="str">
            <v>CA</v>
          </cell>
          <cell r="D214" t="str">
            <v>22233101</v>
          </cell>
          <cell r="E214">
            <v>173234</v>
          </cell>
          <cell r="F214">
            <v>5995</v>
          </cell>
        </row>
        <row r="215">
          <cell r="B215" t="str">
            <v>69111405</v>
          </cell>
          <cell r="C215" t="str">
            <v>2CIE</v>
          </cell>
          <cell r="D215" t="str">
            <v>22233101</v>
          </cell>
          <cell r="E215">
            <v>159220</v>
          </cell>
          <cell r="F215">
            <v>6501</v>
          </cell>
        </row>
        <row r="216">
          <cell r="B216" t="str">
            <v>61310083</v>
          </cell>
          <cell r="C216" t="str">
            <v>1CIE</v>
          </cell>
          <cell r="D216" t="str">
            <v>22237503</v>
          </cell>
          <cell r="E216">
            <v>13218</v>
          </cell>
          <cell r="F216">
            <v>1076</v>
          </cell>
        </row>
        <row r="217">
          <cell r="B217" t="str">
            <v>60710296</v>
          </cell>
          <cell r="C217" t="str">
            <v>2CIE</v>
          </cell>
          <cell r="D217" t="str">
            <v>22237504</v>
          </cell>
          <cell r="E217">
            <v>1818</v>
          </cell>
          <cell r="F217">
            <v>1096</v>
          </cell>
        </row>
        <row r="218">
          <cell r="B218" t="str">
            <v>60810040</v>
          </cell>
          <cell r="C218" t="str">
            <v>1CIE</v>
          </cell>
          <cell r="D218" t="str">
            <v>22237504</v>
          </cell>
          <cell r="E218">
            <v>18211</v>
          </cell>
          <cell r="F218">
            <v>995</v>
          </cell>
        </row>
        <row r="219">
          <cell r="B219" t="str">
            <v>60810102</v>
          </cell>
          <cell r="C219" t="str">
            <v>1CIE</v>
          </cell>
          <cell r="D219" t="str">
            <v>22237504</v>
          </cell>
          <cell r="E219">
            <v>15306</v>
          </cell>
          <cell r="F219">
            <v>991</v>
          </cell>
        </row>
        <row r="220">
          <cell r="B220" t="str">
            <v>60810135</v>
          </cell>
          <cell r="C220" t="str">
            <v>3CIE</v>
          </cell>
          <cell r="D220" t="str">
            <v>22237504</v>
          </cell>
          <cell r="E220">
            <v>16170</v>
          </cell>
          <cell r="F220">
            <v>950</v>
          </cell>
        </row>
        <row r="221">
          <cell r="B221" t="str">
            <v>60810220</v>
          </cell>
          <cell r="C221" t="str">
            <v>3CIE</v>
          </cell>
          <cell r="D221" t="str">
            <v>22237504</v>
          </cell>
          <cell r="E221">
            <v>16554</v>
          </cell>
          <cell r="F221">
            <v>904</v>
          </cell>
        </row>
        <row r="222">
          <cell r="B222" t="str">
            <v>60810300</v>
          </cell>
          <cell r="C222" t="str">
            <v>2CIE</v>
          </cell>
          <cell r="D222" t="str">
            <v>22237504</v>
          </cell>
          <cell r="E222">
            <v>8886</v>
          </cell>
          <cell r="F222">
            <v>774</v>
          </cell>
        </row>
        <row r="223">
          <cell r="B223" t="str">
            <v>60910115</v>
          </cell>
          <cell r="C223" t="str">
            <v>2CIE</v>
          </cell>
          <cell r="D223" t="str">
            <v>22237504</v>
          </cell>
          <cell r="E223">
            <v>14935</v>
          </cell>
          <cell r="F223">
            <v>861</v>
          </cell>
        </row>
        <row r="224">
          <cell r="B224" t="str">
            <v>60910205</v>
          </cell>
          <cell r="C224" t="str">
            <v>2CIE</v>
          </cell>
          <cell r="D224" t="str">
            <v>22237504</v>
          </cell>
          <cell r="E224">
            <v>10840</v>
          </cell>
          <cell r="F224">
            <v>699</v>
          </cell>
        </row>
        <row r="225">
          <cell r="B225" t="str">
            <v>61010079</v>
          </cell>
          <cell r="C225" t="str">
            <v>CCL</v>
          </cell>
          <cell r="D225" t="str">
            <v>22237505</v>
          </cell>
          <cell r="E225">
            <v>21226</v>
          </cell>
          <cell r="F225">
            <v>1404</v>
          </cell>
        </row>
        <row r="226">
          <cell r="B226" t="str">
            <v>61110004</v>
          </cell>
          <cell r="C226" t="str">
            <v>CCL</v>
          </cell>
          <cell r="D226" t="str">
            <v>22237505</v>
          </cell>
          <cell r="E226">
            <v>22766</v>
          </cell>
          <cell r="F226">
            <v>1307</v>
          </cell>
        </row>
        <row r="227">
          <cell r="B227" t="str">
            <v>61210057</v>
          </cell>
          <cell r="C227" t="str">
            <v>1CIE</v>
          </cell>
          <cell r="D227" t="str">
            <v>22237603</v>
          </cell>
          <cell r="E227">
            <v>7708</v>
          </cell>
          <cell r="F227">
            <v>566</v>
          </cell>
        </row>
        <row r="228">
          <cell r="B228" t="str">
            <v>60910015</v>
          </cell>
          <cell r="C228" t="str">
            <v>CA</v>
          </cell>
          <cell r="D228" t="str">
            <v>22237604</v>
          </cell>
          <cell r="E228">
            <v>14833</v>
          </cell>
          <cell r="F228">
            <v>852</v>
          </cell>
        </row>
        <row r="229">
          <cell r="B229" t="str">
            <v>60910349</v>
          </cell>
          <cell r="C229" t="str">
            <v>3CIE</v>
          </cell>
          <cell r="D229" t="str">
            <v>22237605</v>
          </cell>
          <cell r="E229">
            <v>16162</v>
          </cell>
          <cell r="F229">
            <v>766</v>
          </cell>
        </row>
        <row r="230">
          <cell r="B230" t="str">
            <v>61010047</v>
          </cell>
          <cell r="C230" t="str">
            <v>2CIE</v>
          </cell>
          <cell r="D230" t="str">
            <v>22237605</v>
          </cell>
          <cell r="E230">
            <v>21060</v>
          </cell>
          <cell r="F230">
            <v>1075</v>
          </cell>
        </row>
        <row r="231">
          <cell r="B231" t="str">
            <v>61010048</v>
          </cell>
          <cell r="C231" t="str">
            <v>2CIE</v>
          </cell>
          <cell r="D231" t="str">
            <v>22237605</v>
          </cell>
          <cell r="E231">
            <v>13310</v>
          </cell>
          <cell r="F231">
            <v>560</v>
          </cell>
        </row>
        <row r="232">
          <cell r="B232" t="str">
            <v>61010189</v>
          </cell>
          <cell r="C232" t="str">
            <v>4CIE</v>
          </cell>
          <cell r="D232" t="str">
            <v>22237605</v>
          </cell>
          <cell r="E232">
            <v>13685</v>
          </cell>
          <cell r="F232">
            <v>941</v>
          </cell>
        </row>
        <row r="233">
          <cell r="B233" t="str">
            <v>61010190</v>
          </cell>
          <cell r="C233" t="str">
            <v>3CIE</v>
          </cell>
          <cell r="D233" t="str">
            <v>22237605</v>
          </cell>
          <cell r="E233">
            <v>13610</v>
          </cell>
          <cell r="F233">
            <v>1026</v>
          </cell>
        </row>
        <row r="234">
          <cell r="B234" t="str">
            <v>61010228</v>
          </cell>
          <cell r="C234" t="str">
            <v>4CIE</v>
          </cell>
          <cell r="D234" t="str">
            <v>22237605</v>
          </cell>
          <cell r="E234">
            <v>9616</v>
          </cell>
          <cell r="F234">
            <v>615</v>
          </cell>
        </row>
        <row r="235">
          <cell r="B235" t="str">
            <v>61510748</v>
          </cell>
          <cell r="C235" t="str">
            <v>CCL</v>
          </cell>
          <cell r="D235" t="str">
            <v>23010104</v>
          </cell>
          <cell r="E235">
            <v>178120</v>
          </cell>
          <cell r="F235"/>
        </row>
        <row r="236">
          <cell r="B236" t="str">
            <v>68721114</v>
          </cell>
          <cell r="C236" t="str">
            <v>CCL</v>
          </cell>
          <cell r="D236" t="str">
            <v>24230401</v>
          </cell>
          <cell r="E236">
            <v>83475</v>
          </cell>
          <cell r="F236">
            <v>3722</v>
          </cell>
        </row>
        <row r="237">
          <cell r="B237" t="str">
            <v>69120340</v>
          </cell>
          <cell r="C237" t="str">
            <v>CCL</v>
          </cell>
          <cell r="D237" t="str">
            <v>24230401</v>
          </cell>
          <cell r="E237">
            <v>13889</v>
          </cell>
          <cell r="F237">
            <v>3460</v>
          </cell>
        </row>
        <row r="238">
          <cell r="B238" t="str">
            <v>60430314</v>
          </cell>
          <cell r="C238" t="str">
            <v>3CIE</v>
          </cell>
          <cell r="D238" t="str">
            <v>24432201</v>
          </cell>
          <cell r="E238">
            <v>58224</v>
          </cell>
          <cell r="F238">
            <v>367</v>
          </cell>
        </row>
        <row r="239">
          <cell r="B239" t="str">
            <v>60430315</v>
          </cell>
          <cell r="C239" t="str">
            <v>1CIE</v>
          </cell>
          <cell r="D239" t="str">
            <v>24432201</v>
          </cell>
          <cell r="E239">
            <v>68208</v>
          </cell>
          <cell r="F239">
            <v>442</v>
          </cell>
        </row>
        <row r="240">
          <cell r="B240" t="str">
            <v>60430316</v>
          </cell>
          <cell r="C240" t="str">
            <v>2CIE</v>
          </cell>
          <cell r="D240" t="str">
            <v>24432201</v>
          </cell>
          <cell r="E240">
            <v>1890</v>
          </cell>
          <cell r="F240">
            <v>232</v>
          </cell>
        </row>
        <row r="241">
          <cell r="B241" t="str">
            <v>68930806</v>
          </cell>
          <cell r="C241" t="str">
            <v>CA</v>
          </cell>
          <cell r="D241" t="str">
            <v>24434001</v>
          </cell>
          <cell r="E241">
            <v>31805</v>
          </cell>
          <cell r="F241">
            <v>2479</v>
          </cell>
        </row>
        <row r="242">
          <cell r="B242" t="str">
            <v>69031257</v>
          </cell>
          <cell r="C242" t="str">
            <v>4CIE</v>
          </cell>
          <cell r="D242" t="str">
            <v>24434001</v>
          </cell>
          <cell r="E242">
            <v>25683</v>
          </cell>
          <cell r="F242">
            <v>3225</v>
          </cell>
        </row>
        <row r="243">
          <cell r="B243" t="str">
            <v>69031259</v>
          </cell>
          <cell r="C243" t="str">
            <v>2CIE</v>
          </cell>
          <cell r="D243" t="str">
            <v>24434001</v>
          </cell>
          <cell r="E243">
            <v>30166</v>
          </cell>
          <cell r="F243">
            <v>2307</v>
          </cell>
        </row>
        <row r="244">
          <cell r="B244" t="str">
            <v>69031354</v>
          </cell>
          <cell r="C244" t="str">
            <v>1CIE</v>
          </cell>
          <cell r="D244" t="str">
            <v>24434001</v>
          </cell>
          <cell r="E244">
            <v>25330</v>
          </cell>
          <cell r="F244">
            <v>2809</v>
          </cell>
        </row>
        <row r="245">
          <cell r="B245" t="str">
            <v>68831494</v>
          </cell>
          <cell r="C245" t="str">
            <v>3CIE</v>
          </cell>
          <cell r="D245" t="str">
            <v>24434002</v>
          </cell>
          <cell r="E245">
            <v>17874</v>
          </cell>
          <cell r="F245">
            <v>3321</v>
          </cell>
        </row>
        <row r="246">
          <cell r="B246" t="str">
            <v>68930783</v>
          </cell>
          <cell r="C246" t="str">
            <v>3CIE</v>
          </cell>
          <cell r="D246" t="str">
            <v>24434002</v>
          </cell>
          <cell r="E246">
            <v>52300</v>
          </cell>
          <cell r="F246">
            <v>2975</v>
          </cell>
        </row>
        <row r="247">
          <cell r="B247" t="str">
            <v>69830130</v>
          </cell>
          <cell r="C247" t="str">
            <v>CA</v>
          </cell>
          <cell r="D247" t="str">
            <v>24453101</v>
          </cell>
          <cell r="E247">
            <v>24200</v>
          </cell>
          <cell r="F247"/>
        </row>
        <row r="248">
          <cell r="B248" t="str">
            <v>60130534</v>
          </cell>
          <cell r="C248" t="str">
            <v>CCL</v>
          </cell>
          <cell r="D248" t="str">
            <v>24453102</v>
          </cell>
          <cell r="E248">
            <v>49601</v>
          </cell>
          <cell r="F248">
            <v>364</v>
          </cell>
        </row>
        <row r="249">
          <cell r="B249" t="str">
            <v>60830124</v>
          </cell>
          <cell r="C249" t="str">
            <v>CA</v>
          </cell>
          <cell r="D249" t="str">
            <v>24453103</v>
          </cell>
          <cell r="E249">
            <v>77565</v>
          </cell>
          <cell r="F249"/>
        </row>
        <row r="250">
          <cell r="B250" t="str">
            <v>60830139</v>
          </cell>
          <cell r="C250" t="str">
            <v>2CIE</v>
          </cell>
          <cell r="D250" t="str">
            <v>24453103</v>
          </cell>
          <cell r="E250">
            <v>77910</v>
          </cell>
          <cell r="F250"/>
        </row>
        <row r="251">
          <cell r="B251" t="str">
            <v>60830140</v>
          </cell>
          <cell r="C251" t="str">
            <v>3CIE</v>
          </cell>
          <cell r="D251" t="str">
            <v>24453103</v>
          </cell>
          <cell r="E251">
            <v>94150</v>
          </cell>
          <cell r="F251"/>
        </row>
        <row r="252">
          <cell r="B252" t="str">
            <v>60830142</v>
          </cell>
          <cell r="C252" t="str">
            <v>CA</v>
          </cell>
          <cell r="D252" t="str">
            <v>24453103</v>
          </cell>
          <cell r="E252">
            <v>73780</v>
          </cell>
          <cell r="F252"/>
        </row>
        <row r="253">
          <cell r="B253" t="str">
            <v>60830143</v>
          </cell>
          <cell r="C253" t="str">
            <v>CCL</v>
          </cell>
          <cell r="D253" t="str">
            <v>24453103</v>
          </cell>
          <cell r="E253">
            <v>80000</v>
          </cell>
          <cell r="F253"/>
        </row>
        <row r="254">
          <cell r="B254" t="str">
            <v>60830145</v>
          </cell>
          <cell r="C254" t="str">
            <v>2CIE</v>
          </cell>
          <cell r="D254" t="str">
            <v>24453103</v>
          </cell>
          <cell r="E254">
            <v>21782</v>
          </cell>
          <cell r="F254"/>
        </row>
        <row r="255">
          <cell r="B255" t="str">
            <v>60830146</v>
          </cell>
          <cell r="C255" t="str">
            <v>4CIE</v>
          </cell>
          <cell r="D255" t="str">
            <v>24453103</v>
          </cell>
          <cell r="E255">
            <v>77043</v>
          </cell>
          <cell r="F255"/>
        </row>
        <row r="256">
          <cell r="B256" t="str">
            <v>60830147</v>
          </cell>
          <cell r="C256" t="str">
            <v>2CIE</v>
          </cell>
          <cell r="D256" t="str">
            <v>24453103</v>
          </cell>
          <cell r="E256">
            <v>74616</v>
          </cell>
          <cell r="F256"/>
        </row>
        <row r="257">
          <cell r="B257" t="str">
            <v>60930141</v>
          </cell>
          <cell r="C257" t="str">
            <v>CA</v>
          </cell>
          <cell r="D257" t="str">
            <v>24453103</v>
          </cell>
          <cell r="E257">
            <v>45610</v>
          </cell>
          <cell r="F257"/>
        </row>
        <row r="258">
          <cell r="B258" t="str">
            <v>60930318</v>
          </cell>
          <cell r="C258" t="str">
            <v>1CIE</v>
          </cell>
          <cell r="D258" t="str">
            <v>24453103</v>
          </cell>
          <cell r="E258">
            <v>78073</v>
          </cell>
          <cell r="F258"/>
        </row>
        <row r="259">
          <cell r="B259" t="str">
            <v>60930320</v>
          </cell>
          <cell r="C259" t="str">
            <v>4CIE</v>
          </cell>
          <cell r="D259" t="str">
            <v>24453103</v>
          </cell>
          <cell r="E259">
            <v>66972</v>
          </cell>
          <cell r="F259"/>
        </row>
        <row r="260">
          <cell r="B260" t="str">
            <v>60930323</v>
          </cell>
          <cell r="C260" t="str">
            <v>CCL</v>
          </cell>
          <cell r="D260" t="str">
            <v>24453103</v>
          </cell>
          <cell r="E260">
            <v>1394</v>
          </cell>
          <cell r="F260"/>
        </row>
        <row r="261">
          <cell r="B261" t="str">
            <v>60830144</v>
          </cell>
          <cell r="C261" t="str">
            <v>CCL</v>
          </cell>
          <cell r="D261" t="str">
            <v>24453302</v>
          </cell>
          <cell r="E261">
            <v>69932</v>
          </cell>
          <cell r="F261"/>
        </row>
        <row r="262">
          <cell r="B262" t="str">
            <v>60330173</v>
          </cell>
          <cell r="C262" t="str">
            <v>CCL</v>
          </cell>
          <cell r="D262" t="str">
            <v>24453702</v>
          </cell>
          <cell r="E262">
            <v>24896</v>
          </cell>
          <cell r="F262"/>
        </row>
        <row r="263">
          <cell r="B263" t="str">
            <v>60330186</v>
          </cell>
          <cell r="C263" t="str">
            <v>CCL</v>
          </cell>
          <cell r="D263" t="str">
            <v>24453702</v>
          </cell>
          <cell r="E263">
            <v>23100</v>
          </cell>
          <cell r="F263"/>
        </row>
        <row r="264">
          <cell r="B264" t="str">
            <v>60330205</v>
          </cell>
          <cell r="C264" t="str">
            <v>CCL</v>
          </cell>
          <cell r="D264" t="str">
            <v>24453702</v>
          </cell>
          <cell r="E264">
            <v>18729</v>
          </cell>
          <cell r="F264"/>
        </row>
        <row r="265">
          <cell r="B265" t="str">
            <v>60030011</v>
          </cell>
          <cell r="C265" t="str">
            <v>CCL</v>
          </cell>
          <cell r="D265" t="str">
            <v>24454101</v>
          </cell>
          <cell r="E265">
            <v>34028</v>
          </cell>
          <cell r="F265"/>
        </row>
        <row r="266">
          <cell r="B266" t="str">
            <v>60330006</v>
          </cell>
          <cell r="C266" t="str">
            <v>3CIE</v>
          </cell>
          <cell r="D266" t="str">
            <v>24454303</v>
          </cell>
          <cell r="E266">
            <v>107342</v>
          </cell>
          <cell r="F266"/>
        </row>
        <row r="267">
          <cell r="B267" t="str">
            <v>60330014</v>
          </cell>
          <cell r="C267" t="str">
            <v>CCL</v>
          </cell>
          <cell r="D267" t="str">
            <v>24454303</v>
          </cell>
          <cell r="E267">
            <v>90820</v>
          </cell>
          <cell r="F267"/>
        </row>
        <row r="268">
          <cell r="B268" t="str">
            <v>60330020</v>
          </cell>
          <cell r="C268" t="str">
            <v>1CIE</v>
          </cell>
          <cell r="D268" t="str">
            <v>24454303</v>
          </cell>
          <cell r="E268">
            <v>95260</v>
          </cell>
          <cell r="F268"/>
        </row>
        <row r="269">
          <cell r="B269" t="str">
            <v>60330024</v>
          </cell>
          <cell r="C269" t="str">
            <v>4CIE</v>
          </cell>
          <cell r="D269" t="str">
            <v>24454303</v>
          </cell>
          <cell r="E269">
            <v>11174</v>
          </cell>
          <cell r="F269"/>
        </row>
        <row r="270">
          <cell r="B270" t="str">
            <v>60330027</v>
          </cell>
          <cell r="C270" t="str">
            <v>2CIE</v>
          </cell>
          <cell r="D270" t="str">
            <v>24454303</v>
          </cell>
          <cell r="E270">
            <v>97134</v>
          </cell>
          <cell r="F270"/>
        </row>
        <row r="271">
          <cell r="B271" t="str">
            <v>60330028</v>
          </cell>
          <cell r="C271" t="str">
            <v>3CIE</v>
          </cell>
          <cell r="D271" t="str">
            <v>24454303</v>
          </cell>
          <cell r="E271">
            <v>100554</v>
          </cell>
          <cell r="F271"/>
        </row>
        <row r="272">
          <cell r="B272" t="str">
            <v>60730360</v>
          </cell>
          <cell r="C272" t="str">
            <v>4CIE</v>
          </cell>
          <cell r="D272" t="str">
            <v>24454303</v>
          </cell>
          <cell r="E272">
            <v>69258</v>
          </cell>
          <cell r="F272"/>
        </row>
        <row r="273">
          <cell r="B273" t="str">
            <v>60930651</v>
          </cell>
          <cell r="C273" t="str">
            <v>CCL</v>
          </cell>
          <cell r="D273" t="str">
            <v>24454501</v>
          </cell>
          <cell r="E273">
            <v>52546</v>
          </cell>
          <cell r="F273"/>
        </row>
        <row r="274">
          <cell r="B274" t="str">
            <v>60930603</v>
          </cell>
          <cell r="C274" t="str">
            <v>CCL</v>
          </cell>
          <cell r="D274" t="str">
            <v>24454601</v>
          </cell>
          <cell r="E274">
            <v>58636</v>
          </cell>
          <cell r="F274"/>
        </row>
        <row r="275">
          <cell r="B275" t="str">
            <v>69130612</v>
          </cell>
          <cell r="C275" t="str">
            <v>1CIE</v>
          </cell>
          <cell r="D275" t="str">
            <v>24462001</v>
          </cell>
          <cell r="E275">
            <v>5208</v>
          </cell>
          <cell r="F275">
            <v>2497</v>
          </cell>
        </row>
        <row r="276">
          <cell r="B276" t="str">
            <v>69230138</v>
          </cell>
          <cell r="C276" t="str">
            <v>2CIE</v>
          </cell>
          <cell r="D276" t="str">
            <v>24462002</v>
          </cell>
          <cell r="E276">
            <v>68190</v>
          </cell>
          <cell r="F276">
            <v>2979</v>
          </cell>
        </row>
        <row r="277">
          <cell r="B277" t="str">
            <v>69330280</v>
          </cell>
          <cell r="C277" t="str">
            <v>CCL</v>
          </cell>
          <cell r="D277" t="str">
            <v>24462301</v>
          </cell>
          <cell r="E277">
            <v>59494</v>
          </cell>
          <cell r="F277">
            <v>2545</v>
          </cell>
        </row>
        <row r="278">
          <cell r="B278" t="str">
            <v>69430081</v>
          </cell>
          <cell r="C278" t="str">
            <v>CA</v>
          </cell>
          <cell r="D278" t="str">
            <v>24462301</v>
          </cell>
          <cell r="E278">
            <v>3443</v>
          </cell>
          <cell r="F278">
            <v>1671</v>
          </cell>
        </row>
        <row r="279">
          <cell r="B279" t="str">
            <v>69530097</v>
          </cell>
          <cell r="C279" t="str">
            <v>CA</v>
          </cell>
          <cell r="D279" t="str">
            <v>24462301</v>
          </cell>
          <cell r="E279">
            <v>55111</v>
          </cell>
          <cell r="F279">
            <v>1877</v>
          </cell>
        </row>
        <row r="280">
          <cell r="B280" t="str">
            <v>69530151</v>
          </cell>
          <cell r="C280" t="str">
            <v>CCL</v>
          </cell>
          <cell r="D280" t="str">
            <v>24462301</v>
          </cell>
          <cell r="E280">
            <v>10489</v>
          </cell>
          <cell r="F280">
            <v>1788</v>
          </cell>
        </row>
        <row r="281">
          <cell r="B281" t="str">
            <v>60930392</v>
          </cell>
          <cell r="C281" t="str">
            <v>CA</v>
          </cell>
          <cell r="D281" t="str">
            <v>24530901</v>
          </cell>
          <cell r="E281">
            <v>50666</v>
          </cell>
          <cell r="F281">
            <v>2031</v>
          </cell>
        </row>
        <row r="282">
          <cell r="B282" t="str">
            <v>60930398</v>
          </cell>
          <cell r="C282" t="str">
            <v>1CIE</v>
          </cell>
          <cell r="D282" t="str">
            <v>24530901</v>
          </cell>
          <cell r="E282">
            <v>40970</v>
          </cell>
          <cell r="F282">
            <v>1200</v>
          </cell>
        </row>
        <row r="283">
          <cell r="B283" t="str">
            <v>60930399</v>
          </cell>
          <cell r="C283" t="str">
            <v>2CIE</v>
          </cell>
          <cell r="D283" t="str">
            <v>24530901</v>
          </cell>
          <cell r="E283">
            <v>48422</v>
          </cell>
          <cell r="F283">
            <v>1601</v>
          </cell>
        </row>
        <row r="284">
          <cell r="B284" t="str">
            <v>60930407</v>
          </cell>
          <cell r="C284" t="str">
            <v>3CIE</v>
          </cell>
          <cell r="D284" t="str">
            <v>24530901</v>
          </cell>
          <cell r="E284">
            <v>45133</v>
          </cell>
          <cell r="F284">
            <v>1281</v>
          </cell>
        </row>
        <row r="285">
          <cell r="B285" t="str">
            <v>60930408</v>
          </cell>
          <cell r="C285" t="str">
            <v>4CIE</v>
          </cell>
          <cell r="D285" t="str">
            <v>24530901</v>
          </cell>
          <cell r="E285">
            <v>30727</v>
          </cell>
          <cell r="F285">
            <v>885</v>
          </cell>
        </row>
        <row r="286">
          <cell r="B286" t="str">
            <v>60930411</v>
          </cell>
          <cell r="C286" t="str">
            <v>CA</v>
          </cell>
          <cell r="D286" t="str">
            <v>24530901</v>
          </cell>
          <cell r="E286">
            <v>37415</v>
          </cell>
          <cell r="F286">
            <v>1303</v>
          </cell>
        </row>
        <row r="287">
          <cell r="B287" t="str">
            <v>68730781</v>
          </cell>
          <cell r="C287" t="str">
            <v>CA</v>
          </cell>
          <cell r="D287" t="str">
            <v>25524001</v>
          </cell>
          <cell r="E287">
            <v>55500</v>
          </cell>
          <cell r="F287">
            <v>2969</v>
          </cell>
        </row>
        <row r="288">
          <cell r="B288" t="str">
            <v>68831347</v>
          </cell>
          <cell r="C288" t="str">
            <v>CA</v>
          </cell>
          <cell r="D288" t="str">
            <v>25524001</v>
          </cell>
          <cell r="E288">
            <v>12530</v>
          </cell>
          <cell r="F288">
            <v>2455</v>
          </cell>
        </row>
        <row r="289">
          <cell r="B289" t="str">
            <v>60130462</v>
          </cell>
          <cell r="C289" t="str">
            <v>CCL</v>
          </cell>
          <cell r="D289" t="str">
            <v>26311401</v>
          </cell>
          <cell r="E289">
            <v>55410</v>
          </cell>
          <cell r="F289"/>
        </row>
        <row r="290">
          <cell r="B290" t="str">
            <v>60130463</v>
          </cell>
          <cell r="C290" t="str">
            <v>CCL</v>
          </cell>
          <cell r="D290" t="str">
            <v>26311401</v>
          </cell>
          <cell r="E290">
            <v>78815</v>
          </cell>
          <cell r="F290"/>
        </row>
        <row r="291">
          <cell r="B291" t="str">
            <v>60330436</v>
          </cell>
          <cell r="C291" t="str">
            <v>CCL</v>
          </cell>
          <cell r="D291" t="str">
            <v>26311401</v>
          </cell>
          <cell r="E291">
            <v>23324</v>
          </cell>
          <cell r="F291"/>
        </row>
        <row r="292">
          <cell r="B292" t="str">
            <v>60430471</v>
          </cell>
          <cell r="C292" t="str">
            <v>CCL</v>
          </cell>
          <cell r="D292" t="str">
            <v>26311401</v>
          </cell>
          <cell r="E292">
            <v>18484</v>
          </cell>
          <cell r="F292"/>
        </row>
        <row r="293">
          <cell r="B293" t="str">
            <v>69430216</v>
          </cell>
          <cell r="C293" t="str">
            <v>CCL</v>
          </cell>
          <cell r="D293" t="str">
            <v>26331102</v>
          </cell>
          <cell r="E293">
            <v>47241</v>
          </cell>
          <cell r="F293">
            <v>4153</v>
          </cell>
        </row>
        <row r="294">
          <cell r="B294" t="str">
            <v>60820244</v>
          </cell>
          <cell r="C294" t="str">
            <v>CCL</v>
          </cell>
          <cell r="D294" t="str">
            <v>27010316</v>
          </cell>
          <cell r="E294">
            <v>23680</v>
          </cell>
          <cell r="F294"/>
        </row>
        <row r="295">
          <cell r="B295" t="str">
            <v>60520262</v>
          </cell>
          <cell r="C295" t="str">
            <v>CCL</v>
          </cell>
          <cell r="D295" t="str">
            <v>27010801</v>
          </cell>
          <cell r="E295">
            <v>76788</v>
          </cell>
          <cell r="F295"/>
        </row>
        <row r="296">
          <cell r="B296" t="str">
            <v>60820126</v>
          </cell>
          <cell r="C296" t="str">
            <v>CA</v>
          </cell>
          <cell r="D296" t="str">
            <v>27541003</v>
          </cell>
          <cell r="E296">
            <v>47617</v>
          </cell>
          <cell r="F296"/>
        </row>
        <row r="297">
          <cell r="B297" t="str">
            <v>61120017</v>
          </cell>
          <cell r="C297" t="str">
            <v>CA</v>
          </cell>
          <cell r="D297" t="str">
            <v>27543001</v>
          </cell>
          <cell r="E297">
            <v>93180</v>
          </cell>
          <cell r="F297"/>
        </row>
        <row r="298">
          <cell r="B298" t="str">
            <v>68231234</v>
          </cell>
          <cell r="C298" t="str">
            <v>CCL</v>
          </cell>
          <cell r="D298" t="str">
            <v>280690K2</v>
          </cell>
          <cell r="E298">
            <v>7274</v>
          </cell>
          <cell r="F298">
            <v>501</v>
          </cell>
        </row>
        <row r="299">
          <cell r="B299" t="str">
            <v>68931095</v>
          </cell>
          <cell r="C299" t="str">
            <v>CCL</v>
          </cell>
          <cell r="D299" t="str">
            <v>280690L4</v>
          </cell>
          <cell r="E299">
            <v>44900</v>
          </cell>
          <cell r="F299">
            <v>2835</v>
          </cell>
        </row>
        <row r="300">
          <cell r="B300" t="str">
            <v>68530313</v>
          </cell>
          <cell r="C300" t="str">
            <v>1CIE</v>
          </cell>
          <cell r="D300" t="str">
            <v>281590D4</v>
          </cell>
          <cell r="E300">
            <v>10900</v>
          </cell>
          <cell r="F300">
            <v>6268</v>
          </cell>
        </row>
        <row r="301">
          <cell r="B301" t="str">
            <v>68530370</v>
          </cell>
          <cell r="C301" t="str">
            <v>1CIE</v>
          </cell>
          <cell r="D301" t="str">
            <v>281590D4</v>
          </cell>
          <cell r="E301">
            <v>9756</v>
          </cell>
          <cell r="F301">
            <v>4420</v>
          </cell>
        </row>
        <row r="302">
          <cell r="B302" t="str">
            <v>68530397</v>
          </cell>
          <cell r="C302" t="str">
            <v>4CIE</v>
          </cell>
          <cell r="D302" t="str">
            <v>281590D4</v>
          </cell>
          <cell r="E302">
            <v>2703</v>
          </cell>
          <cell r="F302">
            <v>5383</v>
          </cell>
        </row>
        <row r="303">
          <cell r="B303" t="str">
            <v>68630023</v>
          </cell>
          <cell r="C303" t="str">
            <v>1CIE</v>
          </cell>
          <cell r="D303" t="str">
            <v>281590D4</v>
          </cell>
          <cell r="E303">
            <v>55965</v>
          </cell>
          <cell r="F303">
            <v>1050</v>
          </cell>
        </row>
        <row r="304">
          <cell r="B304" t="str">
            <v>68630053</v>
          </cell>
          <cell r="C304" t="str">
            <v>2CIE</v>
          </cell>
          <cell r="D304" t="str">
            <v>281590D4</v>
          </cell>
          <cell r="E304">
            <v>43694</v>
          </cell>
          <cell r="F304">
            <v>3406</v>
          </cell>
        </row>
        <row r="305">
          <cell r="B305" t="str">
            <v>68630101</v>
          </cell>
          <cell r="C305" t="str">
            <v>2CIE</v>
          </cell>
          <cell r="D305" t="str">
            <v>281590D4</v>
          </cell>
          <cell r="E305">
            <v>68406</v>
          </cell>
          <cell r="F305">
            <v>5206</v>
          </cell>
        </row>
        <row r="306">
          <cell r="B306" t="str">
            <v>68630141</v>
          </cell>
          <cell r="C306" t="str">
            <v>1CIE</v>
          </cell>
          <cell r="D306" t="str">
            <v>281590D4</v>
          </cell>
          <cell r="E306">
            <v>42296</v>
          </cell>
          <cell r="F306">
            <v>3569</v>
          </cell>
        </row>
        <row r="307">
          <cell r="B307" t="str">
            <v>68630181</v>
          </cell>
          <cell r="C307" t="str">
            <v>3CIE</v>
          </cell>
          <cell r="D307" t="str">
            <v>281590D4</v>
          </cell>
          <cell r="E307">
            <v>51113</v>
          </cell>
          <cell r="F307">
            <v>4508</v>
          </cell>
        </row>
        <row r="308">
          <cell r="B308" t="str">
            <v>68730126</v>
          </cell>
          <cell r="C308" t="str">
            <v>3CIE</v>
          </cell>
          <cell r="D308" t="str">
            <v>281590D4</v>
          </cell>
          <cell r="E308">
            <v>29486</v>
          </cell>
          <cell r="F308">
            <v>2042</v>
          </cell>
        </row>
        <row r="309">
          <cell r="B309" t="str">
            <v>68730129</v>
          </cell>
          <cell r="C309" t="str">
            <v>4CIE</v>
          </cell>
          <cell r="D309" t="str">
            <v>281590D4</v>
          </cell>
          <cell r="E309">
            <v>50115</v>
          </cell>
          <cell r="F309">
            <v>4142</v>
          </cell>
        </row>
        <row r="310">
          <cell r="B310" t="str">
            <v>68930950</v>
          </cell>
          <cell r="C310" t="str">
            <v>3CIE</v>
          </cell>
          <cell r="D310" t="str">
            <v>281590D4</v>
          </cell>
          <cell r="E310">
            <v>58931</v>
          </cell>
          <cell r="F310">
            <v>4442</v>
          </cell>
        </row>
        <row r="311">
          <cell r="B311" t="str">
            <v>68931020</v>
          </cell>
          <cell r="C311" t="str">
            <v>3CIE</v>
          </cell>
          <cell r="D311" t="str">
            <v>281590D4</v>
          </cell>
          <cell r="E311">
            <v>50679</v>
          </cell>
          <cell r="F311">
            <v>5452</v>
          </cell>
        </row>
        <row r="312">
          <cell r="B312" t="str">
            <v>69030524</v>
          </cell>
          <cell r="C312" t="str">
            <v>2CIE</v>
          </cell>
          <cell r="D312" t="str">
            <v>281590D4</v>
          </cell>
          <cell r="E312">
            <v>58610</v>
          </cell>
          <cell r="F312">
            <v>5141</v>
          </cell>
        </row>
        <row r="313">
          <cell r="B313" t="str">
            <v>69030646</v>
          </cell>
          <cell r="C313" t="str">
            <v>4CIE</v>
          </cell>
          <cell r="D313" t="str">
            <v>281590D4</v>
          </cell>
          <cell r="E313">
            <v>3457</v>
          </cell>
          <cell r="F313">
            <v>3868</v>
          </cell>
        </row>
        <row r="314">
          <cell r="B314" t="str">
            <v>69030672</v>
          </cell>
          <cell r="C314" t="str">
            <v>2CIE</v>
          </cell>
          <cell r="D314" t="str">
            <v>281590D4</v>
          </cell>
          <cell r="E314">
            <v>7688</v>
          </cell>
          <cell r="F314">
            <v>4203</v>
          </cell>
        </row>
        <row r="315">
          <cell r="B315" t="str">
            <v>69130010</v>
          </cell>
          <cell r="C315" t="str">
            <v>4CIE</v>
          </cell>
          <cell r="D315" t="str">
            <v>281590D4</v>
          </cell>
          <cell r="E315">
            <v>52864</v>
          </cell>
          <cell r="F315">
            <v>4166</v>
          </cell>
        </row>
        <row r="316">
          <cell r="B316" t="str">
            <v>69230036</v>
          </cell>
          <cell r="C316" t="str">
            <v>3CIE</v>
          </cell>
          <cell r="D316" t="str">
            <v>281590D4</v>
          </cell>
          <cell r="E316">
            <v>14557</v>
          </cell>
          <cell r="F316">
            <v>4289</v>
          </cell>
        </row>
        <row r="317">
          <cell r="B317" t="str">
            <v>69230041</v>
          </cell>
          <cell r="C317" t="str">
            <v>4CIE</v>
          </cell>
          <cell r="D317" t="str">
            <v>281590D4</v>
          </cell>
          <cell r="E317">
            <v>3163</v>
          </cell>
          <cell r="F317">
            <v>3830</v>
          </cell>
        </row>
        <row r="318">
          <cell r="B318" t="str">
            <v>68730171</v>
          </cell>
          <cell r="C318" t="str">
            <v>CCL</v>
          </cell>
          <cell r="D318" t="str">
            <v>283290D1</v>
          </cell>
          <cell r="E318">
            <v>15025</v>
          </cell>
          <cell r="F318">
            <v>2827</v>
          </cell>
        </row>
        <row r="319">
          <cell r="B319" t="str">
            <v>68830065</v>
          </cell>
          <cell r="C319" t="str">
            <v>CCL</v>
          </cell>
          <cell r="D319" t="str">
            <v>283290D1</v>
          </cell>
          <cell r="E319">
            <v>8591</v>
          </cell>
          <cell r="F319">
            <v>3088</v>
          </cell>
        </row>
        <row r="320">
          <cell r="B320" t="str">
            <v>68131031</v>
          </cell>
          <cell r="C320" t="str">
            <v>CCL</v>
          </cell>
          <cell r="D320" t="str">
            <v>283590A1</v>
          </cell>
          <cell r="E320">
            <v>15248</v>
          </cell>
          <cell r="F320">
            <v>696</v>
          </cell>
        </row>
        <row r="321">
          <cell r="B321" t="str">
            <v>6930296</v>
          </cell>
          <cell r="C321" t="str">
            <v>CCL</v>
          </cell>
          <cell r="D321" t="str">
            <v>283590A1</v>
          </cell>
          <cell r="E321">
            <v>47070</v>
          </cell>
          <cell r="F321">
            <v>870</v>
          </cell>
        </row>
        <row r="322">
          <cell r="B322" t="str">
            <v>2601251</v>
          </cell>
          <cell r="C322" t="str">
            <v>CCL</v>
          </cell>
          <cell r="D322" t="str">
            <v>29112001</v>
          </cell>
          <cell r="E322">
            <v>9774</v>
          </cell>
          <cell r="F322"/>
        </row>
        <row r="323">
          <cell r="B323" t="str">
            <v>6200028</v>
          </cell>
          <cell r="C323" t="str">
            <v>CCL</v>
          </cell>
          <cell r="D323" t="str">
            <v>29112001</v>
          </cell>
          <cell r="E323">
            <v>12978</v>
          </cell>
          <cell r="F323"/>
        </row>
        <row r="324">
          <cell r="B324" t="str">
            <v>1071342</v>
          </cell>
          <cell r="C324" t="str">
            <v>CCL</v>
          </cell>
          <cell r="D324" t="str">
            <v>29114001</v>
          </cell>
          <cell r="E324">
            <v>12979</v>
          </cell>
          <cell r="F324"/>
        </row>
        <row r="325">
          <cell r="B325" t="str">
            <v>2400250</v>
          </cell>
          <cell r="C325" t="str">
            <v>3CIE</v>
          </cell>
          <cell r="D325" t="str">
            <v>29122402</v>
          </cell>
          <cell r="E325">
            <v>16360</v>
          </cell>
          <cell r="F325"/>
        </row>
        <row r="326">
          <cell r="B326" t="str">
            <v>2600728</v>
          </cell>
          <cell r="C326" t="str">
            <v>1CIE</v>
          </cell>
          <cell r="D326" t="str">
            <v>29122402</v>
          </cell>
          <cell r="E326">
            <v>2508</v>
          </cell>
          <cell r="F326"/>
        </row>
        <row r="327">
          <cell r="B327" t="str">
            <v>2600730</v>
          </cell>
          <cell r="C327" t="str">
            <v>1CIE</v>
          </cell>
          <cell r="D327" t="str">
            <v>29122402</v>
          </cell>
          <cell r="E327">
            <v>14780</v>
          </cell>
          <cell r="F327"/>
        </row>
        <row r="328">
          <cell r="B328" t="str">
            <v>2600772</v>
          </cell>
          <cell r="C328" t="str">
            <v>4CIE</v>
          </cell>
          <cell r="D328" t="str">
            <v>29122402</v>
          </cell>
          <cell r="E328">
            <v>14790</v>
          </cell>
          <cell r="F328"/>
        </row>
        <row r="329">
          <cell r="B329" t="str">
            <v>2600791</v>
          </cell>
          <cell r="C329" t="str">
            <v>4CIE</v>
          </cell>
          <cell r="D329" t="str">
            <v>29122402</v>
          </cell>
          <cell r="E329">
            <v>9242</v>
          </cell>
          <cell r="F329"/>
        </row>
        <row r="330">
          <cell r="B330" t="str">
            <v>2600793</v>
          </cell>
          <cell r="C330" t="str">
            <v>4CIE</v>
          </cell>
          <cell r="D330" t="str">
            <v>29122402</v>
          </cell>
          <cell r="E330">
            <v>14998</v>
          </cell>
          <cell r="F330"/>
        </row>
        <row r="331">
          <cell r="B331" t="str">
            <v>2600796</v>
          </cell>
          <cell r="C331" t="str">
            <v>CA</v>
          </cell>
          <cell r="D331" t="str">
            <v>29122402</v>
          </cell>
          <cell r="E331">
            <v>80140</v>
          </cell>
          <cell r="F331"/>
        </row>
        <row r="332">
          <cell r="B332" t="str">
            <v>68000287</v>
          </cell>
          <cell r="C332" t="str">
            <v>CCL</v>
          </cell>
          <cell r="D332" t="str">
            <v>29131001</v>
          </cell>
          <cell r="E332">
            <v>16145</v>
          </cell>
          <cell r="F332"/>
        </row>
        <row r="333">
          <cell r="B333" t="str">
            <v>68200072</v>
          </cell>
          <cell r="C333" t="str">
            <v>CCL</v>
          </cell>
          <cell r="D333" t="str">
            <v>29131001</v>
          </cell>
          <cell r="E333">
            <v>22087</v>
          </cell>
          <cell r="F333"/>
        </row>
        <row r="334">
          <cell r="B334" t="str">
            <v>61600028</v>
          </cell>
          <cell r="C334" t="str">
            <v>CCL</v>
          </cell>
          <cell r="D334" t="str">
            <v>29141101</v>
          </cell>
          <cell r="E334">
            <v>28491</v>
          </cell>
          <cell r="F334"/>
        </row>
        <row r="335">
          <cell r="B335" t="str">
            <v>61600029</v>
          </cell>
          <cell r="C335" t="str">
            <v>CCL</v>
          </cell>
          <cell r="D335" t="str">
            <v>29141101</v>
          </cell>
          <cell r="E335">
            <v>25965</v>
          </cell>
          <cell r="F335"/>
        </row>
        <row r="336">
          <cell r="B336" t="str">
            <v>69800026</v>
          </cell>
          <cell r="C336" t="str">
            <v>CA</v>
          </cell>
          <cell r="D336" t="str">
            <v>29161401</v>
          </cell>
          <cell r="E336">
            <v>76439</v>
          </cell>
          <cell r="F336"/>
        </row>
        <row r="337">
          <cell r="B337" t="str">
            <v>69500072</v>
          </cell>
          <cell r="C337" t="str">
            <v>4CIE</v>
          </cell>
          <cell r="D337" t="str">
            <v>29301301</v>
          </cell>
          <cell r="E337">
            <v>6950</v>
          </cell>
          <cell r="F337"/>
        </row>
        <row r="338">
          <cell r="B338" t="str">
            <v>69500321</v>
          </cell>
          <cell r="C338" t="str">
            <v>2CIE</v>
          </cell>
          <cell r="D338" t="str">
            <v>29301301</v>
          </cell>
          <cell r="E338">
            <v>16871</v>
          </cell>
          <cell r="F338"/>
        </row>
        <row r="339">
          <cell r="B339" t="str">
            <v>69500322</v>
          </cell>
          <cell r="C339" t="str">
            <v>3CIE</v>
          </cell>
          <cell r="D339" t="str">
            <v>29301301</v>
          </cell>
          <cell r="E339">
            <v>19188</v>
          </cell>
          <cell r="F339"/>
        </row>
        <row r="340">
          <cell r="B340" t="str">
            <v>69400008</v>
          </cell>
          <cell r="C340" t="str">
            <v>CCL</v>
          </cell>
          <cell r="D340" t="str">
            <v>29981201</v>
          </cell>
          <cell r="E340">
            <v>45996</v>
          </cell>
          <cell r="F340"/>
        </row>
        <row r="341">
          <cell r="B341" t="str">
            <v>177</v>
          </cell>
          <cell r="C341" t="str">
            <v>CCL</v>
          </cell>
          <cell r="D341" t="str">
            <v>30301101</v>
          </cell>
          <cell r="E341"/>
          <cell r="F341">
            <v>403</v>
          </cell>
        </row>
        <row r="342">
          <cell r="B342" t="str">
            <v>180.</v>
          </cell>
          <cell r="C342" t="str">
            <v>CCL</v>
          </cell>
          <cell r="D342" t="str">
            <v>30301101</v>
          </cell>
          <cell r="E342"/>
          <cell r="F342">
            <v>314</v>
          </cell>
        </row>
        <row r="343">
          <cell r="B343" t="str">
            <v>194</v>
          </cell>
          <cell r="C343" t="str">
            <v>CCL</v>
          </cell>
          <cell r="D343" t="str">
            <v>30301101</v>
          </cell>
          <cell r="E343"/>
          <cell r="F343">
            <v>261</v>
          </cell>
        </row>
        <row r="344">
          <cell r="B344" t="str">
            <v>930000330</v>
          </cell>
          <cell r="C344" t="str">
            <v>CCL</v>
          </cell>
          <cell r="D344" t="str">
            <v>30310201</v>
          </cell>
          <cell r="E344"/>
          <cell r="F344">
            <v>72</v>
          </cell>
        </row>
        <row r="345">
          <cell r="B345" t="str">
            <v>930000331</v>
          </cell>
          <cell r="C345" t="str">
            <v>CCL</v>
          </cell>
          <cell r="D345" t="str">
            <v>30310201</v>
          </cell>
          <cell r="E345"/>
          <cell r="F345">
            <v>82</v>
          </cell>
        </row>
        <row r="346">
          <cell r="B346" t="str">
            <v>058</v>
          </cell>
          <cell r="C346" t="str">
            <v>CCL</v>
          </cell>
          <cell r="D346" t="str">
            <v>30310201</v>
          </cell>
          <cell r="E346"/>
          <cell r="F346">
            <v>311</v>
          </cell>
        </row>
        <row r="347">
          <cell r="B347" t="str">
            <v>071</v>
          </cell>
          <cell r="C347" t="str">
            <v>CCL</v>
          </cell>
          <cell r="D347" t="str">
            <v>30310201</v>
          </cell>
          <cell r="E347"/>
          <cell r="F347">
            <v>762</v>
          </cell>
        </row>
        <row r="348">
          <cell r="B348" t="str">
            <v>1045197</v>
          </cell>
          <cell r="C348" t="str">
            <v>4CIE</v>
          </cell>
          <cell r="D348" t="str">
            <v>50121402</v>
          </cell>
          <cell r="E348"/>
          <cell r="F348">
            <v>12</v>
          </cell>
        </row>
        <row r="349">
          <cell r="B349" t="str">
            <v>1045344</v>
          </cell>
          <cell r="C349" t="str">
            <v>4CIE</v>
          </cell>
          <cell r="D349" t="str">
            <v>50121402</v>
          </cell>
          <cell r="E349"/>
          <cell r="F349">
            <v>21</v>
          </cell>
        </row>
        <row r="350">
          <cell r="B350" t="str">
            <v>1048366</v>
          </cell>
          <cell r="C350" t="str">
            <v>4CIE</v>
          </cell>
          <cell r="D350" t="str">
            <v>50121402</v>
          </cell>
          <cell r="E350"/>
          <cell r="F350">
            <v>56</v>
          </cell>
        </row>
        <row r="351">
          <cell r="B351" t="str">
            <v>1048791</v>
          </cell>
          <cell r="C351" t="str">
            <v>4CIE</v>
          </cell>
          <cell r="D351" t="str">
            <v>50121402</v>
          </cell>
          <cell r="E351"/>
          <cell r="F351">
            <v>54</v>
          </cell>
        </row>
        <row r="352">
          <cell r="B352" t="str">
            <v>1312830</v>
          </cell>
          <cell r="C352" t="str">
            <v>1CIE</v>
          </cell>
          <cell r="D352" t="str">
            <v>50121440</v>
          </cell>
          <cell r="E352"/>
          <cell r="F352">
            <v>110</v>
          </cell>
        </row>
        <row r="353">
          <cell r="B353" t="str">
            <v>1312831</v>
          </cell>
          <cell r="C353" t="str">
            <v>1CIE</v>
          </cell>
          <cell r="D353" t="str">
            <v>50121440</v>
          </cell>
          <cell r="E353"/>
          <cell r="F353">
            <v>131</v>
          </cell>
        </row>
        <row r="354">
          <cell r="B354" t="str">
            <v>1312832</v>
          </cell>
          <cell r="C354" t="str">
            <v>CA</v>
          </cell>
          <cell r="D354" t="str">
            <v>50121440</v>
          </cell>
          <cell r="E354"/>
          <cell r="F354">
            <v>57</v>
          </cell>
        </row>
        <row r="355">
          <cell r="B355" t="str">
            <v>1312833</v>
          </cell>
          <cell r="C355" t="str">
            <v>CCL</v>
          </cell>
          <cell r="D355" t="str">
            <v>50121440</v>
          </cell>
          <cell r="E355"/>
          <cell r="F355">
            <v>100</v>
          </cell>
        </row>
        <row r="356">
          <cell r="B356" t="str">
            <v>1312834</v>
          </cell>
          <cell r="C356" t="str">
            <v>2CIE</v>
          </cell>
          <cell r="D356" t="str">
            <v>50121440</v>
          </cell>
          <cell r="E356"/>
          <cell r="F356">
            <v>55</v>
          </cell>
        </row>
        <row r="357">
          <cell r="B357" t="str">
            <v>1312840</v>
          </cell>
          <cell r="C357" t="str">
            <v>2CIE</v>
          </cell>
          <cell r="D357" t="str">
            <v>50121440</v>
          </cell>
          <cell r="E357"/>
          <cell r="F357">
            <v>90</v>
          </cell>
        </row>
        <row r="358">
          <cell r="B358" t="str">
            <v>1312844</v>
          </cell>
          <cell r="C358" t="str">
            <v>CA</v>
          </cell>
          <cell r="D358" t="str">
            <v>50121440</v>
          </cell>
          <cell r="E358"/>
          <cell r="F358">
            <v>40</v>
          </cell>
        </row>
        <row r="359">
          <cell r="B359" t="str">
            <v>1312857</v>
          </cell>
          <cell r="C359" t="str">
            <v>3CIE</v>
          </cell>
          <cell r="D359" t="str">
            <v>50121440</v>
          </cell>
          <cell r="E359"/>
          <cell r="F359">
            <v>77</v>
          </cell>
        </row>
        <row r="360">
          <cell r="B360" t="str">
            <v>1312874</v>
          </cell>
          <cell r="C360" t="str">
            <v>CA</v>
          </cell>
          <cell r="D360" t="str">
            <v>50121440</v>
          </cell>
          <cell r="E360"/>
          <cell r="F360">
            <v>66</v>
          </cell>
        </row>
        <row r="361">
          <cell r="B361" t="str">
            <v>1312878</v>
          </cell>
          <cell r="C361" t="str">
            <v>3CIE</v>
          </cell>
          <cell r="D361" t="str">
            <v>50121440</v>
          </cell>
          <cell r="E361"/>
          <cell r="F361">
            <v>64</v>
          </cell>
        </row>
        <row r="362">
          <cell r="B362" t="str">
            <v>1312879</v>
          </cell>
          <cell r="C362" t="str">
            <v>3CIE</v>
          </cell>
          <cell r="D362" t="str">
            <v>50121440</v>
          </cell>
          <cell r="E362"/>
          <cell r="F362">
            <v>44</v>
          </cell>
        </row>
        <row r="363">
          <cell r="B363" t="str">
            <v>1312882</v>
          </cell>
          <cell r="C363" t="str">
            <v>2CIE</v>
          </cell>
          <cell r="D363" t="str">
            <v>50121440</v>
          </cell>
          <cell r="E363"/>
          <cell r="F363">
            <v>36</v>
          </cell>
        </row>
        <row r="364">
          <cell r="B364" t="str">
            <v>1312892</v>
          </cell>
          <cell r="C364" t="str">
            <v>3CIE</v>
          </cell>
          <cell r="D364" t="str">
            <v>50121440</v>
          </cell>
          <cell r="E364"/>
          <cell r="F364">
            <v>56</v>
          </cell>
        </row>
        <row r="365">
          <cell r="B365" t="str">
            <v>1312900</v>
          </cell>
          <cell r="C365" t="str">
            <v>CA</v>
          </cell>
          <cell r="D365" t="str">
            <v>50121440</v>
          </cell>
          <cell r="E365"/>
          <cell r="F365">
            <v>73</v>
          </cell>
        </row>
        <row r="366">
          <cell r="B366" t="str">
            <v>1702259</v>
          </cell>
          <cell r="C366" t="str">
            <v>1CIE</v>
          </cell>
          <cell r="D366" t="str">
            <v>50121440</v>
          </cell>
          <cell r="E366"/>
          <cell r="F366">
            <v>76</v>
          </cell>
        </row>
        <row r="367">
          <cell r="B367" t="str">
            <v>1702415</v>
          </cell>
          <cell r="C367" t="str">
            <v>1CIE</v>
          </cell>
          <cell r="D367" t="str">
            <v>50121440</v>
          </cell>
          <cell r="E367"/>
          <cell r="F367">
            <v>92</v>
          </cell>
        </row>
        <row r="368">
          <cell r="B368" t="str">
            <v>20543</v>
          </cell>
          <cell r="C368" t="str">
            <v>2CIE</v>
          </cell>
          <cell r="D368" t="str">
            <v>50141525</v>
          </cell>
          <cell r="E368"/>
          <cell r="F368">
            <v>443</v>
          </cell>
        </row>
        <row r="369">
          <cell r="B369" t="str">
            <v>1025996</v>
          </cell>
          <cell r="C369" t="str">
            <v>1CIE</v>
          </cell>
          <cell r="D369" t="str">
            <v>50142432</v>
          </cell>
          <cell r="E369"/>
          <cell r="F369">
            <v>130</v>
          </cell>
        </row>
        <row r="370">
          <cell r="B370" t="str">
            <v>1026006</v>
          </cell>
          <cell r="C370" t="str">
            <v>2CIE</v>
          </cell>
          <cell r="D370" t="str">
            <v>50142432</v>
          </cell>
          <cell r="E370"/>
          <cell r="F370">
            <v>29</v>
          </cell>
        </row>
        <row r="371">
          <cell r="B371" t="str">
            <v>1026495</v>
          </cell>
          <cell r="C371" t="str">
            <v>CA</v>
          </cell>
          <cell r="D371" t="str">
            <v>50142432</v>
          </cell>
          <cell r="E371"/>
          <cell r="F371">
            <v>20</v>
          </cell>
        </row>
        <row r="372">
          <cell r="B372" t="str">
            <v>1024749</v>
          </cell>
          <cell r="C372" t="str">
            <v>CA</v>
          </cell>
          <cell r="D372" t="str">
            <v>50142433</v>
          </cell>
          <cell r="E372"/>
          <cell r="F372">
            <v>306</v>
          </cell>
        </row>
        <row r="373">
          <cell r="B373" t="str">
            <v>1135047</v>
          </cell>
          <cell r="C373" t="str">
            <v>CA</v>
          </cell>
          <cell r="D373" t="str">
            <v>50142433</v>
          </cell>
          <cell r="E373"/>
          <cell r="F373">
            <v>33</v>
          </cell>
        </row>
        <row r="374">
          <cell r="B374" t="str">
            <v>1136876</v>
          </cell>
          <cell r="C374" t="str">
            <v>3CIE</v>
          </cell>
          <cell r="D374" t="str">
            <v>50142433</v>
          </cell>
          <cell r="E374"/>
          <cell r="F374">
            <v>37</v>
          </cell>
        </row>
        <row r="375">
          <cell r="B375" t="str">
            <v>1152044</v>
          </cell>
          <cell r="C375" t="str">
            <v>1CIE</v>
          </cell>
          <cell r="D375" t="str">
            <v>50142433</v>
          </cell>
          <cell r="E375"/>
          <cell r="F375">
            <v>27</v>
          </cell>
        </row>
        <row r="376">
          <cell r="B376" t="str">
            <v>1152060</v>
          </cell>
          <cell r="C376" t="str">
            <v>4CIE</v>
          </cell>
          <cell r="D376" t="str">
            <v>50142433</v>
          </cell>
          <cell r="E376"/>
          <cell r="F376">
            <v>29</v>
          </cell>
        </row>
        <row r="377">
          <cell r="B377" t="str">
            <v>272415</v>
          </cell>
          <cell r="C377" t="str">
            <v>CA</v>
          </cell>
          <cell r="D377" t="str">
            <v>50162201</v>
          </cell>
          <cell r="E377"/>
          <cell r="F377">
            <v>547</v>
          </cell>
        </row>
        <row r="378">
          <cell r="B378" t="str">
            <v>1003292</v>
          </cell>
          <cell r="C378" t="str">
            <v>CA</v>
          </cell>
          <cell r="D378" t="str">
            <v>50162202</v>
          </cell>
          <cell r="E378"/>
          <cell r="F378">
            <v>183</v>
          </cell>
        </row>
        <row r="379">
          <cell r="B379" t="str">
            <v>1003299</v>
          </cell>
          <cell r="C379" t="str">
            <v>CA</v>
          </cell>
          <cell r="D379" t="str">
            <v>50162202</v>
          </cell>
          <cell r="E379"/>
          <cell r="F379">
            <v>85</v>
          </cell>
        </row>
        <row r="380">
          <cell r="B380" t="str">
            <v>1003300</v>
          </cell>
          <cell r="C380" t="str">
            <v>CA</v>
          </cell>
          <cell r="D380" t="str">
            <v>50162202</v>
          </cell>
          <cell r="E380"/>
          <cell r="F380">
            <v>123</v>
          </cell>
        </row>
        <row r="381">
          <cell r="B381" t="str">
            <v>1003318</v>
          </cell>
          <cell r="C381" t="str">
            <v>2CIE</v>
          </cell>
          <cell r="D381" t="str">
            <v>50162202</v>
          </cell>
          <cell r="E381"/>
          <cell r="F381">
            <v>122</v>
          </cell>
        </row>
        <row r="382">
          <cell r="B382" t="str">
            <v>1003322</v>
          </cell>
          <cell r="C382" t="str">
            <v>3CIE</v>
          </cell>
          <cell r="D382" t="str">
            <v>50162202</v>
          </cell>
          <cell r="E382"/>
          <cell r="F382">
            <v>182</v>
          </cell>
        </row>
        <row r="383">
          <cell r="B383" t="str">
            <v>1003323</v>
          </cell>
          <cell r="C383" t="str">
            <v>CA</v>
          </cell>
          <cell r="D383" t="str">
            <v>50162202</v>
          </cell>
          <cell r="E383"/>
          <cell r="F383">
            <v>174</v>
          </cell>
        </row>
        <row r="384">
          <cell r="B384" t="str">
            <v>1001560</v>
          </cell>
          <cell r="C384" t="str">
            <v>CA</v>
          </cell>
          <cell r="D384" t="str">
            <v>50162303</v>
          </cell>
          <cell r="E384"/>
          <cell r="F384">
            <v>370</v>
          </cell>
        </row>
        <row r="385">
          <cell r="B385" t="str">
            <v>1001592</v>
          </cell>
          <cell r="C385" t="str">
            <v>CA</v>
          </cell>
          <cell r="D385" t="str">
            <v>50162303</v>
          </cell>
          <cell r="E385"/>
          <cell r="F385">
            <v>311</v>
          </cell>
        </row>
        <row r="386">
          <cell r="B386" t="str">
            <v>1001596</v>
          </cell>
          <cell r="C386" t="str">
            <v>CA</v>
          </cell>
          <cell r="D386" t="str">
            <v>50162303</v>
          </cell>
          <cell r="E386"/>
          <cell r="F386">
            <v>378</v>
          </cell>
        </row>
        <row r="387">
          <cell r="B387" t="str">
            <v>1049289</v>
          </cell>
          <cell r="C387" t="str">
            <v>CA</v>
          </cell>
          <cell r="D387" t="str">
            <v>50162402</v>
          </cell>
          <cell r="E387"/>
          <cell r="F387">
            <v>90</v>
          </cell>
        </row>
        <row r="388">
          <cell r="B388" t="str">
            <v>60500098</v>
          </cell>
          <cell r="C388" t="str">
            <v>CA</v>
          </cell>
          <cell r="D388" t="str">
            <v>50731102</v>
          </cell>
          <cell r="E388">
            <v>9158</v>
          </cell>
          <cell r="F388"/>
        </row>
        <row r="389">
          <cell r="B389" t="str">
            <v>60600109</v>
          </cell>
          <cell r="C389" t="str">
            <v>CA</v>
          </cell>
          <cell r="D389" t="str">
            <v>50731102</v>
          </cell>
          <cell r="E389">
            <v>4542</v>
          </cell>
          <cell r="F389"/>
        </row>
        <row r="390">
          <cell r="B390" t="str">
            <v>60500116</v>
          </cell>
          <cell r="C390" t="str">
            <v>CA</v>
          </cell>
          <cell r="D390" t="str">
            <v>50731403</v>
          </cell>
          <cell r="E390">
            <v>6813</v>
          </cell>
          <cell r="F390"/>
        </row>
        <row r="391">
          <cell r="B391" t="str">
            <v>60500131</v>
          </cell>
          <cell r="C391" t="str">
            <v>CA</v>
          </cell>
          <cell r="D391" t="str">
            <v>50731403</v>
          </cell>
          <cell r="E391">
            <v>11022</v>
          </cell>
          <cell r="F391"/>
        </row>
        <row r="392">
          <cell r="B392" t="str">
            <v>60500132</v>
          </cell>
          <cell r="C392" t="str">
            <v>CA</v>
          </cell>
          <cell r="D392" t="str">
            <v>50731403</v>
          </cell>
          <cell r="E392">
            <v>9859</v>
          </cell>
          <cell r="F392"/>
        </row>
        <row r="393">
          <cell r="B393" t="str">
            <v>61501039</v>
          </cell>
          <cell r="C393" t="str">
            <v>CA</v>
          </cell>
          <cell r="D393" t="str">
            <v>50731404</v>
          </cell>
          <cell r="E393">
            <v>3824</v>
          </cell>
          <cell r="F393"/>
        </row>
        <row r="394">
          <cell r="B394" t="str">
            <v>60900307</v>
          </cell>
          <cell r="C394" t="str">
            <v>CA</v>
          </cell>
          <cell r="D394" t="str">
            <v>50740301</v>
          </cell>
          <cell r="E394">
            <v>1225</v>
          </cell>
          <cell r="F394"/>
        </row>
        <row r="395">
          <cell r="B395" t="str">
            <v>D100010</v>
          </cell>
          <cell r="C395" t="str">
            <v>CA</v>
          </cell>
          <cell r="D395" t="str">
            <v>52014501</v>
          </cell>
          <cell r="E395"/>
          <cell r="F395">
            <v>963</v>
          </cell>
        </row>
        <row r="396">
          <cell r="B396" t="str">
            <v>F400016</v>
          </cell>
          <cell r="C396" t="str">
            <v>CA</v>
          </cell>
          <cell r="D396" t="str">
            <v>52041001</v>
          </cell>
          <cell r="E396">
            <v>3810</v>
          </cell>
          <cell r="F396">
            <v>1466</v>
          </cell>
        </row>
        <row r="397">
          <cell r="B397" t="str">
            <v>D500046</v>
          </cell>
          <cell r="C397" t="str">
            <v>CA</v>
          </cell>
          <cell r="D397" t="str">
            <v>52141301</v>
          </cell>
          <cell r="E397"/>
          <cell r="F397">
            <v>1225</v>
          </cell>
        </row>
        <row r="398">
          <cell r="B398" t="str">
            <v>D500047</v>
          </cell>
          <cell r="C398" t="str">
            <v>CA</v>
          </cell>
          <cell r="D398" t="str">
            <v>52141301</v>
          </cell>
          <cell r="E398"/>
          <cell r="F398">
            <v>771</v>
          </cell>
        </row>
        <row r="399">
          <cell r="B399" t="str">
            <v>D600041</v>
          </cell>
          <cell r="C399" t="str">
            <v>CA</v>
          </cell>
          <cell r="D399" t="str">
            <v>52141301</v>
          </cell>
          <cell r="E399"/>
          <cell r="F399">
            <v>885</v>
          </cell>
        </row>
        <row r="400">
          <cell r="B400" t="str">
            <v>69130838</v>
          </cell>
          <cell r="C400" t="str">
            <v>CCL</v>
          </cell>
          <cell r="D400" t="str">
            <v>52151401</v>
          </cell>
          <cell r="E400"/>
          <cell r="F400">
            <v>1823</v>
          </cell>
        </row>
        <row r="401">
          <cell r="B401" t="str">
            <v>017</v>
          </cell>
          <cell r="C401" t="str">
            <v>CCL</v>
          </cell>
          <cell r="D401" t="str">
            <v>52191102</v>
          </cell>
          <cell r="E401"/>
          <cell r="F401">
            <v>0</v>
          </cell>
        </row>
        <row r="402">
          <cell r="B402" t="str">
            <v>018</v>
          </cell>
          <cell r="C402" t="str">
            <v>CA</v>
          </cell>
          <cell r="D402" t="str">
            <v>52191102</v>
          </cell>
          <cell r="E402"/>
          <cell r="F402">
            <v>0</v>
          </cell>
        </row>
        <row r="403">
          <cell r="B403" t="str">
            <v>025</v>
          </cell>
          <cell r="C403" t="str">
            <v>CA</v>
          </cell>
          <cell r="D403" t="str">
            <v>52191102</v>
          </cell>
          <cell r="E403"/>
          <cell r="F403">
            <v>0</v>
          </cell>
        </row>
        <row r="404">
          <cell r="B404" t="str">
            <v>028</v>
          </cell>
          <cell r="C404" t="str">
            <v>CA</v>
          </cell>
          <cell r="D404" t="str">
            <v>52191102</v>
          </cell>
          <cell r="E404"/>
          <cell r="F404">
            <v>0</v>
          </cell>
        </row>
        <row r="405">
          <cell r="B405" t="str">
            <v>629456</v>
          </cell>
          <cell r="C405" t="str">
            <v>CCL</v>
          </cell>
          <cell r="D405" t="str">
            <v>52401101</v>
          </cell>
          <cell r="E405"/>
          <cell r="F405">
            <v>1014</v>
          </cell>
        </row>
        <row r="406">
          <cell r="B406" t="str">
            <v>325800</v>
          </cell>
          <cell r="C406" t="str">
            <v>1CIE</v>
          </cell>
          <cell r="D406" t="str">
            <v>52451302</v>
          </cell>
          <cell r="E406"/>
          <cell r="F406">
            <v>139</v>
          </cell>
        </row>
        <row r="407">
          <cell r="B407" t="str">
            <v>325801</v>
          </cell>
          <cell r="C407" t="str">
            <v>1CIE</v>
          </cell>
          <cell r="D407" t="str">
            <v>52451302</v>
          </cell>
          <cell r="E407"/>
          <cell r="F407">
            <v>63</v>
          </cell>
        </row>
        <row r="408">
          <cell r="B408" t="str">
            <v>325803</v>
          </cell>
          <cell r="C408" t="str">
            <v>CCL</v>
          </cell>
          <cell r="D408" t="str">
            <v>52451302</v>
          </cell>
          <cell r="E408"/>
          <cell r="F408">
            <v>90</v>
          </cell>
        </row>
        <row r="409">
          <cell r="B409" t="str">
            <v>325817</v>
          </cell>
          <cell r="C409" t="str">
            <v>1CIE</v>
          </cell>
          <cell r="D409" t="str">
            <v>52451302</v>
          </cell>
          <cell r="E409"/>
          <cell r="F409">
            <v>77</v>
          </cell>
        </row>
        <row r="410">
          <cell r="B410" t="str">
            <v>329028</v>
          </cell>
          <cell r="C410" t="str">
            <v>4CIE</v>
          </cell>
          <cell r="D410" t="str">
            <v>52451302</v>
          </cell>
          <cell r="E410"/>
          <cell r="F410">
            <v>47</v>
          </cell>
        </row>
        <row r="411">
          <cell r="B411" t="str">
            <v>329030</v>
          </cell>
          <cell r="C411" t="str">
            <v>CCL</v>
          </cell>
          <cell r="D411" t="str">
            <v>52451302</v>
          </cell>
          <cell r="E411"/>
          <cell r="F411">
            <v>47</v>
          </cell>
        </row>
        <row r="412">
          <cell r="B412" t="str">
            <v>329041</v>
          </cell>
          <cell r="C412" t="str">
            <v>1CIE</v>
          </cell>
          <cell r="D412" t="str">
            <v>52451302</v>
          </cell>
          <cell r="E412"/>
          <cell r="F412">
            <v>69</v>
          </cell>
        </row>
        <row r="413">
          <cell r="B413" t="str">
            <v>329114</v>
          </cell>
          <cell r="C413" t="str">
            <v>4CIE</v>
          </cell>
          <cell r="D413" t="str">
            <v>52451302</v>
          </cell>
          <cell r="E413"/>
          <cell r="F413">
            <v>44</v>
          </cell>
        </row>
        <row r="414">
          <cell r="B414" t="str">
            <v>329196</v>
          </cell>
          <cell r="C414" t="str">
            <v>4CIE</v>
          </cell>
          <cell r="D414" t="str">
            <v>52451302</v>
          </cell>
          <cell r="E414"/>
          <cell r="F414">
            <v>95</v>
          </cell>
        </row>
        <row r="415">
          <cell r="B415" t="str">
            <v>329202</v>
          </cell>
          <cell r="C415" t="str">
            <v>4CIE</v>
          </cell>
          <cell r="D415" t="str">
            <v>52451302</v>
          </cell>
          <cell r="E415"/>
          <cell r="F415">
            <v>71</v>
          </cell>
        </row>
        <row r="416">
          <cell r="B416" t="str">
            <v>343779</v>
          </cell>
          <cell r="C416" t="str">
            <v>4CIE</v>
          </cell>
          <cell r="D416" t="str">
            <v>52451303</v>
          </cell>
          <cell r="E416"/>
          <cell r="F416">
            <v>49</v>
          </cell>
        </row>
        <row r="417">
          <cell r="B417" t="str">
            <v>343797</v>
          </cell>
          <cell r="C417" t="str">
            <v>4CIE</v>
          </cell>
          <cell r="D417" t="str">
            <v>52451303</v>
          </cell>
          <cell r="E417"/>
          <cell r="F417">
            <v>52</v>
          </cell>
        </row>
        <row r="418">
          <cell r="B418" t="str">
            <v>359156</v>
          </cell>
          <cell r="C418" t="str">
            <v>3CIE</v>
          </cell>
          <cell r="D418" t="str">
            <v>52451303</v>
          </cell>
          <cell r="E418"/>
          <cell r="F418">
            <v>55</v>
          </cell>
        </row>
        <row r="419">
          <cell r="B419" t="str">
            <v>359860</v>
          </cell>
          <cell r="C419" t="str">
            <v>3CIE</v>
          </cell>
          <cell r="D419" t="str">
            <v>52451303</v>
          </cell>
          <cell r="E419"/>
          <cell r="F419">
            <v>10</v>
          </cell>
        </row>
        <row r="420">
          <cell r="B420" t="str">
            <v>359861</v>
          </cell>
          <cell r="C420" t="str">
            <v>3CIE</v>
          </cell>
          <cell r="D420" t="str">
            <v>52451303</v>
          </cell>
          <cell r="E420"/>
          <cell r="F420">
            <v>61</v>
          </cell>
        </row>
        <row r="421">
          <cell r="B421" t="str">
            <v>359865</v>
          </cell>
          <cell r="C421" t="str">
            <v>3CIE</v>
          </cell>
          <cell r="D421" t="str">
            <v>52451303</v>
          </cell>
          <cell r="E421"/>
          <cell r="F421">
            <v>49</v>
          </cell>
        </row>
        <row r="422">
          <cell r="B422" t="str">
            <v>359866</v>
          </cell>
          <cell r="C422" t="str">
            <v>3CIE</v>
          </cell>
          <cell r="D422" t="str">
            <v>52451303</v>
          </cell>
          <cell r="E422"/>
          <cell r="F422">
            <v>20</v>
          </cell>
        </row>
        <row r="423">
          <cell r="B423" t="str">
            <v>376567</v>
          </cell>
          <cell r="C423" t="str">
            <v>2CIE</v>
          </cell>
          <cell r="D423" t="str">
            <v>52451303</v>
          </cell>
          <cell r="E423"/>
          <cell r="F423">
            <v>87</v>
          </cell>
        </row>
        <row r="424">
          <cell r="B424" t="str">
            <v>382317</v>
          </cell>
          <cell r="C424" t="str">
            <v>2CIE</v>
          </cell>
          <cell r="D424" t="str">
            <v>52451303</v>
          </cell>
          <cell r="E424"/>
          <cell r="F424">
            <v>26</v>
          </cell>
        </row>
        <row r="425">
          <cell r="B425" t="str">
            <v>382318</v>
          </cell>
          <cell r="C425" t="str">
            <v>1CIE</v>
          </cell>
          <cell r="D425" t="str">
            <v>52451303</v>
          </cell>
          <cell r="E425"/>
          <cell r="F425">
            <v>49</v>
          </cell>
        </row>
        <row r="426">
          <cell r="B426" t="str">
            <v>382319</v>
          </cell>
          <cell r="C426" t="str">
            <v>1CIE</v>
          </cell>
          <cell r="D426" t="str">
            <v>52451303</v>
          </cell>
          <cell r="E426"/>
          <cell r="F426">
            <v>57</v>
          </cell>
        </row>
        <row r="427">
          <cell r="B427" t="str">
            <v>382322</v>
          </cell>
          <cell r="C427" t="str">
            <v>4CIE</v>
          </cell>
          <cell r="D427" t="str">
            <v>52451303</v>
          </cell>
          <cell r="E427"/>
          <cell r="F427">
            <v>31</v>
          </cell>
        </row>
        <row r="428">
          <cell r="B428" t="str">
            <v>382324</v>
          </cell>
          <cell r="C428" t="str">
            <v>CCL</v>
          </cell>
          <cell r="D428" t="str">
            <v>52451303</v>
          </cell>
          <cell r="E428"/>
          <cell r="F428">
            <v>101</v>
          </cell>
        </row>
        <row r="429">
          <cell r="B429" t="str">
            <v>382325</v>
          </cell>
          <cell r="C429" t="str">
            <v>CCL</v>
          </cell>
          <cell r="D429" t="str">
            <v>52451303</v>
          </cell>
          <cell r="E429"/>
          <cell r="F429">
            <v>137</v>
          </cell>
        </row>
        <row r="430">
          <cell r="B430" t="str">
            <v>365</v>
          </cell>
          <cell r="C430" t="str">
            <v>1CIE</v>
          </cell>
          <cell r="D430" t="str">
            <v>52451401</v>
          </cell>
          <cell r="E430"/>
          <cell r="F430">
            <v>398</v>
          </cell>
        </row>
        <row r="431">
          <cell r="B431" t="str">
            <v>500</v>
          </cell>
          <cell r="C431" t="str">
            <v>4CIE</v>
          </cell>
          <cell r="D431" t="str">
            <v>52451401</v>
          </cell>
          <cell r="E431"/>
          <cell r="F431">
            <v>302</v>
          </cell>
        </row>
        <row r="432">
          <cell r="B432" t="str">
            <v>1268</v>
          </cell>
          <cell r="C432" t="str">
            <v>4CIE</v>
          </cell>
          <cell r="D432" t="str">
            <v>52451401</v>
          </cell>
          <cell r="E432"/>
          <cell r="F432">
            <v>167</v>
          </cell>
        </row>
        <row r="433">
          <cell r="B433" t="str">
            <v>1384</v>
          </cell>
          <cell r="C433" t="str">
            <v>3CIE</v>
          </cell>
          <cell r="D433" t="str">
            <v>52451401</v>
          </cell>
          <cell r="E433"/>
          <cell r="F433">
            <v>269</v>
          </cell>
        </row>
        <row r="434">
          <cell r="B434" t="str">
            <v>2991</v>
          </cell>
          <cell r="C434" t="str">
            <v>3CIE</v>
          </cell>
          <cell r="D434" t="str">
            <v>52451401</v>
          </cell>
          <cell r="E434"/>
          <cell r="F434">
            <v>300</v>
          </cell>
        </row>
        <row r="435">
          <cell r="B435" t="str">
            <v>3071</v>
          </cell>
          <cell r="C435" t="str">
            <v>2CIE</v>
          </cell>
          <cell r="D435" t="str">
            <v>52451401</v>
          </cell>
          <cell r="E435"/>
          <cell r="F435">
            <v>177</v>
          </cell>
        </row>
        <row r="436">
          <cell r="B436" t="str">
            <v>3252</v>
          </cell>
          <cell r="C436" t="str">
            <v>CA</v>
          </cell>
          <cell r="D436" t="str">
            <v>52451401</v>
          </cell>
          <cell r="E436"/>
          <cell r="F436">
            <v>226</v>
          </cell>
        </row>
        <row r="437">
          <cell r="B437" t="str">
            <v>3305</v>
          </cell>
          <cell r="C437" t="str">
            <v>3CIE</v>
          </cell>
          <cell r="D437" t="str">
            <v>52451401</v>
          </cell>
          <cell r="E437"/>
          <cell r="F437">
            <v>290</v>
          </cell>
        </row>
        <row r="438">
          <cell r="B438" t="str">
            <v>3313</v>
          </cell>
          <cell r="C438" t="str">
            <v>1CIE</v>
          </cell>
          <cell r="D438" t="str">
            <v>52451401</v>
          </cell>
          <cell r="E438"/>
          <cell r="F438">
            <v>371</v>
          </cell>
        </row>
        <row r="439">
          <cell r="B439" t="str">
            <v>3325</v>
          </cell>
          <cell r="C439" t="str">
            <v>4CIE</v>
          </cell>
          <cell r="D439" t="str">
            <v>52451401</v>
          </cell>
          <cell r="E439"/>
          <cell r="F439">
            <v>86</v>
          </cell>
        </row>
        <row r="440">
          <cell r="B440" t="str">
            <v>3329</v>
          </cell>
          <cell r="C440" t="str">
            <v>4CIE</v>
          </cell>
          <cell r="D440" t="str">
            <v>52451401</v>
          </cell>
          <cell r="E440"/>
          <cell r="F440">
            <v>303</v>
          </cell>
        </row>
        <row r="441">
          <cell r="B441" t="str">
            <v>3390</v>
          </cell>
          <cell r="C441" t="str">
            <v>CCL</v>
          </cell>
          <cell r="D441" t="str">
            <v>52451401</v>
          </cell>
          <cell r="E441"/>
          <cell r="F441">
            <v>254</v>
          </cell>
        </row>
        <row r="442">
          <cell r="B442" t="str">
            <v>3410</v>
          </cell>
          <cell r="C442" t="str">
            <v>2CIE</v>
          </cell>
          <cell r="D442" t="str">
            <v>52451401</v>
          </cell>
          <cell r="E442"/>
          <cell r="F442">
            <v>143</v>
          </cell>
        </row>
        <row r="443">
          <cell r="B443" t="str">
            <v>3460</v>
          </cell>
          <cell r="C443" t="str">
            <v>3CIE</v>
          </cell>
          <cell r="D443" t="str">
            <v>52451401</v>
          </cell>
          <cell r="E443"/>
          <cell r="F443">
            <v>140</v>
          </cell>
        </row>
        <row r="444">
          <cell r="B444" t="str">
            <v>3490</v>
          </cell>
          <cell r="C444" t="str">
            <v>3CIE</v>
          </cell>
          <cell r="D444" t="str">
            <v>52451401</v>
          </cell>
          <cell r="E444"/>
          <cell r="F444">
            <v>271</v>
          </cell>
        </row>
        <row r="445">
          <cell r="B445" t="str">
            <v>3766</v>
          </cell>
          <cell r="C445" t="str">
            <v>1CIE</v>
          </cell>
          <cell r="D445" t="str">
            <v>52451401</v>
          </cell>
          <cell r="E445"/>
          <cell r="F445">
            <v>150</v>
          </cell>
        </row>
        <row r="446">
          <cell r="B446" t="str">
            <v>8486</v>
          </cell>
          <cell r="C446" t="str">
            <v>3CIE</v>
          </cell>
          <cell r="D446" t="str">
            <v>52451401</v>
          </cell>
          <cell r="E446"/>
          <cell r="F446">
            <v>101</v>
          </cell>
        </row>
        <row r="447">
          <cell r="B447" t="str">
            <v>180623696</v>
          </cell>
          <cell r="C447" t="str">
            <v>2CIE</v>
          </cell>
          <cell r="D447" t="str">
            <v>52451402</v>
          </cell>
          <cell r="E447"/>
          <cell r="F447">
            <v>88</v>
          </cell>
        </row>
        <row r="448">
          <cell r="B448" t="str">
            <v>180623699</v>
          </cell>
          <cell r="C448" t="str">
            <v>2CIE</v>
          </cell>
          <cell r="D448" t="str">
            <v>52451402</v>
          </cell>
          <cell r="E448"/>
          <cell r="F448">
            <v>28</v>
          </cell>
        </row>
        <row r="449">
          <cell r="B449" t="str">
            <v>180623706</v>
          </cell>
          <cell r="C449" t="str">
            <v>3CIE</v>
          </cell>
          <cell r="D449" t="str">
            <v>52451402</v>
          </cell>
          <cell r="E449"/>
          <cell r="F449">
            <v>15</v>
          </cell>
        </row>
        <row r="450">
          <cell r="B450" t="str">
            <v>180624630</v>
          </cell>
          <cell r="C450" t="str">
            <v>CCL</v>
          </cell>
          <cell r="D450" t="str">
            <v>52451402</v>
          </cell>
          <cell r="E450"/>
          <cell r="F450">
            <v>15</v>
          </cell>
        </row>
        <row r="451">
          <cell r="B451" t="str">
            <v>185968027</v>
          </cell>
          <cell r="C451" t="str">
            <v>3CIE</v>
          </cell>
          <cell r="D451" t="str">
            <v>52451402</v>
          </cell>
          <cell r="E451"/>
          <cell r="F451">
            <v>1</v>
          </cell>
        </row>
        <row r="452">
          <cell r="B452" t="str">
            <v>185968030</v>
          </cell>
          <cell r="C452" t="str">
            <v>1CIE</v>
          </cell>
          <cell r="D452" t="str">
            <v>52451402</v>
          </cell>
          <cell r="E452"/>
          <cell r="F452">
            <v>172</v>
          </cell>
        </row>
        <row r="453">
          <cell r="B453" t="str">
            <v>185968033</v>
          </cell>
          <cell r="C453" t="str">
            <v>4CIE</v>
          </cell>
          <cell r="D453" t="str">
            <v>52451402</v>
          </cell>
          <cell r="E453"/>
          <cell r="F453">
            <v>1</v>
          </cell>
        </row>
        <row r="454">
          <cell r="B454" t="str">
            <v>185968034</v>
          </cell>
          <cell r="C454" t="str">
            <v>1CIE</v>
          </cell>
          <cell r="D454" t="str">
            <v>52451402</v>
          </cell>
          <cell r="E454"/>
          <cell r="F454">
            <v>7</v>
          </cell>
        </row>
        <row r="455">
          <cell r="B455" t="str">
            <v>185968038</v>
          </cell>
          <cell r="C455" t="str">
            <v>4CIE</v>
          </cell>
          <cell r="D455" t="str">
            <v>52451402</v>
          </cell>
          <cell r="E455"/>
          <cell r="F455">
            <v>1</v>
          </cell>
        </row>
        <row r="456">
          <cell r="B456" t="str">
            <v>185968051</v>
          </cell>
          <cell r="C456" t="str">
            <v>CA</v>
          </cell>
          <cell r="D456" t="str">
            <v>52451402</v>
          </cell>
          <cell r="E456"/>
          <cell r="F456">
            <v>38</v>
          </cell>
        </row>
        <row r="457">
          <cell r="B457" t="str">
            <v>185968097</v>
          </cell>
          <cell r="C457" t="str">
            <v>3CIE</v>
          </cell>
          <cell r="D457" t="str">
            <v>52451402</v>
          </cell>
          <cell r="E457"/>
          <cell r="F457">
            <v>1</v>
          </cell>
        </row>
        <row r="458">
          <cell r="B458" t="str">
            <v>185968099</v>
          </cell>
          <cell r="C458" t="str">
            <v>CCL</v>
          </cell>
          <cell r="D458" t="str">
            <v>52451402</v>
          </cell>
          <cell r="E458"/>
          <cell r="F458">
            <v>9</v>
          </cell>
        </row>
        <row r="459">
          <cell r="B459" t="str">
            <v>185968102</v>
          </cell>
          <cell r="C459" t="str">
            <v>2CIE</v>
          </cell>
          <cell r="D459" t="str">
            <v>52451402</v>
          </cell>
          <cell r="E459"/>
          <cell r="F459">
            <v>75</v>
          </cell>
        </row>
        <row r="460">
          <cell r="B460" t="str">
            <v>185968103</v>
          </cell>
          <cell r="C460" t="str">
            <v>CA</v>
          </cell>
          <cell r="D460" t="str">
            <v>52451402</v>
          </cell>
          <cell r="E460"/>
          <cell r="F460">
            <v>31</v>
          </cell>
        </row>
        <row r="461">
          <cell r="B461" t="str">
            <v>185968106</v>
          </cell>
          <cell r="C461" t="str">
            <v>2CIE</v>
          </cell>
          <cell r="D461" t="str">
            <v>52451402</v>
          </cell>
          <cell r="E461"/>
          <cell r="F461">
            <v>35</v>
          </cell>
        </row>
        <row r="462">
          <cell r="B462" t="str">
            <v>185968115</v>
          </cell>
          <cell r="C462" t="str">
            <v>1CIE</v>
          </cell>
          <cell r="D462" t="str">
            <v>52451402</v>
          </cell>
          <cell r="E462"/>
          <cell r="F462">
            <v>4</v>
          </cell>
        </row>
        <row r="463">
          <cell r="B463" t="str">
            <v>332852</v>
          </cell>
          <cell r="C463" t="str">
            <v>CA</v>
          </cell>
          <cell r="D463" t="str">
            <v>52451404</v>
          </cell>
          <cell r="E463"/>
          <cell r="F463">
            <v>319</v>
          </cell>
        </row>
        <row r="464">
          <cell r="B464" t="str">
            <v>343773</v>
          </cell>
          <cell r="C464" t="str">
            <v>CA</v>
          </cell>
          <cell r="D464" t="str">
            <v>52451404</v>
          </cell>
          <cell r="E464"/>
          <cell r="F464">
            <v>297</v>
          </cell>
        </row>
        <row r="465">
          <cell r="B465" t="str">
            <v>382320</v>
          </cell>
          <cell r="C465" t="str">
            <v>CA</v>
          </cell>
          <cell r="D465" t="str">
            <v>52451404</v>
          </cell>
          <cell r="E465"/>
          <cell r="F465">
            <v>90</v>
          </cell>
        </row>
        <row r="466">
          <cell r="B466" t="str">
            <v>382321</v>
          </cell>
          <cell r="C466" t="str">
            <v>CA</v>
          </cell>
          <cell r="D466" t="str">
            <v>52451404</v>
          </cell>
          <cell r="E466"/>
          <cell r="F466">
            <v>195</v>
          </cell>
        </row>
        <row r="467">
          <cell r="B467" t="str">
            <v>382326</v>
          </cell>
          <cell r="C467" t="str">
            <v>CA</v>
          </cell>
          <cell r="D467" t="str">
            <v>52451404</v>
          </cell>
          <cell r="E467"/>
          <cell r="F467">
            <v>34</v>
          </cell>
        </row>
        <row r="468">
          <cell r="B468" t="str">
            <v>60030591</v>
          </cell>
          <cell r="C468" t="str">
            <v>CA</v>
          </cell>
          <cell r="D468" t="str">
            <v>52661001</v>
          </cell>
          <cell r="E468"/>
          <cell r="F468">
            <v>1712</v>
          </cell>
        </row>
        <row r="469">
          <cell r="B469" t="str">
            <v>61030037</v>
          </cell>
          <cell r="C469" t="str">
            <v>3CIE</v>
          </cell>
          <cell r="D469" t="str">
            <v>52681401</v>
          </cell>
          <cell r="E469">
            <v>1184</v>
          </cell>
          <cell r="F469">
            <v>958</v>
          </cell>
        </row>
        <row r="470">
          <cell r="B470" t="str">
            <v>61030040</v>
          </cell>
          <cell r="C470" t="str">
            <v>1CIE</v>
          </cell>
          <cell r="D470" t="str">
            <v>52681401</v>
          </cell>
          <cell r="E470">
            <v>2354</v>
          </cell>
          <cell r="F470">
            <v>563</v>
          </cell>
        </row>
        <row r="471">
          <cell r="B471" t="str">
            <v>61030093</v>
          </cell>
          <cell r="C471" t="str">
            <v>CA</v>
          </cell>
          <cell r="D471" t="str">
            <v>52681401</v>
          </cell>
          <cell r="E471">
            <v>981</v>
          </cell>
          <cell r="F471">
            <v>789</v>
          </cell>
        </row>
        <row r="472">
          <cell r="B472" t="str">
            <v>61030095</v>
          </cell>
          <cell r="C472" t="str">
            <v>3CIE</v>
          </cell>
          <cell r="D472" t="str">
            <v>52681401</v>
          </cell>
          <cell r="E472">
            <v>2655</v>
          </cell>
          <cell r="F472">
            <v>1113</v>
          </cell>
        </row>
        <row r="473">
          <cell r="B473" t="str">
            <v>61030121</v>
          </cell>
          <cell r="C473" t="str">
            <v>2CIE</v>
          </cell>
          <cell r="D473" t="str">
            <v>52681401</v>
          </cell>
          <cell r="E473">
            <v>1015</v>
          </cell>
          <cell r="F473">
            <v>364</v>
          </cell>
        </row>
        <row r="474">
          <cell r="B474" t="str">
            <v>61130035</v>
          </cell>
          <cell r="C474" t="str">
            <v>4CIE</v>
          </cell>
          <cell r="D474" t="str">
            <v>52681401</v>
          </cell>
          <cell r="E474">
            <v>249</v>
          </cell>
          <cell r="F474">
            <v>115</v>
          </cell>
        </row>
        <row r="475">
          <cell r="B475" t="str">
            <v>61230019</v>
          </cell>
          <cell r="C475" t="str">
            <v>CA</v>
          </cell>
          <cell r="D475" t="str">
            <v>52681401</v>
          </cell>
          <cell r="E475">
            <v>2343</v>
          </cell>
          <cell r="F475">
            <v>1229</v>
          </cell>
        </row>
        <row r="476">
          <cell r="B476" t="str">
            <v>61230022</v>
          </cell>
          <cell r="C476" t="str">
            <v>1CIE</v>
          </cell>
          <cell r="D476" t="str">
            <v>52681401</v>
          </cell>
          <cell r="E476">
            <v>1855</v>
          </cell>
          <cell r="F476">
            <v>542</v>
          </cell>
        </row>
        <row r="477">
          <cell r="B477" t="str">
            <v>60830380</v>
          </cell>
          <cell r="C477" t="str">
            <v>CA</v>
          </cell>
          <cell r="D477" t="str">
            <v>52820101</v>
          </cell>
          <cell r="E477">
            <v>389</v>
          </cell>
          <cell r="F477">
            <v>382</v>
          </cell>
        </row>
        <row r="478">
          <cell r="B478" t="str">
            <v>60830382</v>
          </cell>
          <cell r="C478" t="str">
            <v>CA</v>
          </cell>
          <cell r="D478" t="str">
            <v>52820101</v>
          </cell>
          <cell r="E478">
            <v>721</v>
          </cell>
          <cell r="F478">
            <v>392</v>
          </cell>
        </row>
        <row r="479">
          <cell r="B479" t="str">
            <v>60830383</v>
          </cell>
          <cell r="C479" t="str">
            <v>CA</v>
          </cell>
          <cell r="D479" t="str">
            <v>52820101</v>
          </cell>
          <cell r="E479">
            <v>1040</v>
          </cell>
          <cell r="F479">
            <v>538</v>
          </cell>
        </row>
        <row r="480">
          <cell r="B480" t="str">
            <v>60930617</v>
          </cell>
          <cell r="C480" t="str">
            <v>CA</v>
          </cell>
          <cell r="D480" t="str">
            <v>52820101</v>
          </cell>
          <cell r="E480">
            <v>722</v>
          </cell>
          <cell r="F480">
            <v>361</v>
          </cell>
        </row>
        <row r="481">
          <cell r="B481" t="str">
            <v>61130024</v>
          </cell>
          <cell r="C481" t="str">
            <v>CA</v>
          </cell>
          <cell r="D481" t="str">
            <v>52820101</v>
          </cell>
          <cell r="E481">
            <v>252</v>
          </cell>
          <cell r="F481">
            <v>474</v>
          </cell>
        </row>
        <row r="482">
          <cell r="B482" t="str">
            <v>61130026</v>
          </cell>
          <cell r="C482" t="str">
            <v>CA</v>
          </cell>
          <cell r="D482" t="str">
            <v>52820101</v>
          </cell>
          <cell r="E482">
            <v>658</v>
          </cell>
          <cell r="F482">
            <v>576</v>
          </cell>
        </row>
        <row r="483">
          <cell r="B483" t="str">
            <v>929018</v>
          </cell>
          <cell r="C483" t="str">
            <v>CA</v>
          </cell>
          <cell r="D483" t="str">
            <v>53081102</v>
          </cell>
          <cell r="E483"/>
          <cell r="F483">
            <v>115</v>
          </cell>
        </row>
        <row r="484">
          <cell r="B484" t="str">
            <v>201920-07</v>
          </cell>
          <cell r="C484" t="str">
            <v>CA</v>
          </cell>
          <cell r="D484" t="str">
            <v>53112201</v>
          </cell>
          <cell r="E484"/>
          <cell r="F484">
            <v>433</v>
          </cell>
        </row>
        <row r="485">
          <cell r="B485" t="str">
            <v>201920-11</v>
          </cell>
          <cell r="C485" t="str">
            <v>CA</v>
          </cell>
          <cell r="D485" t="str">
            <v>53112201</v>
          </cell>
          <cell r="E485"/>
          <cell r="F485">
            <v>183</v>
          </cell>
        </row>
        <row r="486">
          <cell r="B486" t="str">
            <v>1180</v>
          </cell>
          <cell r="C486" t="str">
            <v>4CIE</v>
          </cell>
          <cell r="D486" t="str">
            <v>53122601</v>
          </cell>
          <cell r="E486"/>
          <cell r="F486">
            <v>166</v>
          </cell>
        </row>
        <row r="487">
          <cell r="B487" t="str">
            <v>1648</v>
          </cell>
          <cell r="C487" t="str">
            <v>1CIE</v>
          </cell>
          <cell r="D487" t="str">
            <v>53122601</v>
          </cell>
          <cell r="E487"/>
          <cell r="F487">
            <v>5424</v>
          </cell>
        </row>
        <row r="488">
          <cell r="B488" t="str">
            <v>908</v>
          </cell>
          <cell r="C488" t="str">
            <v>2CIE</v>
          </cell>
          <cell r="D488" t="str">
            <v>53122601</v>
          </cell>
          <cell r="E488"/>
          <cell r="F488">
            <v>1959</v>
          </cell>
        </row>
        <row r="489">
          <cell r="B489" t="str">
            <v>909</v>
          </cell>
          <cell r="C489" t="str">
            <v>CA</v>
          </cell>
          <cell r="D489" t="str">
            <v>53122601</v>
          </cell>
          <cell r="E489"/>
          <cell r="F489">
            <v>1822</v>
          </cell>
        </row>
        <row r="490">
          <cell r="B490" t="str">
            <v>99</v>
          </cell>
          <cell r="C490" t="str">
            <v>3CIE</v>
          </cell>
          <cell r="D490" t="str">
            <v>53122601</v>
          </cell>
          <cell r="E490"/>
          <cell r="F490">
            <v>1476</v>
          </cell>
        </row>
        <row r="491">
          <cell r="B491" t="str">
            <v>0124</v>
          </cell>
          <cell r="C491" t="str">
            <v>CA</v>
          </cell>
          <cell r="D491" t="str">
            <v>53133301</v>
          </cell>
          <cell r="E491"/>
          <cell r="F491">
            <v>2363</v>
          </cell>
        </row>
        <row r="492">
          <cell r="B492" t="str">
            <v>0841</v>
          </cell>
          <cell r="C492" t="str">
            <v>CA</v>
          </cell>
          <cell r="D492" t="str">
            <v>53133301</v>
          </cell>
          <cell r="E492"/>
          <cell r="F492">
            <v>2252</v>
          </cell>
        </row>
        <row r="493">
          <cell r="B493" t="str">
            <v>0858</v>
          </cell>
          <cell r="C493" t="str">
            <v>CA</v>
          </cell>
          <cell r="D493" t="str">
            <v>53133301</v>
          </cell>
          <cell r="E493"/>
          <cell r="F493">
            <v>2253</v>
          </cell>
        </row>
        <row r="494">
          <cell r="B494" t="str">
            <v>0859</v>
          </cell>
          <cell r="C494" t="str">
            <v>CA</v>
          </cell>
          <cell r="D494" t="str">
            <v>53133301</v>
          </cell>
          <cell r="E494"/>
          <cell r="F494">
            <v>1432</v>
          </cell>
        </row>
        <row r="495">
          <cell r="B495" t="str">
            <v>043</v>
          </cell>
          <cell r="C495" t="str">
            <v>CA</v>
          </cell>
          <cell r="D495" t="str">
            <v>53183001</v>
          </cell>
          <cell r="E495"/>
          <cell r="F495">
            <v>1702</v>
          </cell>
        </row>
        <row r="496">
          <cell r="B496" t="str">
            <v>044</v>
          </cell>
          <cell r="C496" t="str">
            <v>CA</v>
          </cell>
          <cell r="D496" t="str">
            <v>53183001</v>
          </cell>
          <cell r="E496"/>
          <cell r="F496">
            <v>2009</v>
          </cell>
        </row>
        <row r="497">
          <cell r="B497" t="str">
            <v>059</v>
          </cell>
          <cell r="C497" t="str">
            <v>CA</v>
          </cell>
          <cell r="D497" t="str">
            <v>53183001</v>
          </cell>
          <cell r="E497"/>
          <cell r="F497">
            <v>2299</v>
          </cell>
        </row>
        <row r="498">
          <cell r="B498" t="str">
            <v>060</v>
          </cell>
          <cell r="C498" t="str">
            <v>CA</v>
          </cell>
          <cell r="D498" t="str">
            <v>53183001</v>
          </cell>
          <cell r="E498"/>
          <cell r="F498">
            <v>3031</v>
          </cell>
        </row>
        <row r="499">
          <cell r="B499" t="str">
            <v>079</v>
          </cell>
          <cell r="C499" t="str">
            <v>CA</v>
          </cell>
          <cell r="D499" t="str">
            <v>53183001</v>
          </cell>
          <cell r="E499"/>
          <cell r="F499">
            <v>2505</v>
          </cell>
        </row>
        <row r="500">
          <cell r="B500" t="str">
            <v>080</v>
          </cell>
          <cell r="C500" t="str">
            <v>CA</v>
          </cell>
          <cell r="D500" t="str">
            <v>53183001</v>
          </cell>
          <cell r="E500"/>
          <cell r="F500">
            <v>3157</v>
          </cell>
        </row>
        <row r="501">
          <cell r="B501" t="str">
            <v>61300050</v>
          </cell>
          <cell r="C501" t="str">
            <v>CCL</v>
          </cell>
          <cell r="D501" t="str">
            <v>53241701</v>
          </cell>
          <cell r="E501">
            <v>924</v>
          </cell>
          <cell r="F501">
            <v>287</v>
          </cell>
        </row>
        <row r="502">
          <cell r="B502" t="str">
            <v>60900111</v>
          </cell>
          <cell r="C502" t="str">
            <v>CA</v>
          </cell>
          <cell r="D502" t="str">
            <v>53410101</v>
          </cell>
          <cell r="E502">
            <v>5028</v>
          </cell>
          <cell r="F502"/>
        </row>
        <row r="503">
          <cell r="B503" t="str">
            <v>61001503</v>
          </cell>
          <cell r="C503" t="str">
            <v>CA</v>
          </cell>
          <cell r="D503" t="str">
            <v>53410101</v>
          </cell>
          <cell r="E503">
            <v>7855</v>
          </cell>
          <cell r="F503"/>
        </row>
        <row r="504">
          <cell r="B504" t="str">
            <v>61001530</v>
          </cell>
          <cell r="C504" t="str">
            <v>CA</v>
          </cell>
          <cell r="D504" t="str">
            <v>53410101</v>
          </cell>
          <cell r="E504">
            <v>7455</v>
          </cell>
          <cell r="F504"/>
        </row>
        <row r="505">
          <cell r="B505" t="str">
            <v>61001540</v>
          </cell>
          <cell r="C505" t="str">
            <v>CA</v>
          </cell>
          <cell r="D505" t="str">
            <v>53410101</v>
          </cell>
          <cell r="E505">
            <v>4760</v>
          </cell>
          <cell r="F505"/>
        </row>
        <row r="506">
          <cell r="B506" t="str">
            <v>60231033</v>
          </cell>
          <cell r="C506" t="str">
            <v>CA</v>
          </cell>
          <cell r="D506" t="str">
            <v>53523101</v>
          </cell>
          <cell r="E506"/>
          <cell r="F506">
            <v>2376</v>
          </cell>
        </row>
        <row r="507">
          <cell r="B507" t="str">
            <v>60231061</v>
          </cell>
          <cell r="C507" t="str">
            <v>CA</v>
          </cell>
          <cell r="D507" t="str">
            <v>53523101</v>
          </cell>
          <cell r="E507"/>
          <cell r="F507">
            <v>3091</v>
          </cell>
        </row>
        <row r="508">
          <cell r="B508" t="str">
            <v>69530515</v>
          </cell>
          <cell r="C508" t="str">
            <v>CA</v>
          </cell>
          <cell r="D508" t="str">
            <v>53541103</v>
          </cell>
          <cell r="E508"/>
          <cell r="F508">
            <v>2670</v>
          </cell>
        </row>
        <row r="509">
          <cell r="B509" t="str">
            <v>69630383</v>
          </cell>
          <cell r="C509" t="str">
            <v>CA</v>
          </cell>
          <cell r="D509" t="str">
            <v>53541103</v>
          </cell>
          <cell r="E509"/>
          <cell r="F509">
            <v>2195</v>
          </cell>
        </row>
        <row r="510">
          <cell r="B510" t="str">
            <v>69501642</v>
          </cell>
          <cell r="C510" t="str">
            <v>CA</v>
          </cell>
          <cell r="D510" t="str">
            <v>53551101</v>
          </cell>
          <cell r="E510">
            <v>53277</v>
          </cell>
          <cell r="F510"/>
        </row>
        <row r="511">
          <cell r="B511" t="str">
            <v>69501662</v>
          </cell>
          <cell r="C511" t="str">
            <v>1CIE</v>
          </cell>
          <cell r="D511" t="str">
            <v>53551101</v>
          </cell>
          <cell r="E511">
            <v>39328</v>
          </cell>
          <cell r="F511"/>
        </row>
        <row r="512">
          <cell r="B512" t="str">
            <v>69501664</v>
          </cell>
          <cell r="C512" t="str">
            <v>2CIE</v>
          </cell>
          <cell r="D512" t="str">
            <v>53551101</v>
          </cell>
          <cell r="E512">
            <v>41683</v>
          </cell>
          <cell r="F512"/>
        </row>
        <row r="513">
          <cell r="B513" t="str">
            <v>69501665</v>
          </cell>
          <cell r="C513" t="str">
            <v>3CIE</v>
          </cell>
          <cell r="D513" t="str">
            <v>53551101</v>
          </cell>
          <cell r="E513">
            <v>29049</v>
          </cell>
          <cell r="F513"/>
        </row>
        <row r="514">
          <cell r="B514" t="str">
            <v>69600160</v>
          </cell>
          <cell r="C514" t="str">
            <v>4CIE</v>
          </cell>
          <cell r="D514" t="str">
            <v>53551101</v>
          </cell>
          <cell r="E514">
            <v>4508</v>
          </cell>
          <cell r="F514"/>
        </row>
        <row r="515">
          <cell r="B515" t="str">
            <v>E300007</v>
          </cell>
          <cell r="C515" t="str">
            <v>CA</v>
          </cell>
          <cell r="D515" t="str">
            <v>53801701</v>
          </cell>
          <cell r="E515">
            <v>77221</v>
          </cell>
          <cell r="F515">
            <v>4085</v>
          </cell>
        </row>
        <row r="516">
          <cell r="B516" t="str">
            <v>F100026</v>
          </cell>
          <cell r="C516" t="str">
            <v>CA</v>
          </cell>
          <cell r="D516" t="str">
            <v>53801801</v>
          </cell>
          <cell r="E516"/>
          <cell r="F516">
            <v>945</v>
          </cell>
        </row>
        <row r="517">
          <cell r="B517" t="str">
            <v>356</v>
          </cell>
          <cell r="C517" t="str">
            <v>CCL</v>
          </cell>
          <cell r="D517" t="str">
            <v>54104101</v>
          </cell>
          <cell r="E517"/>
          <cell r="F517">
            <v>935</v>
          </cell>
        </row>
        <row r="518">
          <cell r="B518" t="str">
            <v>153900011</v>
          </cell>
          <cell r="C518" t="str">
            <v>CA</v>
          </cell>
          <cell r="D518" t="str">
            <v>55552001</v>
          </cell>
          <cell r="E518"/>
          <cell r="F518">
            <v>3</v>
          </cell>
        </row>
        <row r="519">
          <cell r="B519" t="str">
            <v>153900018</v>
          </cell>
          <cell r="C519" t="str">
            <v>CA</v>
          </cell>
          <cell r="D519" t="str">
            <v>55552001</v>
          </cell>
          <cell r="E519"/>
          <cell r="F519">
            <v>2</v>
          </cell>
        </row>
        <row r="520">
          <cell r="B520" t="str">
            <v>34874153-007</v>
          </cell>
          <cell r="C520" t="str">
            <v>CA</v>
          </cell>
          <cell r="D520" t="str">
            <v>55552001</v>
          </cell>
          <cell r="E520"/>
          <cell r="F520">
            <v>217</v>
          </cell>
        </row>
        <row r="521">
          <cell r="B521" t="str">
            <v>34874153-014</v>
          </cell>
          <cell r="C521" t="str">
            <v>CA</v>
          </cell>
          <cell r="D521" t="str">
            <v>55552001</v>
          </cell>
          <cell r="E521"/>
          <cell r="F521">
            <v>466</v>
          </cell>
        </row>
        <row r="522">
          <cell r="B522" t="str">
            <v>34874153-018</v>
          </cell>
          <cell r="C522" t="str">
            <v>CA</v>
          </cell>
          <cell r="D522" t="str">
            <v>55552001</v>
          </cell>
          <cell r="E522"/>
          <cell r="F522">
            <v>134</v>
          </cell>
        </row>
        <row r="523">
          <cell r="B523" t="str">
            <v>37901113-001</v>
          </cell>
          <cell r="C523" t="str">
            <v>CA</v>
          </cell>
          <cell r="D523" t="str">
            <v>55552001</v>
          </cell>
          <cell r="E523"/>
          <cell r="F523">
            <v>212</v>
          </cell>
        </row>
        <row r="524">
          <cell r="B524" t="str">
            <v>64380606-003</v>
          </cell>
          <cell r="C524" t="str">
            <v>CA</v>
          </cell>
          <cell r="D524" t="str">
            <v>55552001</v>
          </cell>
          <cell r="E524"/>
          <cell r="F524">
            <v>43</v>
          </cell>
        </row>
        <row r="525">
          <cell r="B525" t="str">
            <v>64380607-006</v>
          </cell>
          <cell r="C525" t="str">
            <v>CA</v>
          </cell>
          <cell r="D525" t="str">
            <v>55552001</v>
          </cell>
          <cell r="E525"/>
          <cell r="F525">
            <v>169</v>
          </cell>
        </row>
        <row r="526">
          <cell r="B526" t="str">
            <v>5</v>
          </cell>
          <cell r="C526" t="str">
            <v>CA</v>
          </cell>
          <cell r="D526" t="str">
            <v>55552002</v>
          </cell>
          <cell r="E526"/>
          <cell r="F526"/>
        </row>
        <row r="527">
          <cell r="B527" t="str">
            <v>3</v>
          </cell>
          <cell r="C527" t="str">
            <v>CA</v>
          </cell>
          <cell r="D527" t="str">
            <v>55552002</v>
          </cell>
          <cell r="E527"/>
          <cell r="F527"/>
        </row>
        <row r="528">
          <cell r="B528" t="str">
            <v>14</v>
          </cell>
          <cell r="C528" t="str">
            <v>CA</v>
          </cell>
          <cell r="D528" t="str">
            <v>55552002</v>
          </cell>
          <cell r="E528"/>
          <cell r="F528"/>
        </row>
        <row r="529">
          <cell r="B529" t="str">
            <v>92355/05</v>
          </cell>
          <cell r="C529" t="str">
            <v>CA</v>
          </cell>
          <cell r="D529" t="str">
            <v>58040101</v>
          </cell>
          <cell r="E529"/>
          <cell r="F529">
            <v>1060</v>
          </cell>
        </row>
        <row r="530">
          <cell r="B530" t="str">
            <v>92355/09</v>
          </cell>
          <cell r="C530" t="str">
            <v>CA</v>
          </cell>
          <cell r="D530" t="str">
            <v>58040101</v>
          </cell>
          <cell r="E530"/>
          <cell r="F530">
            <v>195</v>
          </cell>
        </row>
        <row r="531">
          <cell r="B531" t="str">
            <v>61700009</v>
          </cell>
          <cell r="C531" t="str">
            <v>CA</v>
          </cell>
          <cell r="D531" t="str">
            <v>58040202</v>
          </cell>
          <cell r="E531">
            <v>47</v>
          </cell>
          <cell r="F531"/>
        </row>
        <row r="532">
          <cell r="B532" t="str">
            <v>61700010</v>
          </cell>
          <cell r="C532" t="str">
            <v>CA</v>
          </cell>
          <cell r="D532" t="str">
            <v>58040202</v>
          </cell>
          <cell r="E532">
            <v>15</v>
          </cell>
          <cell r="F532"/>
        </row>
        <row r="533">
          <cell r="B533" t="str">
            <v>60430744</v>
          </cell>
          <cell r="C533" t="str">
            <v>CA</v>
          </cell>
          <cell r="D533" t="str">
            <v>58580102</v>
          </cell>
          <cell r="E533">
            <v>20200</v>
          </cell>
          <cell r="F533">
            <v>2150</v>
          </cell>
        </row>
        <row r="534">
          <cell r="B534" t="str">
            <v>6G80020</v>
          </cell>
          <cell r="C534" t="str">
            <v>CCL</v>
          </cell>
          <cell r="D534" t="str">
            <v>58650218</v>
          </cell>
          <cell r="E534"/>
          <cell r="F534">
            <v>199</v>
          </cell>
        </row>
        <row r="535">
          <cell r="B535" t="str">
            <v>6G80060</v>
          </cell>
          <cell r="C535" t="str">
            <v>CA</v>
          </cell>
          <cell r="D535" t="str">
            <v>5839210F</v>
          </cell>
          <cell r="E535"/>
          <cell r="F535">
            <v>253</v>
          </cell>
        </row>
        <row r="536">
          <cell r="B536" t="str">
            <v>6G80061</v>
          </cell>
          <cell r="C536" t="str">
            <v>CA</v>
          </cell>
          <cell r="D536" t="str">
            <v>5839210F</v>
          </cell>
          <cell r="E536"/>
          <cell r="F536">
            <v>352</v>
          </cell>
        </row>
        <row r="537">
          <cell r="B537" t="str">
            <v>6G90168</v>
          </cell>
          <cell r="C537" t="str">
            <v>CCL</v>
          </cell>
          <cell r="D537" t="str">
            <v>5839210F</v>
          </cell>
          <cell r="E537"/>
          <cell r="F537">
            <v>92</v>
          </cell>
        </row>
        <row r="538">
          <cell r="B538" t="str">
            <v>9G60049</v>
          </cell>
          <cell r="C538" t="str">
            <v>CCL</v>
          </cell>
          <cell r="D538" t="str">
            <v>5865022K</v>
          </cell>
          <cell r="E538"/>
          <cell r="F538">
            <v>160</v>
          </cell>
        </row>
        <row r="539">
          <cell r="B539" t="str">
            <v>9G70035</v>
          </cell>
          <cell r="C539" t="str">
            <v>CCL</v>
          </cell>
          <cell r="D539" t="str">
            <v>5865022K</v>
          </cell>
          <cell r="E539"/>
          <cell r="F539">
            <v>202</v>
          </cell>
        </row>
        <row r="540">
          <cell r="B540" t="str">
            <v>SH 590065</v>
          </cell>
          <cell r="C540" t="str">
            <v>CCL</v>
          </cell>
          <cell r="D540" t="str">
            <v>77344001</v>
          </cell>
          <cell r="E540"/>
          <cell r="F540">
            <v>0</v>
          </cell>
        </row>
        <row r="541">
          <cell r="B541" t="str">
            <v>DAAL005933</v>
          </cell>
          <cell r="C541" t="str">
            <v>CCL</v>
          </cell>
          <cell r="D541" t="str">
            <v>79411601</v>
          </cell>
          <cell r="E541"/>
          <cell r="F541">
            <v>520</v>
          </cell>
        </row>
        <row r="542">
          <cell r="B542" t="str">
            <v>60430615</v>
          </cell>
          <cell r="C542" t="str">
            <v>CCL</v>
          </cell>
          <cell r="D542" t="str">
            <v>98111701</v>
          </cell>
          <cell r="E542">
            <v>31503</v>
          </cell>
          <cell r="F542">
            <v>1182</v>
          </cell>
        </row>
        <row r="543">
          <cell r="B543" t="str">
            <v>17-160435</v>
          </cell>
          <cell r="C543" t="str">
            <v>CA</v>
          </cell>
          <cell r="D543" t="str">
            <v xml:space="preserve">NC      </v>
          </cell>
          <cell r="E543"/>
          <cell r="F543">
            <v>26</v>
          </cell>
        </row>
        <row r="544">
          <cell r="B544" t="str">
            <v>19-176313</v>
          </cell>
          <cell r="C544" t="str">
            <v>CA</v>
          </cell>
          <cell r="D544" t="str">
            <v xml:space="preserve">NC      </v>
          </cell>
          <cell r="E544"/>
          <cell r="F544">
            <v>1</v>
          </cell>
        </row>
        <row r="545">
          <cell r="B545" t="str">
            <v>18-170752</v>
          </cell>
          <cell r="C545" t="str">
            <v>CA</v>
          </cell>
          <cell r="D545" t="str">
            <v xml:space="preserve">NC      </v>
          </cell>
          <cell r="E545"/>
          <cell r="F545">
            <v>6</v>
          </cell>
        </row>
        <row r="546">
          <cell r="B546" t="str">
            <v>18-170754</v>
          </cell>
          <cell r="C546" t="str">
            <v>CA</v>
          </cell>
          <cell r="D546" t="str">
            <v xml:space="preserve">NC      </v>
          </cell>
          <cell r="E546"/>
          <cell r="F546">
            <v>13</v>
          </cell>
        </row>
        <row r="547">
          <cell r="B547" t="str">
            <v>20-183497</v>
          </cell>
          <cell r="C547" t="str">
            <v>CA</v>
          </cell>
          <cell r="D547" t="str">
            <v xml:space="preserve">NC      </v>
          </cell>
          <cell r="E547"/>
          <cell r="F547">
            <v>1</v>
          </cell>
        </row>
        <row r="548">
          <cell r="B548" t="str">
            <v>24503</v>
          </cell>
          <cell r="C548" t="str">
            <v>CCL</v>
          </cell>
          <cell r="D548" t="str">
            <v>S5111301</v>
          </cell>
          <cell r="E548"/>
          <cell r="F548">
            <v>0</v>
          </cell>
        </row>
        <row r="549">
          <cell r="B549" t="str">
            <v>35803391</v>
          </cell>
          <cell r="C549" t="str">
            <v>CCL</v>
          </cell>
          <cell r="D549" t="str">
            <v>S5111304</v>
          </cell>
          <cell r="E549"/>
          <cell r="F549">
            <v>0</v>
          </cell>
        </row>
        <row r="550">
          <cell r="B550" t="str">
            <v>243</v>
          </cell>
          <cell r="C550" t="str">
            <v>1CIE</v>
          </cell>
          <cell r="D550" t="str">
            <v>S5201101</v>
          </cell>
          <cell r="E550"/>
          <cell r="F550">
            <v>275</v>
          </cell>
        </row>
        <row r="551">
          <cell r="B551" t="str">
            <v>306</v>
          </cell>
          <cell r="C551" t="str">
            <v>1CIE</v>
          </cell>
          <cell r="D551" t="str">
            <v>S5201101</v>
          </cell>
          <cell r="E551"/>
          <cell r="F551">
            <v>265</v>
          </cell>
        </row>
        <row r="552">
          <cell r="B552" t="str">
            <v>309</v>
          </cell>
          <cell r="C552" t="str">
            <v>1CIE</v>
          </cell>
          <cell r="D552" t="str">
            <v>S5201101</v>
          </cell>
          <cell r="E552"/>
          <cell r="F552">
            <v>268</v>
          </cell>
        </row>
        <row r="553">
          <cell r="B553" t="str">
            <v>312</v>
          </cell>
          <cell r="C553" t="str">
            <v>1CIE</v>
          </cell>
          <cell r="D553" t="str">
            <v>S5201101</v>
          </cell>
          <cell r="E553"/>
          <cell r="F553">
            <v>255</v>
          </cell>
        </row>
        <row r="554">
          <cell r="B554" t="str">
            <v>313</v>
          </cell>
          <cell r="C554" t="str">
            <v>3CIE</v>
          </cell>
          <cell r="D554" t="str">
            <v>S5201101</v>
          </cell>
          <cell r="E554"/>
          <cell r="F554">
            <v>150</v>
          </cell>
        </row>
        <row r="555">
          <cell r="B555" t="str">
            <v>315</v>
          </cell>
          <cell r="C555" t="str">
            <v>3CIE</v>
          </cell>
          <cell r="D555" t="str">
            <v>S5201101</v>
          </cell>
          <cell r="E555"/>
          <cell r="F555">
            <v>265</v>
          </cell>
        </row>
        <row r="556">
          <cell r="B556" t="str">
            <v>358</v>
          </cell>
          <cell r="C556" t="str">
            <v>3CIE</v>
          </cell>
          <cell r="D556" t="str">
            <v>S5201101</v>
          </cell>
          <cell r="E556"/>
          <cell r="F556">
            <v>158</v>
          </cell>
        </row>
        <row r="557">
          <cell r="B557" t="str">
            <v>359</v>
          </cell>
          <cell r="C557" t="str">
            <v>3CIE</v>
          </cell>
          <cell r="D557" t="str">
            <v>S5201101</v>
          </cell>
          <cell r="E557"/>
          <cell r="F557">
            <v>133</v>
          </cell>
        </row>
        <row r="558">
          <cell r="B558" t="str">
            <v>373</v>
          </cell>
          <cell r="C558" t="str">
            <v>2CIE</v>
          </cell>
          <cell r="D558" t="str">
            <v>S5201101</v>
          </cell>
          <cell r="E558"/>
          <cell r="F558">
            <v>100</v>
          </cell>
        </row>
        <row r="559">
          <cell r="B559" t="str">
            <v>382</v>
          </cell>
          <cell r="C559" t="str">
            <v>2CIE</v>
          </cell>
          <cell r="D559" t="str">
            <v>S5201101</v>
          </cell>
          <cell r="E559"/>
          <cell r="F559">
            <v>233</v>
          </cell>
        </row>
        <row r="560">
          <cell r="B560" t="str">
            <v>624</v>
          </cell>
          <cell r="C560" t="str">
            <v>2CIE</v>
          </cell>
          <cell r="D560" t="str">
            <v>S5201101</v>
          </cell>
          <cell r="E560"/>
          <cell r="F560">
            <v>569</v>
          </cell>
        </row>
        <row r="561">
          <cell r="B561" t="str">
            <v>642</v>
          </cell>
          <cell r="C561" t="str">
            <v>2CIE</v>
          </cell>
          <cell r="D561" t="str">
            <v>S5201101</v>
          </cell>
          <cell r="E561"/>
          <cell r="F561">
            <v>193</v>
          </cell>
        </row>
        <row r="562">
          <cell r="B562" t="str">
            <v>650</v>
          </cell>
          <cell r="C562" t="str">
            <v>CA</v>
          </cell>
          <cell r="D562" t="str">
            <v>S5201101</v>
          </cell>
          <cell r="E562"/>
          <cell r="F562">
            <v>244</v>
          </cell>
        </row>
        <row r="563">
          <cell r="B563" t="str">
            <v>800452</v>
          </cell>
          <cell r="C563" t="str">
            <v>CA</v>
          </cell>
          <cell r="D563" t="str">
            <v>S5201101</v>
          </cell>
          <cell r="E563"/>
          <cell r="F563">
            <v>100</v>
          </cell>
        </row>
        <row r="564">
          <cell r="B564" t="str">
            <v>800718</v>
          </cell>
          <cell r="C564" t="str">
            <v>CA</v>
          </cell>
          <cell r="D564" t="str">
            <v>S5201101</v>
          </cell>
          <cell r="E564"/>
          <cell r="F564">
            <v>94</v>
          </cell>
        </row>
        <row r="565">
          <cell r="B565" t="str">
            <v>800794</v>
          </cell>
          <cell r="C565" t="str">
            <v>CA</v>
          </cell>
          <cell r="D565" t="str">
            <v>S5201101</v>
          </cell>
          <cell r="E565"/>
          <cell r="F565">
            <v>124</v>
          </cell>
        </row>
        <row r="566">
          <cell r="B566" t="str">
            <v>6350416</v>
          </cell>
          <cell r="C566" t="str">
            <v>CCL</v>
          </cell>
          <cell r="D566" t="str">
            <v xml:space="preserve">SPE200  </v>
          </cell>
          <cell r="E566"/>
          <cell r="F566">
            <v>60</v>
          </cell>
        </row>
        <row r="567">
          <cell r="B567" t="str">
            <v>32</v>
          </cell>
          <cell r="C567" t="str">
            <v>CCL</v>
          </cell>
          <cell r="D567" t="str">
            <v>T4871002</v>
          </cell>
          <cell r="E567"/>
          <cell r="F567">
            <v>1262</v>
          </cell>
        </row>
        <row r="568">
          <cell r="B568" t="str">
            <v>34</v>
          </cell>
          <cell r="C568" t="str">
            <v>CCL</v>
          </cell>
          <cell r="D568" t="str">
            <v>T4871002</v>
          </cell>
          <cell r="E568"/>
          <cell r="F568">
            <v>980</v>
          </cell>
        </row>
        <row r="569">
          <cell r="B569" t="str">
            <v>36</v>
          </cell>
          <cell r="C569" t="str">
            <v>CCL</v>
          </cell>
          <cell r="D569" t="str">
            <v>T4871002</v>
          </cell>
          <cell r="E569"/>
          <cell r="F569">
            <v>1001</v>
          </cell>
        </row>
        <row r="570">
          <cell r="B570" t="str">
            <v>40132502</v>
          </cell>
          <cell r="C570" t="str">
            <v>CCL</v>
          </cell>
          <cell r="D570" t="str">
            <v xml:space="preserve">UCF     </v>
          </cell>
          <cell r="E570"/>
          <cell r="F570">
            <v>669</v>
          </cell>
        </row>
        <row r="571">
          <cell r="B571" t="str">
            <v>2025483</v>
          </cell>
          <cell r="C571" t="str">
            <v>CA</v>
          </cell>
          <cell r="D571" t="str">
            <v xml:space="preserve">UCF 1   </v>
          </cell>
          <cell r="E571"/>
          <cell r="F571">
            <v>68</v>
          </cell>
        </row>
        <row r="572">
          <cell r="B572" t="str">
            <v>52116158</v>
          </cell>
          <cell r="C572" t="str">
            <v>CA</v>
          </cell>
          <cell r="D572" t="str">
            <v xml:space="preserve">UCF2    </v>
          </cell>
          <cell r="E572"/>
          <cell r="F572">
            <v>122</v>
          </cell>
        </row>
        <row r="573">
          <cell r="B573"/>
          <cell r="C573"/>
          <cell r="D573"/>
          <cell r="E573" t="str">
            <v xml:space="preserve">                                        </v>
          </cell>
          <cell r="F573"/>
        </row>
        <row r="574">
          <cell r="B574"/>
          <cell r="C574"/>
          <cell r="D574"/>
          <cell r="E574"/>
          <cell r="F574"/>
        </row>
        <row r="575">
          <cell r="B575"/>
          <cell r="C575"/>
          <cell r="D575"/>
          <cell r="E575"/>
          <cell r="F575"/>
        </row>
        <row r="576">
          <cell r="B576"/>
          <cell r="C576"/>
          <cell r="D576"/>
          <cell r="E576" t="str">
            <v xml:space="preserve">                                                                                                                                                                                                                                                                                                                                                                                                                                                                                                               </v>
          </cell>
          <cell r="F576"/>
        </row>
        <row r="577">
          <cell r="B577"/>
          <cell r="C577"/>
          <cell r="D577"/>
          <cell r="E577"/>
          <cell r="F577"/>
        </row>
        <row r="578">
          <cell r="B578"/>
          <cell r="C578"/>
          <cell r="D578"/>
          <cell r="E578"/>
          <cell r="F578"/>
        </row>
        <row r="579">
          <cell r="B579"/>
          <cell r="C579"/>
          <cell r="D579"/>
          <cell r="E579"/>
          <cell r="F579"/>
        </row>
        <row r="580">
          <cell r="B580"/>
          <cell r="C580"/>
          <cell r="D580"/>
          <cell r="E580"/>
          <cell r="F580"/>
        </row>
        <row r="581">
          <cell r="B581"/>
          <cell r="C581"/>
          <cell r="D581"/>
          <cell r="E581"/>
          <cell r="F581"/>
        </row>
        <row r="582">
          <cell r="B582"/>
          <cell r="C582"/>
          <cell r="D582"/>
          <cell r="E582" t="str">
            <v xml:space="preserve">                                                            </v>
          </cell>
          <cell r="F582"/>
        </row>
        <row r="583">
          <cell r="B583"/>
          <cell r="C583"/>
          <cell r="D583"/>
          <cell r="E583"/>
          <cell r="F583"/>
        </row>
        <row r="584">
          <cell r="B584"/>
          <cell r="C584"/>
          <cell r="D584"/>
          <cell r="E584"/>
          <cell r="F584"/>
        </row>
        <row r="585">
          <cell r="B585"/>
          <cell r="C585"/>
          <cell r="D585"/>
          <cell r="E585"/>
          <cell r="F585"/>
        </row>
        <row r="586">
          <cell r="B586"/>
          <cell r="C586"/>
          <cell r="D586"/>
          <cell r="E586"/>
          <cell r="F586"/>
        </row>
        <row r="587">
          <cell r="B587"/>
          <cell r="C587"/>
          <cell r="D587"/>
          <cell r="E587"/>
          <cell r="F587"/>
        </row>
        <row r="588">
          <cell r="B588"/>
          <cell r="C588"/>
          <cell r="D588"/>
          <cell r="E588"/>
          <cell r="F588"/>
        </row>
        <row r="589">
          <cell r="B589"/>
          <cell r="C589"/>
          <cell r="D589"/>
          <cell r="E589"/>
          <cell r="F589"/>
        </row>
        <row r="590">
          <cell r="B590"/>
          <cell r="C590"/>
          <cell r="D590"/>
          <cell r="E590"/>
          <cell r="F590"/>
        </row>
        <row r="591">
          <cell r="B591"/>
          <cell r="C591"/>
          <cell r="D591"/>
          <cell r="E591"/>
          <cell r="F591"/>
        </row>
        <row r="592">
          <cell r="B592"/>
          <cell r="C592"/>
          <cell r="D592"/>
          <cell r="E592"/>
          <cell r="F592"/>
        </row>
        <row r="593">
          <cell r="B593"/>
          <cell r="C593"/>
          <cell r="D593"/>
          <cell r="E593"/>
          <cell r="F593"/>
        </row>
        <row r="594">
          <cell r="B594"/>
          <cell r="C594"/>
          <cell r="D594"/>
          <cell r="E594"/>
          <cell r="F594"/>
        </row>
        <row r="595">
          <cell r="B595"/>
          <cell r="C595"/>
          <cell r="D595"/>
          <cell r="E595"/>
          <cell r="F595"/>
        </row>
        <row r="596">
          <cell r="B596"/>
          <cell r="C596"/>
          <cell r="D596"/>
          <cell r="E596"/>
          <cell r="F596"/>
        </row>
        <row r="597">
          <cell r="B597"/>
          <cell r="C597"/>
          <cell r="D597"/>
          <cell r="E597"/>
          <cell r="F597"/>
        </row>
        <row r="598">
          <cell r="B598"/>
          <cell r="C598"/>
          <cell r="D598"/>
          <cell r="E598"/>
          <cell r="F598"/>
        </row>
        <row r="599">
          <cell r="B599"/>
          <cell r="C599"/>
          <cell r="D599"/>
          <cell r="E599"/>
          <cell r="F599"/>
        </row>
        <row r="600">
          <cell r="B600"/>
          <cell r="C600"/>
          <cell r="D600"/>
          <cell r="E600"/>
          <cell r="F600"/>
        </row>
        <row r="601">
          <cell r="B601"/>
          <cell r="C601"/>
          <cell r="D601"/>
          <cell r="E601"/>
          <cell r="F601"/>
        </row>
        <row r="602">
          <cell r="B602"/>
          <cell r="C602"/>
          <cell r="D602"/>
          <cell r="E602"/>
          <cell r="F602"/>
        </row>
        <row r="603">
          <cell r="B603"/>
          <cell r="C603"/>
          <cell r="D603"/>
          <cell r="E603"/>
          <cell r="F603"/>
        </row>
        <row r="604">
          <cell r="B604"/>
          <cell r="C604"/>
          <cell r="D604"/>
          <cell r="E604"/>
          <cell r="F604"/>
        </row>
        <row r="605">
          <cell r="B605"/>
          <cell r="C605"/>
          <cell r="D605"/>
          <cell r="E605"/>
          <cell r="F605"/>
        </row>
        <row r="606">
          <cell r="B606"/>
          <cell r="C606"/>
          <cell r="D606"/>
          <cell r="E606"/>
          <cell r="F606"/>
        </row>
        <row r="607">
          <cell r="B607"/>
          <cell r="C607"/>
          <cell r="D607"/>
          <cell r="E607"/>
          <cell r="F607"/>
        </row>
        <row r="608">
          <cell r="B608"/>
          <cell r="C608"/>
          <cell r="D608"/>
          <cell r="E608"/>
          <cell r="F608"/>
        </row>
        <row r="609">
          <cell r="B609"/>
          <cell r="C609"/>
          <cell r="D609"/>
          <cell r="E609"/>
          <cell r="F609"/>
        </row>
        <row r="610">
          <cell r="B610"/>
          <cell r="C610"/>
          <cell r="D610"/>
          <cell r="E610"/>
          <cell r="F610"/>
        </row>
        <row r="611">
          <cell r="B611"/>
          <cell r="C611"/>
          <cell r="D611"/>
          <cell r="E611"/>
          <cell r="F611"/>
        </row>
        <row r="612">
          <cell r="B612"/>
          <cell r="C612"/>
          <cell r="D612"/>
          <cell r="E612"/>
          <cell r="F612"/>
        </row>
        <row r="613">
          <cell r="B613"/>
          <cell r="C613"/>
          <cell r="D613"/>
          <cell r="E613"/>
          <cell r="F613"/>
        </row>
        <row r="614">
          <cell r="B614"/>
          <cell r="C614"/>
          <cell r="D614"/>
          <cell r="E614"/>
          <cell r="F614"/>
        </row>
        <row r="615">
          <cell r="B615"/>
          <cell r="C615"/>
          <cell r="D615"/>
          <cell r="E615"/>
          <cell r="F615"/>
        </row>
        <row r="616">
          <cell r="B616"/>
          <cell r="C616"/>
          <cell r="D616"/>
          <cell r="E616"/>
          <cell r="F616"/>
        </row>
        <row r="617">
          <cell r="B617"/>
          <cell r="C617"/>
          <cell r="D617"/>
          <cell r="E617"/>
          <cell r="F617"/>
        </row>
        <row r="618">
          <cell r="B618"/>
          <cell r="C618"/>
          <cell r="D618"/>
          <cell r="E618"/>
          <cell r="F618"/>
        </row>
        <row r="619">
          <cell r="B619"/>
          <cell r="C619"/>
          <cell r="D619"/>
          <cell r="E619"/>
          <cell r="F619"/>
        </row>
        <row r="620">
          <cell r="B620"/>
          <cell r="C620"/>
          <cell r="D620"/>
          <cell r="E620"/>
          <cell r="F620"/>
        </row>
        <row r="621">
          <cell r="B621"/>
          <cell r="C621"/>
          <cell r="D621"/>
          <cell r="E621"/>
          <cell r="F621"/>
        </row>
        <row r="622">
          <cell r="B622"/>
          <cell r="C622"/>
          <cell r="D622"/>
          <cell r="E622"/>
          <cell r="F622"/>
        </row>
        <row r="623">
          <cell r="B623"/>
          <cell r="C623"/>
          <cell r="D623"/>
          <cell r="E623"/>
          <cell r="F623"/>
        </row>
        <row r="624">
          <cell r="B624"/>
          <cell r="C624"/>
          <cell r="D624"/>
          <cell r="E624"/>
          <cell r="F624"/>
        </row>
        <row r="625">
          <cell r="B625"/>
          <cell r="C625"/>
          <cell r="D625"/>
          <cell r="E625"/>
          <cell r="F625"/>
        </row>
        <row r="626">
          <cell r="B626"/>
          <cell r="C626"/>
          <cell r="D626"/>
          <cell r="E626"/>
          <cell r="F626"/>
        </row>
        <row r="627">
          <cell r="B627"/>
          <cell r="C627"/>
          <cell r="D627"/>
          <cell r="E627"/>
          <cell r="F627"/>
        </row>
        <row r="628">
          <cell r="B628"/>
          <cell r="C628"/>
          <cell r="D628"/>
          <cell r="E628"/>
          <cell r="F628"/>
        </row>
        <row r="629">
          <cell r="B629"/>
          <cell r="C629"/>
          <cell r="D629"/>
          <cell r="E629"/>
          <cell r="F629"/>
        </row>
        <row r="630">
          <cell r="B630"/>
          <cell r="C630"/>
          <cell r="D630"/>
          <cell r="E630"/>
          <cell r="F630"/>
        </row>
        <row r="631">
          <cell r="B631"/>
          <cell r="C631"/>
          <cell r="D631"/>
          <cell r="E631"/>
          <cell r="F631"/>
        </row>
        <row r="632">
          <cell r="B632"/>
          <cell r="C632"/>
          <cell r="D632"/>
          <cell r="E632"/>
          <cell r="F632"/>
        </row>
        <row r="633">
          <cell r="B633"/>
          <cell r="C633"/>
          <cell r="D633"/>
          <cell r="E633"/>
          <cell r="F633"/>
        </row>
        <row r="634">
          <cell r="B634"/>
          <cell r="C634"/>
          <cell r="D634"/>
          <cell r="E634"/>
          <cell r="F634"/>
        </row>
        <row r="635">
          <cell r="B635"/>
          <cell r="C635"/>
          <cell r="D635"/>
          <cell r="E635"/>
          <cell r="F635"/>
        </row>
        <row r="636">
          <cell r="B636"/>
          <cell r="C636"/>
          <cell r="D636"/>
          <cell r="E636"/>
          <cell r="F636"/>
        </row>
        <row r="637">
          <cell r="B637"/>
          <cell r="C637"/>
          <cell r="D637"/>
          <cell r="E637"/>
          <cell r="F637"/>
        </row>
        <row r="638">
          <cell r="B638"/>
          <cell r="C638"/>
          <cell r="D638"/>
          <cell r="E638"/>
          <cell r="F638"/>
        </row>
        <row r="639">
          <cell r="B639"/>
          <cell r="C639"/>
          <cell r="D639"/>
          <cell r="E639"/>
          <cell r="F639"/>
        </row>
        <row r="640">
          <cell r="B640"/>
          <cell r="C640"/>
          <cell r="D640"/>
          <cell r="E640"/>
          <cell r="F640"/>
        </row>
        <row r="641">
          <cell r="B641"/>
          <cell r="C641"/>
          <cell r="D641"/>
          <cell r="E641"/>
          <cell r="F641"/>
        </row>
        <row r="642">
          <cell r="B642"/>
          <cell r="C642"/>
          <cell r="D642"/>
          <cell r="E642"/>
          <cell r="F642"/>
        </row>
        <row r="643">
          <cell r="B643"/>
          <cell r="C643"/>
          <cell r="D643"/>
          <cell r="E643"/>
          <cell r="F643"/>
        </row>
        <row r="644">
          <cell r="B644"/>
          <cell r="C644"/>
          <cell r="D644"/>
          <cell r="E644"/>
          <cell r="F644"/>
        </row>
        <row r="645">
          <cell r="B645"/>
          <cell r="C645"/>
          <cell r="D645"/>
          <cell r="E645"/>
          <cell r="F645"/>
        </row>
        <row r="646">
          <cell r="B646"/>
          <cell r="C646"/>
          <cell r="D646"/>
          <cell r="E646"/>
          <cell r="F646"/>
        </row>
        <row r="647">
          <cell r="B647"/>
          <cell r="C647"/>
          <cell r="D647"/>
          <cell r="E647"/>
          <cell r="F647"/>
        </row>
        <row r="648">
          <cell r="B648"/>
          <cell r="C648"/>
          <cell r="D648"/>
          <cell r="E648"/>
          <cell r="F648"/>
        </row>
        <row r="649">
          <cell r="B649"/>
          <cell r="C649"/>
          <cell r="D649"/>
          <cell r="E649"/>
          <cell r="F649"/>
        </row>
        <row r="650">
          <cell r="B650"/>
          <cell r="C650"/>
          <cell r="D650"/>
          <cell r="E650"/>
          <cell r="F650"/>
        </row>
        <row r="651">
          <cell r="B651"/>
          <cell r="C651"/>
          <cell r="D651"/>
          <cell r="E651"/>
          <cell r="F651"/>
        </row>
        <row r="652">
          <cell r="B652"/>
          <cell r="C652"/>
          <cell r="D652"/>
          <cell r="E652"/>
          <cell r="F652"/>
        </row>
        <row r="653">
          <cell r="B653"/>
          <cell r="C653"/>
          <cell r="D653"/>
          <cell r="E653"/>
          <cell r="F653"/>
        </row>
        <row r="654">
          <cell r="B654"/>
          <cell r="C654"/>
          <cell r="D654"/>
          <cell r="E654"/>
          <cell r="F654"/>
        </row>
        <row r="655">
          <cell r="B655"/>
          <cell r="C655"/>
          <cell r="D655"/>
          <cell r="E655"/>
          <cell r="F655"/>
        </row>
        <row r="656">
          <cell r="B656"/>
          <cell r="C656"/>
          <cell r="D656"/>
          <cell r="E656"/>
          <cell r="F656"/>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63"/>
  <sheetViews>
    <sheetView tabSelected="1" workbookViewId="0">
      <selection activeCell="I28" sqref="I28"/>
    </sheetView>
  </sheetViews>
  <sheetFormatPr baseColWidth="10" defaultColWidth="20.7109375" defaultRowHeight="14.25" x14ac:dyDescent="0.2"/>
  <cols>
    <col min="1" max="16384" width="20.7109375" style="1"/>
  </cols>
  <sheetData>
    <row r="1" spans="1:21" ht="20.100000000000001" customHeight="1" x14ac:dyDescent="0.2">
      <c r="A1" s="392" t="s">
        <v>0</v>
      </c>
      <c r="B1" s="392"/>
      <c r="C1" s="392"/>
      <c r="D1" s="392"/>
      <c r="E1" s="393" t="s">
        <v>1</v>
      </c>
      <c r="F1" s="394"/>
      <c r="G1" s="395"/>
      <c r="H1" s="395"/>
      <c r="I1" s="395"/>
      <c r="J1" s="395"/>
      <c r="K1" s="395"/>
      <c r="L1" s="396"/>
    </row>
    <row r="2" spans="1:21" ht="20.100000000000001" customHeight="1" thickBot="1" x14ac:dyDescent="0.25">
      <c r="A2" s="392"/>
      <c r="B2" s="392"/>
      <c r="C2" s="392"/>
      <c r="D2" s="392"/>
      <c r="E2" s="397"/>
      <c r="F2" s="398"/>
      <c r="G2" s="398"/>
      <c r="H2" s="398"/>
      <c r="I2" s="398"/>
      <c r="J2" s="398"/>
      <c r="K2" s="398"/>
      <c r="L2" s="399"/>
    </row>
    <row r="3" spans="1:21" ht="20.100000000000001" customHeight="1" thickBot="1" x14ac:dyDescent="0.25">
      <c r="A3" s="2" t="s">
        <v>2</v>
      </c>
      <c r="B3" s="3" t="str">
        <f>VLOOKUP(E3,[1]potentiels!$B$10:$F$656,2,FALSE)</f>
        <v>CCL</v>
      </c>
      <c r="C3" s="400" t="s">
        <v>3</v>
      </c>
      <c r="D3" s="401"/>
      <c r="E3" s="402" t="s">
        <v>4</v>
      </c>
      <c r="F3" s="402"/>
      <c r="G3" s="4"/>
      <c r="H3" s="5"/>
    </row>
    <row r="4" spans="1:21" ht="20.100000000000001" customHeight="1" thickBot="1" x14ac:dyDescent="0.25">
      <c r="A4" s="6" t="s">
        <v>5</v>
      </c>
      <c r="B4" s="7" t="s">
        <v>6</v>
      </c>
    </row>
    <row r="5" spans="1:21" ht="20.100000000000001" customHeight="1" thickBot="1" x14ac:dyDescent="0.25">
      <c r="A5" s="8">
        <f>VLOOKUP(E3,[1]potentiels!$B$10:$F$656,4,FALSE)</f>
        <v>21044</v>
      </c>
      <c r="B5" s="8">
        <f>VLOOKUP(E3,[1]potentiels!$B$10:$F$656,5,FALSE)</f>
        <v>3478</v>
      </c>
    </row>
    <row r="6" spans="1:21" s="11" customFormat="1" ht="20.100000000000001" customHeight="1" thickBot="1" x14ac:dyDescent="0.25">
      <c r="A6" s="9"/>
      <c r="B6" s="10"/>
      <c r="G6" s="403"/>
      <c r="H6" s="403"/>
      <c r="I6" s="403"/>
      <c r="J6" s="403"/>
      <c r="K6" s="403"/>
      <c r="L6" s="403"/>
      <c r="N6" s="1"/>
      <c r="O6" s="1"/>
      <c r="P6" s="1"/>
      <c r="Q6" s="1"/>
      <c r="R6" s="1"/>
      <c r="S6" s="1"/>
    </row>
    <row r="7" spans="1:21" ht="20.100000000000001" customHeight="1" thickBot="1" x14ac:dyDescent="0.5">
      <c r="A7" s="404" t="s">
        <v>7</v>
      </c>
      <c r="B7" s="405"/>
      <c r="C7" s="406" t="s">
        <v>8</v>
      </c>
      <c r="D7" s="407"/>
      <c r="E7" s="408"/>
      <c r="F7" s="12"/>
      <c r="G7" s="409" t="s">
        <v>9</v>
      </c>
      <c r="H7" s="410"/>
      <c r="I7" s="410"/>
      <c r="J7" s="410"/>
      <c r="K7" s="410"/>
      <c r="L7" s="411"/>
      <c r="N7" s="13"/>
      <c r="O7" s="13"/>
      <c r="P7" s="13"/>
      <c r="Q7" s="13"/>
      <c r="R7" s="13"/>
      <c r="S7" s="13"/>
      <c r="T7" s="14"/>
      <c r="U7" s="14"/>
    </row>
    <row r="8" spans="1:21" ht="20.100000000000001" customHeight="1" thickBot="1" x14ac:dyDescent="0.25">
      <c r="A8" s="384"/>
      <c r="B8" s="385"/>
      <c r="C8" s="15" t="s">
        <v>10</v>
      </c>
      <c r="D8" s="16" t="s">
        <v>11</v>
      </c>
      <c r="E8" s="17" t="s">
        <v>12</v>
      </c>
      <c r="F8" s="18"/>
      <c r="G8" s="19" t="s">
        <v>13</v>
      </c>
      <c r="H8" s="20" t="s">
        <v>14</v>
      </c>
      <c r="I8" s="20" t="s">
        <v>15</v>
      </c>
      <c r="J8" s="20" t="s">
        <v>16</v>
      </c>
      <c r="K8" s="20" t="s">
        <v>17</v>
      </c>
      <c r="L8" s="21" t="s">
        <v>18</v>
      </c>
      <c r="N8" s="22"/>
      <c r="O8" s="23"/>
      <c r="P8" s="24"/>
      <c r="Q8" s="23"/>
      <c r="R8" s="23"/>
      <c r="S8" s="23"/>
      <c r="T8" s="14"/>
      <c r="U8" s="14"/>
    </row>
    <row r="9" spans="1:21" ht="20.100000000000001" customHeight="1" x14ac:dyDescent="0.25">
      <c r="A9" s="386" t="s">
        <v>19</v>
      </c>
      <c r="B9" s="387"/>
      <c r="C9" s="25">
        <v>43929</v>
      </c>
      <c r="D9" s="26"/>
      <c r="E9" s="27"/>
      <c r="F9" s="28"/>
      <c r="G9" s="29">
        <f>DATE(YEAR(C9)+2,MONTH(C9),DAY(C9))</f>
        <v>44659</v>
      </c>
      <c r="H9" s="30">
        <f ca="1">G9-TODAY()</f>
        <v>49</v>
      </c>
      <c r="I9" s="31"/>
      <c r="J9" s="32"/>
      <c r="K9" s="31"/>
      <c r="L9" s="33"/>
      <c r="N9" s="22"/>
      <c r="O9" s="23"/>
      <c r="P9" s="24"/>
      <c r="Q9" s="34"/>
      <c r="R9" s="34"/>
      <c r="S9" s="34"/>
      <c r="T9" s="14"/>
      <c r="U9" s="14"/>
    </row>
    <row r="10" spans="1:21" ht="20.100000000000001" customHeight="1" x14ac:dyDescent="0.25">
      <c r="A10" s="388" t="s">
        <v>20</v>
      </c>
      <c r="B10" s="389"/>
      <c r="C10" s="35">
        <v>43979</v>
      </c>
      <c r="D10" s="36"/>
      <c r="E10" s="37"/>
      <c r="F10" s="28"/>
      <c r="G10" s="38">
        <f>DATE(YEAR(C10)+1,MONTH(C10),DAY(C10))</f>
        <v>44344</v>
      </c>
      <c r="H10" s="39">
        <f t="shared" ref="H10:H20" ca="1" si="0">G10-TODAY()</f>
        <v>-266</v>
      </c>
      <c r="I10" s="40"/>
      <c r="J10" s="41"/>
      <c r="K10" s="40"/>
      <c r="L10" s="42"/>
      <c r="N10" s="43"/>
      <c r="O10" s="43"/>
      <c r="P10" s="44"/>
      <c r="Q10" s="45"/>
      <c r="R10" s="18"/>
      <c r="S10" s="18"/>
      <c r="T10" s="46"/>
      <c r="U10" s="47"/>
    </row>
    <row r="11" spans="1:21" ht="20.100000000000001" customHeight="1" x14ac:dyDescent="0.25">
      <c r="A11" s="390" t="s">
        <v>21</v>
      </c>
      <c r="B11" s="391"/>
      <c r="C11" s="35">
        <v>43977</v>
      </c>
      <c r="D11" s="48">
        <v>18653</v>
      </c>
      <c r="E11" s="37"/>
      <c r="F11" s="28"/>
      <c r="G11" s="38">
        <f>DATE(YEAR(C11)+2,MONTH(C11),DAY(C11))</f>
        <v>44707</v>
      </c>
      <c r="H11" s="39">
        <f t="shared" ca="1" si="0"/>
        <v>97</v>
      </c>
      <c r="I11" s="40">
        <f>D11+15000</f>
        <v>33653</v>
      </c>
      <c r="J11" s="41">
        <f>I11-A5</f>
        <v>12609</v>
      </c>
      <c r="K11" s="40"/>
      <c r="L11" s="42"/>
      <c r="N11" s="43"/>
      <c r="O11" s="43"/>
      <c r="P11" s="44"/>
      <c r="Q11" s="45"/>
      <c r="R11" s="18"/>
      <c r="S11" s="18"/>
      <c r="T11" s="46"/>
      <c r="U11" s="47"/>
    </row>
    <row r="12" spans="1:21" ht="20.100000000000001" customHeight="1" x14ac:dyDescent="0.25">
      <c r="A12" s="390" t="s">
        <v>22</v>
      </c>
      <c r="B12" s="391"/>
      <c r="C12" s="49"/>
      <c r="D12" s="50">
        <v>73</v>
      </c>
      <c r="E12" s="37"/>
      <c r="F12" s="28"/>
      <c r="G12" s="38"/>
      <c r="H12" s="39"/>
      <c r="I12" s="51">
        <f>D12+30000</f>
        <v>30073</v>
      </c>
      <c r="J12" s="39">
        <f>I12-A5</f>
        <v>9029</v>
      </c>
      <c r="K12" s="40"/>
      <c r="L12" s="42"/>
      <c r="N12" s="43"/>
      <c r="O12" s="44"/>
      <c r="P12" s="44"/>
      <c r="Q12" s="45"/>
      <c r="R12" s="18"/>
      <c r="S12" s="18"/>
      <c r="T12" s="46"/>
      <c r="U12" s="52"/>
    </row>
    <row r="13" spans="1:21" ht="20.100000000000001" customHeight="1" x14ac:dyDescent="0.25">
      <c r="A13" s="390" t="s">
        <v>23</v>
      </c>
      <c r="B13" s="391"/>
      <c r="C13" s="49"/>
      <c r="D13" s="50"/>
      <c r="E13" s="37"/>
      <c r="F13" s="28"/>
      <c r="G13" s="38"/>
      <c r="H13" s="39"/>
      <c r="I13" s="51">
        <f>D13+90000</f>
        <v>90000</v>
      </c>
      <c r="J13" s="39">
        <f>I13-A5</f>
        <v>68956</v>
      </c>
      <c r="K13" s="40"/>
      <c r="L13" s="42"/>
      <c r="N13" s="43"/>
      <c r="O13" s="43"/>
      <c r="P13" s="44"/>
      <c r="Q13" s="24"/>
      <c r="R13" s="18"/>
      <c r="S13" s="18"/>
      <c r="T13" s="46"/>
      <c r="U13" s="52"/>
    </row>
    <row r="14" spans="1:21" ht="20.100000000000001" customHeight="1" x14ac:dyDescent="0.25">
      <c r="A14" s="380" t="s">
        <v>24</v>
      </c>
      <c r="B14" s="381"/>
      <c r="C14" s="35">
        <v>44091</v>
      </c>
      <c r="D14" s="36"/>
      <c r="E14" s="37"/>
      <c r="F14" s="28"/>
      <c r="G14" s="38">
        <f>DATE(YEAR(C14)+1,MONTH(C14),DAY(C14))</f>
        <v>44456</v>
      </c>
      <c r="H14" s="39">
        <f t="shared" ca="1" si="0"/>
        <v>-154</v>
      </c>
      <c r="I14" s="53"/>
      <c r="J14" s="53"/>
      <c r="K14" s="40"/>
      <c r="L14" s="42"/>
      <c r="N14" s="43"/>
      <c r="O14" s="43"/>
      <c r="P14" s="54"/>
      <c r="Q14" s="24"/>
      <c r="R14" s="18"/>
      <c r="S14" s="18"/>
      <c r="T14" s="46"/>
      <c r="U14" s="52"/>
    </row>
    <row r="15" spans="1:21" ht="20.100000000000001" customHeight="1" x14ac:dyDescent="0.25">
      <c r="A15" s="382" t="s">
        <v>25</v>
      </c>
      <c r="B15" s="383"/>
      <c r="C15" s="49"/>
      <c r="D15" s="48">
        <v>16043</v>
      </c>
      <c r="E15" s="37"/>
      <c r="F15" s="28"/>
      <c r="G15" s="38"/>
      <c r="H15" s="39"/>
      <c r="I15" s="40">
        <f>D15+15000</f>
        <v>31043</v>
      </c>
      <c r="J15" s="41">
        <f>I15-A5</f>
        <v>9999</v>
      </c>
      <c r="K15" s="40"/>
      <c r="L15" s="42"/>
      <c r="N15" s="43"/>
      <c r="O15" s="44"/>
      <c r="P15" s="44"/>
      <c r="Q15" s="45"/>
      <c r="R15" s="18"/>
      <c r="S15" s="18"/>
      <c r="T15" s="46"/>
      <c r="U15" s="52"/>
    </row>
    <row r="16" spans="1:21" ht="20.100000000000001" customHeight="1" x14ac:dyDescent="0.2">
      <c r="A16" s="382" t="s">
        <v>26</v>
      </c>
      <c r="B16" s="383"/>
      <c r="C16" s="35">
        <v>43929</v>
      </c>
      <c r="D16" s="55"/>
      <c r="E16" s="56"/>
      <c r="F16" s="57"/>
      <c r="G16" s="38">
        <f>DATE(YEAR(C16)+2,MONTH(C16),DAY(C16))</f>
        <v>44659</v>
      </c>
      <c r="H16" s="39">
        <f t="shared" ca="1" si="0"/>
        <v>49</v>
      </c>
      <c r="I16" s="40"/>
      <c r="J16" s="41"/>
      <c r="K16" s="40"/>
      <c r="L16" s="42"/>
      <c r="N16" s="43"/>
      <c r="O16" s="44"/>
      <c r="P16" s="44"/>
      <c r="Q16" s="24"/>
      <c r="R16" s="18"/>
      <c r="S16" s="18"/>
      <c r="T16" s="46"/>
      <c r="U16" s="52"/>
    </row>
    <row r="17" spans="1:21" ht="20.100000000000001" customHeight="1" x14ac:dyDescent="0.2">
      <c r="A17" s="382" t="s">
        <v>27</v>
      </c>
      <c r="B17" s="383"/>
      <c r="C17" s="35">
        <v>43929</v>
      </c>
      <c r="D17" s="48">
        <v>18625</v>
      </c>
      <c r="E17" s="58">
        <v>3359</v>
      </c>
      <c r="F17" s="59"/>
      <c r="G17" s="38">
        <f>DATE(YEAR(C17)+2,MONTH(C17),DAY(C17))</f>
        <v>44659</v>
      </c>
      <c r="H17" s="39">
        <f t="shared" ca="1" si="0"/>
        <v>49</v>
      </c>
      <c r="I17" s="40">
        <f>D17+7500</f>
        <v>26125</v>
      </c>
      <c r="J17" s="41">
        <f>I17-A5</f>
        <v>5081</v>
      </c>
      <c r="K17" s="40">
        <f>E17+300</f>
        <v>3659</v>
      </c>
      <c r="L17" s="42">
        <f>K17-B5</f>
        <v>181</v>
      </c>
      <c r="N17" s="43"/>
      <c r="O17" s="44"/>
      <c r="P17" s="44"/>
      <c r="Q17" s="45"/>
      <c r="R17" s="18"/>
      <c r="S17" s="18"/>
      <c r="T17" s="46"/>
      <c r="U17" s="52"/>
    </row>
    <row r="18" spans="1:21" ht="20.100000000000001" customHeight="1" x14ac:dyDescent="0.25">
      <c r="A18" s="382" t="s">
        <v>28</v>
      </c>
      <c r="B18" s="383"/>
      <c r="C18" s="35">
        <v>43929</v>
      </c>
      <c r="D18" s="48">
        <v>18625</v>
      </c>
      <c r="E18" s="37"/>
      <c r="F18" s="28"/>
      <c r="G18" s="38">
        <f>DATE(YEAR(C18)+4,MONTH(C18),DAY(C18))</f>
        <v>45390</v>
      </c>
      <c r="H18" s="39">
        <f t="shared" ca="1" si="0"/>
        <v>780</v>
      </c>
      <c r="I18" s="40">
        <f>D18+30000</f>
        <v>48625</v>
      </c>
      <c r="J18" s="41">
        <f>I18-A5</f>
        <v>27581</v>
      </c>
      <c r="K18" s="40"/>
      <c r="L18" s="42"/>
      <c r="N18" s="43"/>
      <c r="O18" s="43"/>
      <c r="P18" s="54"/>
      <c r="Q18" s="24"/>
      <c r="R18" s="18"/>
      <c r="S18" s="18"/>
      <c r="T18" s="46"/>
      <c r="U18" s="52"/>
    </row>
    <row r="19" spans="1:21" ht="20.100000000000001" customHeight="1" x14ac:dyDescent="0.25">
      <c r="A19" s="382" t="s">
        <v>29</v>
      </c>
      <c r="B19" s="383"/>
      <c r="C19" s="35">
        <v>42459</v>
      </c>
      <c r="D19" s="48">
        <v>73</v>
      </c>
      <c r="E19" s="37"/>
      <c r="F19" s="28"/>
      <c r="G19" s="38">
        <f>DATE(YEAR(C19)+6,MONTH(C19),DAY(C19))</f>
        <v>44650</v>
      </c>
      <c r="H19" s="39">
        <f t="shared" ca="1" si="0"/>
        <v>40</v>
      </c>
      <c r="I19" s="40">
        <f>D19+45000</f>
        <v>45073</v>
      </c>
      <c r="J19" s="41">
        <f>I19-A5</f>
        <v>24029</v>
      </c>
      <c r="K19" s="40"/>
      <c r="L19" s="42"/>
      <c r="N19" s="43"/>
      <c r="O19" s="43"/>
      <c r="P19" s="54"/>
      <c r="Q19" s="24"/>
      <c r="R19" s="18"/>
      <c r="S19" s="18"/>
      <c r="T19" s="46"/>
      <c r="U19" s="52"/>
    </row>
    <row r="20" spans="1:21" ht="20.100000000000001" customHeight="1" thickBot="1" x14ac:dyDescent="0.3">
      <c r="A20" s="359" t="s">
        <v>30</v>
      </c>
      <c r="B20" s="360"/>
      <c r="C20" s="60">
        <v>43929</v>
      </c>
      <c r="D20" s="61"/>
      <c r="E20" s="62"/>
      <c r="F20" s="28"/>
      <c r="G20" s="63">
        <f>DATE(YEAR(C20)+4,MONTH(C20),DAY(C20))</f>
        <v>45390</v>
      </c>
      <c r="H20" s="64">
        <f t="shared" ca="1" si="0"/>
        <v>780</v>
      </c>
      <c r="I20" s="65"/>
      <c r="J20" s="66"/>
      <c r="K20" s="65"/>
      <c r="L20" s="67"/>
      <c r="N20" s="43"/>
      <c r="O20" s="43"/>
      <c r="P20" s="44"/>
      <c r="Q20" s="45"/>
      <c r="R20" s="18"/>
      <c r="S20" s="18"/>
      <c r="T20" s="46"/>
      <c r="U20" s="52"/>
    </row>
    <row r="21" spans="1:21" ht="20.100000000000001" customHeight="1" x14ac:dyDescent="0.2">
      <c r="N21" s="43"/>
      <c r="O21" s="43"/>
      <c r="P21" s="44"/>
      <c r="Q21" s="45"/>
      <c r="R21" s="18"/>
      <c r="S21" s="18"/>
      <c r="T21" s="46"/>
      <c r="U21" s="52"/>
    </row>
    <row r="22" spans="1:21" ht="20.100000000000001" customHeight="1" thickBot="1" x14ac:dyDescent="0.25">
      <c r="N22" s="43"/>
      <c r="O22" s="43"/>
      <c r="P22" s="44"/>
      <c r="Q22" s="45"/>
      <c r="R22" s="18"/>
      <c r="S22" s="18"/>
      <c r="T22" s="46"/>
      <c r="U22" s="52"/>
    </row>
    <row r="23" spans="1:21" ht="20.100000000000001" customHeight="1" x14ac:dyDescent="0.2">
      <c r="A23" s="68" t="s">
        <v>31</v>
      </c>
      <c r="B23" s="69">
        <f ca="1">TODAY()</f>
        <v>44610</v>
      </c>
      <c r="C23" s="70"/>
      <c r="D23" s="361" t="str">
        <f>B3</f>
        <v>CCL</v>
      </c>
      <c r="E23" s="362"/>
      <c r="N23" s="43"/>
      <c r="O23" s="43"/>
      <c r="P23" s="44"/>
      <c r="Q23" s="45"/>
      <c r="R23" s="18"/>
      <c r="S23" s="18"/>
      <c r="T23" s="46"/>
      <c r="U23" s="71"/>
    </row>
    <row r="24" spans="1:21" ht="20.100000000000001" customHeight="1" x14ac:dyDescent="0.2">
      <c r="A24" s="72">
        <f>A5</f>
        <v>21044</v>
      </c>
      <c r="B24" s="73" t="s">
        <v>32</v>
      </c>
      <c r="C24" s="73"/>
      <c r="D24" s="363"/>
      <c r="E24" s="364"/>
      <c r="F24" s="74"/>
      <c r="N24" s="43"/>
      <c r="O24" s="43"/>
      <c r="P24" s="44"/>
      <c r="Q24" s="45"/>
      <c r="R24" s="18"/>
      <c r="S24" s="18"/>
      <c r="T24" s="46"/>
      <c r="U24" s="71"/>
    </row>
    <row r="25" spans="1:21" ht="20.100000000000001" customHeight="1" thickBot="1" x14ac:dyDescent="0.25">
      <c r="A25" s="75">
        <f>B5</f>
        <v>3478</v>
      </c>
      <c r="B25" s="76" t="s">
        <v>33</v>
      </c>
      <c r="C25" s="76"/>
      <c r="D25" s="365"/>
      <c r="E25" s="366"/>
      <c r="N25" s="43"/>
      <c r="O25" s="43"/>
      <c r="P25" s="44"/>
      <c r="Q25" s="24"/>
      <c r="R25" s="18"/>
      <c r="S25" s="18"/>
      <c r="T25" s="77"/>
      <c r="U25" s="78"/>
    </row>
    <row r="26" spans="1:21" ht="20.100000000000001" customHeight="1" x14ac:dyDescent="0.2">
      <c r="A26" s="367" t="s">
        <v>34</v>
      </c>
      <c r="B26" s="368"/>
      <c r="C26" s="371" t="str">
        <f>E3</f>
        <v>68310524</v>
      </c>
      <c r="D26" s="371"/>
      <c r="E26" s="372"/>
      <c r="N26" s="43"/>
      <c r="O26" s="43"/>
      <c r="P26" s="44"/>
      <c r="Q26" s="45"/>
      <c r="R26" s="18"/>
      <c r="S26" s="18"/>
      <c r="T26" s="79"/>
      <c r="U26" s="71"/>
    </row>
    <row r="27" spans="1:21" ht="20.100000000000001" customHeight="1" thickBot="1" x14ac:dyDescent="0.25">
      <c r="A27" s="369"/>
      <c r="B27" s="370"/>
      <c r="C27" s="373"/>
      <c r="D27" s="373"/>
      <c r="E27" s="374"/>
      <c r="N27" s="43"/>
      <c r="O27" s="43"/>
      <c r="P27" s="44"/>
      <c r="Q27" s="24"/>
      <c r="R27" s="18"/>
      <c r="S27" s="18"/>
      <c r="T27" s="46"/>
      <c r="U27" s="52"/>
    </row>
    <row r="28" spans="1:21" ht="20.100000000000001" customHeight="1" x14ac:dyDescent="0.2">
      <c r="A28" s="375" t="s">
        <v>35</v>
      </c>
      <c r="B28" s="376"/>
      <c r="C28" s="377" t="s">
        <v>36</v>
      </c>
      <c r="D28" s="378"/>
      <c r="E28" s="379"/>
      <c r="N28" s="43"/>
      <c r="O28" s="43"/>
      <c r="P28" s="44"/>
      <c r="Q28" s="45"/>
      <c r="R28" s="18"/>
      <c r="S28" s="18"/>
      <c r="T28" s="46"/>
      <c r="U28" s="52"/>
    </row>
    <row r="29" spans="1:21" ht="20.100000000000001" customHeight="1" thickBot="1" x14ac:dyDescent="0.25">
      <c r="A29" s="375"/>
      <c r="B29" s="376"/>
      <c r="C29" s="80" t="s">
        <v>10</v>
      </c>
      <c r="D29" s="81" t="s">
        <v>11</v>
      </c>
      <c r="E29" s="82" t="s">
        <v>12</v>
      </c>
      <c r="N29" s="43"/>
      <c r="O29" s="83"/>
      <c r="P29" s="44"/>
      <c r="Q29" s="45"/>
      <c r="R29" s="18"/>
      <c r="S29" s="18"/>
      <c r="T29" s="46"/>
      <c r="U29" s="52"/>
    </row>
    <row r="30" spans="1:21" ht="20.100000000000001" customHeight="1" x14ac:dyDescent="0.2">
      <c r="A30" s="357" t="s">
        <v>37</v>
      </c>
      <c r="B30" s="358"/>
      <c r="C30" s="84">
        <f>G9</f>
        <v>44659</v>
      </c>
      <c r="D30" s="85"/>
      <c r="E30" s="86"/>
      <c r="N30" s="43"/>
      <c r="O30" s="83"/>
      <c r="P30" s="54"/>
      <c r="Q30" s="45"/>
      <c r="R30" s="18"/>
      <c r="S30" s="18"/>
      <c r="T30" s="46"/>
      <c r="U30" s="52"/>
    </row>
    <row r="31" spans="1:21" ht="20.100000000000001" customHeight="1" x14ac:dyDescent="0.2">
      <c r="A31" s="353" t="s">
        <v>38</v>
      </c>
      <c r="B31" s="354"/>
      <c r="C31" s="87">
        <f t="shared" ref="C31:C41" si="1">G10</f>
        <v>44344</v>
      </c>
      <c r="D31" s="88"/>
      <c r="E31" s="89"/>
      <c r="N31" s="43"/>
      <c r="O31" s="83"/>
      <c r="P31" s="54"/>
      <c r="Q31" s="45"/>
      <c r="R31" s="18"/>
      <c r="S31" s="18"/>
      <c r="T31" s="46"/>
      <c r="U31" s="52"/>
    </row>
    <row r="32" spans="1:21" ht="20.100000000000001" customHeight="1" x14ac:dyDescent="0.2">
      <c r="A32" s="353" t="s">
        <v>39</v>
      </c>
      <c r="B32" s="354"/>
      <c r="C32" s="87">
        <f t="shared" si="1"/>
        <v>44707</v>
      </c>
      <c r="D32" s="48">
        <f>I11</f>
        <v>33653</v>
      </c>
      <c r="E32" s="89"/>
      <c r="N32" s="43"/>
      <c r="O32" s="83"/>
      <c r="P32" s="54"/>
      <c r="Q32" s="45"/>
      <c r="R32" s="18"/>
      <c r="S32" s="18"/>
      <c r="T32" s="46"/>
      <c r="U32" s="52"/>
    </row>
    <row r="33" spans="1:21" ht="20.100000000000001" customHeight="1" x14ac:dyDescent="0.2">
      <c r="A33" s="353" t="s">
        <v>40</v>
      </c>
      <c r="B33" s="354"/>
      <c r="C33" s="87"/>
      <c r="D33" s="48">
        <f t="shared" ref="D33:D40" si="2">I12</f>
        <v>30073</v>
      </c>
      <c r="E33" s="89"/>
      <c r="N33" s="43"/>
      <c r="O33" s="83"/>
      <c r="P33" s="54"/>
      <c r="Q33" s="45"/>
      <c r="R33" s="18"/>
      <c r="S33" s="18"/>
      <c r="T33" s="46"/>
      <c r="U33" s="52"/>
    </row>
    <row r="34" spans="1:21" ht="20.100000000000001" customHeight="1" x14ac:dyDescent="0.2">
      <c r="A34" s="353" t="s">
        <v>41</v>
      </c>
      <c r="B34" s="354"/>
      <c r="C34" s="87"/>
      <c r="D34" s="48">
        <f t="shared" si="2"/>
        <v>90000</v>
      </c>
      <c r="E34" s="89"/>
      <c r="N34" s="43"/>
      <c r="O34" s="83"/>
      <c r="P34" s="54"/>
      <c r="Q34" s="45"/>
      <c r="R34" s="18"/>
      <c r="S34" s="18"/>
      <c r="T34" s="46"/>
      <c r="U34" s="52"/>
    </row>
    <row r="35" spans="1:21" ht="20.100000000000001" customHeight="1" x14ac:dyDescent="0.2">
      <c r="A35" s="353" t="s">
        <v>42</v>
      </c>
      <c r="B35" s="354"/>
      <c r="C35" s="87">
        <f t="shared" si="1"/>
        <v>44456</v>
      </c>
      <c r="D35" s="48"/>
      <c r="E35" s="89"/>
      <c r="N35" s="43"/>
      <c r="O35" s="83"/>
      <c r="P35" s="54"/>
      <c r="Q35" s="45"/>
      <c r="R35" s="18"/>
      <c r="S35" s="18"/>
      <c r="T35" s="46"/>
      <c r="U35" s="52"/>
    </row>
    <row r="36" spans="1:21" ht="20.100000000000001" customHeight="1" x14ac:dyDescent="0.2">
      <c r="A36" s="353" t="s">
        <v>43</v>
      </c>
      <c r="B36" s="354"/>
      <c r="C36" s="87"/>
      <c r="D36" s="48">
        <f t="shared" si="2"/>
        <v>31043</v>
      </c>
      <c r="E36" s="89"/>
      <c r="N36" s="43"/>
      <c r="O36" s="83"/>
      <c r="P36" s="44"/>
      <c r="Q36" s="45"/>
      <c r="R36" s="18"/>
      <c r="S36" s="18"/>
      <c r="T36" s="46"/>
      <c r="U36" s="52"/>
    </row>
    <row r="37" spans="1:21" ht="20.100000000000001" customHeight="1" x14ac:dyDescent="0.2">
      <c r="A37" s="353" t="s">
        <v>44</v>
      </c>
      <c r="B37" s="354"/>
      <c r="C37" s="87">
        <f t="shared" si="1"/>
        <v>44659</v>
      </c>
      <c r="D37" s="48"/>
      <c r="E37" s="90"/>
      <c r="N37" s="43"/>
      <c r="O37" s="83"/>
      <c r="P37" s="54"/>
      <c r="Q37" s="45"/>
      <c r="R37" s="18"/>
      <c r="S37" s="18"/>
      <c r="T37" s="46"/>
      <c r="U37" s="52"/>
    </row>
    <row r="38" spans="1:21" ht="20.100000000000001" customHeight="1" x14ac:dyDescent="0.2">
      <c r="A38" s="353" t="s">
        <v>27</v>
      </c>
      <c r="B38" s="354"/>
      <c r="C38" s="87">
        <f t="shared" si="1"/>
        <v>44659</v>
      </c>
      <c r="D38" s="48">
        <f t="shared" si="2"/>
        <v>26125</v>
      </c>
      <c r="E38" s="58">
        <f>L17</f>
        <v>181</v>
      </c>
      <c r="N38" s="43"/>
      <c r="O38" s="83"/>
      <c r="P38" s="54"/>
      <c r="Q38" s="45"/>
      <c r="R38" s="18"/>
      <c r="S38" s="18"/>
      <c r="T38" s="46"/>
      <c r="U38" s="52"/>
    </row>
    <row r="39" spans="1:21" ht="20.100000000000001" customHeight="1" x14ac:dyDescent="0.2">
      <c r="A39" s="353" t="s">
        <v>45</v>
      </c>
      <c r="B39" s="354"/>
      <c r="C39" s="87">
        <f t="shared" si="1"/>
        <v>45390</v>
      </c>
      <c r="D39" s="48">
        <f t="shared" si="2"/>
        <v>48625</v>
      </c>
      <c r="E39" s="89"/>
      <c r="N39" s="43"/>
      <c r="O39" s="83"/>
      <c r="P39" s="54"/>
      <c r="Q39" s="45"/>
      <c r="R39" s="18"/>
      <c r="S39" s="18"/>
      <c r="T39" s="46"/>
      <c r="U39" s="52"/>
    </row>
    <row r="40" spans="1:21" ht="20.100000000000001" customHeight="1" x14ac:dyDescent="0.2">
      <c r="A40" s="353" t="s">
        <v>46</v>
      </c>
      <c r="B40" s="354"/>
      <c r="C40" s="87">
        <f t="shared" si="1"/>
        <v>44650</v>
      </c>
      <c r="D40" s="48">
        <f t="shared" si="2"/>
        <v>45073</v>
      </c>
      <c r="E40" s="89"/>
      <c r="N40" s="43"/>
      <c r="O40" s="83"/>
      <c r="P40" s="54"/>
      <c r="Q40" s="45"/>
      <c r="R40" s="18"/>
      <c r="S40" s="18"/>
      <c r="T40" s="46"/>
      <c r="U40" s="52"/>
    </row>
    <row r="41" spans="1:21" ht="20.100000000000001" customHeight="1" thickBot="1" x14ac:dyDescent="0.25">
      <c r="A41" s="355" t="s">
        <v>47</v>
      </c>
      <c r="B41" s="356"/>
      <c r="C41" s="91">
        <f t="shared" si="1"/>
        <v>45390</v>
      </c>
      <c r="D41" s="92"/>
      <c r="E41" s="93"/>
      <c r="N41" s="43"/>
      <c r="O41" s="83"/>
      <c r="P41" s="44"/>
      <c r="Q41" s="45"/>
      <c r="R41" s="18"/>
      <c r="S41" s="18"/>
      <c r="T41" s="46"/>
      <c r="U41" s="52"/>
    </row>
    <row r="42" spans="1:21" ht="20.100000000000001" customHeight="1" x14ac:dyDescent="0.2">
      <c r="N42" s="43"/>
      <c r="O42" s="83"/>
      <c r="P42" s="44"/>
      <c r="Q42" s="45"/>
      <c r="R42" s="18"/>
      <c r="S42" s="18"/>
      <c r="T42" s="46"/>
      <c r="U42" s="52"/>
    </row>
    <row r="43" spans="1:21" ht="20.100000000000001" customHeight="1" x14ac:dyDescent="0.2">
      <c r="N43" s="43"/>
      <c r="O43" s="83"/>
      <c r="P43" s="44"/>
      <c r="Q43" s="45"/>
      <c r="R43" s="18"/>
      <c r="S43" s="18"/>
      <c r="T43" s="46"/>
      <c r="U43" s="52"/>
    </row>
    <row r="44" spans="1:21" ht="20.100000000000001" customHeight="1" x14ac:dyDescent="0.2">
      <c r="N44" s="43"/>
      <c r="O44" s="83"/>
      <c r="P44" s="44"/>
      <c r="Q44" s="45"/>
      <c r="R44" s="18"/>
      <c r="S44" s="18"/>
      <c r="T44" s="46"/>
      <c r="U44" s="52"/>
    </row>
    <row r="45" spans="1:21" ht="20.100000000000001" customHeight="1" x14ac:dyDescent="0.2">
      <c r="N45" s="43"/>
      <c r="O45" s="83"/>
      <c r="P45" s="44"/>
      <c r="Q45" s="45"/>
      <c r="R45" s="18"/>
      <c r="S45" s="18"/>
      <c r="T45" s="46"/>
      <c r="U45" s="52"/>
    </row>
    <row r="46" spans="1:21" ht="20.100000000000001" customHeight="1" x14ac:dyDescent="0.2">
      <c r="N46" s="94"/>
      <c r="O46" s="94"/>
      <c r="P46" s="52"/>
      <c r="Q46" s="94"/>
      <c r="R46" s="94"/>
      <c r="S46" s="94"/>
      <c r="T46" s="46"/>
      <c r="U46" s="52"/>
    </row>
    <row r="47" spans="1:21" ht="20.100000000000001" customHeight="1" x14ac:dyDescent="0.2">
      <c r="N47" s="94"/>
      <c r="O47" s="94"/>
      <c r="P47" s="52"/>
      <c r="Q47" s="94"/>
      <c r="R47" s="94"/>
      <c r="S47" s="94"/>
      <c r="T47" s="46"/>
      <c r="U47" s="52"/>
    </row>
    <row r="48" spans="1:21" ht="20.100000000000001" customHeight="1" x14ac:dyDescent="0.2">
      <c r="N48" s="94"/>
      <c r="O48" s="94"/>
      <c r="P48" s="52"/>
      <c r="Q48" s="94"/>
      <c r="R48" s="94"/>
      <c r="S48" s="94"/>
      <c r="T48" s="46"/>
      <c r="U48" s="52"/>
    </row>
    <row r="49" spans="14:21" ht="20.100000000000001" customHeight="1" x14ac:dyDescent="0.2">
      <c r="N49" s="94"/>
      <c r="O49" s="94"/>
      <c r="P49" s="52"/>
      <c r="Q49" s="94"/>
      <c r="R49" s="94"/>
      <c r="S49" s="94"/>
      <c r="T49" s="46"/>
      <c r="U49" s="52"/>
    </row>
    <row r="50" spans="14:21" ht="20.100000000000001" customHeight="1" x14ac:dyDescent="0.2">
      <c r="N50" s="94"/>
      <c r="O50" s="94"/>
      <c r="P50" s="52"/>
      <c r="Q50" s="94"/>
      <c r="R50" s="94"/>
      <c r="S50" s="94"/>
      <c r="T50" s="77"/>
      <c r="U50" s="95"/>
    </row>
    <row r="51" spans="14:21" x14ac:dyDescent="0.2">
      <c r="N51" s="94"/>
      <c r="O51" s="96"/>
      <c r="P51" s="77"/>
      <c r="Q51" s="77"/>
      <c r="R51" s="77"/>
      <c r="S51" s="94"/>
      <c r="T51" s="77"/>
      <c r="U51" s="95"/>
    </row>
    <row r="52" spans="14:21" x14ac:dyDescent="0.2">
      <c r="N52" s="94"/>
      <c r="O52" s="96"/>
      <c r="P52" s="77"/>
      <c r="Q52" s="77"/>
      <c r="R52" s="77"/>
      <c r="S52" s="94"/>
      <c r="T52" s="77"/>
      <c r="U52" s="52"/>
    </row>
    <row r="53" spans="14:21" x14ac:dyDescent="0.2">
      <c r="N53" s="94"/>
      <c r="O53" s="94"/>
      <c r="P53" s="77"/>
      <c r="Q53" s="77"/>
      <c r="R53" s="77"/>
      <c r="S53" s="94"/>
      <c r="T53" s="77"/>
      <c r="U53" s="52"/>
    </row>
    <row r="54" spans="14:21" x14ac:dyDescent="0.2">
      <c r="N54" s="94"/>
      <c r="O54" s="94"/>
      <c r="P54" s="77"/>
      <c r="Q54" s="77"/>
      <c r="R54" s="77"/>
      <c r="S54" s="94"/>
      <c r="T54" s="77"/>
      <c r="U54" s="95"/>
    </row>
    <row r="55" spans="14:21" x14ac:dyDescent="0.2">
      <c r="N55" s="77"/>
      <c r="O55" s="96"/>
      <c r="P55" s="77"/>
      <c r="Q55" s="77"/>
      <c r="R55" s="77"/>
      <c r="S55" s="94"/>
      <c r="T55" s="77"/>
      <c r="U55" s="95"/>
    </row>
    <row r="56" spans="14:21" x14ac:dyDescent="0.2">
      <c r="N56" s="77"/>
      <c r="O56" s="96"/>
      <c r="P56" s="77"/>
      <c r="Q56" s="77"/>
      <c r="R56" s="77"/>
      <c r="S56" s="94"/>
      <c r="T56" s="77"/>
      <c r="U56" s="52"/>
    </row>
    <row r="57" spans="14:21" x14ac:dyDescent="0.2">
      <c r="N57" s="77"/>
      <c r="O57" s="94"/>
      <c r="P57" s="77"/>
      <c r="Q57" s="77"/>
      <c r="R57" s="77"/>
      <c r="S57" s="94"/>
      <c r="T57" s="77"/>
      <c r="U57" s="95"/>
    </row>
    <row r="58" spans="14:21" x14ac:dyDescent="0.2">
      <c r="N58" s="77"/>
      <c r="O58" s="96"/>
      <c r="P58" s="77"/>
      <c r="Q58" s="77"/>
      <c r="R58" s="77"/>
      <c r="S58" s="94"/>
      <c r="T58" s="77"/>
      <c r="U58" s="52"/>
    </row>
    <row r="59" spans="14:21" x14ac:dyDescent="0.2">
      <c r="N59" s="77"/>
      <c r="O59" s="94"/>
      <c r="P59" s="77"/>
      <c r="Q59" s="77"/>
      <c r="R59" s="77"/>
      <c r="S59" s="94"/>
      <c r="T59" s="77"/>
      <c r="U59" s="52"/>
    </row>
    <row r="60" spans="14:21" x14ac:dyDescent="0.2">
      <c r="N60" s="77"/>
      <c r="O60" s="94"/>
      <c r="P60" s="77"/>
      <c r="Q60" s="77"/>
      <c r="R60" s="77"/>
      <c r="S60" s="94"/>
      <c r="T60" s="77"/>
      <c r="U60" s="95"/>
    </row>
    <row r="61" spans="14:21" x14ac:dyDescent="0.2">
      <c r="N61" s="77"/>
      <c r="O61" s="96"/>
      <c r="P61" s="77"/>
      <c r="Q61" s="77"/>
      <c r="R61" s="77"/>
      <c r="S61" s="94"/>
      <c r="T61" s="97"/>
      <c r="U61" s="78"/>
    </row>
    <row r="62" spans="14:21" x14ac:dyDescent="0.2">
      <c r="N62" s="77"/>
      <c r="O62" s="94"/>
      <c r="P62" s="94"/>
      <c r="Q62" s="77"/>
      <c r="R62" s="77"/>
      <c r="S62" s="77"/>
      <c r="T62" s="97"/>
      <c r="U62" s="78"/>
    </row>
    <row r="63" spans="14:21" x14ac:dyDescent="0.2">
      <c r="N63" s="98"/>
      <c r="O63" s="98"/>
      <c r="P63" s="98"/>
      <c r="Q63" s="46"/>
      <c r="R63" s="46"/>
      <c r="S63" s="46"/>
    </row>
  </sheetData>
  <mergeCells count="38">
    <mergeCell ref="A7:B7"/>
    <mergeCell ref="C7:E7"/>
    <mergeCell ref="G7:L7"/>
    <mergeCell ref="A1:D2"/>
    <mergeCell ref="E1:L2"/>
    <mergeCell ref="C3:D3"/>
    <mergeCell ref="E3:F3"/>
    <mergeCell ref="G6:L6"/>
    <mergeCell ref="A19:B19"/>
    <mergeCell ref="A8:B8"/>
    <mergeCell ref="A9:B9"/>
    <mergeCell ref="A10:B10"/>
    <mergeCell ref="A11:B11"/>
    <mergeCell ref="A12:B12"/>
    <mergeCell ref="A13:B13"/>
    <mergeCell ref="A14:B14"/>
    <mergeCell ref="A15:B15"/>
    <mergeCell ref="A16:B16"/>
    <mergeCell ref="A17:B17"/>
    <mergeCell ref="A18:B18"/>
    <mergeCell ref="A20:B20"/>
    <mergeCell ref="D23:E25"/>
    <mergeCell ref="A26:B27"/>
    <mergeCell ref="C26:E27"/>
    <mergeCell ref="A28:B29"/>
    <mergeCell ref="C28:E28"/>
    <mergeCell ref="A41:B41"/>
    <mergeCell ref="A30:B30"/>
    <mergeCell ref="A31:B31"/>
    <mergeCell ref="A32:B32"/>
    <mergeCell ref="A33:B33"/>
    <mergeCell ref="A34:B34"/>
    <mergeCell ref="A35:B35"/>
    <mergeCell ref="A36:B36"/>
    <mergeCell ref="A37:B37"/>
    <mergeCell ref="A38:B38"/>
    <mergeCell ref="A39:B39"/>
    <mergeCell ref="A40:B40"/>
  </mergeCells>
  <conditionalFormatting sqref="R10:S45">
    <cfRule type="containsText" dxfId="25" priority="6" stopIfTrue="1" operator="containsText" text="OUI">
      <formula>NOT(ISERROR(SEARCH("OUI",R10)))</formula>
    </cfRule>
  </conditionalFormatting>
  <conditionalFormatting sqref="J9:J20 L9:L20 H9:H20">
    <cfRule type="containsBlanks" dxfId="24" priority="2" stopIfTrue="1">
      <formula>LEN(TRIM(H9))=0</formula>
    </cfRule>
  </conditionalFormatting>
  <conditionalFormatting sqref="J11:J13 J15 J17:J19 L17 H9:H20">
    <cfRule type="cellIs" dxfId="23" priority="3" stopIfTrue="1" operator="between">
      <formula>60</formula>
      <formula>90000</formula>
    </cfRule>
    <cfRule type="cellIs" dxfId="22" priority="4" stopIfTrue="1" operator="between">
      <formula>10</formula>
      <formula>59</formula>
    </cfRule>
    <cfRule type="cellIs" dxfId="21" priority="5" stopIfTrue="1" operator="between">
      <formula>-10000</formula>
      <formula>9</formula>
    </cfRule>
  </conditionalFormatting>
  <conditionalFormatting sqref="G9:L20">
    <cfRule type="containsBlanks" dxfId="20" priority="1" stopIfTrue="1">
      <formula>LEN(TRIM(G9))=0</formula>
    </cfRule>
  </conditionalFormatting>
  <hyperlinks>
    <hyperlink ref="E1:K2" location="'VTC P4'!A1" display="VTC P4"/>
    <hyperlink ref="A1:D2" location="'Etat du parc'!A10" display="RETOUR ETAT DU PARC"/>
    <hyperlink ref="E1:L2" location="VTC_P4!A1" display="VTC P4"/>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U52"/>
  <sheetViews>
    <sheetView workbookViewId="0">
      <selection activeCell="M1" sqref="A1:XFD50"/>
    </sheetView>
  </sheetViews>
  <sheetFormatPr baseColWidth="10" defaultRowHeight="14.25" x14ac:dyDescent="0.2"/>
  <cols>
    <col min="1" max="12" width="20.7109375" style="1" customWidth="1"/>
    <col min="13" max="13" width="5.7109375" style="1" customWidth="1"/>
    <col min="14" max="16" width="30.7109375" style="1" customWidth="1"/>
    <col min="17" max="17" width="10.5703125" style="1" customWidth="1"/>
    <col min="18" max="18" width="16.28515625" style="1" bestFit="1" customWidth="1"/>
    <col min="19" max="19" width="20.140625" style="1" bestFit="1" customWidth="1"/>
    <col min="20" max="16384" width="11.42578125" style="1"/>
  </cols>
  <sheetData>
    <row r="1" spans="1:19" ht="20.100000000000001" customHeight="1" x14ac:dyDescent="0.2">
      <c r="A1" s="392" t="s">
        <v>0</v>
      </c>
      <c r="B1" s="392"/>
      <c r="C1" s="392"/>
      <c r="D1" s="392"/>
      <c r="E1" s="393" t="s">
        <v>48</v>
      </c>
      <c r="F1" s="395"/>
      <c r="G1" s="395"/>
      <c r="H1" s="395"/>
      <c r="I1" s="395"/>
      <c r="J1" s="395"/>
      <c r="K1" s="395"/>
      <c r="L1" s="396"/>
    </row>
    <row r="2" spans="1:19" ht="20.100000000000001" customHeight="1" thickBot="1" x14ac:dyDescent="0.25">
      <c r="A2" s="392"/>
      <c r="B2" s="392"/>
      <c r="C2" s="392"/>
      <c r="D2" s="392"/>
      <c r="E2" s="397"/>
      <c r="F2" s="398"/>
      <c r="G2" s="398"/>
      <c r="H2" s="398"/>
      <c r="I2" s="398"/>
      <c r="J2" s="398"/>
      <c r="K2" s="398"/>
      <c r="L2" s="399"/>
    </row>
    <row r="3" spans="1:19" ht="20.100000000000001" customHeight="1" thickBot="1" x14ac:dyDescent="0.25">
      <c r="A3" s="2" t="s">
        <v>2</v>
      </c>
      <c r="B3" s="3" t="str">
        <f>VLOOKUP(E3,[1]potentiels!$B$10:$F$656,2,FALSE)</f>
        <v>CCL</v>
      </c>
      <c r="C3" s="438" t="s">
        <v>49</v>
      </c>
      <c r="D3" s="439"/>
      <c r="E3" s="440" t="s">
        <v>50</v>
      </c>
      <c r="F3" s="440"/>
      <c r="G3" s="99"/>
      <c r="H3" s="5"/>
    </row>
    <row r="4" spans="1:19" ht="20.100000000000001" customHeight="1" thickBot="1" x14ac:dyDescent="0.25">
      <c r="A4" s="100" t="s">
        <v>5</v>
      </c>
      <c r="B4" s="101" t="s">
        <v>6</v>
      </c>
    </row>
    <row r="5" spans="1:19" ht="20.100000000000001" customHeight="1" thickBot="1" x14ac:dyDescent="0.25">
      <c r="A5" s="8">
        <f>VLOOKUP(E3,[1]potentiels!$B$10:$F$656,4,FALSE)</f>
        <v>83475</v>
      </c>
      <c r="B5" s="8">
        <f>VLOOKUP(E3,[1]potentiels!$B$10:$F$656,5,FALSE)</f>
        <v>3722</v>
      </c>
    </row>
    <row r="6" spans="1:19" ht="20.100000000000001" customHeight="1" thickBot="1" x14ac:dyDescent="0.25">
      <c r="A6" s="102"/>
      <c r="B6" s="103"/>
    </row>
    <row r="7" spans="1:19" ht="20.100000000000001" customHeight="1" thickBot="1" x14ac:dyDescent="0.5">
      <c r="A7" s="441" t="s">
        <v>7</v>
      </c>
      <c r="B7" s="442"/>
      <c r="C7" s="443" t="s">
        <v>8</v>
      </c>
      <c r="D7" s="444"/>
      <c r="E7" s="445"/>
      <c r="G7" s="446" t="s">
        <v>9</v>
      </c>
      <c r="H7" s="447"/>
      <c r="I7" s="447"/>
      <c r="J7" s="447"/>
      <c r="K7" s="447"/>
      <c r="L7" s="448"/>
      <c r="N7" s="104"/>
      <c r="O7" s="104"/>
      <c r="P7" s="104"/>
      <c r="Q7" s="104"/>
      <c r="R7" s="104"/>
      <c r="S7" s="104"/>
    </row>
    <row r="8" spans="1:19" ht="20.100000000000001" customHeight="1" thickBot="1" x14ac:dyDescent="0.25">
      <c r="A8" s="384"/>
      <c r="B8" s="385"/>
      <c r="C8" s="105" t="s">
        <v>10</v>
      </c>
      <c r="D8" s="106" t="s">
        <v>11</v>
      </c>
      <c r="E8" s="107" t="s">
        <v>12</v>
      </c>
      <c r="G8" s="108" t="s">
        <v>51</v>
      </c>
      <c r="H8" s="109" t="s">
        <v>14</v>
      </c>
      <c r="I8" s="109" t="s">
        <v>52</v>
      </c>
      <c r="J8" s="109" t="s">
        <v>16</v>
      </c>
      <c r="K8" s="109" t="s">
        <v>17</v>
      </c>
      <c r="L8" s="110" t="s">
        <v>53</v>
      </c>
      <c r="N8" s="22"/>
      <c r="O8" s="23"/>
      <c r="P8" s="24"/>
      <c r="Q8" s="23"/>
      <c r="R8" s="23"/>
      <c r="S8" s="23"/>
    </row>
    <row r="9" spans="1:19" ht="20.100000000000001" customHeight="1" x14ac:dyDescent="0.25">
      <c r="A9" s="436" t="s">
        <v>19</v>
      </c>
      <c r="B9" s="437"/>
      <c r="C9" s="25">
        <v>43523</v>
      </c>
      <c r="D9" s="26"/>
      <c r="E9" s="27"/>
      <c r="G9" s="111">
        <f>DATE(YEAR(C9)+2,MONTH(C9),DAY(C9))</f>
        <v>44254</v>
      </c>
      <c r="H9" s="112">
        <f ca="1">G9-TODAY()</f>
        <v>-356</v>
      </c>
      <c r="I9" s="113"/>
      <c r="J9" s="114"/>
      <c r="K9" s="113"/>
      <c r="L9" s="115"/>
      <c r="N9" s="22"/>
      <c r="O9" s="23"/>
      <c r="P9" s="24"/>
      <c r="Q9" s="34"/>
      <c r="R9" s="34"/>
      <c r="S9" s="34"/>
    </row>
    <row r="10" spans="1:19" ht="20.100000000000001" customHeight="1" x14ac:dyDescent="0.25">
      <c r="A10" s="429" t="s">
        <v>20</v>
      </c>
      <c r="B10" s="430"/>
      <c r="C10" s="35">
        <v>44306</v>
      </c>
      <c r="D10" s="36"/>
      <c r="E10" s="37"/>
      <c r="G10" s="116">
        <f>DATE(YEAR(C10)+1,MONTH(C10),DAY(C10))</f>
        <v>44671</v>
      </c>
      <c r="H10" s="117">
        <f t="shared" ref="H10:H18" ca="1" si="0">G10-TODAY()</f>
        <v>61</v>
      </c>
      <c r="I10" s="118"/>
      <c r="J10" s="119"/>
      <c r="K10" s="118"/>
      <c r="L10" s="120"/>
      <c r="N10" s="22"/>
      <c r="O10" s="24"/>
      <c r="P10" s="24"/>
      <c r="Q10" s="24"/>
      <c r="R10" s="18"/>
      <c r="S10" s="18"/>
    </row>
    <row r="11" spans="1:19" ht="20.100000000000001" customHeight="1" x14ac:dyDescent="0.2">
      <c r="A11" s="429" t="s">
        <v>54</v>
      </c>
      <c r="B11" s="430"/>
      <c r="C11" s="35">
        <v>43809</v>
      </c>
      <c r="D11" s="48">
        <v>81035</v>
      </c>
      <c r="E11" s="121"/>
      <c r="G11" s="116">
        <f t="shared" ref="G11:G15" si="1">DATE(YEAR(C11)+2,MONTH(C11),DAY(C11))</f>
        <v>44540</v>
      </c>
      <c r="H11" s="117">
        <f t="shared" ca="1" si="0"/>
        <v>-70</v>
      </c>
      <c r="I11" s="118">
        <f>D11+10000</f>
        <v>91035</v>
      </c>
      <c r="J11" s="119">
        <f>I11-A5</f>
        <v>7560</v>
      </c>
      <c r="K11" s="118"/>
      <c r="L11" s="120"/>
      <c r="N11" s="22"/>
      <c r="O11" s="24"/>
      <c r="P11" s="24"/>
      <c r="Q11" s="24"/>
      <c r="R11" s="18"/>
      <c r="S11" s="18"/>
    </row>
    <row r="12" spans="1:19" ht="20.100000000000001" customHeight="1" x14ac:dyDescent="0.25">
      <c r="A12" s="429" t="s">
        <v>55</v>
      </c>
      <c r="B12" s="430"/>
      <c r="C12" s="35">
        <v>43179</v>
      </c>
      <c r="D12" s="36"/>
      <c r="E12" s="37"/>
      <c r="G12" s="116">
        <f>DATE(YEAR(C12)+14,MONTH(C12)+5,DAY(C12))</f>
        <v>48446</v>
      </c>
      <c r="H12" s="117">
        <f t="shared" ca="1" si="0"/>
        <v>3836</v>
      </c>
      <c r="I12" s="122"/>
      <c r="J12" s="117"/>
      <c r="K12" s="118"/>
      <c r="L12" s="120"/>
      <c r="N12" s="22"/>
      <c r="O12" s="24"/>
      <c r="P12" s="24"/>
      <c r="Q12" s="24"/>
      <c r="R12" s="18"/>
      <c r="S12" s="18"/>
    </row>
    <row r="13" spans="1:19" ht="20.100000000000001" customHeight="1" x14ac:dyDescent="0.25">
      <c r="A13" s="429"/>
      <c r="B13" s="430"/>
      <c r="C13" s="123"/>
      <c r="D13" s="36"/>
      <c r="E13" s="37"/>
      <c r="G13" s="116"/>
      <c r="H13" s="117"/>
      <c r="I13" s="118"/>
      <c r="J13" s="119"/>
      <c r="K13" s="118"/>
      <c r="L13" s="120"/>
      <c r="N13" s="22"/>
      <c r="O13" s="24"/>
      <c r="P13" s="34"/>
      <c r="Q13" s="24"/>
      <c r="R13" s="18"/>
      <c r="S13" s="18"/>
    </row>
    <row r="14" spans="1:19" ht="20.100000000000001" customHeight="1" x14ac:dyDescent="0.2">
      <c r="A14" s="429" t="s">
        <v>56</v>
      </c>
      <c r="B14" s="430"/>
      <c r="C14" s="123">
        <v>43944</v>
      </c>
      <c r="D14" s="124">
        <v>81461</v>
      </c>
      <c r="E14" s="125">
        <v>3565</v>
      </c>
      <c r="G14" s="116">
        <f t="shared" si="1"/>
        <v>44674</v>
      </c>
      <c r="H14" s="117">
        <f t="shared" ca="1" si="0"/>
        <v>64</v>
      </c>
      <c r="I14" s="118">
        <f>D14+5000</f>
        <v>86461</v>
      </c>
      <c r="J14" s="119">
        <f>I14-A5</f>
        <v>2986</v>
      </c>
      <c r="K14" s="118">
        <f>E14+200</f>
        <v>3765</v>
      </c>
      <c r="L14" s="120">
        <f>K14-B5</f>
        <v>43</v>
      </c>
      <c r="N14" s="22"/>
      <c r="O14" s="24"/>
      <c r="P14" s="34"/>
      <c r="Q14" s="24"/>
      <c r="R14" s="18"/>
      <c r="S14" s="18"/>
    </row>
    <row r="15" spans="1:19" ht="20.100000000000001" customHeight="1" x14ac:dyDescent="0.2">
      <c r="A15" s="429" t="s">
        <v>57</v>
      </c>
      <c r="B15" s="430"/>
      <c r="C15" s="123">
        <v>44175</v>
      </c>
      <c r="D15" s="124">
        <v>82778</v>
      </c>
      <c r="E15" s="58">
        <v>3663</v>
      </c>
      <c r="G15" s="116">
        <f t="shared" si="1"/>
        <v>44905</v>
      </c>
      <c r="H15" s="117">
        <f t="shared" ca="1" si="0"/>
        <v>295</v>
      </c>
      <c r="I15" s="118">
        <f>D15+10000</f>
        <v>92778</v>
      </c>
      <c r="J15" s="119">
        <f>I15-A5</f>
        <v>9303</v>
      </c>
      <c r="K15" s="118">
        <f>D15+400</f>
        <v>83178</v>
      </c>
      <c r="L15" s="120">
        <f>K15-B5</f>
        <v>79456</v>
      </c>
      <c r="N15" s="22"/>
      <c r="O15" s="24"/>
      <c r="P15" s="24"/>
      <c r="Q15" s="24"/>
      <c r="R15" s="18"/>
      <c r="S15" s="18"/>
    </row>
    <row r="16" spans="1:19" ht="20.100000000000001" customHeight="1" x14ac:dyDescent="0.25">
      <c r="A16" s="429"/>
      <c r="B16" s="430"/>
      <c r="C16" s="123"/>
      <c r="D16" s="124"/>
      <c r="E16" s="37"/>
      <c r="G16" s="116"/>
      <c r="H16" s="117"/>
      <c r="I16" s="118"/>
      <c r="J16" s="119"/>
      <c r="K16" s="118"/>
      <c r="L16" s="120"/>
      <c r="N16" s="22"/>
      <c r="O16" s="24"/>
      <c r="P16" s="24"/>
      <c r="Q16" s="45"/>
      <c r="R16" s="18"/>
      <c r="S16" s="18"/>
    </row>
    <row r="17" spans="1:21" ht="20.100000000000001" customHeight="1" x14ac:dyDescent="0.25">
      <c r="A17" s="429" t="s">
        <v>58</v>
      </c>
      <c r="B17" s="430"/>
      <c r="C17" s="123">
        <v>43523</v>
      </c>
      <c r="D17" s="48">
        <v>78645</v>
      </c>
      <c r="E17" s="37"/>
      <c r="G17" s="116">
        <f>DATE(YEAR(C17)+4,MONTH(C17),DAY(C17))</f>
        <v>44984</v>
      </c>
      <c r="H17" s="117">
        <f t="shared" ca="1" si="0"/>
        <v>374</v>
      </c>
      <c r="I17" s="118">
        <f>D17+40000</f>
        <v>118645</v>
      </c>
      <c r="J17" s="119">
        <f>I17-A6</f>
        <v>118645</v>
      </c>
      <c r="K17" s="118"/>
      <c r="L17" s="120"/>
      <c r="N17" s="22"/>
      <c r="O17" s="24"/>
      <c r="P17" s="24"/>
      <c r="Q17" s="24"/>
      <c r="R17" s="18"/>
      <c r="S17" s="18"/>
    </row>
    <row r="18" spans="1:21" ht="20.100000000000001" customHeight="1" thickBot="1" x14ac:dyDescent="0.3">
      <c r="A18" s="431" t="s">
        <v>59</v>
      </c>
      <c r="B18" s="431"/>
      <c r="C18" s="126">
        <v>44306</v>
      </c>
      <c r="D18" s="127"/>
      <c r="E18" s="128"/>
      <c r="G18" s="116">
        <f>DATE(YEAR(C18)+1,MONTH(C18),DAY(C18))</f>
        <v>44671</v>
      </c>
      <c r="H18" s="117">
        <f t="shared" ca="1" si="0"/>
        <v>61</v>
      </c>
      <c r="I18" s="129"/>
      <c r="J18" s="130"/>
      <c r="K18" s="129"/>
      <c r="L18" s="131"/>
      <c r="N18" s="22"/>
      <c r="O18" s="24"/>
      <c r="P18" s="24"/>
      <c r="Q18" s="24"/>
      <c r="R18" s="18"/>
      <c r="S18" s="18"/>
    </row>
    <row r="19" spans="1:21" ht="20.100000000000001" customHeight="1" x14ac:dyDescent="0.2">
      <c r="N19" s="22"/>
      <c r="O19" s="24"/>
      <c r="P19" s="24"/>
      <c r="Q19" s="24"/>
      <c r="R19" s="18"/>
      <c r="S19" s="18"/>
    </row>
    <row r="20" spans="1:21" ht="20.100000000000001" customHeight="1" thickBot="1" x14ac:dyDescent="0.25">
      <c r="N20" s="22"/>
      <c r="O20" s="24"/>
      <c r="P20" s="24"/>
      <c r="Q20" s="24"/>
      <c r="R20" s="18"/>
      <c r="S20" s="18"/>
    </row>
    <row r="21" spans="1:21" ht="20.100000000000001" customHeight="1" x14ac:dyDescent="0.2">
      <c r="A21" s="132" t="s">
        <v>31</v>
      </c>
      <c r="B21" s="133">
        <f ca="1">TODAY()</f>
        <v>44610</v>
      </c>
      <c r="C21" s="134"/>
      <c r="D21" s="134"/>
      <c r="E21" s="135"/>
      <c r="N21" s="43"/>
      <c r="O21" s="43"/>
      <c r="P21" s="44"/>
      <c r="Q21" s="45"/>
      <c r="R21" s="18"/>
      <c r="S21" s="18"/>
      <c r="T21" s="46"/>
      <c r="U21" s="71"/>
    </row>
    <row r="22" spans="1:21" ht="20.100000000000001" customHeight="1" x14ac:dyDescent="0.2">
      <c r="A22" s="136">
        <f>A5</f>
        <v>83475</v>
      </c>
      <c r="B22" s="137" t="s">
        <v>32</v>
      </c>
      <c r="C22" s="137"/>
      <c r="D22" s="137"/>
      <c r="E22" s="138"/>
      <c r="F22" s="74"/>
      <c r="N22" s="43"/>
      <c r="O22" s="43"/>
      <c r="P22" s="44"/>
      <c r="Q22" s="45"/>
      <c r="R22" s="18"/>
      <c r="S22" s="18"/>
      <c r="T22" s="46"/>
      <c r="U22" s="71"/>
    </row>
    <row r="23" spans="1:21" ht="20.100000000000001" customHeight="1" thickBot="1" x14ac:dyDescent="0.25">
      <c r="A23" s="139">
        <f>B5</f>
        <v>3722</v>
      </c>
      <c r="B23" s="140" t="s">
        <v>33</v>
      </c>
      <c r="C23" s="140"/>
      <c r="D23" s="140"/>
      <c r="E23" s="141"/>
      <c r="N23" s="43"/>
      <c r="O23" s="43"/>
      <c r="P23" s="44"/>
      <c r="Q23" s="24"/>
      <c r="R23" s="18"/>
      <c r="S23" s="18"/>
      <c r="T23" s="77"/>
      <c r="U23" s="78"/>
    </row>
    <row r="24" spans="1:21" ht="20.100000000000001" customHeight="1" x14ac:dyDescent="0.2">
      <c r="A24" s="432" t="s">
        <v>60</v>
      </c>
      <c r="B24" s="433"/>
      <c r="C24" s="416" t="str">
        <f>E3</f>
        <v>68721114</v>
      </c>
      <c r="D24" s="416"/>
      <c r="E24" s="417"/>
      <c r="N24" s="22"/>
      <c r="O24" s="24"/>
      <c r="P24" s="24"/>
      <c r="Q24" s="24"/>
      <c r="R24" s="18"/>
      <c r="S24" s="18"/>
    </row>
    <row r="25" spans="1:21" ht="20.100000000000001" customHeight="1" thickBot="1" x14ac:dyDescent="0.25">
      <c r="A25" s="434"/>
      <c r="B25" s="435"/>
      <c r="C25" s="418"/>
      <c r="D25" s="418"/>
      <c r="E25" s="419"/>
      <c r="N25" s="22"/>
      <c r="O25" s="24"/>
      <c r="P25" s="24"/>
      <c r="Q25" s="24"/>
      <c r="R25" s="18"/>
      <c r="S25" s="18"/>
    </row>
    <row r="26" spans="1:21" ht="20.100000000000001" customHeight="1" x14ac:dyDescent="0.2">
      <c r="A26" s="420" t="s">
        <v>61</v>
      </c>
      <c r="B26" s="421"/>
      <c r="C26" s="424" t="s">
        <v>36</v>
      </c>
      <c r="D26" s="425"/>
      <c r="E26" s="426"/>
      <c r="N26" s="22"/>
      <c r="O26" s="24"/>
      <c r="P26" s="24"/>
      <c r="Q26" s="45"/>
      <c r="R26" s="18"/>
      <c r="S26" s="18"/>
    </row>
    <row r="27" spans="1:21" ht="20.100000000000001" customHeight="1" thickBot="1" x14ac:dyDescent="0.25">
      <c r="A27" s="422"/>
      <c r="B27" s="423"/>
      <c r="C27" s="142" t="s">
        <v>10</v>
      </c>
      <c r="D27" s="143" t="s">
        <v>11</v>
      </c>
      <c r="E27" s="144" t="s">
        <v>12</v>
      </c>
      <c r="N27" s="22"/>
      <c r="O27" s="24"/>
      <c r="P27" s="24"/>
      <c r="Q27" s="24"/>
      <c r="R27" s="18"/>
      <c r="S27" s="18"/>
    </row>
    <row r="28" spans="1:21" ht="20.100000000000001" customHeight="1" x14ac:dyDescent="0.2">
      <c r="A28" s="427" t="s">
        <v>19</v>
      </c>
      <c r="B28" s="428"/>
      <c r="C28" s="145">
        <f>G9</f>
        <v>44254</v>
      </c>
      <c r="D28" s="146"/>
      <c r="E28" s="147"/>
      <c r="N28" s="22"/>
      <c r="O28" s="24"/>
      <c r="P28" s="24"/>
      <c r="Q28" s="24"/>
      <c r="R28" s="18"/>
      <c r="S28" s="18"/>
    </row>
    <row r="29" spans="1:21" ht="20.100000000000001" customHeight="1" x14ac:dyDescent="0.2">
      <c r="A29" s="414" t="s">
        <v>20</v>
      </c>
      <c r="B29" s="415"/>
      <c r="C29" s="123">
        <f t="shared" ref="C29:C37" si="2">G10</f>
        <v>44671</v>
      </c>
      <c r="D29" s="124"/>
      <c r="E29" s="125"/>
      <c r="N29" s="22"/>
      <c r="O29" s="24"/>
      <c r="P29" s="24"/>
      <c r="Q29" s="24"/>
      <c r="R29" s="18"/>
      <c r="S29" s="18"/>
    </row>
    <row r="30" spans="1:21" ht="20.100000000000001" customHeight="1" x14ac:dyDescent="0.2">
      <c r="A30" s="414" t="s">
        <v>62</v>
      </c>
      <c r="B30" s="415"/>
      <c r="C30" s="123">
        <f t="shared" si="2"/>
        <v>44540</v>
      </c>
      <c r="D30" s="124">
        <f t="shared" ref="D30:D36" si="3">I11</f>
        <v>91035</v>
      </c>
      <c r="E30" s="125"/>
      <c r="N30" s="22"/>
      <c r="O30" s="24"/>
      <c r="P30" s="24"/>
      <c r="Q30" s="24"/>
      <c r="R30" s="18"/>
      <c r="S30" s="18"/>
    </row>
    <row r="31" spans="1:21" ht="20.100000000000001" customHeight="1" x14ac:dyDescent="0.2">
      <c r="A31" s="414" t="s">
        <v>55</v>
      </c>
      <c r="B31" s="415"/>
      <c r="C31" s="123">
        <f t="shared" si="2"/>
        <v>48446</v>
      </c>
      <c r="D31" s="124"/>
      <c r="E31" s="125"/>
      <c r="N31" s="22"/>
      <c r="O31" s="24"/>
      <c r="P31" s="24"/>
      <c r="Q31" s="24"/>
      <c r="R31" s="18"/>
      <c r="S31" s="18"/>
    </row>
    <row r="32" spans="1:21" ht="20.100000000000001" customHeight="1" x14ac:dyDescent="0.2">
      <c r="A32" s="414"/>
      <c r="B32" s="415"/>
      <c r="C32" s="123"/>
      <c r="D32" s="124"/>
      <c r="E32" s="125"/>
      <c r="N32" s="22"/>
      <c r="O32" s="22"/>
      <c r="P32" s="24"/>
      <c r="Q32" s="24"/>
      <c r="R32" s="18"/>
      <c r="S32" s="18"/>
    </row>
    <row r="33" spans="1:19" ht="20.100000000000001" customHeight="1" x14ac:dyDescent="0.2">
      <c r="A33" s="414" t="s">
        <v>56</v>
      </c>
      <c r="B33" s="415"/>
      <c r="C33" s="123">
        <f t="shared" si="2"/>
        <v>44674</v>
      </c>
      <c r="D33" s="124">
        <f t="shared" si="3"/>
        <v>86461</v>
      </c>
      <c r="E33" s="125">
        <f>K14</f>
        <v>3765</v>
      </c>
      <c r="N33" s="22"/>
      <c r="O33" s="22"/>
      <c r="P33" s="24"/>
      <c r="Q33" s="24"/>
      <c r="R33" s="18"/>
      <c r="S33" s="18"/>
    </row>
    <row r="34" spans="1:19" ht="20.100000000000001" customHeight="1" x14ac:dyDescent="0.2">
      <c r="A34" s="414" t="s">
        <v>63</v>
      </c>
      <c r="B34" s="415"/>
      <c r="C34" s="123"/>
      <c r="D34" s="124">
        <f t="shared" si="3"/>
        <v>92778</v>
      </c>
      <c r="E34" s="125">
        <f>K15</f>
        <v>83178</v>
      </c>
      <c r="N34" s="22"/>
      <c r="O34" s="22"/>
      <c r="P34" s="24"/>
      <c r="Q34" s="24"/>
      <c r="R34" s="18"/>
      <c r="S34" s="18"/>
    </row>
    <row r="35" spans="1:19" ht="20.100000000000001" customHeight="1" x14ac:dyDescent="0.2">
      <c r="A35" s="414"/>
      <c r="B35" s="415"/>
      <c r="C35" s="123"/>
      <c r="D35" s="124"/>
      <c r="E35" s="125"/>
      <c r="N35" s="22"/>
      <c r="O35" s="22"/>
      <c r="P35" s="34"/>
      <c r="Q35" s="45"/>
      <c r="R35" s="18"/>
      <c r="S35" s="18"/>
    </row>
    <row r="36" spans="1:19" ht="20.100000000000001" customHeight="1" x14ac:dyDescent="0.2">
      <c r="A36" s="414" t="s">
        <v>58</v>
      </c>
      <c r="B36" s="415"/>
      <c r="C36" s="123">
        <f t="shared" si="2"/>
        <v>44984</v>
      </c>
      <c r="D36" s="124">
        <f t="shared" si="3"/>
        <v>118645</v>
      </c>
      <c r="E36" s="125"/>
      <c r="N36" s="24"/>
      <c r="O36" s="34"/>
      <c r="P36" s="24"/>
      <c r="Q36" s="24"/>
      <c r="R36" s="18"/>
      <c r="S36" s="18"/>
    </row>
    <row r="37" spans="1:19" ht="20.100000000000001" customHeight="1" thickBot="1" x14ac:dyDescent="0.25">
      <c r="A37" s="412" t="s">
        <v>59</v>
      </c>
      <c r="B37" s="413"/>
      <c r="C37" s="123">
        <f t="shared" si="2"/>
        <v>44671</v>
      </c>
      <c r="D37" s="148"/>
      <c r="E37" s="149"/>
      <c r="N37" s="24"/>
      <c r="O37" s="34"/>
      <c r="P37" s="24"/>
      <c r="Q37" s="24"/>
      <c r="R37" s="18"/>
      <c r="S37" s="18"/>
    </row>
    <row r="38" spans="1:19" ht="20.100000000000001" customHeight="1" x14ac:dyDescent="0.2">
      <c r="N38" s="150"/>
      <c r="O38" s="150"/>
      <c r="P38" s="150"/>
      <c r="Q38" s="150"/>
      <c r="R38" s="150"/>
      <c r="S38" s="150"/>
    </row>
    <row r="39" spans="1:19" ht="20.100000000000001" customHeight="1" x14ac:dyDescent="0.2">
      <c r="N39" s="151"/>
      <c r="O39" s="151"/>
      <c r="P39" s="151"/>
      <c r="Q39" s="151"/>
      <c r="R39" s="151"/>
      <c r="S39" s="150"/>
    </row>
    <row r="40" spans="1:19" ht="20.100000000000001" customHeight="1" x14ac:dyDescent="0.2">
      <c r="N40" s="59"/>
      <c r="O40" s="59"/>
      <c r="P40" s="59"/>
      <c r="Q40" s="152"/>
      <c r="R40" s="152"/>
      <c r="S40" s="150"/>
    </row>
    <row r="41" spans="1:19" ht="20.100000000000001" customHeight="1" x14ac:dyDescent="0.2">
      <c r="N41" s="153"/>
      <c r="O41" s="153"/>
      <c r="P41" s="154"/>
      <c r="Q41" s="154"/>
      <c r="R41" s="154"/>
      <c r="S41" s="150"/>
    </row>
    <row r="42" spans="1:19" ht="20.100000000000001" customHeight="1" x14ac:dyDescent="0.2">
      <c r="N42" s="153"/>
      <c r="O42" s="153"/>
      <c r="P42" s="154"/>
      <c r="Q42" s="154"/>
      <c r="R42" s="154"/>
      <c r="S42" s="150"/>
    </row>
    <row r="43" spans="1:19" ht="20.100000000000001" customHeight="1" x14ac:dyDescent="0.2">
      <c r="N43" s="153"/>
      <c r="O43" s="153"/>
      <c r="P43" s="154"/>
      <c r="Q43" s="154"/>
      <c r="R43" s="154"/>
      <c r="S43" s="150"/>
    </row>
    <row r="44" spans="1:19" ht="20.100000000000001" customHeight="1" x14ac:dyDescent="0.2">
      <c r="N44" s="153"/>
      <c r="O44" s="153"/>
      <c r="P44" s="154"/>
      <c r="Q44" s="154"/>
      <c r="R44" s="154"/>
      <c r="S44" s="150"/>
    </row>
    <row r="45" spans="1:19" ht="20.100000000000001" customHeight="1" x14ac:dyDescent="0.2">
      <c r="N45" s="153"/>
      <c r="O45" s="153"/>
      <c r="P45" s="154"/>
      <c r="Q45" s="154"/>
      <c r="R45" s="154"/>
      <c r="S45" s="150"/>
    </row>
    <row r="46" spans="1:19" ht="20.100000000000001" customHeight="1" x14ac:dyDescent="0.2">
      <c r="N46" s="153"/>
      <c r="O46" s="153"/>
      <c r="P46" s="154"/>
      <c r="Q46" s="154"/>
      <c r="R46" s="154"/>
      <c r="S46" s="150"/>
    </row>
    <row r="47" spans="1:19" ht="20.100000000000001" customHeight="1" x14ac:dyDescent="0.2">
      <c r="N47" s="153"/>
      <c r="O47" s="153"/>
      <c r="P47" s="154"/>
      <c r="Q47" s="154"/>
      <c r="R47" s="154"/>
      <c r="S47" s="150"/>
    </row>
    <row r="48" spans="1:19" ht="20.100000000000001" customHeight="1" x14ac:dyDescent="0.2">
      <c r="N48" s="153"/>
      <c r="O48" s="153"/>
      <c r="P48" s="154"/>
      <c r="Q48" s="154"/>
      <c r="R48" s="154"/>
      <c r="S48" s="150"/>
    </row>
    <row r="49" ht="20.100000000000001" customHeight="1" x14ac:dyDescent="0.2"/>
    <row r="50" ht="20.100000000000001" customHeight="1" x14ac:dyDescent="0.2"/>
    <row r="51" ht="23.1" customHeight="1" x14ac:dyDescent="0.2"/>
    <row r="52" ht="23.1" customHeight="1" x14ac:dyDescent="0.2"/>
  </sheetData>
  <mergeCells count="32">
    <mergeCell ref="A13:B13"/>
    <mergeCell ref="A1:D2"/>
    <mergeCell ref="E1:L2"/>
    <mergeCell ref="C3:D3"/>
    <mergeCell ref="E3:F3"/>
    <mergeCell ref="A7:B7"/>
    <mergeCell ref="C7:E7"/>
    <mergeCell ref="G7:L7"/>
    <mergeCell ref="A8:B8"/>
    <mergeCell ref="A9:B9"/>
    <mergeCell ref="A10:B10"/>
    <mergeCell ref="A11:B11"/>
    <mergeCell ref="A12:B12"/>
    <mergeCell ref="A30:B30"/>
    <mergeCell ref="A14:B14"/>
    <mergeCell ref="A15:B15"/>
    <mergeCell ref="A16:B16"/>
    <mergeCell ref="A17:B17"/>
    <mergeCell ref="A18:B18"/>
    <mergeCell ref="A24:B25"/>
    <mergeCell ref="C24:E25"/>
    <mergeCell ref="A26:B27"/>
    <mergeCell ref="C26:E26"/>
    <mergeCell ref="A28:B28"/>
    <mergeCell ref="A29:B29"/>
    <mergeCell ref="A37:B37"/>
    <mergeCell ref="A31:B31"/>
    <mergeCell ref="A32:B32"/>
    <mergeCell ref="A33:B33"/>
    <mergeCell ref="A34:B34"/>
    <mergeCell ref="A35:B35"/>
    <mergeCell ref="A36:B36"/>
  </mergeCells>
  <conditionalFormatting sqref="G9:L18">
    <cfRule type="containsBlanks" dxfId="19" priority="2" stopIfTrue="1">
      <formula>LEN(TRIM(G9))=0</formula>
    </cfRule>
  </conditionalFormatting>
  <conditionalFormatting sqref="J11 J14:J17 L11 L14:L15 H9:H18">
    <cfRule type="cellIs" dxfId="18" priority="3" stopIfTrue="1" operator="between">
      <formula>60</formula>
      <formula>100000</formula>
    </cfRule>
    <cfRule type="cellIs" dxfId="17" priority="4" stopIfTrue="1" operator="between">
      <formula>10</formula>
      <formula>59</formula>
    </cfRule>
    <cfRule type="cellIs" dxfId="16" priority="5" stopIfTrue="1" operator="between">
      <formula>-10000</formula>
      <formula>9</formula>
    </cfRule>
  </conditionalFormatting>
  <hyperlinks>
    <hyperlink ref="A1:D2" location="'Etat du parc'!A10" display="RETOUR ETAT DU PARC"/>
    <hyperlink ref="E1:L2" location="TRM_2000!A1" display="TRM 2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containsText" priority="1" stopIfTrue="1" operator="containsText" text="OUI" id="{62F8CDE2-CA88-4463-A06E-A3122589D643}">
            <xm:f>NOT(ISERROR(SEARCH("OUI",'F:\[Production CDM - 2022.xlsm]68810241'!#REF!)))</xm:f>
            <x14:dxf>
              <fill>
                <patternFill>
                  <bgColor rgb="FF00CC66"/>
                </patternFill>
              </fill>
            </x14:dxf>
          </x14:cfRule>
          <xm:sqref>R21:S23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S59"/>
  <sheetViews>
    <sheetView workbookViewId="0">
      <selection sqref="A1:XFD1048576"/>
    </sheetView>
  </sheetViews>
  <sheetFormatPr baseColWidth="10" defaultColWidth="11.42578125" defaultRowHeight="12.75" x14ac:dyDescent="0.25"/>
  <cols>
    <col min="1" max="2" width="30.7109375" style="155" customWidth="1"/>
    <col min="3" max="12" width="15.7109375" style="155" customWidth="1"/>
    <col min="13" max="14" width="10.7109375" style="155" customWidth="1"/>
    <col min="15" max="17" width="30.7109375" style="155" customWidth="1"/>
    <col min="18" max="16384" width="11.42578125" style="155"/>
  </cols>
  <sheetData>
    <row r="1" spans="1:17" ht="24.95" customHeight="1" x14ac:dyDescent="0.25">
      <c r="A1" s="469" t="s">
        <v>0</v>
      </c>
      <c r="B1" s="469"/>
      <c r="C1" s="469"/>
      <c r="D1" s="469"/>
      <c r="E1" s="470"/>
      <c r="F1" s="393" t="s">
        <v>64</v>
      </c>
      <c r="G1" s="395"/>
      <c r="H1" s="395"/>
      <c r="I1" s="395"/>
      <c r="J1" s="395"/>
      <c r="K1" s="395"/>
      <c r="L1" s="396"/>
    </row>
    <row r="2" spans="1:17" ht="24.95" customHeight="1" thickBot="1" x14ac:dyDescent="0.3">
      <c r="A2" s="471"/>
      <c r="B2" s="471"/>
      <c r="C2" s="471"/>
      <c r="D2" s="471"/>
      <c r="E2" s="472"/>
      <c r="F2" s="397"/>
      <c r="G2" s="398"/>
      <c r="H2" s="398"/>
      <c r="I2" s="398"/>
      <c r="J2" s="398"/>
      <c r="K2" s="398"/>
      <c r="L2" s="399"/>
    </row>
    <row r="3" spans="1:17" ht="40.5" customHeight="1" thickBot="1" x14ac:dyDescent="0.3">
      <c r="A3" s="2" t="s">
        <v>2</v>
      </c>
      <c r="B3" s="3" t="str">
        <f>VLOOKUP(E3,[1]potentiels!$B$10:$F$656,2,FALSE)</f>
        <v>CCL</v>
      </c>
      <c r="C3" s="439" t="s">
        <v>65</v>
      </c>
      <c r="D3" s="439"/>
      <c r="E3" s="473" t="s">
        <v>66</v>
      </c>
      <c r="F3" s="473"/>
      <c r="G3" s="474"/>
      <c r="H3" s="156" t="s">
        <v>67</v>
      </c>
      <c r="I3" s="475" t="str">
        <f>VLOOKUP(E3,'[1]Etat du parc'!G7:M545,7,FALSE)</f>
        <v>GBC 180 CARGO TOL</v>
      </c>
      <c r="J3" s="475"/>
      <c r="K3" s="475"/>
      <c r="L3" s="476"/>
    </row>
    <row r="4" spans="1:17" ht="24.95" customHeight="1" thickBot="1" x14ac:dyDescent="0.25">
      <c r="A4" s="6" t="s">
        <v>5</v>
      </c>
      <c r="B4" s="7" t="s">
        <v>6</v>
      </c>
      <c r="C4" s="1"/>
      <c r="D4" s="1"/>
      <c r="E4" s="1"/>
      <c r="F4" s="1"/>
      <c r="G4" s="1"/>
      <c r="H4" s="1"/>
      <c r="I4" s="1"/>
      <c r="J4" s="1"/>
      <c r="K4" s="1"/>
    </row>
    <row r="5" spans="1:17" ht="24.95" customHeight="1" thickBot="1" x14ac:dyDescent="0.25">
      <c r="A5" s="157">
        <f>VLOOKUP(E3,[1]potentiels!$B$10:$F$656,4,FALSE)</f>
        <v>49601</v>
      </c>
      <c r="B5" s="157">
        <f>VLOOKUP(E3,[1]potentiels!$B$10:$F$656,5,FALSE)</f>
        <v>364</v>
      </c>
      <c r="C5" s="1"/>
      <c r="D5" s="1"/>
      <c r="E5" s="1"/>
      <c r="F5" s="1"/>
      <c r="G5" s="1"/>
      <c r="H5" s="1"/>
      <c r="I5" s="1"/>
      <c r="J5" s="1"/>
      <c r="K5" s="1"/>
    </row>
    <row r="6" spans="1:17" ht="24.95" customHeight="1" thickBot="1" x14ac:dyDescent="0.3"/>
    <row r="7" spans="1:17" ht="30" customHeight="1" thickBot="1" x14ac:dyDescent="0.5">
      <c r="A7" s="441" t="s">
        <v>7</v>
      </c>
      <c r="B7" s="442"/>
      <c r="C7" s="477" t="s">
        <v>8</v>
      </c>
      <c r="D7" s="478"/>
      <c r="E7" s="158"/>
      <c r="G7" s="479" t="s">
        <v>9</v>
      </c>
      <c r="H7" s="480"/>
      <c r="I7" s="480"/>
      <c r="J7" s="480"/>
      <c r="K7" s="480"/>
      <c r="L7" s="481"/>
      <c r="O7" s="159"/>
      <c r="P7" s="159"/>
      <c r="Q7" s="159"/>
    </row>
    <row r="8" spans="1:17" ht="30" customHeight="1" thickBot="1" x14ac:dyDescent="0.3">
      <c r="A8" s="463"/>
      <c r="B8" s="464"/>
      <c r="C8" s="160" t="s">
        <v>10</v>
      </c>
      <c r="D8" s="161" t="s">
        <v>68</v>
      </c>
      <c r="E8" s="158"/>
      <c r="G8" s="162" t="s">
        <v>52</v>
      </c>
      <c r="H8" s="163" t="s">
        <v>16</v>
      </c>
      <c r="I8" s="163" t="s">
        <v>17</v>
      </c>
      <c r="J8" s="163" t="s">
        <v>53</v>
      </c>
      <c r="K8" s="163" t="s">
        <v>51</v>
      </c>
      <c r="L8" s="164" t="s">
        <v>14</v>
      </c>
      <c r="O8" s="165"/>
      <c r="P8" s="165"/>
      <c r="Q8" s="165"/>
    </row>
    <row r="9" spans="1:17" ht="24.95" customHeight="1" x14ac:dyDescent="0.25">
      <c r="A9" s="465" t="s">
        <v>69</v>
      </c>
      <c r="B9" s="466"/>
      <c r="C9" s="25">
        <v>43521</v>
      </c>
      <c r="D9" s="166">
        <v>45432</v>
      </c>
      <c r="E9" s="167"/>
      <c r="G9" s="168">
        <f>D9+5000</f>
        <v>50432</v>
      </c>
      <c r="H9" s="169">
        <f>G9-A5</f>
        <v>831</v>
      </c>
      <c r="I9" s="170"/>
      <c r="J9" s="171"/>
      <c r="K9" s="172">
        <f>DATE(YEAR(C9)+1,MONTH(C9),DAY(C9))</f>
        <v>43886</v>
      </c>
      <c r="L9" s="173">
        <f ca="1">K9-TODAY()</f>
        <v>-724</v>
      </c>
      <c r="M9" s="152"/>
      <c r="N9" s="152"/>
      <c r="O9" s="153"/>
      <c r="P9" s="174"/>
      <c r="Q9" s="174"/>
    </row>
    <row r="10" spans="1:17" ht="24.95" customHeight="1" x14ac:dyDescent="0.25">
      <c r="A10" s="467" t="s">
        <v>70</v>
      </c>
      <c r="B10" s="468"/>
      <c r="C10" s="35"/>
      <c r="D10" s="175"/>
      <c r="E10" s="176"/>
      <c r="G10" s="177"/>
      <c r="H10" s="41"/>
      <c r="I10" s="40"/>
      <c r="J10" s="41"/>
      <c r="K10" s="178">
        <f>DATE(YEAR(C10)+2,MONTH(C10),DAY(C10))</f>
        <v>731</v>
      </c>
      <c r="L10" s="179">
        <f t="shared" ref="L10:L19" ca="1" si="0">K10-TODAY()</f>
        <v>-43879</v>
      </c>
      <c r="M10" s="152"/>
      <c r="N10" s="152"/>
      <c r="O10" s="153"/>
      <c r="P10" s="174"/>
      <c r="Q10" s="174"/>
    </row>
    <row r="11" spans="1:17" ht="24.95" customHeight="1" x14ac:dyDescent="0.25">
      <c r="A11" s="388" t="s">
        <v>38</v>
      </c>
      <c r="B11" s="389"/>
      <c r="C11" s="35">
        <v>43528</v>
      </c>
      <c r="D11" s="175"/>
      <c r="E11" s="176"/>
      <c r="G11" s="177"/>
      <c r="H11" s="41"/>
      <c r="I11" s="40"/>
      <c r="J11" s="41"/>
      <c r="K11" s="178">
        <f>DATE(YEAR(C11)+1,MONTH(C11),DAY(C11))</f>
        <v>43894</v>
      </c>
      <c r="L11" s="179">
        <f t="shared" ca="1" si="0"/>
        <v>-716</v>
      </c>
      <c r="M11" s="180"/>
      <c r="N11" s="180"/>
      <c r="O11" s="153"/>
      <c r="P11" s="174"/>
      <c r="Q11" s="174"/>
    </row>
    <row r="12" spans="1:17" ht="24.95" customHeight="1" x14ac:dyDescent="0.25">
      <c r="A12" s="467" t="s">
        <v>71</v>
      </c>
      <c r="B12" s="468"/>
      <c r="C12" s="35">
        <v>42086</v>
      </c>
      <c r="D12" s="181"/>
      <c r="E12" s="176"/>
      <c r="G12" s="182"/>
      <c r="H12" s="39"/>
      <c r="I12" s="40"/>
      <c r="J12" s="41"/>
      <c r="K12" s="178">
        <f>DATE(YEAR(C12)+5,MONTH(C12),DAY(C12))</f>
        <v>43913</v>
      </c>
      <c r="L12" s="179">
        <f t="shared" ca="1" si="0"/>
        <v>-697</v>
      </c>
      <c r="M12" s="152"/>
      <c r="N12" s="152"/>
      <c r="O12" s="153"/>
      <c r="P12" s="174"/>
      <c r="Q12" s="174"/>
    </row>
    <row r="13" spans="1:17" ht="24.95" customHeight="1" x14ac:dyDescent="0.25">
      <c r="A13" s="390" t="s">
        <v>72</v>
      </c>
      <c r="B13" s="391"/>
      <c r="C13" s="35">
        <v>43528</v>
      </c>
      <c r="D13" s="183">
        <v>45432</v>
      </c>
      <c r="E13" s="176"/>
      <c r="G13" s="182">
        <f>D13+20000</f>
        <v>65432</v>
      </c>
      <c r="H13" s="39">
        <f>G13-A5</f>
        <v>15831</v>
      </c>
      <c r="I13" s="40"/>
      <c r="J13" s="41"/>
      <c r="K13" s="178">
        <f>DATE(YEAR(C13)+2,MONTH(C13),DAY(C13))</f>
        <v>44259</v>
      </c>
      <c r="L13" s="179">
        <f t="shared" ca="1" si="0"/>
        <v>-351</v>
      </c>
      <c r="M13" s="152"/>
      <c r="N13" s="152"/>
      <c r="O13" s="153"/>
      <c r="P13" s="174"/>
      <c r="Q13" s="174"/>
    </row>
    <row r="14" spans="1:17" ht="24.95" customHeight="1" x14ac:dyDescent="0.25">
      <c r="A14" s="390" t="s">
        <v>73</v>
      </c>
      <c r="B14" s="391"/>
      <c r="C14" s="184"/>
      <c r="D14" s="183">
        <v>37340</v>
      </c>
      <c r="E14" s="185"/>
      <c r="G14" s="182">
        <f>D14+40000</f>
        <v>77340</v>
      </c>
      <c r="H14" s="39">
        <f>G14-A5</f>
        <v>27739</v>
      </c>
      <c r="I14" s="40"/>
      <c r="J14" s="41"/>
      <c r="K14" s="178"/>
      <c r="L14" s="179"/>
      <c r="M14" s="152"/>
      <c r="N14" s="152"/>
      <c r="O14" s="153"/>
      <c r="P14" s="174"/>
      <c r="Q14" s="174"/>
    </row>
    <row r="15" spans="1:17" ht="24.95" customHeight="1" x14ac:dyDescent="0.25">
      <c r="A15" s="390" t="s">
        <v>41</v>
      </c>
      <c r="B15" s="391"/>
      <c r="C15" s="184"/>
      <c r="D15" s="183"/>
      <c r="E15" s="176"/>
      <c r="G15" s="182">
        <f>D15+90000</f>
        <v>90000</v>
      </c>
      <c r="H15" s="39">
        <f>G15-A5</f>
        <v>40399</v>
      </c>
      <c r="I15" s="40"/>
      <c r="J15" s="41"/>
      <c r="K15" s="178"/>
      <c r="L15" s="179"/>
      <c r="M15" s="152"/>
      <c r="N15" s="152"/>
      <c r="O15" s="153"/>
      <c r="P15" s="174"/>
      <c r="Q15" s="174"/>
    </row>
    <row r="16" spans="1:17" ht="24.95" customHeight="1" x14ac:dyDescent="0.25">
      <c r="A16" s="390" t="s">
        <v>74</v>
      </c>
      <c r="B16" s="391"/>
      <c r="C16" s="184"/>
      <c r="D16" s="183"/>
      <c r="E16" s="176"/>
      <c r="G16" s="182">
        <f>D16+120000</f>
        <v>120000</v>
      </c>
      <c r="H16" s="39">
        <f>G16-A5</f>
        <v>70399</v>
      </c>
      <c r="I16" s="40"/>
      <c r="J16" s="41"/>
      <c r="K16" s="178"/>
      <c r="L16" s="179"/>
      <c r="M16" s="152"/>
      <c r="N16" s="152"/>
    </row>
    <row r="17" spans="1:19" ht="24.95" customHeight="1" x14ac:dyDescent="0.25">
      <c r="A17" s="382" t="s">
        <v>75</v>
      </c>
      <c r="B17" s="383"/>
      <c r="C17" s="35">
        <v>43521</v>
      </c>
      <c r="D17" s="186">
        <v>45432</v>
      </c>
      <c r="E17" s="176"/>
      <c r="G17" s="182">
        <f>D17+5000</f>
        <v>50432</v>
      </c>
      <c r="H17" s="41">
        <f>G17-A5</f>
        <v>831</v>
      </c>
      <c r="I17" s="40"/>
      <c r="J17" s="41"/>
      <c r="K17" s="178">
        <f>DATE(YEAR(C17)+1,MONTH(C17),DAY(C17))</f>
        <v>43886</v>
      </c>
      <c r="L17" s="179">
        <f t="shared" ca="1" si="0"/>
        <v>-724</v>
      </c>
      <c r="M17" s="152"/>
      <c r="N17" s="152"/>
    </row>
    <row r="18" spans="1:19" ht="24.95" customHeight="1" x14ac:dyDescent="0.25">
      <c r="A18" s="382" t="s">
        <v>76</v>
      </c>
      <c r="B18" s="383"/>
      <c r="C18" s="35">
        <v>43521</v>
      </c>
      <c r="D18" s="186">
        <v>45432</v>
      </c>
      <c r="E18" s="176"/>
      <c r="G18" s="182">
        <f>D18+20000</f>
        <v>65432</v>
      </c>
      <c r="H18" s="41">
        <f>G18-A5</f>
        <v>15831</v>
      </c>
      <c r="I18" s="40"/>
      <c r="J18" s="41"/>
      <c r="K18" s="178">
        <f>DATE(YEAR(C18)+2,MONTH(C18),DAY(C18))</f>
        <v>44252</v>
      </c>
      <c r="L18" s="179">
        <f t="shared" ca="1" si="0"/>
        <v>-358</v>
      </c>
      <c r="M18" s="152"/>
      <c r="N18" s="152"/>
    </row>
    <row r="19" spans="1:19" ht="24.95" customHeight="1" thickBot="1" x14ac:dyDescent="0.3">
      <c r="A19" s="359" t="s">
        <v>77</v>
      </c>
      <c r="B19" s="360"/>
      <c r="C19" s="60">
        <v>43521</v>
      </c>
      <c r="D19" s="187">
        <v>45432</v>
      </c>
      <c r="E19" s="188"/>
      <c r="G19" s="189">
        <f>D19+20000</f>
        <v>65432</v>
      </c>
      <c r="H19" s="66">
        <f>G19-A5</f>
        <v>15831</v>
      </c>
      <c r="I19" s="65"/>
      <c r="J19" s="66"/>
      <c r="K19" s="190">
        <f>DATE(YEAR(C19)+4,MONTH(C19),DAY(C19))</f>
        <v>44982</v>
      </c>
      <c r="L19" s="191">
        <f t="shared" ca="1" si="0"/>
        <v>372</v>
      </c>
      <c r="M19" s="152"/>
      <c r="N19" s="152"/>
    </row>
    <row r="20" spans="1:19" ht="24.95" customHeight="1" x14ac:dyDescent="0.25">
      <c r="E20" s="192"/>
    </row>
    <row r="21" spans="1:19" ht="24.95" customHeight="1" x14ac:dyDescent="0.25"/>
    <row r="22" spans="1:19" ht="24.95" customHeight="1" x14ac:dyDescent="0.25"/>
    <row r="23" spans="1:19" ht="24.95" customHeight="1" x14ac:dyDescent="0.25"/>
    <row r="24" spans="1:19" ht="24.95" customHeight="1" x14ac:dyDescent="0.25">
      <c r="E24" s="192"/>
    </row>
    <row r="25" spans="1:19" ht="24.95" customHeight="1" thickBot="1" x14ac:dyDescent="0.3">
      <c r="E25" s="192"/>
    </row>
    <row r="26" spans="1:19" s="1" customFormat="1" ht="24.95" customHeight="1" x14ac:dyDescent="0.2">
      <c r="A26" s="193" t="s">
        <v>31</v>
      </c>
      <c r="B26" s="194">
        <f ca="1">TODAY()</f>
        <v>44610</v>
      </c>
      <c r="C26" s="195"/>
      <c r="D26" s="195"/>
      <c r="E26" s="196"/>
      <c r="N26" s="22"/>
      <c r="O26" s="24"/>
      <c r="P26" s="24"/>
      <c r="Q26" s="24"/>
      <c r="R26" s="18"/>
      <c r="S26" s="18"/>
    </row>
    <row r="27" spans="1:19" s="1" customFormat="1" ht="24.95" customHeight="1" x14ac:dyDescent="0.2">
      <c r="A27" s="197">
        <f>A5</f>
        <v>49601</v>
      </c>
      <c r="B27" s="198" t="s">
        <v>32</v>
      </c>
      <c r="C27" s="198"/>
      <c r="D27" s="198"/>
      <c r="E27" s="199"/>
      <c r="F27" s="74"/>
      <c r="N27" s="22"/>
      <c r="O27" s="24"/>
      <c r="P27" s="24"/>
      <c r="Q27" s="24"/>
      <c r="R27" s="18"/>
      <c r="S27" s="18"/>
    </row>
    <row r="28" spans="1:19" s="1" customFormat="1" ht="24.95" customHeight="1" thickBot="1" x14ac:dyDescent="0.25">
      <c r="A28" s="200">
        <f>B5</f>
        <v>364</v>
      </c>
      <c r="B28" s="201" t="s">
        <v>33</v>
      </c>
      <c r="C28" s="201"/>
      <c r="D28" s="201"/>
      <c r="E28" s="202"/>
      <c r="N28" s="22"/>
      <c r="O28" s="24"/>
      <c r="P28" s="24"/>
      <c r="Q28" s="45"/>
      <c r="R28" s="18"/>
      <c r="S28" s="18"/>
    </row>
    <row r="29" spans="1:19" ht="24.95" customHeight="1" x14ac:dyDescent="0.25">
      <c r="A29" s="451" t="s">
        <v>78</v>
      </c>
      <c r="B29" s="452"/>
      <c r="C29" s="455" t="str">
        <f>E3</f>
        <v>60130534</v>
      </c>
      <c r="D29" s="456"/>
      <c r="E29" s="203"/>
    </row>
    <row r="30" spans="1:19" ht="24.95" customHeight="1" thickBot="1" x14ac:dyDescent="0.3">
      <c r="A30" s="453"/>
      <c r="B30" s="454"/>
      <c r="C30" s="457"/>
      <c r="D30" s="457"/>
      <c r="E30" s="204"/>
    </row>
    <row r="31" spans="1:19" ht="24.95" customHeight="1" x14ac:dyDescent="0.25">
      <c r="A31" s="458" t="s">
        <v>35</v>
      </c>
      <c r="B31" s="459"/>
      <c r="C31" s="460" t="s">
        <v>36</v>
      </c>
      <c r="D31" s="461"/>
      <c r="E31" s="461"/>
    </row>
    <row r="32" spans="1:19" ht="24.95" customHeight="1" thickBot="1" x14ac:dyDescent="0.3">
      <c r="A32" s="458"/>
      <c r="B32" s="459"/>
      <c r="C32" s="205" t="s">
        <v>10</v>
      </c>
      <c r="D32" s="206" t="s">
        <v>11</v>
      </c>
      <c r="E32" s="206" t="s">
        <v>12</v>
      </c>
    </row>
    <row r="33" spans="1:5" ht="24.95" customHeight="1" x14ac:dyDescent="0.25">
      <c r="A33" s="357" t="s">
        <v>69</v>
      </c>
      <c r="B33" s="462"/>
      <c r="C33" s="25">
        <f>K9</f>
        <v>43886</v>
      </c>
      <c r="D33" s="207"/>
      <c r="E33" s="208"/>
    </row>
    <row r="34" spans="1:5" ht="24.95" customHeight="1" x14ac:dyDescent="0.25">
      <c r="A34" s="353" t="s">
        <v>70</v>
      </c>
      <c r="B34" s="449"/>
      <c r="C34" s="35">
        <f t="shared" ref="C34:C43" si="1">K10</f>
        <v>731</v>
      </c>
      <c r="D34" s="209"/>
      <c r="E34" s="210"/>
    </row>
    <row r="35" spans="1:5" ht="24.95" customHeight="1" x14ac:dyDescent="0.25">
      <c r="A35" s="353" t="s">
        <v>38</v>
      </c>
      <c r="B35" s="449"/>
      <c r="C35" s="35">
        <f t="shared" si="1"/>
        <v>43894</v>
      </c>
      <c r="D35" s="209"/>
      <c r="E35" s="210"/>
    </row>
    <row r="36" spans="1:5" ht="24.95" customHeight="1" x14ac:dyDescent="0.25">
      <c r="A36" s="353" t="s">
        <v>71</v>
      </c>
      <c r="B36" s="449"/>
      <c r="C36" s="35">
        <f t="shared" si="1"/>
        <v>43913</v>
      </c>
      <c r="D36" s="48"/>
      <c r="E36" s="210"/>
    </row>
    <row r="37" spans="1:5" ht="24.95" customHeight="1" x14ac:dyDescent="0.25">
      <c r="A37" s="353" t="s">
        <v>72</v>
      </c>
      <c r="B37" s="449"/>
      <c r="C37" s="35">
        <f t="shared" si="1"/>
        <v>44259</v>
      </c>
      <c r="D37" s="50">
        <f>G13</f>
        <v>65432</v>
      </c>
      <c r="E37" s="210"/>
    </row>
    <row r="38" spans="1:5" ht="24.95" customHeight="1" x14ac:dyDescent="0.25">
      <c r="A38" s="353" t="s">
        <v>73</v>
      </c>
      <c r="B38" s="449"/>
      <c r="C38" s="35"/>
      <c r="D38" s="50">
        <f t="shared" ref="D38:D43" si="2">G14</f>
        <v>77340</v>
      </c>
      <c r="E38" s="210"/>
    </row>
    <row r="39" spans="1:5" ht="24.95" customHeight="1" x14ac:dyDescent="0.25">
      <c r="A39" s="353" t="s">
        <v>41</v>
      </c>
      <c r="B39" s="449"/>
      <c r="C39" s="35"/>
      <c r="D39" s="50">
        <f t="shared" si="2"/>
        <v>90000</v>
      </c>
      <c r="E39" s="210"/>
    </row>
    <row r="40" spans="1:5" ht="24.95" customHeight="1" x14ac:dyDescent="0.25">
      <c r="A40" s="353" t="s">
        <v>74</v>
      </c>
      <c r="B40" s="449"/>
      <c r="C40" s="35"/>
      <c r="D40" s="50">
        <f t="shared" si="2"/>
        <v>120000</v>
      </c>
      <c r="E40" s="210"/>
    </row>
    <row r="41" spans="1:5" ht="24.95" customHeight="1" x14ac:dyDescent="0.25">
      <c r="A41" s="353" t="s">
        <v>75</v>
      </c>
      <c r="B41" s="449"/>
      <c r="C41" s="35">
        <f t="shared" si="1"/>
        <v>43886</v>
      </c>
      <c r="D41" s="50">
        <f t="shared" si="2"/>
        <v>50432</v>
      </c>
      <c r="E41" s="210"/>
    </row>
    <row r="42" spans="1:5" ht="24.95" customHeight="1" x14ac:dyDescent="0.25">
      <c r="A42" s="353" t="s">
        <v>76</v>
      </c>
      <c r="B42" s="449"/>
      <c r="C42" s="35">
        <f t="shared" si="1"/>
        <v>44252</v>
      </c>
      <c r="D42" s="50">
        <f t="shared" si="2"/>
        <v>65432</v>
      </c>
      <c r="E42" s="210"/>
    </row>
    <row r="43" spans="1:5" ht="24.95" customHeight="1" thickBot="1" x14ac:dyDescent="0.3">
      <c r="A43" s="355" t="s">
        <v>77</v>
      </c>
      <c r="B43" s="450"/>
      <c r="C43" s="60">
        <f t="shared" si="1"/>
        <v>44982</v>
      </c>
      <c r="D43" s="211">
        <f t="shared" si="2"/>
        <v>65432</v>
      </c>
      <c r="E43" s="212"/>
    </row>
    <row r="44" spans="1:5" ht="24.95" customHeight="1" x14ac:dyDescent="0.25"/>
    <row r="45" spans="1:5" ht="24.95" customHeight="1" x14ac:dyDescent="0.25"/>
    <row r="46" spans="1:5" ht="24.95" customHeight="1" x14ac:dyDescent="0.25"/>
    <row r="47" spans="1:5" ht="24.95" customHeight="1" x14ac:dyDescent="0.25"/>
    <row r="48" spans="1:5" ht="24.95" customHeight="1" x14ac:dyDescent="0.25"/>
    <row r="49" spans="1:4" ht="24.95" customHeight="1" x14ac:dyDescent="0.25"/>
    <row r="50" spans="1:4" ht="24.95" customHeight="1" x14ac:dyDescent="0.25"/>
    <row r="51" spans="1:4" ht="24.95" customHeight="1" x14ac:dyDescent="0.25"/>
    <row r="52" spans="1:4" ht="30" customHeight="1" x14ac:dyDescent="0.25">
      <c r="A52" s="159"/>
      <c r="B52" s="159"/>
      <c r="C52" s="159"/>
      <c r="D52" s="159"/>
    </row>
    <row r="53" spans="1:4" ht="30" customHeight="1" x14ac:dyDescent="0.25">
      <c r="A53" s="165"/>
      <c r="B53" s="165"/>
      <c r="C53" s="213"/>
      <c r="D53" s="213"/>
    </row>
    <row r="54" spans="1:4" ht="24.95" customHeight="1" x14ac:dyDescent="0.25">
      <c r="A54" s="153"/>
      <c r="B54" s="153"/>
      <c r="C54" s="154"/>
      <c r="D54" s="154"/>
    </row>
    <row r="55" spans="1:4" ht="24.95" customHeight="1" x14ac:dyDescent="0.25">
      <c r="A55" s="153"/>
      <c r="B55" s="153"/>
      <c r="C55" s="154"/>
      <c r="D55" s="154"/>
    </row>
    <row r="56" spans="1:4" ht="24.95" customHeight="1" x14ac:dyDescent="0.25">
      <c r="A56" s="153"/>
      <c r="B56" s="153"/>
      <c r="C56" s="154"/>
      <c r="D56" s="154"/>
    </row>
    <row r="57" spans="1:4" ht="24.95" customHeight="1" x14ac:dyDescent="0.25">
      <c r="A57" s="153"/>
      <c r="B57" s="153"/>
      <c r="C57" s="154"/>
      <c r="D57" s="154"/>
    </row>
    <row r="58" spans="1:4" ht="24.95" customHeight="1" x14ac:dyDescent="0.25">
      <c r="A58" s="153"/>
      <c r="B58" s="153"/>
      <c r="C58" s="154"/>
      <c r="D58" s="154"/>
    </row>
    <row r="59" spans="1:4" ht="24.95" customHeight="1" x14ac:dyDescent="0.25">
      <c r="A59" s="153"/>
      <c r="B59" s="153"/>
      <c r="C59" s="154"/>
      <c r="D59" s="154"/>
    </row>
  </sheetData>
  <mergeCells count="35">
    <mergeCell ref="A13:B13"/>
    <mergeCell ref="A1:E2"/>
    <mergeCell ref="F1:L2"/>
    <mergeCell ref="C3:D3"/>
    <mergeCell ref="E3:G3"/>
    <mergeCell ref="I3:L3"/>
    <mergeCell ref="A7:B7"/>
    <mergeCell ref="C7:D7"/>
    <mergeCell ref="G7:L7"/>
    <mergeCell ref="A8:B8"/>
    <mergeCell ref="A9:B9"/>
    <mergeCell ref="A10:B10"/>
    <mergeCell ref="A11:B11"/>
    <mergeCell ref="A12:B12"/>
    <mergeCell ref="A34:B34"/>
    <mergeCell ref="A14:B14"/>
    <mergeCell ref="A15:B15"/>
    <mergeCell ref="A16:B16"/>
    <mergeCell ref="A17:B17"/>
    <mergeCell ref="A18:B18"/>
    <mergeCell ref="A19:B19"/>
    <mergeCell ref="A29:B30"/>
    <mergeCell ref="C29:D30"/>
    <mergeCell ref="A31:B32"/>
    <mergeCell ref="C31:E31"/>
    <mergeCell ref="A33:B33"/>
    <mergeCell ref="A41:B41"/>
    <mergeCell ref="A42:B42"/>
    <mergeCell ref="A43:B43"/>
    <mergeCell ref="A35:B35"/>
    <mergeCell ref="A36:B36"/>
    <mergeCell ref="A37:B37"/>
    <mergeCell ref="A38:B38"/>
    <mergeCell ref="A39:B39"/>
    <mergeCell ref="A40:B40"/>
  </mergeCells>
  <conditionalFormatting sqref="F1">
    <cfRule type="cellIs" dxfId="14" priority="6" stopIfTrue="1" operator="between">
      <formula>-120000</formula>
      <formula>9</formula>
    </cfRule>
  </conditionalFormatting>
  <conditionalFormatting sqref="G9:L19">
    <cfRule type="containsBlanks" dxfId="13" priority="5" stopIfTrue="1">
      <formula>LEN(TRIM(G9))=0</formula>
    </cfRule>
  </conditionalFormatting>
  <conditionalFormatting sqref="H9 H13:H19 L9:L13 L17:L19">
    <cfRule type="cellIs" dxfId="12" priority="2" stopIfTrue="1" operator="between">
      <formula>9</formula>
      <formula>-100000</formula>
    </cfRule>
    <cfRule type="cellIs" dxfId="11" priority="3" stopIfTrue="1" operator="between">
      <formula>10</formula>
      <formula>59</formula>
    </cfRule>
    <cfRule type="cellIs" dxfId="10" priority="4" stopIfTrue="1" operator="between">
      <formula>60</formula>
      <formula>120000</formula>
    </cfRule>
  </conditionalFormatting>
  <conditionalFormatting sqref="Q9:Q15">
    <cfRule type="cellIs" dxfId="9" priority="1" stopIfTrue="1" operator="notEqual">
      <formula>P9</formula>
    </cfRule>
  </conditionalFormatting>
  <hyperlinks>
    <hyperlink ref="F1:L2" location="GBC_180!A1" display="RETOUR GBC 180"/>
    <hyperlink ref="A1:E2" location="'Etat du parc'!A1" display="RETOUR ETAT DU PARC"/>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S72"/>
  <sheetViews>
    <sheetView topLeftCell="H1" workbookViewId="0">
      <selection activeCell="H32" sqref="H32"/>
    </sheetView>
  </sheetViews>
  <sheetFormatPr baseColWidth="10" defaultColWidth="11.42578125" defaultRowHeight="12.75" x14ac:dyDescent="0.25"/>
  <cols>
    <col min="1" max="12" width="25.7109375" style="155" customWidth="1"/>
    <col min="13" max="13" width="11.42578125" style="155"/>
    <col min="14" max="14" width="38.140625" style="155" bestFit="1" customWidth="1"/>
    <col min="15" max="15" width="46.85546875" style="155" bestFit="1" customWidth="1"/>
    <col min="16" max="16" width="27.42578125" style="155" bestFit="1" customWidth="1"/>
    <col min="17" max="17" width="11.42578125" style="155"/>
    <col min="18" max="18" width="18.140625" style="155" bestFit="1" customWidth="1"/>
    <col min="19" max="19" width="22.28515625" style="155" bestFit="1" customWidth="1"/>
    <col min="20" max="16384" width="11.42578125" style="155"/>
  </cols>
  <sheetData>
    <row r="1" spans="1:19" ht="15" customHeight="1" x14ac:dyDescent="0.25">
      <c r="A1" s="469" t="s">
        <v>0</v>
      </c>
      <c r="B1" s="469"/>
      <c r="C1" s="469"/>
      <c r="D1" s="469"/>
      <c r="E1" s="519" t="s">
        <v>79</v>
      </c>
      <c r="F1" s="395"/>
      <c r="G1" s="395"/>
      <c r="H1" s="395"/>
      <c r="I1" s="395"/>
      <c r="J1" s="395"/>
      <c r="K1" s="395"/>
      <c r="L1" s="396"/>
    </row>
    <row r="2" spans="1:19" ht="15" customHeight="1" thickBot="1" x14ac:dyDescent="0.3">
      <c r="A2" s="469"/>
      <c r="B2" s="469"/>
      <c r="C2" s="469"/>
      <c r="D2" s="469"/>
      <c r="E2" s="397"/>
      <c r="F2" s="398"/>
      <c r="G2" s="398"/>
      <c r="H2" s="398"/>
      <c r="I2" s="398"/>
      <c r="J2" s="398"/>
      <c r="K2" s="398"/>
      <c r="L2" s="399"/>
    </row>
    <row r="3" spans="1:19" ht="15" customHeight="1" thickBot="1" x14ac:dyDescent="0.3">
      <c r="A3" s="2" t="s">
        <v>2</v>
      </c>
      <c r="B3" s="3" t="str">
        <f>VLOOKUP(E3,[1]potentiels!$B$10:$F$656,2,FALSE)</f>
        <v>CA</v>
      </c>
      <c r="C3" s="438" t="s">
        <v>80</v>
      </c>
      <c r="D3" s="439"/>
      <c r="E3" s="473" t="s">
        <v>81</v>
      </c>
      <c r="F3" s="473"/>
      <c r="G3" s="473"/>
      <c r="H3" s="214" t="s">
        <v>67</v>
      </c>
      <c r="I3" s="520" t="str">
        <f>VLOOKUP(E3,'[1]Etat du parc'!G7:M545,7,FALSE)</f>
        <v>TRM 10 000 MATS</v>
      </c>
      <c r="J3" s="520"/>
      <c r="K3" s="520"/>
      <c r="L3" s="521"/>
    </row>
    <row r="4" spans="1:19" ht="15" customHeight="1" thickBot="1" x14ac:dyDescent="0.25">
      <c r="A4" s="100" t="s">
        <v>5</v>
      </c>
      <c r="B4" s="7" t="s">
        <v>6</v>
      </c>
      <c r="C4" s="1"/>
      <c r="D4" s="1"/>
      <c r="E4" s="1"/>
      <c r="F4" s="1"/>
      <c r="G4" s="1"/>
      <c r="H4" s="1"/>
      <c r="I4" s="1"/>
      <c r="J4" s="1"/>
      <c r="K4" s="1"/>
    </row>
    <row r="5" spans="1:19" ht="15" customHeight="1" thickBot="1" x14ac:dyDescent="0.25">
      <c r="A5" s="8">
        <f>VLOOKUP(E3,[1]potentiels!$B$10:$F$656,4,FALSE)</f>
        <v>26166</v>
      </c>
      <c r="B5" s="8">
        <f>VLOOKUP(E3,[1]potentiels!$B$10:$F$656,5,FALSE)</f>
        <v>1674</v>
      </c>
      <c r="C5" s="1"/>
      <c r="D5" s="1"/>
      <c r="E5" s="1"/>
      <c r="F5" s="1"/>
      <c r="G5" s="1"/>
      <c r="H5" s="1"/>
      <c r="I5" s="1"/>
      <c r="J5" s="1"/>
      <c r="K5" s="1"/>
    </row>
    <row r="6" spans="1:19" ht="15" customHeight="1" thickBot="1" x14ac:dyDescent="0.3"/>
    <row r="7" spans="1:19" ht="15" customHeight="1" x14ac:dyDescent="0.45">
      <c r="A7" s="522" t="s">
        <v>7</v>
      </c>
      <c r="B7" s="523"/>
      <c r="C7" s="524" t="s">
        <v>8</v>
      </c>
      <c r="D7" s="525"/>
      <c r="E7" s="526"/>
      <c r="G7" s="479" t="s">
        <v>9</v>
      </c>
      <c r="H7" s="480"/>
      <c r="I7" s="480"/>
      <c r="J7" s="480"/>
      <c r="K7" s="480"/>
      <c r="L7" s="481"/>
      <c r="N7" s="215"/>
      <c r="O7" s="215"/>
      <c r="P7" s="215"/>
      <c r="Q7" s="215"/>
      <c r="R7" s="215"/>
      <c r="S7" s="215"/>
    </row>
    <row r="8" spans="1:19" ht="15" customHeight="1" thickBot="1" x14ac:dyDescent="0.3">
      <c r="A8" s="515"/>
      <c r="B8" s="516"/>
      <c r="C8" s="216" t="s">
        <v>10</v>
      </c>
      <c r="D8" s="217" t="s">
        <v>11</v>
      </c>
      <c r="E8" s="218" t="s">
        <v>12</v>
      </c>
      <c r="G8" s="219" t="s">
        <v>51</v>
      </c>
      <c r="H8" s="220" t="s">
        <v>14</v>
      </c>
      <c r="I8" s="220" t="s">
        <v>52</v>
      </c>
      <c r="J8" s="220" t="s">
        <v>16</v>
      </c>
      <c r="K8" s="220" t="s">
        <v>17</v>
      </c>
      <c r="L8" s="221" t="s">
        <v>53</v>
      </c>
      <c r="N8" s="222"/>
      <c r="O8" s="223"/>
      <c r="P8" s="224"/>
      <c r="Q8" s="223"/>
      <c r="R8" s="223"/>
      <c r="S8" s="223"/>
    </row>
    <row r="9" spans="1:19" ht="15" customHeight="1" x14ac:dyDescent="0.25">
      <c r="A9" s="517" t="s">
        <v>82</v>
      </c>
      <c r="B9" s="518"/>
      <c r="C9" s="225"/>
      <c r="D9" s="226"/>
      <c r="E9" s="227"/>
      <c r="F9" s="228"/>
      <c r="G9" s="229"/>
      <c r="H9" s="230"/>
      <c r="I9" s="231"/>
      <c r="J9" s="232"/>
      <c r="K9" s="231"/>
      <c r="L9" s="233"/>
      <c r="N9" s="222"/>
      <c r="O9" s="223"/>
      <c r="P9" s="224"/>
      <c r="Q9" s="234"/>
      <c r="R9" s="234"/>
      <c r="S9" s="234"/>
    </row>
    <row r="10" spans="1:19" ht="15" customHeight="1" x14ac:dyDescent="0.25">
      <c r="A10" s="505" t="s">
        <v>38</v>
      </c>
      <c r="B10" s="506"/>
      <c r="C10" s="235">
        <v>44260</v>
      </c>
      <c r="D10" s="236"/>
      <c r="E10" s="237"/>
      <c r="F10" s="228"/>
      <c r="G10" s="238">
        <f>DATE(YEAR(C10)+1,MONTH(C10),DAY(C10))</f>
        <v>44625</v>
      </c>
      <c r="H10" s="239">
        <f t="shared" ref="H10:H21" ca="1" si="0">G10-TODAY()</f>
        <v>15</v>
      </c>
      <c r="I10" s="209"/>
      <c r="J10" s="240"/>
      <c r="K10" s="209"/>
      <c r="L10" s="241"/>
      <c r="N10" s="222"/>
      <c r="O10" s="224"/>
      <c r="P10" s="224"/>
      <c r="Q10" s="18"/>
      <c r="R10" s="18"/>
      <c r="S10" s="18"/>
    </row>
    <row r="11" spans="1:19" ht="15" customHeight="1" x14ac:dyDescent="0.25">
      <c r="A11" s="505" t="s">
        <v>83</v>
      </c>
      <c r="B11" s="506"/>
      <c r="C11" s="242"/>
      <c r="D11" s="243"/>
      <c r="E11" s="244"/>
      <c r="F11" s="228"/>
      <c r="G11" s="238"/>
      <c r="H11" s="239"/>
      <c r="I11" s="245"/>
      <c r="J11" s="239"/>
      <c r="K11" s="209"/>
      <c r="L11" s="241"/>
      <c r="N11" s="222"/>
      <c r="O11" s="224"/>
      <c r="P11" s="224"/>
      <c r="Q11" s="18"/>
      <c r="R11" s="18"/>
      <c r="S11" s="18"/>
    </row>
    <row r="12" spans="1:19" ht="15" customHeight="1" x14ac:dyDescent="0.25">
      <c r="A12" s="505" t="s">
        <v>84</v>
      </c>
      <c r="B12" s="506"/>
      <c r="C12" s="235">
        <v>44260</v>
      </c>
      <c r="D12" s="209">
        <v>23439</v>
      </c>
      <c r="E12" s="244"/>
      <c r="F12" s="228"/>
      <c r="G12" s="238">
        <f t="shared" ref="G12:G18" si="1">DATE(YEAR(C12)+2,MONTH(C12),DAY(C12))</f>
        <v>44990</v>
      </c>
      <c r="H12" s="239">
        <f t="shared" ca="1" si="0"/>
        <v>380</v>
      </c>
      <c r="I12" s="245">
        <f>D12+10000</f>
        <v>33439</v>
      </c>
      <c r="J12" s="239">
        <f>I12-A5</f>
        <v>7273</v>
      </c>
      <c r="K12" s="209"/>
      <c r="L12" s="241"/>
      <c r="N12" s="222"/>
      <c r="O12" s="224"/>
      <c r="P12" s="234"/>
      <c r="Q12" s="18"/>
      <c r="R12" s="18"/>
      <c r="S12" s="18"/>
    </row>
    <row r="13" spans="1:19" ht="15" customHeight="1" x14ac:dyDescent="0.25">
      <c r="A13" s="505" t="s">
        <v>85</v>
      </c>
      <c r="B13" s="506"/>
      <c r="C13" s="246"/>
      <c r="D13" s="247">
        <v>20771</v>
      </c>
      <c r="E13" s="248">
        <v>1258</v>
      </c>
      <c r="F13" s="228"/>
      <c r="G13" s="238"/>
      <c r="H13" s="239"/>
      <c r="I13" s="245">
        <f>D13+20000</f>
        <v>40771</v>
      </c>
      <c r="J13" s="239">
        <f>I13-A5</f>
        <v>14605</v>
      </c>
      <c r="K13" s="245">
        <f>E13+800</f>
        <v>2058</v>
      </c>
      <c r="L13" s="249">
        <f>K13-B5</f>
        <v>384</v>
      </c>
      <c r="N13" s="222"/>
      <c r="O13" s="224"/>
      <c r="P13" s="234"/>
      <c r="Q13" s="18"/>
      <c r="R13" s="18"/>
      <c r="S13" s="18"/>
    </row>
    <row r="14" spans="1:19" ht="15" customHeight="1" x14ac:dyDescent="0.25">
      <c r="A14" s="505" t="s">
        <v>86</v>
      </c>
      <c r="B14" s="506"/>
      <c r="C14" s="246"/>
      <c r="D14" s="247">
        <v>21232</v>
      </c>
      <c r="E14" s="244"/>
      <c r="F14" s="228"/>
      <c r="G14" s="238"/>
      <c r="H14" s="239"/>
      <c r="I14" s="245">
        <f>D14+40000</f>
        <v>61232</v>
      </c>
      <c r="J14" s="239">
        <f>I14-A5</f>
        <v>35066</v>
      </c>
      <c r="K14" s="209"/>
      <c r="L14" s="241"/>
      <c r="N14" s="222"/>
      <c r="O14" s="224"/>
      <c r="P14" s="224"/>
      <c r="Q14" s="18"/>
      <c r="R14" s="18"/>
      <c r="S14" s="18"/>
    </row>
    <row r="15" spans="1:19" ht="15" customHeight="1" x14ac:dyDescent="0.25">
      <c r="A15" s="505" t="s">
        <v>87</v>
      </c>
      <c r="B15" s="506"/>
      <c r="C15" s="246"/>
      <c r="D15" s="247">
        <v>21232</v>
      </c>
      <c r="E15" s="248">
        <v>1417</v>
      </c>
      <c r="F15" s="228"/>
      <c r="G15" s="238"/>
      <c r="H15" s="239"/>
      <c r="I15" s="245">
        <f>D15+80000</f>
        <v>101232</v>
      </c>
      <c r="J15" s="239">
        <f>I15-A5</f>
        <v>75066</v>
      </c>
      <c r="K15" s="245">
        <f>E15+1600</f>
        <v>3017</v>
      </c>
      <c r="L15" s="249">
        <f>K15-B5</f>
        <v>1343</v>
      </c>
      <c r="N15" s="222"/>
      <c r="O15" s="224"/>
      <c r="P15" s="224"/>
      <c r="Q15" s="18"/>
      <c r="R15" s="18"/>
      <c r="S15" s="18"/>
    </row>
    <row r="16" spans="1:19" ht="15" customHeight="1" x14ac:dyDescent="0.25">
      <c r="A16" s="505" t="s">
        <v>71</v>
      </c>
      <c r="B16" s="506"/>
      <c r="C16" s="238">
        <v>43466</v>
      </c>
      <c r="D16" s="250"/>
      <c r="E16" s="244"/>
      <c r="F16" s="228"/>
      <c r="G16" s="238">
        <f>DATE(YEAR(C16)+5,MONTH(C16),DAY(C16))</f>
        <v>45292</v>
      </c>
      <c r="H16" s="239">
        <f t="shared" ca="1" si="0"/>
        <v>682</v>
      </c>
      <c r="I16" s="245"/>
      <c r="J16" s="239"/>
      <c r="K16" s="209"/>
      <c r="L16" s="241"/>
      <c r="N16" s="222"/>
      <c r="O16" s="224"/>
      <c r="P16" s="224"/>
      <c r="Q16" s="18"/>
      <c r="R16" s="18"/>
      <c r="S16" s="18"/>
    </row>
    <row r="17" spans="1:19" ht="15" customHeight="1" x14ac:dyDescent="0.25">
      <c r="A17" s="505" t="s">
        <v>88</v>
      </c>
      <c r="B17" s="506"/>
      <c r="C17" s="235">
        <v>44260</v>
      </c>
      <c r="D17" s="251">
        <v>23439</v>
      </c>
      <c r="E17" s="252">
        <v>1570</v>
      </c>
      <c r="F17" s="228"/>
      <c r="G17" s="238">
        <f t="shared" si="1"/>
        <v>44990</v>
      </c>
      <c r="H17" s="239">
        <f t="shared" ca="1" si="0"/>
        <v>380</v>
      </c>
      <c r="I17" s="245">
        <f>D17+10000</f>
        <v>33439</v>
      </c>
      <c r="J17" s="240">
        <f>I17-A5</f>
        <v>7273</v>
      </c>
      <c r="K17" s="253">
        <f>E17+400</f>
        <v>1970</v>
      </c>
      <c r="L17" s="254">
        <f>K17-B5</f>
        <v>296</v>
      </c>
      <c r="N17" s="222"/>
      <c r="O17" s="224"/>
      <c r="P17" s="224"/>
      <c r="Q17" s="18"/>
      <c r="R17" s="18"/>
      <c r="S17" s="18"/>
    </row>
    <row r="18" spans="1:19" ht="15" customHeight="1" x14ac:dyDescent="0.25">
      <c r="A18" s="505" t="s">
        <v>76</v>
      </c>
      <c r="B18" s="506"/>
      <c r="C18" s="235">
        <v>44260</v>
      </c>
      <c r="D18" s="251">
        <v>23439</v>
      </c>
      <c r="E18" s="244"/>
      <c r="F18" s="228"/>
      <c r="G18" s="238">
        <f t="shared" si="1"/>
        <v>44990</v>
      </c>
      <c r="H18" s="239">
        <f t="shared" ca="1" si="0"/>
        <v>380</v>
      </c>
      <c r="I18" s="245">
        <f>D18+20000</f>
        <v>43439</v>
      </c>
      <c r="J18" s="240">
        <f>I18-A5</f>
        <v>17273</v>
      </c>
      <c r="K18" s="209"/>
      <c r="L18" s="241"/>
      <c r="N18" s="222"/>
      <c r="O18" s="224"/>
      <c r="P18" s="224"/>
      <c r="Q18" s="18"/>
      <c r="R18" s="18"/>
      <c r="S18" s="18"/>
    </row>
    <row r="19" spans="1:19" ht="15" customHeight="1" x14ac:dyDescent="0.25">
      <c r="A19" s="505" t="s">
        <v>77</v>
      </c>
      <c r="B19" s="506"/>
      <c r="C19" s="235">
        <v>43474</v>
      </c>
      <c r="D19" s="251">
        <v>23336</v>
      </c>
      <c r="E19" s="244"/>
      <c r="F19" s="228"/>
      <c r="G19" s="238">
        <f>DATE(YEAR(C19)+4,MONTH(C19),DAY(C19))</f>
        <v>44935</v>
      </c>
      <c r="H19" s="239">
        <f t="shared" ca="1" si="0"/>
        <v>325</v>
      </c>
      <c r="I19" s="245">
        <f>D19+20000</f>
        <v>43336</v>
      </c>
      <c r="J19" s="240">
        <f>I19-A5</f>
        <v>17170</v>
      </c>
      <c r="K19" s="209"/>
      <c r="L19" s="241"/>
      <c r="N19" s="222"/>
      <c r="O19" s="224"/>
      <c r="P19" s="224"/>
      <c r="Q19" s="18"/>
      <c r="R19" s="18"/>
      <c r="S19" s="18"/>
    </row>
    <row r="20" spans="1:19" ht="15" customHeight="1" x14ac:dyDescent="0.25">
      <c r="A20" s="505" t="s">
        <v>89</v>
      </c>
      <c r="B20" s="506"/>
      <c r="C20" s="235">
        <v>43474</v>
      </c>
      <c r="D20" s="251">
        <v>23336</v>
      </c>
      <c r="E20" s="244"/>
      <c r="F20" s="228"/>
      <c r="G20" s="238">
        <f>DATE(YEAR(C20)+4,MONTH(C20),DAY(C20))</f>
        <v>44935</v>
      </c>
      <c r="H20" s="239">
        <f t="shared" ca="1" si="0"/>
        <v>325</v>
      </c>
      <c r="I20" s="245">
        <f>D20+40000</f>
        <v>63336</v>
      </c>
      <c r="J20" s="240">
        <f>I20-A5</f>
        <v>37170</v>
      </c>
      <c r="K20" s="209"/>
      <c r="L20" s="241"/>
      <c r="N20" s="222"/>
      <c r="O20" s="224"/>
      <c r="P20" s="224"/>
      <c r="Q20" s="18"/>
      <c r="R20" s="18"/>
      <c r="S20" s="18"/>
    </row>
    <row r="21" spans="1:19" ht="15" customHeight="1" thickBot="1" x14ac:dyDescent="0.3">
      <c r="A21" s="507" t="s">
        <v>90</v>
      </c>
      <c r="B21" s="508"/>
      <c r="C21" s="255">
        <v>43474</v>
      </c>
      <c r="D21" s="256"/>
      <c r="E21" s="257"/>
      <c r="F21" s="228"/>
      <c r="G21" s="258">
        <f>DATE(YEAR(C21)+4,MONTH(C21),DAY(C21))</f>
        <v>44935</v>
      </c>
      <c r="H21" s="259">
        <f t="shared" ca="1" si="0"/>
        <v>325</v>
      </c>
      <c r="I21" s="260"/>
      <c r="J21" s="261"/>
      <c r="K21" s="262"/>
      <c r="L21" s="263"/>
      <c r="N21" s="222"/>
      <c r="O21" s="224"/>
      <c r="P21" s="224"/>
      <c r="Q21" s="18"/>
      <c r="R21" s="18"/>
      <c r="S21" s="18"/>
    </row>
    <row r="22" spans="1:19" ht="15" customHeight="1" x14ac:dyDescent="0.25">
      <c r="A22" s="509" t="s">
        <v>91</v>
      </c>
      <c r="B22" s="510"/>
      <c r="C22" s="264"/>
      <c r="D22" s="265"/>
      <c r="E22" s="266"/>
      <c r="F22" s="228"/>
      <c r="G22" s="267"/>
      <c r="H22" s="268"/>
      <c r="I22" s="269"/>
      <c r="J22" s="169"/>
      <c r="K22" s="269"/>
      <c r="L22" s="270"/>
      <c r="N22" s="222"/>
      <c r="O22" s="224"/>
      <c r="P22" s="224"/>
      <c r="Q22" s="18"/>
      <c r="R22" s="18"/>
      <c r="S22" s="18"/>
    </row>
    <row r="23" spans="1:19" ht="15" customHeight="1" x14ac:dyDescent="0.25">
      <c r="A23" s="511" t="s">
        <v>92</v>
      </c>
      <c r="B23" s="512"/>
      <c r="C23" s="246"/>
      <c r="D23" s="250"/>
      <c r="E23" s="271"/>
      <c r="F23" s="228"/>
      <c r="G23" s="238"/>
      <c r="H23" s="239"/>
      <c r="I23" s="209"/>
      <c r="J23" s="240"/>
      <c r="K23" s="209"/>
      <c r="L23" s="241"/>
      <c r="N23" s="222"/>
      <c r="O23" s="224"/>
      <c r="P23" s="224"/>
      <c r="Q23" s="18"/>
      <c r="R23" s="18"/>
      <c r="S23" s="18"/>
    </row>
    <row r="24" spans="1:19" ht="15" customHeight="1" thickBot="1" x14ac:dyDescent="0.3">
      <c r="A24" s="513" t="s">
        <v>93</v>
      </c>
      <c r="B24" s="514"/>
      <c r="C24" s="272"/>
      <c r="D24" s="273"/>
      <c r="E24" s="274"/>
      <c r="F24" s="228"/>
      <c r="G24" s="275"/>
      <c r="H24" s="276"/>
      <c r="I24" s="277"/>
      <c r="J24" s="276"/>
      <c r="K24" s="278"/>
      <c r="L24" s="279"/>
      <c r="N24" s="222"/>
      <c r="O24" s="224"/>
      <c r="P24" s="224"/>
      <c r="Q24" s="18"/>
      <c r="R24" s="18"/>
      <c r="S24" s="18"/>
    </row>
    <row r="25" spans="1:19" ht="15" customHeight="1" x14ac:dyDescent="0.25">
      <c r="A25" s="482"/>
      <c r="B25" s="482"/>
      <c r="C25" s="281"/>
      <c r="D25" s="282"/>
      <c r="E25" s="282"/>
      <c r="F25" s="153"/>
      <c r="G25" s="283"/>
      <c r="H25" s="284"/>
      <c r="I25" s="153"/>
      <c r="J25" s="165"/>
      <c r="K25" s="153"/>
      <c r="L25" s="165"/>
      <c r="N25" s="222"/>
      <c r="O25" s="224"/>
      <c r="P25" s="224"/>
      <c r="Q25" s="18"/>
      <c r="R25" s="18"/>
      <c r="S25" s="18"/>
    </row>
    <row r="26" spans="1:19" ht="15" customHeight="1" x14ac:dyDescent="0.25">
      <c r="A26" s="482"/>
      <c r="B26" s="482"/>
      <c r="C26" s="281"/>
      <c r="D26" s="282"/>
      <c r="E26" s="282"/>
      <c r="F26" s="153"/>
      <c r="G26" s="283"/>
      <c r="H26" s="284"/>
      <c r="I26" s="153"/>
      <c r="J26" s="165"/>
      <c r="K26" s="153"/>
      <c r="L26" s="165"/>
      <c r="N26" s="222"/>
      <c r="O26" s="224"/>
      <c r="P26" s="224"/>
      <c r="Q26" s="18"/>
      <c r="R26" s="18"/>
      <c r="S26" s="18"/>
    </row>
    <row r="27" spans="1:19" ht="15" customHeight="1" x14ac:dyDescent="0.25">
      <c r="A27" s="482"/>
      <c r="B27" s="482"/>
      <c r="C27" s="281"/>
      <c r="D27" s="282"/>
      <c r="E27" s="153"/>
      <c r="F27" s="153"/>
      <c r="G27" s="283"/>
      <c r="H27" s="284"/>
      <c r="I27" s="153"/>
      <c r="J27" s="165"/>
      <c r="K27" s="283"/>
      <c r="L27" s="284"/>
      <c r="N27" s="222"/>
      <c r="O27" s="224"/>
      <c r="P27" s="224"/>
      <c r="Q27" s="18"/>
      <c r="R27" s="18"/>
      <c r="S27" s="18"/>
    </row>
    <row r="28" spans="1:19" ht="15" customHeight="1" x14ac:dyDescent="0.25">
      <c r="A28" s="483"/>
      <c r="B28" s="483"/>
      <c r="C28" s="281"/>
      <c r="D28" s="153"/>
      <c r="E28" s="153"/>
      <c r="F28" s="153"/>
      <c r="G28" s="281"/>
      <c r="H28" s="284"/>
      <c r="I28" s="153"/>
      <c r="J28" s="165"/>
      <c r="K28" s="153"/>
      <c r="L28" s="165"/>
      <c r="N28" s="222"/>
      <c r="O28" s="224"/>
      <c r="P28" s="224"/>
      <c r="Q28" s="18"/>
      <c r="R28" s="18"/>
      <c r="S28" s="18"/>
    </row>
    <row r="29" spans="1:19" ht="15" customHeight="1" x14ac:dyDescent="0.25">
      <c r="A29" s="483"/>
      <c r="B29" s="483"/>
      <c r="C29" s="281"/>
      <c r="D29" s="153"/>
      <c r="E29" s="153"/>
      <c r="F29" s="153"/>
      <c r="G29" s="281"/>
      <c r="H29" s="284"/>
      <c r="I29" s="153"/>
      <c r="J29" s="165"/>
      <c r="K29" s="153"/>
      <c r="L29" s="165"/>
      <c r="N29" s="222"/>
      <c r="O29" s="224"/>
      <c r="P29" s="224"/>
      <c r="Q29" s="18"/>
      <c r="R29" s="18"/>
      <c r="S29" s="18"/>
    </row>
    <row r="30" spans="1:19" ht="15" customHeight="1" x14ac:dyDescent="0.25">
      <c r="A30" s="483"/>
      <c r="B30" s="483"/>
      <c r="C30" s="281"/>
      <c r="D30" s="153"/>
      <c r="E30" s="153"/>
      <c r="F30" s="153"/>
      <c r="G30" s="281"/>
      <c r="H30" s="284"/>
      <c r="I30" s="153"/>
      <c r="J30" s="165"/>
      <c r="K30" s="283"/>
      <c r="L30" s="284"/>
      <c r="N30" s="224"/>
      <c r="O30" s="224"/>
      <c r="P30" s="224"/>
      <c r="Q30" s="18"/>
      <c r="R30" s="18"/>
      <c r="S30" s="18"/>
    </row>
    <row r="31" spans="1:19" ht="15" customHeight="1" x14ac:dyDescent="0.25">
      <c r="A31" s="483"/>
      <c r="B31" s="483"/>
      <c r="C31" s="153"/>
      <c r="D31" s="153"/>
      <c r="E31" s="153"/>
      <c r="F31" s="153"/>
      <c r="G31" s="153"/>
      <c r="H31" s="165"/>
      <c r="I31" s="153"/>
      <c r="J31" s="153"/>
      <c r="K31" s="153"/>
      <c r="L31" s="153"/>
      <c r="N31" s="224"/>
      <c r="O31" s="224"/>
      <c r="P31" s="224"/>
      <c r="Q31" s="18"/>
      <c r="R31" s="18"/>
      <c r="S31" s="18"/>
    </row>
    <row r="32" spans="1:19" ht="15" customHeight="1" thickBot="1" x14ac:dyDescent="0.3">
      <c r="A32" s="228"/>
      <c r="B32" s="228"/>
      <c r="C32" s="228"/>
      <c r="D32" s="228"/>
      <c r="E32" s="228"/>
      <c r="F32" s="228"/>
      <c r="G32" s="228"/>
      <c r="H32" s="228"/>
      <c r="I32" s="228"/>
      <c r="J32" s="228"/>
      <c r="K32" s="228"/>
      <c r="L32" s="228"/>
      <c r="N32" s="222"/>
      <c r="O32" s="224"/>
      <c r="P32" s="224"/>
      <c r="Q32" s="18"/>
      <c r="R32" s="18"/>
      <c r="S32" s="18"/>
    </row>
    <row r="33" spans="1:19" s="1" customFormat="1" ht="15" customHeight="1" x14ac:dyDescent="0.2">
      <c r="A33" s="286" t="s">
        <v>31</v>
      </c>
      <c r="B33" s="486">
        <f ca="1">TODAY()</f>
        <v>44610</v>
      </c>
      <c r="C33" s="486"/>
      <c r="D33" s="486"/>
      <c r="E33" s="487"/>
      <c r="N33" s="22"/>
      <c r="O33" s="24"/>
      <c r="P33" s="24"/>
      <c r="Q33" s="24"/>
      <c r="R33" s="18"/>
      <c r="S33" s="18"/>
    </row>
    <row r="34" spans="1:19" s="1" customFormat="1" ht="15" customHeight="1" x14ac:dyDescent="0.2">
      <c r="A34" s="287">
        <f>A5</f>
        <v>26166</v>
      </c>
      <c r="B34" s="488" t="s">
        <v>32</v>
      </c>
      <c r="C34" s="488"/>
      <c r="D34" s="488"/>
      <c r="E34" s="489"/>
      <c r="F34" s="74"/>
      <c r="N34" s="22"/>
      <c r="O34" s="24"/>
      <c r="P34" s="24"/>
      <c r="Q34" s="24"/>
      <c r="R34" s="18"/>
      <c r="S34" s="18"/>
    </row>
    <row r="35" spans="1:19" s="1" customFormat="1" ht="15" customHeight="1" thickBot="1" x14ac:dyDescent="0.25">
      <c r="A35" s="288">
        <f>B5</f>
        <v>1674</v>
      </c>
      <c r="B35" s="490" t="s">
        <v>33</v>
      </c>
      <c r="C35" s="490"/>
      <c r="D35" s="490"/>
      <c r="E35" s="491"/>
      <c r="N35" s="22"/>
      <c r="O35" s="24"/>
      <c r="P35" s="24"/>
      <c r="Q35" s="45"/>
      <c r="R35" s="18"/>
      <c r="S35" s="18"/>
    </row>
    <row r="36" spans="1:19" ht="15" customHeight="1" x14ac:dyDescent="0.25">
      <c r="A36" s="492" t="s">
        <v>94</v>
      </c>
      <c r="B36" s="493"/>
      <c r="C36" s="496" t="str">
        <f>$E$3</f>
        <v>68931273</v>
      </c>
      <c r="D36" s="496"/>
      <c r="E36" s="497"/>
      <c r="N36" s="222"/>
      <c r="O36" s="224"/>
      <c r="P36" s="224"/>
      <c r="Q36" s="18"/>
      <c r="R36" s="18"/>
      <c r="S36" s="18"/>
    </row>
    <row r="37" spans="1:19" ht="15" customHeight="1" thickBot="1" x14ac:dyDescent="0.3">
      <c r="A37" s="494"/>
      <c r="B37" s="495"/>
      <c r="C37" s="498"/>
      <c r="D37" s="498"/>
      <c r="E37" s="499"/>
      <c r="N37" s="222"/>
      <c r="O37" s="224"/>
      <c r="P37" s="224"/>
      <c r="Q37" s="18"/>
      <c r="R37" s="18"/>
      <c r="S37" s="18"/>
    </row>
    <row r="38" spans="1:19" ht="15" customHeight="1" x14ac:dyDescent="0.25">
      <c r="A38" s="500" t="s">
        <v>35</v>
      </c>
      <c r="B38" s="501"/>
      <c r="C38" s="502" t="s">
        <v>36</v>
      </c>
      <c r="D38" s="503"/>
      <c r="E38" s="504"/>
      <c r="N38" s="222"/>
      <c r="O38" s="224"/>
      <c r="P38" s="224"/>
      <c r="Q38" s="18"/>
      <c r="R38" s="18"/>
      <c r="S38" s="18"/>
    </row>
    <row r="39" spans="1:19" ht="15" customHeight="1" thickBot="1" x14ac:dyDescent="0.3">
      <c r="A39" s="500"/>
      <c r="B39" s="501"/>
      <c r="C39" s="289" t="s">
        <v>13</v>
      </c>
      <c r="D39" s="290" t="s">
        <v>95</v>
      </c>
      <c r="E39" s="291" t="s">
        <v>96</v>
      </c>
      <c r="N39" s="222"/>
      <c r="O39" s="224"/>
      <c r="P39" s="224"/>
      <c r="Q39" s="18"/>
      <c r="R39" s="18"/>
      <c r="S39" s="18"/>
    </row>
    <row r="40" spans="1:19" ht="15" customHeight="1" x14ac:dyDescent="0.25">
      <c r="A40" s="357" t="s">
        <v>82</v>
      </c>
      <c r="B40" s="462"/>
      <c r="C40" s="225"/>
      <c r="D40" s="269"/>
      <c r="E40" s="292"/>
      <c r="N40" s="222"/>
      <c r="O40" s="224"/>
      <c r="P40" s="224"/>
      <c r="Q40" s="18"/>
      <c r="R40" s="18"/>
      <c r="S40" s="18"/>
    </row>
    <row r="41" spans="1:19" ht="15" customHeight="1" x14ac:dyDescent="0.25">
      <c r="A41" s="353" t="s">
        <v>38</v>
      </c>
      <c r="B41" s="449"/>
      <c r="C41" s="235">
        <f t="shared" ref="C41:C52" si="2">G10</f>
        <v>44625</v>
      </c>
      <c r="D41" s="209"/>
      <c r="E41" s="293"/>
      <c r="N41" s="222"/>
      <c r="O41" s="224"/>
      <c r="P41" s="224"/>
      <c r="Q41" s="18"/>
      <c r="R41" s="18"/>
      <c r="S41" s="18"/>
    </row>
    <row r="42" spans="1:19" ht="15" customHeight="1" x14ac:dyDescent="0.25">
      <c r="A42" s="353" t="s">
        <v>83</v>
      </c>
      <c r="B42" s="449"/>
      <c r="C42" s="235">
        <f t="shared" si="2"/>
        <v>0</v>
      </c>
      <c r="D42" s="209"/>
      <c r="E42" s="293"/>
      <c r="N42" s="222"/>
      <c r="O42" s="224"/>
      <c r="P42" s="224"/>
      <c r="Q42" s="18"/>
      <c r="R42" s="18"/>
      <c r="S42" s="18"/>
    </row>
    <row r="43" spans="1:19" ht="15" customHeight="1" x14ac:dyDescent="0.25">
      <c r="A43" s="353" t="s">
        <v>84</v>
      </c>
      <c r="B43" s="449"/>
      <c r="C43" s="235">
        <f t="shared" si="2"/>
        <v>44990</v>
      </c>
      <c r="D43" s="209">
        <f t="shared" ref="D43:D51" si="3">J12</f>
        <v>7273</v>
      </c>
      <c r="E43" s="293"/>
      <c r="N43" s="222"/>
      <c r="O43" s="224"/>
      <c r="P43" s="224"/>
      <c r="Q43" s="18"/>
      <c r="R43" s="18"/>
      <c r="S43" s="18"/>
    </row>
    <row r="44" spans="1:19" ht="15" customHeight="1" x14ac:dyDescent="0.25">
      <c r="A44" s="353" t="s">
        <v>85</v>
      </c>
      <c r="B44" s="449"/>
      <c r="C44" s="235"/>
      <c r="D44" s="209">
        <f t="shared" si="3"/>
        <v>14605</v>
      </c>
      <c r="E44" s="293">
        <f t="shared" ref="E44:E48" si="4">L13</f>
        <v>384</v>
      </c>
      <c r="N44" s="222"/>
      <c r="O44" s="224"/>
      <c r="P44" s="224"/>
      <c r="Q44" s="18"/>
      <c r="R44" s="18"/>
      <c r="S44" s="18"/>
    </row>
    <row r="45" spans="1:19" ht="15" customHeight="1" x14ac:dyDescent="0.25">
      <c r="A45" s="353" t="s">
        <v>86</v>
      </c>
      <c r="B45" s="449"/>
      <c r="C45" s="235"/>
      <c r="D45" s="209">
        <f t="shared" si="3"/>
        <v>35066</v>
      </c>
      <c r="E45" s="293"/>
      <c r="N45" s="222"/>
      <c r="O45" s="224"/>
      <c r="P45" s="224"/>
      <c r="Q45" s="18"/>
      <c r="R45" s="18"/>
      <c r="S45" s="18"/>
    </row>
    <row r="46" spans="1:19" ht="15" customHeight="1" x14ac:dyDescent="0.25">
      <c r="A46" s="353" t="s">
        <v>87</v>
      </c>
      <c r="B46" s="449"/>
      <c r="C46" s="235"/>
      <c r="D46" s="209">
        <f t="shared" si="3"/>
        <v>75066</v>
      </c>
      <c r="E46" s="293">
        <f t="shared" si="4"/>
        <v>1343</v>
      </c>
      <c r="N46" s="222"/>
      <c r="O46" s="224"/>
      <c r="P46" s="224"/>
      <c r="Q46" s="18"/>
      <c r="R46" s="18"/>
      <c r="S46" s="18"/>
    </row>
    <row r="47" spans="1:19" ht="15" customHeight="1" x14ac:dyDescent="0.25">
      <c r="A47" s="353" t="s">
        <v>71</v>
      </c>
      <c r="B47" s="449"/>
      <c r="C47" s="235">
        <f t="shared" si="2"/>
        <v>45292</v>
      </c>
      <c r="D47" s="209"/>
      <c r="E47" s="293"/>
      <c r="N47" s="222"/>
      <c r="O47" s="224"/>
      <c r="P47" s="224"/>
      <c r="Q47" s="18"/>
      <c r="R47" s="18"/>
      <c r="S47" s="18"/>
    </row>
    <row r="48" spans="1:19" ht="15" customHeight="1" x14ac:dyDescent="0.25">
      <c r="A48" s="353" t="s">
        <v>88</v>
      </c>
      <c r="B48" s="449"/>
      <c r="C48" s="235">
        <f t="shared" si="2"/>
        <v>44990</v>
      </c>
      <c r="D48" s="209">
        <f t="shared" si="3"/>
        <v>7273</v>
      </c>
      <c r="E48" s="293">
        <f t="shared" si="4"/>
        <v>296</v>
      </c>
      <c r="N48" s="222"/>
      <c r="O48" s="224"/>
      <c r="P48" s="224"/>
      <c r="Q48" s="18"/>
      <c r="R48" s="18"/>
      <c r="S48" s="18"/>
    </row>
    <row r="49" spans="1:19" ht="15" customHeight="1" x14ac:dyDescent="0.25">
      <c r="A49" s="353" t="s">
        <v>76</v>
      </c>
      <c r="B49" s="449"/>
      <c r="C49" s="235">
        <f t="shared" si="2"/>
        <v>44990</v>
      </c>
      <c r="D49" s="209">
        <f t="shared" si="3"/>
        <v>17273</v>
      </c>
      <c r="E49" s="293"/>
      <c r="N49" s="222"/>
      <c r="O49" s="224"/>
      <c r="P49" s="224"/>
      <c r="Q49" s="18"/>
      <c r="R49" s="18"/>
      <c r="S49" s="18"/>
    </row>
    <row r="50" spans="1:19" ht="15" customHeight="1" x14ac:dyDescent="0.25">
      <c r="A50" s="353" t="s">
        <v>77</v>
      </c>
      <c r="B50" s="449"/>
      <c r="C50" s="235">
        <f t="shared" si="2"/>
        <v>44935</v>
      </c>
      <c r="D50" s="209">
        <f t="shared" si="3"/>
        <v>17170</v>
      </c>
      <c r="E50" s="293"/>
      <c r="N50" s="222"/>
      <c r="O50" s="224"/>
      <c r="P50" s="224"/>
      <c r="Q50" s="18"/>
      <c r="R50" s="18"/>
      <c r="S50" s="18"/>
    </row>
    <row r="51" spans="1:19" ht="15" customHeight="1" x14ac:dyDescent="0.25">
      <c r="A51" s="353" t="s">
        <v>89</v>
      </c>
      <c r="B51" s="449"/>
      <c r="C51" s="235">
        <f t="shared" si="2"/>
        <v>44935</v>
      </c>
      <c r="D51" s="209">
        <f t="shared" si="3"/>
        <v>37170</v>
      </c>
      <c r="E51" s="293"/>
      <c r="N51" s="294"/>
      <c r="O51" s="294"/>
      <c r="P51" s="294"/>
      <c r="Q51" s="294"/>
      <c r="R51" s="294"/>
      <c r="S51" s="294"/>
    </row>
    <row r="52" spans="1:19" ht="15" customHeight="1" thickBot="1" x14ac:dyDescent="0.3">
      <c r="A52" s="484" t="s">
        <v>90</v>
      </c>
      <c r="B52" s="485"/>
      <c r="C52" s="295">
        <f t="shared" si="2"/>
        <v>44935</v>
      </c>
      <c r="D52" s="277"/>
      <c r="E52" s="296"/>
      <c r="N52" s="213"/>
      <c r="O52" s="213"/>
      <c r="P52" s="213"/>
      <c r="Q52" s="213"/>
      <c r="R52" s="294"/>
      <c r="S52" s="294"/>
    </row>
    <row r="53" spans="1:19" ht="15" customHeight="1" x14ac:dyDescent="0.25">
      <c r="A53" s="357" t="s">
        <v>91</v>
      </c>
      <c r="B53" s="462"/>
      <c r="C53" s="297"/>
      <c r="D53" s="231"/>
      <c r="E53" s="298"/>
      <c r="N53" s="213"/>
      <c r="O53" s="213"/>
      <c r="P53" s="213"/>
      <c r="Q53" s="213"/>
      <c r="R53" s="294"/>
      <c r="S53" s="294"/>
    </row>
    <row r="54" spans="1:19" ht="15" customHeight="1" x14ac:dyDescent="0.25">
      <c r="A54" s="353" t="s">
        <v>92</v>
      </c>
      <c r="B54" s="449"/>
      <c r="C54" s="235"/>
      <c r="D54" s="209"/>
      <c r="E54" s="293"/>
      <c r="N54" s="154"/>
      <c r="O54" s="154"/>
      <c r="P54" s="154"/>
      <c r="Q54" s="154"/>
      <c r="R54" s="294"/>
      <c r="S54" s="294"/>
    </row>
    <row r="55" spans="1:19" ht="15" customHeight="1" thickBot="1" x14ac:dyDescent="0.3">
      <c r="A55" s="355" t="s">
        <v>93</v>
      </c>
      <c r="B55" s="450"/>
      <c r="C55" s="295"/>
      <c r="D55" s="277"/>
      <c r="E55" s="296"/>
      <c r="N55" s="154"/>
      <c r="O55" s="154"/>
      <c r="P55" s="154"/>
      <c r="Q55" s="154"/>
      <c r="R55" s="294"/>
      <c r="S55" s="294"/>
    </row>
    <row r="56" spans="1:19" ht="15" customHeight="1" x14ac:dyDescent="0.25">
      <c r="A56" s="482"/>
      <c r="B56" s="482"/>
      <c r="C56" s="281"/>
      <c r="D56" s="282"/>
      <c r="E56" s="153"/>
      <c r="N56" s="153"/>
      <c r="O56" s="153"/>
      <c r="P56" s="154"/>
      <c r="Q56" s="154"/>
      <c r="R56" s="294"/>
      <c r="S56" s="294"/>
    </row>
    <row r="57" spans="1:19" ht="15" customHeight="1" x14ac:dyDescent="0.25">
      <c r="A57" s="482"/>
      <c r="B57" s="482"/>
      <c r="C57" s="281"/>
      <c r="D57" s="153"/>
      <c r="E57" s="153"/>
      <c r="N57" s="153"/>
      <c r="O57" s="153"/>
      <c r="P57" s="154"/>
      <c r="Q57" s="154"/>
      <c r="R57" s="294"/>
      <c r="S57" s="294"/>
    </row>
    <row r="58" spans="1:19" ht="15" customHeight="1" x14ac:dyDescent="0.25">
      <c r="A58" s="482"/>
      <c r="B58" s="482"/>
      <c r="C58" s="281"/>
      <c r="D58" s="153"/>
      <c r="E58" s="153"/>
      <c r="N58" s="153"/>
      <c r="O58" s="153"/>
      <c r="P58" s="154"/>
      <c r="Q58" s="154"/>
      <c r="R58" s="294"/>
      <c r="S58" s="294"/>
    </row>
    <row r="59" spans="1:19" ht="15" customHeight="1" x14ac:dyDescent="0.25">
      <c r="A59" s="483"/>
      <c r="B59" s="483"/>
      <c r="C59" s="281"/>
      <c r="D59" s="153"/>
      <c r="E59" s="153"/>
      <c r="N59" s="153"/>
      <c r="O59" s="153"/>
      <c r="P59" s="154"/>
      <c r="Q59" s="154"/>
      <c r="R59" s="294"/>
      <c r="S59" s="294"/>
    </row>
    <row r="60" spans="1:19" ht="15" customHeight="1" x14ac:dyDescent="0.25">
      <c r="A60" s="483"/>
      <c r="B60" s="483"/>
      <c r="C60" s="299"/>
      <c r="D60" s="299"/>
      <c r="E60" s="299"/>
      <c r="N60" s="153"/>
      <c r="O60" s="153"/>
      <c r="P60" s="154"/>
      <c r="Q60" s="154"/>
      <c r="R60" s="294"/>
      <c r="S60" s="294"/>
    </row>
    <row r="61" spans="1:19" ht="20.100000000000001" customHeight="1" x14ac:dyDescent="0.25">
      <c r="A61" s="483"/>
      <c r="B61" s="483"/>
      <c r="C61" s="299"/>
      <c r="D61" s="299"/>
      <c r="E61" s="299"/>
      <c r="N61" s="153"/>
      <c r="O61" s="153"/>
      <c r="P61" s="154"/>
      <c r="Q61" s="154"/>
      <c r="R61" s="294"/>
      <c r="S61" s="294"/>
    </row>
    <row r="62" spans="1:19" ht="20.100000000000001" customHeight="1" x14ac:dyDescent="0.25">
      <c r="A62" s="483"/>
      <c r="B62" s="483"/>
      <c r="C62" s="299"/>
      <c r="D62" s="299"/>
      <c r="E62" s="299"/>
    </row>
    <row r="63" spans="1:19" ht="20.100000000000001" customHeight="1" x14ac:dyDescent="0.25"/>
    <row r="64" spans="1:19" ht="30" customHeight="1" x14ac:dyDescent="0.25">
      <c r="A64" s="213"/>
      <c r="B64" s="213"/>
      <c r="C64" s="213"/>
      <c r="D64" s="213"/>
    </row>
    <row r="65" spans="1:4" ht="30" customHeight="1" x14ac:dyDescent="0.25">
      <c r="A65" s="153"/>
      <c r="B65" s="153"/>
      <c r="C65" s="154"/>
      <c r="D65" s="154"/>
    </row>
    <row r="66" spans="1:4" ht="20.100000000000001" customHeight="1" x14ac:dyDescent="0.25">
      <c r="A66" s="153"/>
      <c r="B66" s="153"/>
      <c r="C66" s="154"/>
      <c r="D66" s="154"/>
    </row>
    <row r="67" spans="1:4" ht="20.100000000000001" customHeight="1" x14ac:dyDescent="0.25">
      <c r="A67" s="153"/>
      <c r="B67" s="153"/>
      <c r="C67" s="154"/>
      <c r="D67" s="154"/>
    </row>
    <row r="68" spans="1:4" ht="20.100000000000001" customHeight="1" x14ac:dyDescent="0.25">
      <c r="A68" s="153"/>
      <c r="B68" s="153"/>
      <c r="C68" s="154"/>
      <c r="D68" s="154"/>
    </row>
    <row r="69" spans="1:4" ht="20.100000000000001" customHeight="1" x14ac:dyDescent="0.25">
      <c r="A69" s="153"/>
      <c r="B69" s="153"/>
      <c r="C69" s="154"/>
      <c r="D69" s="154"/>
    </row>
    <row r="70" spans="1:4" ht="20.100000000000001" customHeight="1" x14ac:dyDescent="0.25">
      <c r="A70" s="153"/>
      <c r="B70" s="153"/>
      <c r="C70" s="154"/>
      <c r="D70" s="154"/>
    </row>
    <row r="71" spans="1:4" ht="20.100000000000001" customHeight="1" x14ac:dyDescent="0.25">
      <c r="A71" s="153"/>
      <c r="B71" s="153"/>
      <c r="C71" s="154"/>
      <c r="D71" s="154"/>
    </row>
    <row r="72" spans="1:4" ht="20.100000000000001" customHeight="1" x14ac:dyDescent="0.25"/>
  </sheetData>
  <mergeCells count="62">
    <mergeCell ref="A7:B7"/>
    <mergeCell ref="C7:E7"/>
    <mergeCell ref="G7:L7"/>
    <mergeCell ref="A1:D2"/>
    <mergeCell ref="E1:L2"/>
    <mergeCell ref="C3:D3"/>
    <mergeCell ref="E3:G3"/>
    <mergeCell ref="I3:L3"/>
    <mergeCell ref="A19:B19"/>
    <mergeCell ref="A8:B8"/>
    <mergeCell ref="A9:B9"/>
    <mergeCell ref="A10:B10"/>
    <mergeCell ref="A11:B11"/>
    <mergeCell ref="A12:B12"/>
    <mergeCell ref="A13:B13"/>
    <mergeCell ref="A14:B14"/>
    <mergeCell ref="A15:B15"/>
    <mergeCell ref="A16:B16"/>
    <mergeCell ref="A17:B17"/>
    <mergeCell ref="A18:B18"/>
    <mergeCell ref="A31:B31"/>
    <mergeCell ref="A20:B20"/>
    <mergeCell ref="A21:B21"/>
    <mergeCell ref="A22:B22"/>
    <mergeCell ref="A23:B23"/>
    <mergeCell ref="A24:B24"/>
    <mergeCell ref="A25:B25"/>
    <mergeCell ref="A26:B26"/>
    <mergeCell ref="A27:B27"/>
    <mergeCell ref="A28:B28"/>
    <mergeCell ref="A29:B29"/>
    <mergeCell ref="A30:B30"/>
    <mergeCell ref="A45:B45"/>
    <mergeCell ref="B33:E33"/>
    <mergeCell ref="B34:E34"/>
    <mergeCell ref="B35:E35"/>
    <mergeCell ref="A36:B37"/>
    <mergeCell ref="C36:E37"/>
    <mergeCell ref="A38:B39"/>
    <mergeCell ref="C38:E38"/>
    <mergeCell ref="A40:B40"/>
    <mergeCell ref="A41:B41"/>
    <mergeCell ref="A42:B42"/>
    <mergeCell ref="A43:B43"/>
    <mergeCell ref="A44:B44"/>
    <mergeCell ref="A57:B57"/>
    <mergeCell ref="A46:B46"/>
    <mergeCell ref="A47:B47"/>
    <mergeCell ref="A48:B48"/>
    <mergeCell ref="A49:B49"/>
    <mergeCell ref="A50:B50"/>
    <mergeCell ref="A51:B51"/>
    <mergeCell ref="A52:B52"/>
    <mergeCell ref="A53:B53"/>
    <mergeCell ref="A54:B54"/>
    <mergeCell ref="A55:B55"/>
    <mergeCell ref="A56:B56"/>
    <mergeCell ref="A58:B58"/>
    <mergeCell ref="A59:B59"/>
    <mergeCell ref="A60:B60"/>
    <mergeCell ref="A61:B61"/>
    <mergeCell ref="A62:B62"/>
  </mergeCells>
  <conditionalFormatting sqref="Q10:Q32 Q36:Q50">
    <cfRule type="containsText" dxfId="8" priority="6" stopIfTrue="1" operator="containsText" text="OUI">
      <formula>NOT(ISERROR(SEARCH("OUI",Q10)))</formula>
    </cfRule>
  </conditionalFormatting>
  <conditionalFormatting sqref="R10:S32 R36:S50">
    <cfRule type="containsText" dxfId="7" priority="5" stopIfTrue="1" operator="containsText" text="OUI">
      <formula>NOT(ISERROR(SEARCH("OUI",R10)))</formula>
    </cfRule>
  </conditionalFormatting>
  <conditionalFormatting sqref="G9:L24">
    <cfRule type="containsBlanks" dxfId="6" priority="1" stopIfTrue="1">
      <formula>LEN(TRIM(G9))=0</formula>
    </cfRule>
  </conditionalFormatting>
  <conditionalFormatting sqref="H9:H10 H12 H16:H21 J12:J15 J17:J20 L13 L15 L17">
    <cfRule type="cellIs" dxfId="5" priority="2" stopIfTrue="1" operator="between">
      <formula>9</formula>
      <formula>-50000</formula>
    </cfRule>
    <cfRule type="cellIs" dxfId="4" priority="3" stopIfTrue="1" operator="between">
      <formula>10</formula>
      <formula>59</formula>
    </cfRule>
    <cfRule type="cellIs" dxfId="3" priority="4" stopIfTrue="1" operator="between">
      <formula>60</formula>
      <formula>50000</formula>
    </cfRule>
  </conditionalFormatting>
  <hyperlinks>
    <hyperlink ref="A1:D2" location="'Etat du parc'!A60" display="RETOUR ETAT DU PARC"/>
    <hyperlink ref="E1:L2" location="TRM_PPLOG_SCANIA!A1" display="RETOUR TRM PPLOG SCANIA"/>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S70"/>
  <sheetViews>
    <sheetView zoomScale="70" zoomScaleNormal="70" workbookViewId="0">
      <selection activeCell="C4" sqref="A1:L1048576"/>
    </sheetView>
  </sheetViews>
  <sheetFormatPr baseColWidth="10" defaultColWidth="11.42578125" defaultRowHeight="12.75" x14ac:dyDescent="0.25"/>
  <cols>
    <col min="1" max="12" width="15.7109375" style="155" customWidth="1"/>
    <col min="13" max="16384" width="11.42578125" style="155"/>
  </cols>
  <sheetData>
    <row r="1" spans="1:12" ht="30" customHeight="1" x14ac:dyDescent="0.25">
      <c r="A1" s="469" t="s">
        <v>0</v>
      </c>
      <c r="B1" s="469"/>
      <c r="C1" s="469"/>
      <c r="D1" s="469"/>
      <c r="E1" s="519" t="s">
        <v>79</v>
      </c>
      <c r="F1" s="395"/>
      <c r="G1" s="395"/>
      <c r="H1" s="395"/>
      <c r="I1" s="395"/>
      <c r="J1" s="395"/>
      <c r="K1" s="395"/>
      <c r="L1" s="396"/>
    </row>
    <row r="2" spans="1:12" ht="30" customHeight="1" thickBot="1" x14ac:dyDescent="0.3">
      <c r="A2" s="469"/>
      <c r="B2" s="469"/>
      <c r="C2" s="469"/>
      <c r="D2" s="469"/>
      <c r="E2" s="397"/>
      <c r="F2" s="398"/>
      <c r="G2" s="398"/>
      <c r="H2" s="398"/>
      <c r="I2" s="398"/>
      <c r="J2" s="398"/>
      <c r="K2" s="398"/>
      <c r="L2" s="399"/>
    </row>
    <row r="3" spans="1:12" ht="30" customHeight="1" thickBot="1" x14ac:dyDescent="0.3">
      <c r="A3" s="2" t="s">
        <v>2</v>
      </c>
      <c r="B3" s="3" t="str">
        <f>VLOOKUP(E3,[1]potentiels!$B$10:$F$656,2,FALSE)</f>
        <v>CA</v>
      </c>
      <c r="C3" s="438" t="s">
        <v>97</v>
      </c>
      <c r="D3" s="439"/>
      <c r="E3" s="473" t="s">
        <v>98</v>
      </c>
      <c r="F3" s="473"/>
      <c r="G3" s="473"/>
      <c r="H3" s="214" t="s">
        <v>67</v>
      </c>
      <c r="I3" s="520" t="str">
        <f>VLOOKUP(E3,'[1]Etat du parc'!G7:M545,7,FALSE)</f>
        <v>SCANIA BENNE</v>
      </c>
      <c r="J3" s="520"/>
      <c r="K3" s="520"/>
      <c r="L3" s="521"/>
    </row>
    <row r="4" spans="1:12" ht="30" customHeight="1" thickBot="1" x14ac:dyDescent="0.25">
      <c r="A4" s="100" t="s">
        <v>5</v>
      </c>
      <c r="B4" s="6" t="s">
        <v>6</v>
      </c>
      <c r="C4" s="300"/>
      <c r="D4" s="1"/>
      <c r="E4" s="1"/>
      <c r="F4" s="1"/>
      <c r="G4" s="1"/>
      <c r="H4" s="1"/>
      <c r="I4" s="1"/>
      <c r="J4" s="1"/>
      <c r="K4" s="1"/>
    </row>
    <row r="5" spans="1:12" ht="30" customHeight="1" thickBot="1" x14ac:dyDescent="0.25">
      <c r="A5" s="8">
        <f>VLOOKUP(E3,[1]potentiels!$B$10:$F$656,4,FALSE)</f>
        <v>50666</v>
      </c>
      <c r="B5" s="8">
        <f>VLOOKUP(E3,[1]potentiels!$B$10:$F$656,5,FALSE)</f>
        <v>2031</v>
      </c>
      <c r="C5" s="301"/>
      <c r="D5" s="1"/>
      <c r="E5" s="1"/>
      <c r="F5" s="1"/>
      <c r="G5" s="1"/>
      <c r="H5" s="1"/>
      <c r="I5" s="1"/>
      <c r="J5" s="1"/>
      <c r="K5" s="1"/>
    </row>
    <row r="6" spans="1:12" ht="24.95" customHeight="1" thickBot="1" x14ac:dyDescent="0.3"/>
    <row r="7" spans="1:12" ht="30" customHeight="1" thickBot="1" x14ac:dyDescent="0.3">
      <c r="A7" s="543" t="s">
        <v>7</v>
      </c>
      <c r="B7" s="544"/>
      <c r="C7" s="545" t="s">
        <v>8</v>
      </c>
      <c r="D7" s="546"/>
      <c r="E7" s="547"/>
      <c r="F7" s="302"/>
      <c r="G7" s="548" t="s">
        <v>9</v>
      </c>
      <c r="H7" s="549"/>
      <c r="I7" s="549"/>
      <c r="J7" s="549"/>
      <c r="K7" s="549"/>
      <c r="L7" s="550"/>
    </row>
    <row r="8" spans="1:12" ht="30" customHeight="1" thickBot="1" x14ac:dyDescent="0.3">
      <c r="A8" s="539"/>
      <c r="B8" s="540"/>
      <c r="C8" s="303" t="s">
        <v>10</v>
      </c>
      <c r="D8" s="304" t="s">
        <v>11</v>
      </c>
      <c r="E8" s="305" t="s">
        <v>12</v>
      </c>
      <c r="F8" s="302"/>
      <c r="G8" s="306" t="s">
        <v>99</v>
      </c>
      <c r="H8" s="307" t="s">
        <v>100</v>
      </c>
      <c r="I8" s="306" t="s">
        <v>101</v>
      </c>
      <c r="J8" s="307" t="s">
        <v>102</v>
      </c>
      <c r="K8" s="306" t="s">
        <v>103</v>
      </c>
      <c r="L8" s="307" t="s">
        <v>18</v>
      </c>
    </row>
    <row r="9" spans="1:12" ht="24.95" customHeight="1" x14ac:dyDescent="0.25">
      <c r="A9" s="541" t="s">
        <v>104</v>
      </c>
      <c r="B9" s="542"/>
      <c r="C9" s="308">
        <v>44179</v>
      </c>
      <c r="D9" s="309"/>
      <c r="E9" s="310"/>
      <c r="F9" s="311"/>
      <c r="G9" s="312">
        <f>DATE(YEAR(C9)+1,MONTH(C9),DAY(C9))</f>
        <v>44544</v>
      </c>
      <c r="H9" s="313">
        <f ca="1">G9-TODAY()</f>
        <v>-66</v>
      </c>
      <c r="I9" s="314"/>
      <c r="J9" s="315"/>
      <c r="K9" s="314"/>
      <c r="L9" s="315"/>
    </row>
    <row r="10" spans="1:12" ht="24.95" customHeight="1" x14ac:dyDescent="0.25">
      <c r="A10" s="535" t="s">
        <v>105</v>
      </c>
      <c r="B10" s="536"/>
      <c r="C10" s="316">
        <v>44179</v>
      </c>
      <c r="D10" s="317"/>
      <c r="E10" s="318"/>
      <c r="F10" s="311"/>
      <c r="G10" s="319">
        <f>DATE(YEAR(C10)+2,MONTH(C10),DAY(C10))</f>
        <v>44909</v>
      </c>
      <c r="H10" s="249">
        <f t="shared" ref="H10:H19" ca="1" si="0">G10-TODAY()</f>
        <v>299</v>
      </c>
      <c r="I10" s="320"/>
      <c r="J10" s="321"/>
      <c r="K10" s="320"/>
      <c r="L10" s="321"/>
    </row>
    <row r="11" spans="1:12" ht="24.95" customHeight="1" x14ac:dyDescent="0.25">
      <c r="A11" s="535" t="s">
        <v>106</v>
      </c>
      <c r="B11" s="536"/>
      <c r="C11" s="316">
        <v>44179</v>
      </c>
      <c r="D11" s="322"/>
      <c r="E11" s="323"/>
      <c r="F11" s="311"/>
      <c r="G11" s="319">
        <f>DATE(YEAR(C11)+1,MONTH(C11),DAY(C11))</f>
        <v>44544</v>
      </c>
      <c r="H11" s="249">
        <f t="shared" ca="1" si="0"/>
        <v>-66</v>
      </c>
      <c r="I11" s="324"/>
      <c r="J11" s="325"/>
      <c r="K11" s="320"/>
      <c r="L11" s="321"/>
    </row>
    <row r="12" spans="1:12" ht="24.95" customHeight="1" x14ac:dyDescent="0.25">
      <c r="A12" s="535" t="s">
        <v>107</v>
      </c>
      <c r="B12" s="536"/>
      <c r="C12" s="316">
        <v>44179</v>
      </c>
      <c r="D12" s="322"/>
      <c r="E12" s="323"/>
      <c r="F12" s="311"/>
      <c r="G12" s="319">
        <f>DATE(YEAR(C12)+1,MONTH(C12),DAY(C12))</f>
        <v>44544</v>
      </c>
      <c r="H12" s="249">
        <f t="shared" ca="1" si="0"/>
        <v>-66</v>
      </c>
      <c r="I12" s="324"/>
      <c r="J12" s="325"/>
      <c r="K12" s="320"/>
      <c r="L12" s="321"/>
    </row>
    <row r="13" spans="1:12" ht="24.95" customHeight="1" x14ac:dyDescent="0.25">
      <c r="A13" s="535" t="s">
        <v>108</v>
      </c>
      <c r="B13" s="536"/>
      <c r="C13" s="316">
        <v>44179</v>
      </c>
      <c r="D13" s="317"/>
      <c r="E13" s="323"/>
      <c r="F13" s="311"/>
      <c r="G13" s="319">
        <f>DATE(YEAR(C13)+2,MONTH(C13),DAY(C13))</f>
        <v>44909</v>
      </c>
      <c r="H13" s="249">
        <f t="shared" ca="1" si="0"/>
        <v>299</v>
      </c>
      <c r="I13" s="324"/>
      <c r="J13" s="325"/>
      <c r="K13" s="320"/>
      <c r="L13" s="321"/>
    </row>
    <row r="14" spans="1:12" ht="24.95" customHeight="1" x14ac:dyDescent="0.25">
      <c r="A14" s="535" t="s">
        <v>109</v>
      </c>
      <c r="B14" s="536"/>
      <c r="C14" s="326">
        <v>44404</v>
      </c>
      <c r="D14" s="317"/>
      <c r="E14" s="327"/>
      <c r="F14" s="311"/>
      <c r="G14" s="319">
        <f>DATE(YEAR(C14),MONTH(C14)+6,DAY(C14))</f>
        <v>44588</v>
      </c>
      <c r="H14" s="249">
        <f t="shared" ca="1" si="0"/>
        <v>-22</v>
      </c>
      <c r="I14" s="324"/>
      <c r="J14" s="325"/>
      <c r="K14" s="320"/>
      <c r="L14" s="321"/>
    </row>
    <row r="15" spans="1:12" ht="24.95" customHeight="1" x14ac:dyDescent="0.25">
      <c r="A15" s="535" t="s">
        <v>110</v>
      </c>
      <c r="B15" s="536"/>
      <c r="C15" s="326">
        <v>44179</v>
      </c>
      <c r="D15" s="317"/>
      <c r="E15" s="323"/>
      <c r="F15" s="311"/>
      <c r="G15" s="319">
        <f>DATE(YEAR(C15)+2,MONTH(C15),DAY(C15))</f>
        <v>44909</v>
      </c>
      <c r="H15" s="249">
        <f t="shared" ca="1" si="0"/>
        <v>299</v>
      </c>
      <c r="I15" s="324"/>
      <c r="J15" s="325"/>
      <c r="K15" s="320"/>
      <c r="L15" s="321"/>
    </row>
    <row r="16" spans="1:12" ht="24.95" customHeight="1" x14ac:dyDescent="0.25">
      <c r="A16" s="535" t="s">
        <v>111</v>
      </c>
      <c r="B16" s="536"/>
      <c r="C16" s="326">
        <v>43531</v>
      </c>
      <c r="D16" s="328"/>
      <c r="E16" s="327"/>
      <c r="F16" s="311"/>
      <c r="G16" s="319">
        <f>DATE(YEAR(C16)+4,MONTH(C16),DAY(C16))</f>
        <v>44992</v>
      </c>
      <c r="H16" s="249">
        <f t="shared" ca="1" si="0"/>
        <v>382</v>
      </c>
      <c r="I16" s="324"/>
      <c r="J16" s="325"/>
      <c r="K16" s="320"/>
      <c r="L16" s="325"/>
    </row>
    <row r="17" spans="1:12" ht="24.95" customHeight="1" x14ac:dyDescent="0.25">
      <c r="A17" s="535" t="s">
        <v>112</v>
      </c>
      <c r="B17" s="536"/>
      <c r="C17" s="316">
        <v>44179</v>
      </c>
      <c r="D17" s="328"/>
      <c r="E17" s="323"/>
      <c r="F17" s="311"/>
      <c r="G17" s="319">
        <f>DATE(YEAR(C17)+4,MONTH(C17),DAY(C17))</f>
        <v>45640</v>
      </c>
      <c r="H17" s="249">
        <f t="shared" ca="1" si="0"/>
        <v>1030</v>
      </c>
      <c r="I17" s="324"/>
      <c r="J17" s="325"/>
      <c r="K17" s="320"/>
      <c r="L17" s="321"/>
    </row>
    <row r="18" spans="1:12" ht="24.95" customHeight="1" x14ac:dyDescent="0.25">
      <c r="A18" s="535" t="s">
        <v>113</v>
      </c>
      <c r="B18" s="536"/>
      <c r="C18" s="316">
        <v>43699</v>
      </c>
      <c r="D18" s="322"/>
      <c r="E18" s="323"/>
      <c r="F18" s="311"/>
      <c r="G18" s="319">
        <f>DATE(YEAR(C18)+15,MONTH(C18),DAY(C18))</f>
        <v>49178</v>
      </c>
      <c r="H18" s="249">
        <f t="shared" ca="1" si="0"/>
        <v>4568</v>
      </c>
      <c r="I18" s="324"/>
      <c r="J18" s="325"/>
      <c r="K18" s="320"/>
      <c r="L18" s="329"/>
    </row>
    <row r="19" spans="1:12" ht="24.95" customHeight="1" thickBot="1" x14ac:dyDescent="0.3">
      <c r="A19" s="537" t="s">
        <v>114</v>
      </c>
      <c r="B19" s="538"/>
      <c r="C19" s="330">
        <v>44180</v>
      </c>
      <c r="D19" s="331"/>
      <c r="E19" s="332"/>
      <c r="F19" s="311"/>
      <c r="G19" s="333">
        <f>DATE(YEAR(C19)+2,MONTH(C19),DAY(C19))</f>
        <v>44910</v>
      </c>
      <c r="H19" s="279">
        <f t="shared" ca="1" si="0"/>
        <v>300</v>
      </c>
      <c r="I19" s="334"/>
      <c r="J19" s="335"/>
      <c r="K19" s="336"/>
      <c r="L19" s="337"/>
    </row>
    <row r="20" spans="1:12" ht="24.95" customHeight="1" x14ac:dyDescent="0.25">
      <c r="A20" s="482"/>
      <c r="B20" s="482"/>
      <c r="C20" s="57"/>
      <c r="D20" s="280"/>
      <c r="E20" s="280"/>
      <c r="F20" s="285"/>
      <c r="G20" s="338"/>
      <c r="H20" s="284"/>
      <c r="I20" s="284"/>
      <c r="J20" s="284"/>
      <c r="K20" s="285"/>
      <c r="L20" s="285"/>
    </row>
    <row r="21" spans="1:12" ht="24.95" customHeight="1" x14ac:dyDescent="0.25">
      <c r="A21" s="482"/>
      <c r="B21" s="482"/>
      <c r="C21" s="57"/>
      <c r="D21" s="280"/>
      <c r="E21" s="280"/>
      <c r="F21" s="285"/>
      <c r="G21" s="338"/>
      <c r="H21" s="284"/>
      <c r="I21" s="284"/>
      <c r="J21" s="284"/>
      <c r="K21" s="285"/>
      <c r="L21" s="285"/>
    </row>
    <row r="22" spans="1:12" ht="24.95" customHeight="1" x14ac:dyDescent="0.25">
      <c r="A22" s="482"/>
      <c r="B22" s="482"/>
      <c r="C22" s="57"/>
      <c r="D22" s="280"/>
      <c r="E22" s="280"/>
      <c r="F22" s="285"/>
      <c r="G22" s="338"/>
      <c r="H22" s="284"/>
      <c r="I22" s="284"/>
      <c r="J22" s="284"/>
      <c r="K22" s="285"/>
      <c r="L22" s="285"/>
    </row>
    <row r="23" spans="1:12" ht="24.95" customHeight="1" x14ac:dyDescent="0.25">
      <c r="A23" s="482"/>
      <c r="B23" s="482"/>
      <c r="C23" s="57"/>
      <c r="D23" s="280"/>
      <c r="E23" s="280"/>
      <c r="F23" s="285"/>
      <c r="G23" s="338"/>
      <c r="H23" s="284"/>
      <c r="I23" s="284" t="s">
        <v>115</v>
      </c>
      <c r="J23" s="284"/>
      <c r="K23" s="285"/>
      <c r="L23" s="285"/>
    </row>
    <row r="24" spans="1:12" ht="24.95" customHeight="1" x14ac:dyDescent="0.25">
      <c r="A24" s="482"/>
      <c r="B24" s="482"/>
      <c r="C24" s="57"/>
      <c r="D24" s="280"/>
      <c r="E24" s="280"/>
      <c r="F24" s="285"/>
      <c r="G24" s="338"/>
      <c r="H24" s="284"/>
      <c r="I24" s="284"/>
      <c r="J24" s="284"/>
      <c r="K24" s="284"/>
      <c r="L24" s="284"/>
    </row>
    <row r="25" spans="1:12" ht="24.95" customHeight="1" x14ac:dyDescent="0.25"/>
    <row r="26" spans="1:12" ht="24.95" customHeight="1" x14ac:dyDescent="0.25"/>
    <row r="27" spans="1:12" ht="24.95" customHeight="1" x14ac:dyDescent="0.25"/>
    <row r="28" spans="1:12" ht="24.95" customHeight="1" x14ac:dyDescent="0.25"/>
    <row r="29" spans="1:12" ht="24.95" customHeight="1" x14ac:dyDescent="0.25"/>
    <row r="30" spans="1:12" ht="24.95" customHeight="1" x14ac:dyDescent="0.25"/>
    <row r="31" spans="1:12" ht="24.95" customHeight="1" x14ac:dyDescent="0.25"/>
    <row r="32" spans="1:12" ht="24.95" customHeight="1" thickBot="1" x14ac:dyDescent="0.3"/>
    <row r="33" spans="1:19" s="1" customFormat="1" ht="24.95" customHeight="1" x14ac:dyDescent="0.2">
      <c r="A33" s="286" t="s">
        <v>31</v>
      </c>
      <c r="B33" s="486">
        <f ca="1">TODAY()</f>
        <v>44610</v>
      </c>
      <c r="C33" s="486"/>
      <c r="D33" s="486"/>
      <c r="E33" s="487"/>
      <c r="N33" s="22"/>
      <c r="O33" s="24"/>
      <c r="P33" s="24"/>
      <c r="Q33" s="24"/>
      <c r="R33" s="18"/>
      <c r="S33" s="18"/>
    </row>
    <row r="34" spans="1:19" s="1" customFormat="1" ht="24.95" customHeight="1" x14ac:dyDescent="0.2">
      <c r="A34" s="287">
        <f>A5</f>
        <v>50666</v>
      </c>
      <c r="B34" s="488" t="s">
        <v>32</v>
      </c>
      <c r="C34" s="488"/>
      <c r="D34" s="488"/>
      <c r="E34" s="489"/>
      <c r="F34" s="74"/>
      <c r="N34" s="22"/>
      <c r="O34" s="24"/>
      <c r="P34" s="24"/>
      <c r="Q34" s="24"/>
      <c r="R34" s="18"/>
      <c r="S34" s="18"/>
    </row>
    <row r="35" spans="1:19" s="1" customFormat="1" ht="24.95" customHeight="1" thickBot="1" x14ac:dyDescent="0.25">
      <c r="A35" s="288">
        <f>B5</f>
        <v>2031</v>
      </c>
      <c r="B35" s="490" t="s">
        <v>33</v>
      </c>
      <c r="C35" s="490"/>
      <c r="D35" s="490"/>
      <c r="E35" s="491"/>
      <c r="N35" s="22"/>
      <c r="O35" s="24"/>
      <c r="P35" s="24"/>
      <c r="Q35" s="45"/>
      <c r="R35" s="18"/>
      <c r="S35" s="18"/>
    </row>
    <row r="36" spans="1:19" ht="24.95" customHeight="1" x14ac:dyDescent="0.25">
      <c r="A36" s="492" t="s">
        <v>94</v>
      </c>
      <c r="B36" s="493"/>
      <c r="C36" s="496" t="str">
        <f>$E$3</f>
        <v>60930392</v>
      </c>
      <c r="D36" s="496"/>
      <c r="E36" s="497"/>
    </row>
    <row r="37" spans="1:19" ht="24.95" customHeight="1" thickBot="1" x14ac:dyDescent="0.3">
      <c r="A37" s="494"/>
      <c r="B37" s="495"/>
      <c r="C37" s="498"/>
      <c r="D37" s="498"/>
      <c r="E37" s="499"/>
    </row>
    <row r="38" spans="1:19" ht="24.95" customHeight="1" thickBot="1" x14ac:dyDescent="0.3">
      <c r="A38" s="529" t="s">
        <v>35</v>
      </c>
      <c r="B38" s="530"/>
      <c r="C38" s="533" t="s">
        <v>36</v>
      </c>
      <c r="D38" s="533"/>
      <c r="E38" s="534"/>
    </row>
    <row r="39" spans="1:19" ht="24.95" customHeight="1" thickBot="1" x14ac:dyDescent="0.3">
      <c r="A39" s="531"/>
      <c r="B39" s="532"/>
      <c r="C39" s="339" t="s">
        <v>10</v>
      </c>
      <c r="D39" s="340" t="s">
        <v>11</v>
      </c>
      <c r="E39" s="341" t="s">
        <v>12</v>
      </c>
    </row>
    <row r="40" spans="1:19" ht="24.95" customHeight="1" x14ac:dyDescent="0.25">
      <c r="A40" s="357" t="s">
        <v>104</v>
      </c>
      <c r="B40" s="358"/>
      <c r="C40" s="342">
        <f>G9</f>
        <v>44544</v>
      </c>
      <c r="D40" s="343"/>
      <c r="E40" s="344"/>
    </row>
    <row r="41" spans="1:19" ht="24.95" customHeight="1" x14ac:dyDescent="0.25">
      <c r="A41" s="353" t="s">
        <v>105</v>
      </c>
      <c r="B41" s="354"/>
      <c r="C41" s="345">
        <f t="shared" ref="C41:C50" si="1">G10</f>
        <v>44909</v>
      </c>
      <c r="D41" s="346"/>
      <c r="E41" s="347"/>
    </row>
    <row r="42" spans="1:19" ht="24.95" customHeight="1" x14ac:dyDescent="0.25">
      <c r="A42" s="353" t="s">
        <v>106</v>
      </c>
      <c r="B42" s="354"/>
      <c r="C42" s="345">
        <f t="shared" si="1"/>
        <v>44544</v>
      </c>
      <c r="D42" s="346"/>
      <c r="E42" s="347"/>
    </row>
    <row r="43" spans="1:19" ht="24.95" customHeight="1" x14ac:dyDescent="0.25">
      <c r="A43" s="353" t="s">
        <v>107</v>
      </c>
      <c r="B43" s="354"/>
      <c r="C43" s="345">
        <f t="shared" si="1"/>
        <v>44544</v>
      </c>
      <c r="D43" s="346"/>
      <c r="E43" s="347"/>
    </row>
    <row r="44" spans="1:19" ht="24.95" customHeight="1" x14ac:dyDescent="0.25">
      <c r="A44" s="353" t="s">
        <v>108</v>
      </c>
      <c r="B44" s="354"/>
      <c r="C44" s="345">
        <f t="shared" si="1"/>
        <v>44909</v>
      </c>
      <c r="D44" s="346"/>
      <c r="E44" s="347"/>
    </row>
    <row r="45" spans="1:19" ht="24.95" customHeight="1" x14ac:dyDescent="0.25">
      <c r="A45" s="353" t="s">
        <v>109</v>
      </c>
      <c r="B45" s="354"/>
      <c r="C45" s="345">
        <f t="shared" si="1"/>
        <v>44588</v>
      </c>
      <c r="D45" s="346"/>
      <c r="E45" s="347"/>
    </row>
    <row r="46" spans="1:19" ht="24.95" customHeight="1" x14ac:dyDescent="0.25">
      <c r="A46" s="353" t="s">
        <v>110</v>
      </c>
      <c r="B46" s="354"/>
      <c r="C46" s="345">
        <f t="shared" si="1"/>
        <v>44909</v>
      </c>
      <c r="D46" s="346"/>
      <c r="E46" s="347"/>
    </row>
    <row r="47" spans="1:19" ht="24.95" customHeight="1" x14ac:dyDescent="0.25">
      <c r="A47" s="353" t="s">
        <v>116</v>
      </c>
      <c r="B47" s="354"/>
      <c r="C47" s="345">
        <f t="shared" si="1"/>
        <v>44992</v>
      </c>
      <c r="D47" s="346"/>
      <c r="E47" s="347"/>
    </row>
    <row r="48" spans="1:19" ht="24.95" customHeight="1" x14ac:dyDescent="0.25">
      <c r="A48" s="353" t="s">
        <v>117</v>
      </c>
      <c r="B48" s="354"/>
      <c r="C48" s="345">
        <f t="shared" si="1"/>
        <v>45640</v>
      </c>
      <c r="D48" s="346"/>
      <c r="E48" s="347"/>
    </row>
    <row r="49" spans="1:5" ht="24.95" customHeight="1" x14ac:dyDescent="0.25">
      <c r="A49" s="353" t="s">
        <v>113</v>
      </c>
      <c r="B49" s="354"/>
      <c r="C49" s="345">
        <f t="shared" si="1"/>
        <v>49178</v>
      </c>
      <c r="D49" s="346"/>
      <c r="E49" s="347"/>
    </row>
    <row r="50" spans="1:5" ht="24.95" customHeight="1" thickBot="1" x14ac:dyDescent="0.3">
      <c r="A50" s="527" t="s">
        <v>114</v>
      </c>
      <c r="B50" s="528"/>
      <c r="C50" s="348">
        <f t="shared" si="1"/>
        <v>44910</v>
      </c>
      <c r="D50" s="349"/>
      <c r="E50" s="350"/>
    </row>
    <row r="51" spans="1:5" ht="24.95" customHeight="1" x14ac:dyDescent="0.25">
      <c r="A51" s="482"/>
      <c r="B51" s="482"/>
      <c r="C51" s="351"/>
      <c r="D51" s="352"/>
      <c r="E51" s="352"/>
    </row>
    <row r="52" spans="1:5" ht="24.95" customHeight="1" x14ac:dyDescent="0.25">
      <c r="A52" s="482"/>
      <c r="B52" s="482"/>
      <c r="C52" s="351"/>
      <c r="D52" s="352"/>
      <c r="E52" s="352"/>
    </row>
    <row r="53" spans="1:5" ht="24.95" customHeight="1" x14ac:dyDescent="0.25">
      <c r="A53" s="482"/>
      <c r="B53" s="482"/>
      <c r="C53" s="351"/>
      <c r="D53" s="352"/>
      <c r="E53" s="352"/>
    </row>
    <row r="54" spans="1:5" ht="24.95" customHeight="1" x14ac:dyDescent="0.25">
      <c r="A54" s="482"/>
      <c r="B54" s="482"/>
      <c r="C54" s="351"/>
      <c r="D54" s="352"/>
      <c r="E54" s="352"/>
    </row>
    <row r="55" spans="1:5" ht="24.95" customHeight="1" x14ac:dyDescent="0.25">
      <c r="A55" s="482"/>
      <c r="B55" s="482"/>
      <c r="C55" s="351"/>
      <c r="D55" s="352"/>
      <c r="E55" s="352"/>
    </row>
    <row r="56" spans="1:5" ht="24.95" customHeight="1" x14ac:dyDescent="0.25"/>
    <row r="57" spans="1:5" ht="24.95" customHeight="1" x14ac:dyDescent="0.25"/>
    <row r="58" spans="1:5" ht="24.95" customHeight="1" x14ac:dyDescent="0.25"/>
    <row r="59" spans="1:5" ht="24.95" customHeight="1" x14ac:dyDescent="0.25"/>
    <row r="60" spans="1:5" ht="24.95" customHeight="1" x14ac:dyDescent="0.25"/>
    <row r="61" spans="1:5" ht="24.95" customHeight="1" x14ac:dyDescent="0.25"/>
    <row r="62" spans="1:5" ht="24.95" customHeight="1" x14ac:dyDescent="0.25"/>
    <row r="63" spans="1:5" ht="24.95" customHeight="1" x14ac:dyDescent="0.25"/>
    <row r="64" spans="1:5" ht="24.95" customHeight="1" x14ac:dyDescent="0.25"/>
    <row r="65" ht="24.95" customHeight="1" x14ac:dyDescent="0.25"/>
    <row r="66" ht="24.95" customHeight="1" x14ac:dyDescent="0.25"/>
    <row r="67" ht="24.95" customHeight="1" x14ac:dyDescent="0.25"/>
    <row r="68" ht="24.95" customHeight="1" x14ac:dyDescent="0.25"/>
    <row r="69" ht="24.95" customHeight="1" x14ac:dyDescent="0.25"/>
    <row r="70" ht="24.95" customHeight="1" x14ac:dyDescent="0.25"/>
  </sheetData>
  <mergeCells count="48">
    <mergeCell ref="A13:B13"/>
    <mergeCell ref="A1:D2"/>
    <mergeCell ref="E1:L2"/>
    <mergeCell ref="C3:D3"/>
    <mergeCell ref="E3:G3"/>
    <mergeCell ref="I3:L3"/>
    <mergeCell ref="A7:B7"/>
    <mergeCell ref="C7:E7"/>
    <mergeCell ref="G7:L7"/>
    <mergeCell ref="A8:B8"/>
    <mergeCell ref="A9:B9"/>
    <mergeCell ref="A10:B10"/>
    <mergeCell ref="A11:B11"/>
    <mergeCell ref="A12:B12"/>
    <mergeCell ref="B33:E33"/>
    <mergeCell ref="A14:B14"/>
    <mergeCell ref="A15:B15"/>
    <mergeCell ref="A16:B16"/>
    <mergeCell ref="A17:B17"/>
    <mergeCell ref="A18:B18"/>
    <mergeCell ref="A19:B19"/>
    <mergeCell ref="A20:B20"/>
    <mergeCell ref="A21:B21"/>
    <mergeCell ref="A22:B22"/>
    <mergeCell ref="A23:B23"/>
    <mergeCell ref="A24:B24"/>
    <mergeCell ref="A45:B45"/>
    <mergeCell ref="B34:E34"/>
    <mergeCell ref="B35:E35"/>
    <mergeCell ref="A36:B37"/>
    <mergeCell ref="C36:E37"/>
    <mergeCell ref="A38:B39"/>
    <mergeCell ref="C38:E38"/>
    <mergeCell ref="A40:B40"/>
    <mergeCell ref="A41:B41"/>
    <mergeCell ref="A42:B42"/>
    <mergeCell ref="A43:B43"/>
    <mergeCell ref="A44:B44"/>
    <mergeCell ref="A52:B52"/>
    <mergeCell ref="A53:B53"/>
    <mergeCell ref="A54:B54"/>
    <mergeCell ref="A55:B55"/>
    <mergeCell ref="A46:B46"/>
    <mergeCell ref="A47:B47"/>
    <mergeCell ref="A48:B48"/>
    <mergeCell ref="A49:B49"/>
    <mergeCell ref="A50:B50"/>
    <mergeCell ref="A51:B51"/>
  </mergeCells>
  <conditionalFormatting sqref="H9:H19">
    <cfRule type="cellIs" dxfId="2" priority="1" stopIfTrue="1" operator="between">
      <formula>60</formula>
      <formula>50000</formula>
    </cfRule>
    <cfRule type="cellIs" dxfId="1" priority="2" stopIfTrue="1" operator="between">
      <formula>10</formula>
      <formula>59</formula>
    </cfRule>
    <cfRule type="cellIs" dxfId="0" priority="3" stopIfTrue="1" operator="between">
      <formula>9</formula>
      <formula>-5000</formula>
    </cfRule>
  </conditionalFormatting>
  <hyperlinks>
    <hyperlink ref="A1:D2" location="'Etat du parc'!A60" display="RETOUR ETAT DU PARC"/>
    <hyperlink ref="E1:L2" location="TRM_PPLOG_SCANIA!A1" display="RETOUR TRM PPLOG SCANIA"/>
  </hyperlink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election activeCell="H31" sqref="H3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100</vt:lpstr>
      <vt:lpstr>101</vt:lpstr>
      <vt:lpstr>102</vt:lpstr>
      <vt:lpstr>103</vt:lpstr>
      <vt:lpstr>104</vt:lpstr>
      <vt:lpstr>105</vt:lpstr>
      <vt:lpstr>106</vt:lpstr>
      <vt:lpstr>107</vt:lpstr>
      <vt:lpstr>108</vt:lpstr>
      <vt:lpstr>109</vt:lpstr>
      <vt:lpstr>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laitram</dc:creator>
  <cp:lastModifiedBy>laitram</cp:lastModifiedBy>
  <dcterms:created xsi:type="dcterms:W3CDTF">2022-02-18T11:51:48Z</dcterms:created>
  <dcterms:modified xsi:type="dcterms:W3CDTF">2022-02-18T12:00:22Z</dcterms:modified>
</cp:coreProperties>
</file>