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g0049736\Downloads\"/>
    </mc:Choice>
  </mc:AlternateContent>
  <xr:revisionPtr revIDLastSave="0" documentId="13_ncr:1_{823A185D-AF36-430B-A72F-D98988A43F37}" xr6:coauthVersionLast="46" xr6:coauthVersionMax="46" xr10:uidLastSave="{00000000-0000-0000-0000-000000000000}"/>
  <bookViews>
    <workbookView xWindow="28692" yWindow="-108" windowWidth="29016" windowHeight="15816" xr2:uid="{56D39E19-22B0-4614-BEE8-98B155CF8397}"/>
  </bookViews>
  <sheets>
    <sheet name="Feuil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6" i="1" l="1"/>
  <c r="R6" i="1"/>
  <c r="Q6" i="1"/>
  <c r="P6" i="1"/>
  <c r="O6" i="1"/>
  <c r="N6" i="1"/>
  <c r="S5" i="1"/>
  <c r="S7" i="1" s="1"/>
  <c r="R5" i="1"/>
  <c r="R7" i="1" s="1"/>
  <c r="Q5" i="1"/>
  <c r="Q7" i="1" s="1"/>
  <c r="P5" i="1"/>
  <c r="P7" i="1" s="1"/>
  <c r="O5" i="1"/>
  <c r="O7" i="1" s="1"/>
  <c r="N5" i="1"/>
  <c r="N7" i="1" s="1"/>
</calcChain>
</file>

<file path=xl/sharedStrings.xml><?xml version="1.0" encoding="utf-8"?>
<sst xmlns="http://schemas.openxmlformats.org/spreadsheetml/2006/main" count="150" uniqueCount="38">
  <si>
    <t>Others</t>
  </si>
  <si>
    <t>VERIF</t>
  </si>
  <si>
    <t>05</t>
  </si>
  <si>
    <t>10</t>
  </si>
  <si>
    <t>20</t>
  </si>
  <si>
    <t>22</t>
  </si>
  <si>
    <t>25</t>
  </si>
  <si>
    <t>30</t>
  </si>
  <si>
    <t>Tabl. BO</t>
  </si>
  <si>
    <t>TDC</t>
  </si>
  <si>
    <t>Ecart</t>
  </si>
  <si>
    <t/>
  </si>
  <si>
    <t>Classe</t>
  </si>
  <si>
    <t>Colonne</t>
  </si>
  <si>
    <t>35</t>
  </si>
  <si>
    <t>UN</t>
  </si>
  <si>
    <t>1</t>
  </si>
  <si>
    <t>1619604</t>
  </si>
  <si>
    <t>ColonneD</t>
  </si>
  <si>
    <t>1619605</t>
  </si>
  <si>
    <t>1825001</t>
  </si>
  <si>
    <t>1825050</t>
  </si>
  <si>
    <t>1826500</t>
  </si>
  <si>
    <t>4110802</t>
  </si>
  <si>
    <t>4911911</t>
  </si>
  <si>
    <t>4911919</t>
  </si>
  <si>
    <t>Result</t>
  </si>
  <si>
    <t>3</t>
  </si>
  <si>
    <t>2412658</t>
  </si>
  <si>
    <t>9184833</t>
  </si>
  <si>
    <t>9184834</t>
  </si>
  <si>
    <t>9185445</t>
  </si>
  <si>
    <t>9185533</t>
  </si>
  <si>
    <t>9185542</t>
  </si>
  <si>
    <t>9185582</t>
  </si>
  <si>
    <t>9185611</t>
  </si>
  <si>
    <t>9185763</t>
  </si>
  <si>
    <t>9186608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</si>
</sst>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###,000"/>
    <numFmt numFmtId="165" formatCode="_(* #,##0.00_);_(* \(#,##0.00\);_(* &quot;-&quot;??_);_(@_)"/>
    <numFmt numFmtId="166" formatCode="_(* #,##0_);_(* \(#,##0\);_(* &quot;-&quot;??_);_(@_)"/>
    <numFmt numFmtId="167" formatCode="0.00000000"/>
    <numFmt numFmtId="168" formatCode="#,##0&quot; BT&quot;;\-#,##0&quot; BT&quot;;#,##0&quot; BT&quot;"/>
    <numFmt numFmtId="169" formatCode="#,##0&quot; FBX&quot;;\-#,##0&quot; FBX&quot;;#,##0&quot; FBX&quot;"/>
    <numFmt numFmtId="170" formatCode="#,##0&quot; BOT&quot;;\-#,##0&quot; BOT&quot;;#,##0&quot; BOT&quot;"/>
  </numFmts>
  <fonts count="5" x14ac:knownFonts="1">
    <font>
      <sz val="10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000000"/>
      <name val="Verdana"/>
      <family val="2"/>
    </font>
    <font>
      <b/>
      <sz val="8"/>
      <color rgb="FF000000"/>
      <name val="Verdana"/>
      <family val="2"/>
    </font>
  </fonts>
  <fills count="7">
    <fill>
      <patternFill patternType="none"/>
    </fill>
    <fill>
      <patternFill patternType="gray125"/>
    </fill>
    <fill>
      <gradientFill degree="90">
        <stop position="0">
          <color rgb="FFDDE2E7"/>
        </stop>
        <stop position="1">
          <color rgb="FFCED3D8"/>
        </stop>
      </gradientFill>
    </fill>
    <fill>
      <patternFill patternType="solid">
        <fgColor rgb="FFFFFF00"/>
        <bgColor auto="1"/>
      </patternFill>
    </fill>
    <fill>
      <patternFill patternType="solid">
        <fgColor rgb="FFFFFF00"/>
        <bgColor indexed="64"/>
      </patternFill>
    </fill>
    <fill>
      <patternFill patternType="solid">
        <fgColor rgb="FFFFFDBF"/>
        <bgColor rgb="FF000000"/>
      </patternFill>
    </fill>
    <fill>
      <patternFill patternType="solid">
        <fgColor rgb="FFFFFDBF"/>
        <bgColor rgb="FFFFFFFF"/>
      </patternFill>
    </fill>
  </fills>
  <borders count="12">
    <border>
      <left/>
      <right/>
      <top/>
      <bottom/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theme="3" tint="-0.24994659260841701"/>
      </left>
      <right style="thin">
        <color rgb="FF808080"/>
      </right>
      <top style="thin">
        <color theme="3" tint="-0.24994659260841701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theme="3" tint="-0.24994659260841701"/>
      </top>
      <bottom style="thin">
        <color rgb="FF808080"/>
      </bottom>
      <diagonal/>
    </border>
    <border>
      <left style="thin">
        <color rgb="FF808080"/>
      </left>
      <right style="thin">
        <color theme="3" tint="-0.24994659260841701"/>
      </right>
      <top style="thin">
        <color theme="3" tint="-0.24994659260841701"/>
      </top>
      <bottom style="thin">
        <color rgb="FF808080"/>
      </bottom>
      <diagonal/>
    </border>
    <border>
      <left style="thin">
        <color theme="3" tint="-0.24994659260841701"/>
      </left>
      <right style="thin">
        <color rgb="FF808080"/>
      </right>
      <top style="thin">
        <color rgb="FF808080"/>
      </top>
      <bottom style="thin">
        <color theme="3" tint="-0.24994659260841701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theme="3" tint="-0.24994659260841701"/>
      </bottom>
      <diagonal/>
    </border>
    <border>
      <left style="thin">
        <color rgb="FF808080"/>
      </left>
      <right style="thin">
        <color theme="3" tint="-0.24994659260841701"/>
      </right>
      <top style="thin">
        <color rgb="FF808080"/>
      </top>
      <bottom style="thin">
        <color rgb="FF808080"/>
      </bottom>
      <diagonal/>
    </border>
    <border>
      <left style="hair">
        <color rgb="FFC0C0C0"/>
      </left>
      <right style="hair">
        <color rgb="FFC0C0C0"/>
      </right>
      <top style="hair">
        <color rgb="FFC0C0C0"/>
      </top>
      <bottom style="hair">
        <color rgb="FFC0C0C0"/>
      </bottom>
      <diagonal/>
    </border>
    <border>
      <left style="hair">
        <color rgb="FF808080"/>
      </left>
      <right style="hair">
        <color rgb="FF808080"/>
      </right>
      <top style="hair">
        <color rgb="FF808080"/>
      </top>
      <bottom style="hair">
        <color rgb="FF808080"/>
      </bottom>
      <diagonal/>
    </border>
    <border>
      <left style="hair">
        <color rgb="FF808080"/>
      </left>
      <right style="thin">
        <color theme="3" tint="-0.24994659260841701"/>
      </right>
      <top style="hair">
        <color rgb="FF808080"/>
      </top>
      <bottom style="hair">
        <color rgb="FF808080"/>
      </bottom>
      <diagonal/>
    </border>
  </borders>
  <cellStyleXfs count="8">
    <xf numFmtId="0" fontId="0" fillId="0" borderId="0"/>
    <xf numFmtId="0" fontId="1" fillId="0" borderId="0"/>
    <xf numFmtId="164" fontId="3" fillId="2" borderId="1" applyNumberFormat="0" applyAlignment="0" applyProtection="0">
      <alignment horizontal="left" vertical="center" indent="1"/>
    </xf>
    <xf numFmtId="165" fontId="1" fillId="0" borderId="0" applyFont="0" applyFill="0" applyBorder="0" applyAlignment="0" applyProtection="0"/>
    <xf numFmtId="0" fontId="4" fillId="2" borderId="2" applyNumberFormat="0" applyAlignment="0" applyProtection="0">
      <alignment horizontal="left" vertical="center" indent="1"/>
    </xf>
    <xf numFmtId="0" fontId="4" fillId="5" borderId="2" applyNumberFormat="0" applyAlignment="0" applyProtection="0">
      <alignment horizontal="left" vertical="center" indent="1"/>
    </xf>
    <xf numFmtId="164" fontId="3" fillId="0" borderId="9" applyNumberFormat="0" applyAlignment="0" applyProtection="0">
      <alignment horizontal="right" vertical="center" indent="1"/>
    </xf>
    <xf numFmtId="164" fontId="4" fillId="6" borderId="10" applyNumberFormat="0" applyAlignment="0" applyProtection="0">
      <alignment horizontal="right" vertical="center" indent="1"/>
    </xf>
  </cellStyleXfs>
  <cellXfs count="31">
    <xf numFmtId="0" fontId="0" fillId="0" borderId="0" xfId="0"/>
    <xf numFmtId="0" fontId="2" fillId="0" borderId="0" xfId="1" applyFont="1" applyAlignment="1">
      <alignment horizontal="center" vertical="center"/>
    </xf>
    <xf numFmtId="0" fontId="3" fillId="2" borderId="1" xfId="2" quotePrefix="1" applyNumberFormat="1" applyAlignment="1"/>
    <xf numFmtId="0" fontId="1" fillId="0" borderId="0" xfId="1"/>
    <xf numFmtId="0" fontId="3" fillId="2" borderId="1" xfId="2" quotePrefix="1" applyNumberFormat="1" applyAlignment="1">
      <alignment horizontal="center" vertical="center"/>
    </xf>
    <xf numFmtId="0" fontId="3" fillId="3" borderId="1" xfId="2" quotePrefix="1" applyNumberFormat="1" applyFill="1" applyAlignment="1">
      <alignment horizontal="center" vertical="center"/>
    </xf>
    <xf numFmtId="166" fontId="0" fillId="0" borderId="0" xfId="3" applyNumberFormat="1" applyFont="1" applyAlignment="1">
      <alignment horizontal="center" vertical="center"/>
    </xf>
    <xf numFmtId="166" fontId="0" fillId="4" borderId="0" xfId="3" applyNumberFormat="1" applyFont="1" applyFill="1" applyAlignment="1">
      <alignment horizontal="center" vertical="center"/>
    </xf>
    <xf numFmtId="167" fontId="1" fillId="0" borderId="0" xfId="1" applyNumberFormat="1"/>
    <xf numFmtId="167" fontId="1" fillId="4" borderId="0" xfId="1" applyNumberFormat="1" applyFill="1"/>
    <xf numFmtId="0" fontId="4" fillId="2" borderId="3" xfId="4" quotePrefix="1" applyNumberFormat="1" applyBorder="1" applyAlignment="1"/>
    <xf numFmtId="0" fontId="4" fillId="2" borderId="4" xfId="4" quotePrefix="1" applyNumberFormat="1" applyBorder="1" applyAlignment="1"/>
    <xf numFmtId="0" fontId="4" fillId="2" borderId="5" xfId="4" quotePrefix="1" applyNumberFormat="1" applyBorder="1" applyAlignment="1"/>
    <xf numFmtId="0" fontId="4" fillId="2" borderId="6" xfId="4" quotePrefix="1" applyNumberFormat="1" applyBorder="1" applyAlignment="1"/>
    <xf numFmtId="0" fontId="4" fillId="2" borderId="7" xfId="4" quotePrefix="1" applyNumberFormat="1" applyBorder="1" applyAlignment="1"/>
    <xf numFmtId="0" fontId="4" fillId="2" borderId="8" xfId="4" quotePrefix="1" applyNumberFormat="1" applyBorder="1" applyAlignment="1"/>
    <xf numFmtId="0" fontId="4" fillId="5" borderId="8" xfId="5" quotePrefix="1" applyNumberFormat="1" applyBorder="1" applyAlignment="1"/>
    <xf numFmtId="0" fontId="3" fillId="2" borderId="1" xfId="2" quotePrefix="1" applyNumberFormat="1" applyAlignment="1">
      <alignment horizontal="right"/>
    </xf>
    <xf numFmtId="37" fontId="3" fillId="0" borderId="9" xfId="6" applyNumberFormat="1" applyAlignment="1"/>
    <xf numFmtId="37" fontId="4" fillId="6" borderId="10" xfId="7" applyNumberFormat="1" applyAlignment="1"/>
    <xf numFmtId="168" fontId="3" fillId="0" borderId="9" xfId="6" applyNumberFormat="1" applyAlignment="1"/>
    <xf numFmtId="168" fontId="4" fillId="6" borderId="11" xfId="7" applyNumberFormat="1" applyBorder="1" applyAlignment="1"/>
    <xf numFmtId="169" fontId="3" fillId="0" borderId="9" xfId="6" applyNumberFormat="1" applyAlignment="1"/>
    <xf numFmtId="169" fontId="4" fillId="6" borderId="11" xfId="7" applyNumberFormat="1" applyBorder="1" applyAlignment="1"/>
    <xf numFmtId="170" fontId="3" fillId="0" borderId="9" xfId="6" applyNumberFormat="1" applyAlignment="1"/>
    <xf numFmtId="170" fontId="4" fillId="6" borderId="11" xfId="7" applyNumberFormat="1" applyBorder="1" applyAlignment="1"/>
    <xf numFmtId="0" fontId="4" fillId="5" borderId="2" xfId="5" quotePrefix="1" applyNumberFormat="1" applyAlignment="1"/>
    <xf numFmtId="0" fontId="4" fillId="5" borderId="8" xfId="5" applyNumberFormat="1" applyBorder="1" applyAlignment="1"/>
    <xf numFmtId="0" fontId="4" fillId="6" borderId="10" xfId="7" applyNumberFormat="1" applyAlignment="1"/>
    <xf numFmtId="0" fontId="4" fillId="6" borderId="11" xfId="7" applyNumberFormat="1" applyBorder="1" applyAlignment="1"/>
    <xf numFmtId="168" fontId="4" fillId="6" borderId="10" xfId="7" applyNumberFormat="1" applyAlignment="1"/>
  </cellXfs>
  <cellStyles count="8">
    <cellStyle name="Milliers 2" xfId="3" xr:uid="{C3D69AC0-B118-49B8-A74C-3E7B56A19C4B}"/>
    <cellStyle name="Normal" xfId="0" builtinId="0"/>
    <cellStyle name="Normal 2" xfId="1" xr:uid="{C28EA509-E861-4302-A3F6-57AE2D2FE883}"/>
    <cellStyle name="SAPDataCell" xfId="6" xr:uid="{F6487061-D20F-4303-879A-EE5DB9F368AB}"/>
    <cellStyle name="SAPDataTotalCell" xfId="7" xr:uid="{A40D89B4-8149-4DED-8686-F0FAEDB78B1E}"/>
    <cellStyle name="SAPDimensionCell" xfId="4" xr:uid="{8968BDBB-E9C7-4CB7-910D-86BFF04906F0}"/>
    <cellStyle name="SAPMemberCell" xfId="2" xr:uid="{BCD64E87-B4BB-417E-BA0C-E01D25F01795}"/>
    <cellStyle name="SAPMemberTotalCell" xfId="5" xr:uid="{B5DB27EB-BD49-4923-86DE-CFD65D3F1C84}"/>
  </cellStyles>
  <dxfs count="6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444500</xdr:colOff>
      <xdr:row>2</xdr:row>
      <xdr:rowOff>139700</xdr:rowOff>
    </xdr:from>
    <xdr:to>
      <xdr:col>8</xdr:col>
      <xdr:colOff>425412</xdr:colOff>
      <xdr:row>8</xdr:row>
      <xdr:rowOff>14452</xdr:rowOff>
    </xdr:to>
    <xdr:pic macro="[1]!Sommes_Result">
      <xdr:nvPicPr>
        <xdr:cNvPr id="2" name="Image 1">
          <a:extLst>
            <a:ext uri="{FF2B5EF4-FFF2-40B4-BE49-F238E27FC236}">
              <a16:creationId xmlns:a16="http://schemas.microsoft.com/office/drawing/2014/main" id="{75050824-82BE-4A0A-85A0-F3F6D4B588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721600" y="505460"/>
          <a:ext cx="773392" cy="926312"/>
        </a:xfrm>
        <a:prstGeom prst="rect">
          <a:avLst/>
        </a:prstGeom>
      </xdr:spPr>
    </xdr:pic>
    <xdr:clientData/>
  </xdr:twoCellAnchor>
  <xdr:twoCellAnchor>
    <xdr:from>
      <xdr:col>8</xdr:col>
      <xdr:colOff>601382</xdr:colOff>
      <xdr:row>2</xdr:row>
      <xdr:rowOff>148665</xdr:rowOff>
    </xdr:from>
    <xdr:to>
      <xdr:col>9</xdr:col>
      <xdr:colOff>637242</xdr:colOff>
      <xdr:row>7</xdr:row>
      <xdr:rowOff>166594</xdr:rowOff>
    </xdr:to>
    <xdr:sp macro="[0]!Sommes_Results_Lignes" textlink="">
      <xdr:nvSpPr>
        <xdr:cNvPr id="3" name="Rectangle 2">
          <a:extLst>
            <a:ext uri="{FF2B5EF4-FFF2-40B4-BE49-F238E27FC236}">
              <a16:creationId xmlns:a16="http://schemas.microsoft.com/office/drawing/2014/main" id="{33E28241-37FF-4569-BBAD-596D50FC1641}"/>
            </a:ext>
          </a:extLst>
        </xdr:cNvPr>
        <xdr:cNvSpPr/>
      </xdr:nvSpPr>
      <xdr:spPr>
        <a:xfrm>
          <a:off x="8792882" y="514425"/>
          <a:ext cx="950260" cy="93232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l-GR" sz="2400" b="1"/>
            <a:t>Σ</a:t>
          </a:r>
          <a:r>
            <a:rPr lang="fr-FR" sz="1600" b="1"/>
            <a:t> </a:t>
          </a:r>
        </a:p>
        <a:p>
          <a:pPr algn="ctr"/>
          <a:r>
            <a:rPr lang="fr-FR" sz="1600" b="1"/>
            <a:t>colonne </a:t>
          </a:r>
        </a:p>
        <a:p>
          <a:pPr algn="ctr"/>
          <a:r>
            <a:rPr lang="fr-FR" sz="1600" b="1"/>
            <a:t>L &amp; T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fr-cha-comptabilite\Reporting%20Mensuel%202021\COPA\12\SCD%20Non-affect&#233;%20&#224;%20faire%20en%20janvier%2022\BO%20-%20R&#233;partition%20SCD%20NA%20-%202021_1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com.sap.ip.bi.xl.hiddensheet"/>
      <sheetName val="procédure"/>
      <sheetName val="BW Stat CA"/>
      <sheetName val="BW ecart prod par article "/>
      <sheetName val="BW Stat Ecartprod par WSG+masq"/>
      <sheetName val="SAPBEXqueries"/>
      <sheetName val="SAPBEXfilters"/>
      <sheetName val="Format"/>
      <sheetName val="Multi"/>
      <sheetName val="Mise en forme"/>
      <sheetName val="TCD BA"/>
      <sheetName val="Masque TCD WSG"/>
      <sheetName val="AVANT APRES"/>
      <sheetName val="BO - Répartition SCD NA - 2021_"/>
    </sheetNames>
    <definedNames>
      <definedName name="Sommes_Result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7D7244-3CA7-4ED0-82A7-0609F3587C04}">
  <sheetPr codeName="Feuil1"/>
  <dimension ref="A1:T33"/>
  <sheetViews>
    <sheetView tabSelected="1" zoomScale="70" zoomScaleNormal="70" workbookViewId="0">
      <selection activeCell="Q53" sqref="Q53"/>
    </sheetView>
  </sheetViews>
  <sheetFormatPr baseColWidth="10" defaultRowHeight="13.8" x14ac:dyDescent="0.3"/>
  <sheetData>
    <row r="1" spans="1:20" ht="14.4" x14ac:dyDescent="0.3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9</v>
      </c>
      <c r="J1" s="1">
        <v>10</v>
      </c>
      <c r="K1" s="1">
        <v>11</v>
      </c>
      <c r="L1" s="2" t="s">
        <v>0</v>
      </c>
      <c r="M1" s="1">
        <v>13</v>
      </c>
      <c r="N1" s="1">
        <v>14</v>
      </c>
      <c r="O1" s="1">
        <v>15</v>
      </c>
      <c r="P1" s="1">
        <v>16</v>
      </c>
      <c r="Q1" s="1">
        <v>17</v>
      </c>
      <c r="R1" s="1">
        <v>18</v>
      </c>
      <c r="S1" s="1">
        <v>19</v>
      </c>
      <c r="T1" s="1" t="s">
        <v>0</v>
      </c>
    </row>
    <row r="2" spans="1:20" ht="14.4" x14ac:dyDescent="0.3">
      <c r="A2" s="3"/>
      <c r="B2" s="3"/>
      <c r="C2" s="3"/>
      <c r="D2" s="3"/>
      <c r="E2" s="3"/>
      <c r="F2" s="3"/>
      <c r="G2" s="3"/>
      <c r="H2" s="3"/>
      <c r="I2" s="3"/>
      <c r="J2" s="3"/>
      <c r="K2" s="3">
        <v>1</v>
      </c>
      <c r="L2" s="2" t="s">
        <v>0</v>
      </c>
      <c r="M2" s="3"/>
      <c r="N2" s="3"/>
      <c r="O2" s="3"/>
      <c r="P2" s="3"/>
      <c r="Q2" s="3"/>
      <c r="R2" s="3"/>
      <c r="S2" s="3"/>
      <c r="T2" s="3" t="s">
        <v>0</v>
      </c>
    </row>
    <row r="3" spans="1:20" ht="14.4" x14ac:dyDescent="0.3">
      <c r="A3" s="3"/>
      <c r="B3" s="3"/>
      <c r="C3" s="3"/>
      <c r="D3" s="3"/>
      <c r="E3" s="3"/>
      <c r="F3" s="3"/>
      <c r="G3" s="3"/>
      <c r="H3" s="3"/>
      <c r="I3" s="3"/>
      <c r="J3" s="3"/>
      <c r="K3" s="3">
        <v>2</v>
      </c>
      <c r="L3" s="2" t="s">
        <v>0</v>
      </c>
      <c r="M3" s="3"/>
      <c r="N3" s="3"/>
      <c r="O3" s="3"/>
      <c r="P3" s="3"/>
      <c r="Q3" s="3"/>
      <c r="R3" s="3"/>
      <c r="S3" s="3"/>
      <c r="T3" s="3" t="s">
        <v>0</v>
      </c>
    </row>
    <row r="4" spans="1:20" ht="14.4" x14ac:dyDescent="0.3">
      <c r="A4" s="3"/>
      <c r="B4" s="3"/>
      <c r="C4" s="3"/>
      <c r="D4" s="3"/>
      <c r="E4" s="3"/>
      <c r="F4" s="3"/>
      <c r="G4" s="3"/>
      <c r="H4" s="3"/>
      <c r="I4" s="3"/>
      <c r="J4" s="3"/>
      <c r="K4" s="3">
        <v>3</v>
      </c>
      <c r="L4" s="2" t="s">
        <v>0</v>
      </c>
      <c r="M4" s="3" t="s">
        <v>1</v>
      </c>
      <c r="N4" s="4" t="s">
        <v>2</v>
      </c>
      <c r="O4" s="4" t="s">
        <v>3</v>
      </c>
      <c r="P4" s="4" t="s">
        <v>4</v>
      </c>
      <c r="Q4" s="4" t="s">
        <v>5</v>
      </c>
      <c r="R4" s="4" t="s">
        <v>6</v>
      </c>
      <c r="S4" s="4" t="s">
        <v>7</v>
      </c>
      <c r="T4" s="5" t="s">
        <v>0</v>
      </c>
    </row>
    <row r="5" spans="1:20" ht="14.4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>
        <v>4</v>
      </c>
      <c r="L5" s="2" t="s">
        <v>0</v>
      </c>
      <c r="M5" s="3" t="s">
        <v>8</v>
      </c>
      <c r="N5" s="6">
        <f>SUMIF($C$14:$C$1048576,"Result",M$14:M$1048576)</f>
        <v>17700</v>
      </c>
      <c r="O5" s="6">
        <f t="shared" ref="O5:S5" si="0">SUMIF($C$14:$C$1048576,"Result",N$14:N$1048576)</f>
        <v>137340</v>
      </c>
      <c r="P5" s="6">
        <f t="shared" si="0"/>
        <v>180</v>
      </c>
      <c r="Q5" s="6">
        <f t="shared" si="0"/>
        <v>0</v>
      </c>
      <c r="R5" s="6">
        <f t="shared" si="0"/>
        <v>10890</v>
      </c>
      <c r="S5" s="6">
        <f t="shared" si="0"/>
        <v>172590</v>
      </c>
      <c r="T5" s="7" t="s">
        <v>0</v>
      </c>
    </row>
    <row r="6" spans="1:20" ht="14.4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>
        <v>5</v>
      </c>
      <c r="L6" s="2" t="s">
        <v>0</v>
      </c>
      <c r="M6" s="3" t="s">
        <v>9</v>
      </c>
      <c r="N6" s="6" t="e">
        <f>VLOOKUP("Total général",$AF:$AN,2,FALSE)</f>
        <v>#N/A</v>
      </c>
      <c r="O6" s="6" t="e">
        <f>VLOOKUP("Total général",$AF:$AN,3,FALSE)</f>
        <v>#N/A</v>
      </c>
      <c r="P6" s="6" t="e">
        <f>VLOOKUP("Total général",$AF:$AN,4,FALSE)</f>
        <v>#N/A</v>
      </c>
      <c r="Q6" s="6" t="e">
        <f>VLOOKUP("Total général",$AF:$AN,5,FALSE)</f>
        <v>#N/A</v>
      </c>
      <c r="R6" s="6" t="e">
        <f>VLOOKUP("Total général",$AF:$AN,6,FALSE)</f>
        <v>#N/A</v>
      </c>
      <c r="S6" s="6" t="e">
        <f>VLOOKUP("Total général",$AF:$AN,7,FALSE)</f>
        <v>#N/A</v>
      </c>
      <c r="T6" s="7" t="s">
        <v>0</v>
      </c>
    </row>
    <row r="7" spans="1:20" ht="14.4" x14ac:dyDescent="0.3">
      <c r="A7" s="3"/>
      <c r="B7" s="3"/>
      <c r="C7" s="3"/>
      <c r="D7" s="3"/>
      <c r="E7" s="3"/>
      <c r="F7" s="3"/>
      <c r="G7" s="3"/>
      <c r="H7" s="3"/>
      <c r="I7" s="3"/>
      <c r="J7" s="3"/>
      <c r="K7" s="3">
        <v>6</v>
      </c>
      <c r="L7" s="2" t="s">
        <v>0</v>
      </c>
      <c r="M7" s="3" t="s">
        <v>10</v>
      </c>
      <c r="N7" s="6" t="e">
        <f>N5-N6</f>
        <v>#N/A</v>
      </c>
      <c r="O7" s="6" t="e">
        <f t="shared" ref="O7:S7" si="1">O5-O6</f>
        <v>#N/A</v>
      </c>
      <c r="P7" s="6" t="e">
        <f t="shared" si="1"/>
        <v>#N/A</v>
      </c>
      <c r="Q7" s="6" t="e">
        <f t="shared" si="1"/>
        <v>#N/A</v>
      </c>
      <c r="R7" s="6" t="e">
        <f t="shared" si="1"/>
        <v>#N/A</v>
      </c>
      <c r="S7" s="6" t="e">
        <f t="shared" si="1"/>
        <v>#N/A</v>
      </c>
      <c r="T7" s="7" t="s">
        <v>0</v>
      </c>
    </row>
    <row r="8" spans="1:20" ht="14.4" x14ac:dyDescent="0.3">
      <c r="A8" s="3"/>
      <c r="B8" s="3"/>
      <c r="C8" s="3"/>
      <c r="D8" s="3"/>
      <c r="E8" s="3"/>
      <c r="F8" s="3"/>
      <c r="G8" s="3"/>
      <c r="H8" s="3"/>
      <c r="I8" s="3"/>
      <c r="J8" s="3"/>
      <c r="K8" s="3">
        <v>7</v>
      </c>
      <c r="L8" s="2" t="s">
        <v>0</v>
      </c>
      <c r="M8" s="3"/>
      <c r="N8" s="8"/>
      <c r="O8" s="8"/>
      <c r="P8" s="8"/>
      <c r="Q8" s="8"/>
      <c r="R8" s="8"/>
      <c r="S8" s="8"/>
      <c r="T8" s="9" t="s">
        <v>0</v>
      </c>
    </row>
    <row r="9" spans="1:20" ht="14.4" x14ac:dyDescent="0.3">
      <c r="A9" s="3"/>
      <c r="B9" s="3"/>
      <c r="C9" s="3"/>
      <c r="D9" s="3"/>
      <c r="E9" s="3"/>
      <c r="F9" s="3"/>
      <c r="G9" s="3"/>
      <c r="H9" s="3"/>
      <c r="I9" s="3"/>
      <c r="J9" s="3"/>
      <c r="K9" s="3">
        <v>8</v>
      </c>
      <c r="L9" s="2" t="s">
        <v>0</v>
      </c>
      <c r="M9" s="3"/>
      <c r="N9" s="3"/>
      <c r="O9" s="3"/>
      <c r="P9" s="3"/>
      <c r="Q9" s="3"/>
      <c r="R9" s="3"/>
      <c r="S9" s="3"/>
      <c r="T9" s="3" t="s">
        <v>0</v>
      </c>
    </row>
    <row r="10" spans="1:20" ht="14.4" x14ac:dyDescent="0.3">
      <c r="A10" s="3"/>
      <c r="B10" s="10" t="s">
        <v>11</v>
      </c>
      <c r="C10" s="11" t="s">
        <v>11</v>
      </c>
      <c r="D10" s="12" t="s">
        <v>11</v>
      </c>
      <c r="E10" s="2">
        <v>1</v>
      </c>
      <c r="F10" s="2">
        <v>2</v>
      </c>
      <c r="G10" s="2">
        <v>3</v>
      </c>
      <c r="H10" s="2">
        <v>4</v>
      </c>
      <c r="I10" s="2">
        <v>5</v>
      </c>
      <c r="J10" s="2">
        <v>6</v>
      </c>
      <c r="K10" s="2">
        <v>7</v>
      </c>
      <c r="L10" s="2" t="s">
        <v>0</v>
      </c>
      <c r="M10" s="2">
        <v>9</v>
      </c>
      <c r="N10" s="2">
        <v>10</v>
      </c>
      <c r="O10" s="2">
        <v>11</v>
      </c>
      <c r="P10" s="2">
        <v>12</v>
      </c>
      <c r="Q10" s="2">
        <v>13</v>
      </c>
      <c r="R10" s="2">
        <v>14</v>
      </c>
      <c r="S10" s="2">
        <v>15</v>
      </c>
      <c r="T10" s="2" t="s">
        <v>0</v>
      </c>
    </row>
    <row r="11" spans="1:20" ht="14.4" x14ac:dyDescent="0.3">
      <c r="A11" s="3"/>
      <c r="B11" s="13" t="s">
        <v>12</v>
      </c>
      <c r="C11" s="14" t="s">
        <v>13</v>
      </c>
      <c r="D11" s="15" t="s">
        <v>13</v>
      </c>
      <c r="E11" s="2" t="s">
        <v>2</v>
      </c>
      <c r="F11" s="2" t="s">
        <v>3</v>
      </c>
      <c r="G11" s="2" t="s">
        <v>4</v>
      </c>
      <c r="H11" s="2" t="s">
        <v>5</v>
      </c>
      <c r="I11" s="2" t="s">
        <v>6</v>
      </c>
      <c r="J11" s="2" t="s">
        <v>7</v>
      </c>
      <c r="K11" s="2" t="s">
        <v>14</v>
      </c>
      <c r="L11" s="2" t="s">
        <v>0</v>
      </c>
      <c r="M11" s="2" t="s">
        <v>2</v>
      </c>
      <c r="N11" s="2" t="s">
        <v>3</v>
      </c>
      <c r="O11" s="2" t="s">
        <v>4</v>
      </c>
      <c r="P11" s="2" t="s">
        <v>5</v>
      </c>
      <c r="Q11" s="2" t="s">
        <v>6</v>
      </c>
      <c r="R11" s="2" t="s">
        <v>7</v>
      </c>
      <c r="S11" s="2" t="s">
        <v>14</v>
      </c>
      <c r="T11" s="16" t="s">
        <v>0</v>
      </c>
    </row>
    <row r="12" spans="1:20" ht="14.4" x14ac:dyDescent="0.3">
      <c r="A12" s="3"/>
      <c r="B12" s="13" t="s">
        <v>12</v>
      </c>
      <c r="C12" s="14" t="s">
        <v>13</v>
      </c>
      <c r="D12" s="15" t="s">
        <v>13</v>
      </c>
      <c r="E12" s="2" t="s">
        <v>0</v>
      </c>
      <c r="F12" s="2" t="s">
        <v>0</v>
      </c>
      <c r="G12" s="2" t="s">
        <v>0</v>
      </c>
      <c r="H12" s="2" t="s">
        <v>0</v>
      </c>
      <c r="I12" s="2" t="s">
        <v>0</v>
      </c>
      <c r="J12" s="2" t="s">
        <v>0</v>
      </c>
      <c r="K12" s="2" t="s">
        <v>0</v>
      </c>
      <c r="L12" s="2" t="s">
        <v>0</v>
      </c>
      <c r="M12" s="2" t="s">
        <v>0</v>
      </c>
      <c r="N12" s="2" t="s">
        <v>0</v>
      </c>
      <c r="O12" s="2" t="s">
        <v>0</v>
      </c>
      <c r="P12" s="2" t="s">
        <v>0</v>
      </c>
      <c r="Q12" s="2" t="s">
        <v>0</v>
      </c>
      <c r="R12" s="2" t="s">
        <v>0</v>
      </c>
      <c r="S12" s="2" t="s">
        <v>0</v>
      </c>
      <c r="T12" s="2" t="s">
        <v>0</v>
      </c>
    </row>
    <row r="13" spans="1:20" ht="14.4" x14ac:dyDescent="0.3">
      <c r="A13" s="3"/>
      <c r="B13" s="13" t="s">
        <v>12</v>
      </c>
      <c r="C13" s="14" t="s">
        <v>13</v>
      </c>
      <c r="D13" s="15" t="s">
        <v>13</v>
      </c>
      <c r="E13" s="17" t="s">
        <v>15</v>
      </c>
      <c r="F13" s="17" t="s">
        <v>15</v>
      </c>
      <c r="G13" s="17" t="s">
        <v>15</v>
      </c>
      <c r="H13" s="17" t="s">
        <v>15</v>
      </c>
      <c r="I13" s="17" t="s">
        <v>15</v>
      </c>
      <c r="J13" s="17" t="s">
        <v>15</v>
      </c>
      <c r="K13" s="17" t="s">
        <v>15</v>
      </c>
      <c r="L13" s="2" t="s">
        <v>0</v>
      </c>
      <c r="M13" s="17" t="s">
        <v>15</v>
      </c>
      <c r="N13" s="17" t="s">
        <v>15</v>
      </c>
      <c r="O13" s="17" t="s">
        <v>15</v>
      </c>
      <c r="P13" s="17" t="s">
        <v>15</v>
      </c>
      <c r="Q13" s="17" t="s">
        <v>15</v>
      </c>
      <c r="R13" s="17" t="s">
        <v>15</v>
      </c>
      <c r="S13" s="17" t="s">
        <v>15</v>
      </c>
      <c r="T13" s="17" t="s">
        <v>0</v>
      </c>
    </row>
    <row r="14" spans="1:20" ht="14.4" x14ac:dyDescent="0.3">
      <c r="A14" s="3"/>
      <c r="B14" s="2" t="s">
        <v>16</v>
      </c>
      <c r="C14" s="2" t="s">
        <v>17</v>
      </c>
      <c r="D14" s="2" t="s">
        <v>18</v>
      </c>
      <c r="E14" s="18"/>
      <c r="F14" s="18"/>
      <c r="G14" s="18"/>
      <c r="H14" s="18"/>
      <c r="I14" s="18"/>
      <c r="J14" s="18"/>
      <c r="K14" s="18">
        <v>171.5</v>
      </c>
      <c r="L14" s="19">
        <v>171.5</v>
      </c>
      <c r="M14" s="18"/>
      <c r="N14" s="18"/>
      <c r="O14" s="18"/>
      <c r="P14" s="18"/>
      <c r="Q14" s="18"/>
      <c r="R14" s="18"/>
      <c r="S14" s="20">
        <v>98</v>
      </c>
      <c r="T14" s="21">
        <v>98</v>
      </c>
    </row>
    <row r="15" spans="1:20" ht="14.4" x14ac:dyDescent="0.3">
      <c r="A15" s="3"/>
      <c r="B15" s="2" t="s">
        <v>16</v>
      </c>
      <c r="C15" s="2" t="s">
        <v>19</v>
      </c>
      <c r="D15" s="2" t="s">
        <v>18</v>
      </c>
      <c r="E15" s="18"/>
      <c r="F15" s="18"/>
      <c r="G15" s="18"/>
      <c r="H15" s="18"/>
      <c r="I15" s="18"/>
      <c r="J15" s="18"/>
      <c r="K15" s="18">
        <v>358.66</v>
      </c>
      <c r="L15" s="19">
        <v>358.66</v>
      </c>
      <c r="M15" s="18"/>
      <c r="N15" s="18"/>
      <c r="O15" s="18"/>
      <c r="P15" s="18"/>
      <c r="Q15" s="18"/>
      <c r="R15" s="18"/>
      <c r="S15" s="20">
        <v>206</v>
      </c>
      <c r="T15" s="21">
        <v>206</v>
      </c>
    </row>
    <row r="16" spans="1:20" ht="14.4" x14ac:dyDescent="0.3">
      <c r="A16" s="3"/>
      <c r="B16" s="2" t="s">
        <v>16</v>
      </c>
      <c r="C16" s="2" t="s">
        <v>20</v>
      </c>
      <c r="D16" s="2" t="s">
        <v>18</v>
      </c>
      <c r="E16" s="18"/>
      <c r="F16" s="18"/>
      <c r="G16" s="18"/>
      <c r="H16" s="18"/>
      <c r="I16" s="18"/>
      <c r="J16" s="18"/>
      <c r="K16" s="18">
        <v>1503.36</v>
      </c>
      <c r="L16" s="19">
        <v>1503.36</v>
      </c>
      <c r="M16" s="18"/>
      <c r="N16" s="18"/>
      <c r="O16" s="18"/>
      <c r="P16" s="18"/>
      <c r="Q16" s="18"/>
      <c r="R16" s="18"/>
      <c r="S16" s="22">
        <v>783</v>
      </c>
      <c r="T16" s="23">
        <v>783</v>
      </c>
    </row>
    <row r="17" spans="1:20" ht="14.4" x14ac:dyDescent="0.3">
      <c r="A17" s="3"/>
      <c r="B17" s="2" t="s">
        <v>16</v>
      </c>
      <c r="C17" s="2" t="s">
        <v>21</v>
      </c>
      <c r="D17" s="2" t="s">
        <v>18</v>
      </c>
      <c r="E17" s="18"/>
      <c r="F17" s="18"/>
      <c r="G17" s="18"/>
      <c r="H17" s="18"/>
      <c r="I17" s="18"/>
      <c r="J17" s="18"/>
      <c r="K17" s="18">
        <v>157.28</v>
      </c>
      <c r="L17" s="19">
        <v>157.28</v>
      </c>
      <c r="M17" s="18"/>
      <c r="N17" s="18"/>
      <c r="O17" s="18"/>
      <c r="P17" s="18"/>
      <c r="Q17" s="18"/>
      <c r="R17" s="18"/>
      <c r="S17" s="22">
        <v>89</v>
      </c>
      <c r="T17" s="23">
        <v>89</v>
      </c>
    </row>
    <row r="18" spans="1:20" ht="14.4" x14ac:dyDescent="0.3">
      <c r="A18" s="3"/>
      <c r="B18" s="2" t="s">
        <v>16</v>
      </c>
      <c r="C18" s="2" t="s">
        <v>22</v>
      </c>
      <c r="D18" s="2" t="s">
        <v>18</v>
      </c>
      <c r="E18" s="18"/>
      <c r="F18" s="18"/>
      <c r="G18" s="18"/>
      <c r="H18" s="18"/>
      <c r="I18" s="18"/>
      <c r="J18" s="18"/>
      <c r="K18" s="18">
        <v>284.16000000000003</v>
      </c>
      <c r="L18" s="19">
        <v>284.16000000000003</v>
      </c>
      <c r="M18" s="18"/>
      <c r="N18" s="18"/>
      <c r="O18" s="18"/>
      <c r="P18" s="18"/>
      <c r="Q18" s="18"/>
      <c r="R18" s="18"/>
      <c r="S18" s="24">
        <v>148</v>
      </c>
      <c r="T18" s="25">
        <v>148</v>
      </c>
    </row>
    <row r="19" spans="1:20" ht="14.4" x14ac:dyDescent="0.3">
      <c r="A19" s="3"/>
      <c r="B19" s="2" t="s">
        <v>16</v>
      </c>
      <c r="C19" s="2" t="s">
        <v>23</v>
      </c>
      <c r="D19" s="2" t="s">
        <v>18</v>
      </c>
      <c r="E19" s="18"/>
      <c r="F19" s="18"/>
      <c r="G19" s="18"/>
      <c r="H19" s="18"/>
      <c r="I19" s="18"/>
      <c r="J19" s="18"/>
      <c r="K19" s="18">
        <v>401.96</v>
      </c>
      <c r="L19" s="19">
        <v>401.96</v>
      </c>
      <c r="M19" s="18"/>
      <c r="N19" s="18"/>
      <c r="O19" s="18"/>
      <c r="P19" s="18"/>
      <c r="Q19" s="18"/>
      <c r="R19" s="18"/>
      <c r="S19" s="20">
        <v>437</v>
      </c>
      <c r="T19" s="21">
        <v>437</v>
      </c>
    </row>
    <row r="20" spans="1:20" ht="14.4" x14ac:dyDescent="0.3">
      <c r="A20" s="3"/>
      <c r="B20" s="2" t="s">
        <v>16</v>
      </c>
      <c r="C20" s="2" t="s">
        <v>24</v>
      </c>
      <c r="D20" s="2" t="s">
        <v>18</v>
      </c>
      <c r="E20" s="18"/>
      <c r="F20" s="18"/>
      <c r="G20" s="18"/>
      <c r="H20" s="18"/>
      <c r="I20" s="18"/>
      <c r="J20" s="18"/>
      <c r="K20" s="18">
        <v>64.66</v>
      </c>
      <c r="L20" s="19">
        <v>64.66</v>
      </c>
      <c r="M20" s="18"/>
      <c r="N20" s="18"/>
      <c r="O20" s="18"/>
      <c r="P20" s="18"/>
      <c r="Q20" s="18"/>
      <c r="R20" s="18"/>
      <c r="S20" s="22">
        <v>78</v>
      </c>
      <c r="T20" s="23">
        <v>78</v>
      </c>
    </row>
    <row r="21" spans="1:20" ht="14.4" x14ac:dyDescent="0.3">
      <c r="A21" s="3"/>
      <c r="B21" s="2" t="s">
        <v>16</v>
      </c>
      <c r="C21" s="2" t="s">
        <v>25</v>
      </c>
      <c r="D21" s="2" t="s">
        <v>18</v>
      </c>
      <c r="E21" s="18"/>
      <c r="F21" s="18"/>
      <c r="G21" s="18"/>
      <c r="H21" s="18"/>
      <c r="I21" s="18"/>
      <c r="J21" s="18"/>
      <c r="K21" s="18">
        <v>261.45</v>
      </c>
      <c r="L21" s="19">
        <v>261.45</v>
      </c>
      <c r="M21" s="18"/>
      <c r="N21" s="18"/>
      <c r="O21" s="18"/>
      <c r="P21" s="18"/>
      <c r="Q21" s="18"/>
      <c r="R21" s="18"/>
      <c r="S21" s="22">
        <v>315</v>
      </c>
      <c r="T21" s="23">
        <v>315</v>
      </c>
    </row>
    <row r="22" spans="1:20" ht="14.4" x14ac:dyDescent="0.3">
      <c r="A22" s="3"/>
      <c r="B22" s="2" t="s">
        <v>16</v>
      </c>
      <c r="C22" s="26" t="s">
        <v>26</v>
      </c>
      <c r="D22" s="27" t="s">
        <v>18</v>
      </c>
      <c r="E22" s="19"/>
      <c r="F22" s="19"/>
      <c r="G22" s="19"/>
      <c r="H22" s="19"/>
      <c r="I22" s="19"/>
      <c r="J22" s="19"/>
      <c r="K22" s="19">
        <v>3203.0299999999997</v>
      </c>
      <c r="L22" s="19">
        <v>3203.0299999999997</v>
      </c>
      <c r="M22" s="19"/>
      <c r="N22" s="19"/>
      <c r="O22" s="19"/>
      <c r="P22" s="19"/>
      <c r="Q22" s="19"/>
      <c r="R22" s="19"/>
      <c r="S22" s="28">
        <v>2154</v>
      </c>
      <c r="T22" s="29">
        <v>2154</v>
      </c>
    </row>
    <row r="23" spans="1:20" ht="14.4" x14ac:dyDescent="0.3">
      <c r="A23" s="3"/>
      <c r="B23" s="2" t="s">
        <v>27</v>
      </c>
      <c r="C23" s="2" t="s">
        <v>28</v>
      </c>
      <c r="D23" s="2" t="s">
        <v>18</v>
      </c>
      <c r="E23" s="18">
        <v>1458.92</v>
      </c>
      <c r="F23" s="18">
        <v>24404.880000000001</v>
      </c>
      <c r="G23" s="18">
        <v>0</v>
      </c>
      <c r="H23" s="18"/>
      <c r="I23" s="18">
        <v>12275.96</v>
      </c>
      <c r="J23" s="18">
        <v>104496.99</v>
      </c>
      <c r="K23" s="18">
        <v>1604.12</v>
      </c>
      <c r="L23" s="19">
        <v>144240.87</v>
      </c>
      <c r="M23" s="20">
        <v>3120</v>
      </c>
      <c r="N23" s="20">
        <v>34020</v>
      </c>
      <c r="O23" s="20">
        <v>90</v>
      </c>
      <c r="P23" s="18"/>
      <c r="Q23" s="20">
        <v>10440</v>
      </c>
      <c r="R23" s="20">
        <v>89190</v>
      </c>
      <c r="S23" s="20">
        <v>2310</v>
      </c>
      <c r="T23" s="21">
        <v>139170</v>
      </c>
    </row>
    <row r="24" spans="1:20" ht="14.4" x14ac:dyDescent="0.3">
      <c r="A24" s="3"/>
      <c r="B24" s="2" t="s">
        <v>27</v>
      </c>
      <c r="C24" s="2" t="s">
        <v>29</v>
      </c>
      <c r="D24" s="2" t="s">
        <v>18</v>
      </c>
      <c r="E24" s="18"/>
      <c r="F24" s="18"/>
      <c r="G24" s="18"/>
      <c r="H24" s="18"/>
      <c r="I24" s="18"/>
      <c r="J24" s="18"/>
      <c r="K24" s="18">
        <v>76.25</v>
      </c>
      <c r="L24" s="19">
        <v>76.25</v>
      </c>
      <c r="M24" s="18"/>
      <c r="N24" s="18"/>
      <c r="O24" s="18"/>
      <c r="P24" s="18"/>
      <c r="Q24" s="18"/>
      <c r="R24" s="18"/>
      <c r="S24" s="20">
        <v>61</v>
      </c>
      <c r="T24" s="21">
        <v>61</v>
      </c>
    </row>
    <row r="25" spans="1:20" ht="14.4" x14ac:dyDescent="0.3">
      <c r="A25" s="3"/>
      <c r="B25" s="2" t="s">
        <v>27</v>
      </c>
      <c r="C25" s="2" t="s">
        <v>30</v>
      </c>
      <c r="D25" s="2" t="s">
        <v>18</v>
      </c>
      <c r="E25" s="18"/>
      <c r="F25" s="18"/>
      <c r="G25" s="18"/>
      <c r="H25" s="18"/>
      <c r="I25" s="18"/>
      <c r="J25" s="18"/>
      <c r="K25" s="18">
        <v>1850.9</v>
      </c>
      <c r="L25" s="19">
        <v>1850.9</v>
      </c>
      <c r="M25" s="18"/>
      <c r="N25" s="18"/>
      <c r="O25" s="18"/>
      <c r="P25" s="18"/>
      <c r="Q25" s="18"/>
      <c r="R25" s="18"/>
      <c r="S25" s="20">
        <v>1485</v>
      </c>
      <c r="T25" s="21">
        <v>1485</v>
      </c>
    </row>
    <row r="26" spans="1:20" ht="14.4" x14ac:dyDescent="0.3">
      <c r="A26" s="3"/>
      <c r="B26" s="2" t="s">
        <v>27</v>
      </c>
      <c r="C26" s="2" t="s">
        <v>31</v>
      </c>
      <c r="D26" s="2" t="s">
        <v>18</v>
      </c>
      <c r="E26" s="18"/>
      <c r="F26" s="18"/>
      <c r="G26" s="18"/>
      <c r="H26" s="18"/>
      <c r="I26" s="18"/>
      <c r="J26" s="18"/>
      <c r="K26" s="18">
        <v>30.36</v>
      </c>
      <c r="L26" s="19">
        <v>30.36</v>
      </c>
      <c r="M26" s="18"/>
      <c r="N26" s="18"/>
      <c r="O26" s="18"/>
      <c r="P26" s="18"/>
      <c r="Q26" s="18"/>
      <c r="R26" s="18"/>
      <c r="S26" s="20">
        <v>33</v>
      </c>
      <c r="T26" s="21">
        <v>33</v>
      </c>
    </row>
    <row r="27" spans="1:20" ht="14.4" x14ac:dyDescent="0.3">
      <c r="A27" s="3"/>
      <c r="B27" s="2" t="s">
        <v>27</v>
      </c>
      <c r="C27" s="2" t="s">
        <v>32</v>
      </c>
      <c r="D27" s="2" t="s">
        <v>18</v>
      </c>
      <c r="E27" s="18"/>
      <c r="F27" s="18"/>
      <c r="G27" s="18"/>
      <c r="H27" s="18"/>
      <c r="I27" s="18"/>
      <c r="J27" s="18"/>
      <c r="K27" s="18">
        <v>803.5</v>
      </c>
      <c r="L27" s="19">
        <v>803.5</v>
      </c>
      <c r="M27" s="18"/>
      <c r="N27" s="18"/>
      <c r="O27" s="18"/>
      <c r="P27" s="18"/>
      <c r="Q27" s="18"/>
      <c r="R27" s="18"/>
      <c r="S27" s="20">
        <v>1607</v>
      </c>
      <c r="T27" s="21">
        <v>1607</v>
      </c>
    </row>
    <row r="28" spans="1:20" ht="14.4" x14ac:dyDescent="0.3">
      <c r="A28" s="3"/>
      <c r="B28" s="2" t="s">
        <v>27</v>
      </c>
      <c r="C28" s="2" t="s">
        <v>33</v>
      </c>
      <c r="D28" s="2" t="s">
        <v>18</v>
      </c>
      <c r="E28" s="18"/>
      <c r="F28" s="18"/>
      <c r="G28" s="18"/>
      <c r="H28" s="18"/>
      <c r="I28" s="18"/>
      <c r="J28" s="18"/>
      <c r="K28" s="18">
        <v>420</v>
      </c>
      <c r="L28" s="19">
        <v>420</v>
      </c>
      <c r="M28" s="18"/>
      <c r="N28" s="18"/>
      <c r="O28" s="18"/>
      <c r="P28" s="18"/>
      <c r="Q28" s="18"/>
      <c r="R28" s="18"/>
      <c r="S28" s="20">
        <v>560</v>
      </c>
      <c r="T28" s="21">
        <v>560</v>
      </c>
    </row>
    <row r="29" spans="1:20" ht="14.4" x14ac:dyDescent="0.3">
      <c r="A29" s="3"/>
      <c r="B29" s="2" t="s">
        <v>27</v>
      </c>
      <c r="C29" s="2" t="s">
        <v>34</v>
      </c>
      <c r="D29" s="2" t="s">
        <v>18</v>
      </c>
      <c r="E29" s="18"/>
      <c r="F29" s="18"/>
      <c r="G29" s="18"/>
      <c r="H29" s="18"/>
      <c r="I29" s="18"/>
      <c r="J29" s="18"/>
      <c r="K29" s="18">
        <v>951</v>
      </c>
      <c r="L29" s="19">
        <v>951</v>
      </c>
      <c r="M29" s="18"/>
      <c r="N29" s="18"/>
      <c r="O29" s="18"/>
      <c r="P29" s="18"/>
      <c r="Q29" s="18"/>
      <c r="R29" s="18"/>
      <c r="S29" s="20">
        <v>1268</v>
      </c>
      <c r="T29" s="21">
        <v>1268</v>
      </c>
    </row>
    <row r="30" spans="1:20" ht="14.4" x14ac:dyDescent="0.3">
      <c r="A30" s="3"/>
      <c r="B30" s="2" t="s">
        <v>27</v>
      </c>
      <c r="C30" s="2" t="s">
        <v>35</v>
      </c>
      <c r="D30" s="2" t="s">
        <v>18</v>
      </c>
      <c r="E30" s="18"/>
      <c r="F30" s="18"/>
      <c r="G30" s="18"/>
      <c r="H30" s="18"/>
      <c r="I30" s="18"/>
      <c r="J30" s="18"/>
      <c r="K30" s="18">
        <v>808.75</v>
      </c>
      <c r="L30" s="19">
        <v>808.75</v>
      </c>
      <c r="M30" s="18"/>
      <c r="N30" s="18"/>
      <c r="O30" s="18"/>
      <c r="P30" s="18"/>
      <c r="Q30" s="18"/>
      <c r="R30" s="18"/>
      <c r="S30" s="20">
        <v>647</v>
      </c>
      <c r="T30" s="21">
        <v>647</v>
      </c>
    </row>
    <row r="31" spans="1:20" ht="14.4" x14ac:dyDescent="0.3">
      <c r="A31" s="3"/>
      <c r="B31" s="2" t="s">
        <v>27</v>
      </c>
      <c r="C31" s="2" t="s">
        <v>36</v>
      </c>
      <c r="D31" s="2" t="s">
        <v>18</v>
      </c>
      <c r="E31" s="18"/>
      <c r="F31" s="18"/>
      <c r="G31" s="18"/>
      <c r="H31" s="18"/>
      <c r="I31" s="18"/>
      <c r="J31" s="18"/>
      <c r="K31" s="18">
        <v>55.2</v>
      </c>
      <c r="L31" s="19">
        <v>55.2</v>
      </c>
      <c r="M31" s="18"/>
      <c r="N31" s="18"/>
      <c r="O31" s="18"/>
      <c r="P31" s="18"/>
      <c r="Q31" s="18"/>
      <c r="R31" s="18"/>
      <c r="S31" s="20">
        <v>60</v>
      </c>
      <c r="T31" s="21">
        <v>60</v>
      </c>
    </row>
    <row r="32" spans="1:20" ht="14.4" x14ac:dyDescent="0.3">
      <c r="A32" s="3"/>
      <c r="B32" s="2" t="s">
        <v>27</v>
      </c>
      <c r="C32" s="2" t="s">
        <v>37</v>
      </c>
      <c r="D32" s="2" t="s">
        <v>18</v>
      </c>
      <c r="E32" s="18">
        <v>5257.42</v>
      </c>
      <c r="F32" s="18">
        <v>56871.839999999997</v>
      </c>
      <c r="G32" s="18">
        <v>30</v>
      </c>
      <c r="H32" s="18"/>
      <c r="I32" s="18">
        <v>120</v>
      </c>
      <c r="J32" s="18">
        <v>90050.35</v>
      </c>
      <c r="K32" s="18">
        <v>633.22</v>
      </c>
      <c r="L32" s="19">
        <v>152962.82999999999</v>
      </c>
      <c r="M32" s="20">
        <v>14580</v>
      </c>
      <c r="N32" s="20">
        <v>103320</v>
      </c>
      <c r="O32" s="20">
        <v>90</v>
      </c>
      <c r="P32" s="18"/>
      <c r="Q32" s="20">
        <v>450</v>
      </c>
      <c r="R32" s="20">
        <v>83400</v>
      </c>
      <c r="S32" s="20">
        <v>900</v>
      </c>
      <c r="T32" s="21">
        <v>202740</v>
      </c>
    </row>
    <row r="33" spans="1:20" ht="14.4" x14ac:dyDescent="0.3">
      <c r="A33" s="3"/>
      <c r="B33" s="2" t="s">
        <v>27</v>
      </c>
      <c r="C33" s="26" t="s">
        <v>26</v>
      </c>
      <c r="D33" s="27" t="s">
        <v>18</v>
      </c>
      <c r="E33" s="19">
        <v>6716.34</v>
      </c>
      <c r="F33" s="19">
        <v>81276.72</v>
      </c>
      <c r="G33" s="19">
        <v>30</v>
      </c>
      <c r="H33" s="19"/>
      <c r="I33" s="19">
        <v>12395.96</v>
      </c>
      <c r="J33" s="19">
        <v>194547.34000000003</v>
      </c>
      <c r="K33" s="19">
        <v>7233.3</v>
      </c>
      <c r="L33" s="19">
        <v>302199.65999999997</v>
      </c>
      <c r="M33" s="30">
        <v>17700</v>
      </c>
      <c r="N33" s="30">
        <v>137340</v>
      </c>
      <c r="O33" s="30">
        <v>180</v>
      </c>
      <c r="P33" s="19"/>
      <c r="Q33" s="30">
        <v>10890</v>
      </c>
      <c r="R33" s="30">
        <v>172590</v>
      </c>
      <c r="S33" s="30">
        <v>8931</v>
      </c>
      <c r="T33" s="21">
        <v>347631</v>
      </c>
    </row>
  </sheetData>
  <conditionalFormatting sqref="N7">
    <cfRule type="expression" dxfId="5" priority="5">
      <formula>IF(N$7&lt;&gt;0,TRUE,FALSE)</formula>
    </cfRule>
    <cfRule type="cellIs" dxfId="4" priority="6" operator="equal">
      <formula>0</formula>
    </cfRule>
  </conditionalFormatting>
  <conditionalFormatting sqref="O7:T7">
    <cfRule type="expression" dxfId="3" priority="3">
      <formula>IF(O$7&lt;&gt;0,TRUE,FALSE)</formula>
    </cfRule>
    <cfRule type="cellIs" dxfId="2" priority="4" operator="equal">
      <formula>0</formula>
    </cfRule>
  </conditionalFormatting>
  <conditionalFormatting sqref="M4">
    <cfRule type="expression" dxfId="1" priority="1">
      <formula>IF(OR(N7&lt;&gt;0,O7&lt;&gt;0,P7&lt;&gt;0,Q7&lt;&gt;0,R7&lt;&gt;0,S7&lt;&gt;0,T7&lt;&gt;0),TRUE,FALSE)</formula>
    </cfRule>
    <cfRule type="expression" dxfId="0" priority="2">
      <formula>IF(AND(N7=0,O7=0,P7=0,Q7=0,R7=0,S7=0,T7=0),TRUE,FALSE)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COLABELLA Helene</dc:creator>
  <cp:lastModifiedBy>COLABELLA Helene</cp:lastModifiedBy>
  <dcterms:created xsi:type="dcterms:W3CDTF">2021-12-14T07:29:51Z</dcterms:created>
  <dcterms:modified xsi:type="dcterms:W3CDTF">2021-12-14T07:31:10Z</dcterms:modified>
</cp:coreProperties>
</file>