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24915" windowHeight="11790"/>
  </bookViews>
  <sheets>
    <sheet name="Budget provisoire" sheetId="1" r:id="rId1"/>
  </sheets>
  <calcPr calcId="125725"/>
</workbook>
</file>

<file path=xl/calcChain.xml><?xml version="1.0" encoding="utf-8"?>
<calcChain xmlns="http://schemas.openxmlformats.org/spreadsheetml/2006/main">
  <c r="H28" i="1"/>
  <c r="N27"/>
  <c r="J27"/>
  <c r="N26"/>
  <c r="J26"/>
  <c r="N25"/>
  <c r="J25"/>
  <c r="N24"/>
  <c r="J24"/>
  <c r="N23"/>
  <c r="J23"/>
  <c r="N22"/>
  <c r="J22"/>
  <c r="N21"/>
  <c r="J21"/>
  <c r="N20"/>
  <c r="J20"/>
  <c r="J19"/>
  <c r="M18"/>
  <c r="M28" s="1"/>
  <c r="J18"/>
  <c r="N17"/>
  <c r="L17"/>
  <c r="L28" s="1"/>
  <c r="N16"/>
  <c r="J16"/>
  <c r="N15"/>
  <c r="N14"/>
  <c r="J14"/>
  <c r="I14"/>
  <c r="I28" s="1"/>
  <c r="N13"/>
  <c r="J13"/>
  <c r="N12"/>
  <c r="J12"/>
  <c r="N11"/>
  <c r="J11"/>
  <c r="N10"/>
  <c r="J10"/>
  <c r="N9"/>
  <c r="J9"/>
  <c r="N8"/>
  <c r="J8"/>
  <c r="N7"/>
  <c r="J7"/>
  <c r="J28" s="1"/>
  <c r="E6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N18" l="1"/>
  <c r="N28" s="1"/>
  <c r="M29" s="1"/>
</calcChain>
</file>

<file path=xl/sharedStrings.xml><?xml version="1.0" encoding="utf-8"?>
<sst xmlns="http://schemas.openxmlformats.org/spreadsheetml/2006/main" count="57" uniqueCount="51">
  <si>
    <t>Compte journalier</t>
  </si>
  <si>
    <t>Budget provisoire du mois de DECEMBRE</t>
  </si>
  <si>
    <t>date</t>
  </si>
  <si>
    <t>intitulé</t>
  </si>
  <si>
    <t>débit</t>
  </si>
  <si>
    <t>crédit</t>
  </si>
  <si>
    <t>solde</t>
  </si>
  <si>
    <t>Recettes</t>
  </si>
  <si>
    <t>Dépenses</t>
  </si>
  <si>
    <t xml:space="preserve">Cotisation activité </t>
  </si>
  <si>
    <t>Intitulé</t>
  </si>
  <si>
    <t>Provisoire</t>
  </si>
  <si>
    <t>Réel</t>
  </si>
  <si>
    <t xml:space="preserve">Marge </t>
  </si>
  <si>
    <t>restaurant entre amis</t>
  </si>
  <si>
    <t>Bourses</t>
  </si>
  <si>
    <t>Loyer CC</t>
  </si>
  <si>
    <t>Remboursement stage</t>
  </si>
  <si>
    <t>APL</t>
  </si>
  <si>
    <t>Electricité</t>
  </si>
  <si>
    <t>Virement des bourses novembre</t>
  </si>
  <si>
    <t>Argent de poche papa</t>
  </si>
  <si>
    <t>Gaz</t>
  </si>
  <si>
    <t>Gasoil clio</t>
  </si>
  <si>
    <t>Aide financière de papa</t>
  </si>
  <si>
    <t>Eau</t>
  </si>
  <si>
    <t>Achats magasin</t>
  </si>
  <si>
    <t>Versement cantine papa</t>
  </si>
  <si>
    <t>Provisions totales</t>
  </si>
  <si>
    <t>Retrait bancaire</t>
  </si>
  <si>
    <t>Economies travail EPCO 2008</t>
  </si>
  <si>
    <t>Gasoil + réparations</t>
  </si>
  <si>
    <t>Noël famille</t>
  </si>
  <si>
    <t>Economie bourses 2008</t>
  </si>
  <si>
    <t>Téléphonie mobile + fixe</t>
  </si>
  <si>
    <t>Virement des bourses décembre</t>
  </si>
  <si>
    <t>Fêtes, anniversaires et autres</t>
  </si>
  <si>
    <t>Restaurant Universitaire (midi)</t>
  </si>
  <si>
    <t>Achats cadeaux de Noël</t>
  </si>
  <si>
    <t>Economies bourses an prochain</t>
  </si>
  <si>
    <t>Restaurant avec famille</t>
  </si>
  <si>
    <t>Cotisation carte bancaire</t>
  </si>
  <si>
    <t>Remboursement Mamy Chantal</t>
  </si>
  <si>
    <t>Remboursement mamy Chantal</t>
  </si>
  <si>
    <t>Dépenses personnelles (restaurants, sorties, etc.)</t>
  </si>
  <si>
    <t>cotisation carte bancaire</t>
  </si>
  <si>
    <t>Téléphone mobile prélèvement</t>
  </si>
  <si>
    <t>Virement argent de poche papa</t>
  </si>
  <si>
    <t>Gasoil Clio</t>
  </si>
  <si>
    <t>TOTAUX</t>
  </si>
  <si>
    <t>Reste mensuel pour extras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</si>
</sst>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lightUp">
        <bgColor theme="5" tint="0.79998168889431442"/>
      </patternFill>
    </fill>
    <fill>
      <patternFill patternType="lightUp">
        <bgColor rgb="FFCCFFC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7030A0"/>
        <bgColor indexed="64"/>
      </patternFill>
    </fill>
  </fills>
  <borders count="4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/>
      <right/>
      <top style="thick">
        <color auto="1"/>
      </top>
      <bottom style="double">
        <color auto="1"/>
      </bottom>
      <diagonal/>
    </border>
    <border>
      <left/>
      <right style="medium">
        <color indexed="64"/>
      </right>
      <top style="thick">
        <color indexed="64"/>
      </top>
      <bottom style="double">
        <color indexed="64"/>
      </bottom>
      <diagonal/>
    </border>
    <border>
      <left style="medium">
        <color indexed="64"/>
      </left>
      <right/>
      <top style="thick">
        <color indexed="64"/>
      </top>
      <bottom style="double">
        <color indexed="64"/>
      </bottom>
      <diagonal/>
    </border>
    <border>
      <left/>
      <right style="thick">
        <color auto="1"/>
      </right>
      <top style="thick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double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indexed="64"/>
      </left>
      <right/>
      <top style="thin">
        <color auto="1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double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3">
    <xf numFmtId="0" fontId="0" fillId="0" borderId="0" xfId="0"/>
    <xf numFmtId="14" fontId="2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14" fontId="4" fillId="3" borderId="1" xfId="0" applyNumberFormat="1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164" fontId="4" fillId="5" borderId="2" xfId="0" applyNumberFormat="1" applyFont="1" applyFill="1" applyBorder="1" applyAlignment="1">
      <alignment horizontal="center" vertical="center"/>
    </xf>
    <xf numFmtId="164" fontId="4" fillId="6" borderId="2" xfId="0" applyNumberFormat="1" applyFont="1" applyFill="1" applyBorder="1" applyAlignment="1">
      <alignment horizontal="center" vertical="center"/>
    </xf>
    <xf numFmtId="164" fontId="4" fillId="7" borderId="3" xfId="0" applyNumberFormat="1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14" fontId="0" fillId="3" borderId="9" xfId="0" applyNumberFormat="1" applyFill="1" applyBorder="1"/>
    <xf numFmtId="0" fontId="0" fillId="4" borderId="10" xfId="0" applyFill="1" applyBorder="1"/>
    <xf numFmtId="164" fontId="0" fillId="5" borderId="10" xfId="0" applyNumberFormat="1" applyFill="1" applyBorder="1"/>
    <xf numFmtId="164" fontId="0" fillId="6" borderId="10" xfId="0" applyNumberFormat="1" applyFill="1" applyBorder="1"/>
    <xf numFmtId="164" fontId="1" fillId="7" borderId="11" xfId="0" applyNumberFormat="1" applyFont="1" applyFill="1" applyBorder="1"/>
    <xf numFmtId="0" fontId="7" fillId="6" borderId="12" xfId="0" applyFont="1" applyFill="1" applyBorder="1" applyAlignment="1">
      <alignment horizontal="center" vertical="center"/>
    </xf>
    <xf numFmtId="164" fontId="7" fillId="6" borderId="13" xfId="0" applyNumberFormat="1" applyFont="1" applyFill="1" applyBorder="1" applyAlignment="1">
      <alignment horizontal="center" vertical="center"/>
    </xf>
    <xf numFmtId="164" fontId="7" fillId="6" borderId="14" xfId="0" applyNumberFormat="1" applyFont="1" applyFill="1" applyBorder="1" applyAlignment="1">
      <alignment horizontal="center" vertical="center"/>
    </xf>
    <xf numFmtId="164" fontId="7" fillId="6" borderId="11" xfId="0" applyNumberFormat="1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164" fontId="1" fillId="5" borderId="13" xfId="0" applyNumberFormat="1" applyFont="1" applyFill="1" applyBorder="1" applyAlignment="1">
      <alignment horizontal="center" vertical="center"/>
    </xf>
    <xf numFmtId="164" fontId="1" fillId="5" borderId="10" xfId="0" applyNumberFormat="1" applyFont="1" applyFill="1" applyBorder="1" applyAlignment="1">
      <alignment horizontal="center" vertical="center"/>
    </xf>
    <xf numFmtId="164" fontId="1" fillId="5" borderId="16" xfId="0" applyNumberFormat="1" applyFont="1" applyFill="1" applyBorder="1" applyAlignment="1">
      <alignment horizontal="center" vertical="center"/>
    </xf>
    <xf numFmtId="14" fontId="0" fillId="3" borderId="17" xfId="0" applyNumberFormat="1" applyFill="1" applyBorder="1"/>
    <xf numFmtId="0" fontId="0" fillId="4" borderId="18" xfId="0" applyFill="1" applyBorder="1"/>
    <xf numFmtId="164" fontId="0" fillId="5" borderId="18" xfId="0" applyNumberFormat="1" applyFill="1" applyBorder="1"/>
    <xf numFmtId="164" fontId="0" fillId="6" borderId="18" xfId="0" applyNumberFormat="1" applyFill="1" applyBorder="1"/>
    <xf numFmtId="164" fontId="1" fillId="7" borderId="19" xfId="0" applyNumberFormat="1" applyFont="1" applyFill="1" applyBorder="1"/>
    <xf numFmtId="0" fontId="0" fillId="8" borderId="12" xfId="0" applyFill="1" applyBorder="1"/>
    <xf numFmtId="164" fontId="0" fillId="8" borderId="20" xfId="0" applyNumberFormat="1" applyFill="1" applyBorder="1" applyAlignment="1">
      <alignment horizontal="center"/>
    </xf>
    <xf numFmtId="164" fontId="0" fillId="8" borderId="18" xfId="0" applyNumberFormat="1" applyFill="1" applyBorder="1" applyAlignment="1">
      <alignment horizontal="center"/>
    </xf>
    <xf numFmtId="164" fontId="0" fillId="8" borderId="21" xfId="0" applyNumberFormat="1" applyFill="1" applyBorder="1" applyAlignment="1">
      <alignment horizontal="center"/>
    </xf>
    <xf numFmtId="0" fontId="0" fillId="9" borderId="14" xfId="0" applyFill="1" applyBorder="1"/>
    <xf numFmtId="164" fontId="0" fillId="9" borderId="22" xfId="0" applyNumberFormat="1" applyFill="1" applyBorder="1" applyAlignment="1">
      <alignment horizontal="center"/>
    </xf>
    <xf numFmtId="164" fontId="0" fillId="9" borderId="18" xfId="0" applyNumberFormat="1" applyFill="1" applyBorder="1" applyAlignment="1">
      <alignment horizontal="center"/>
    </xf>
    <xf numFmtId="164" fontId="0" fillId="9" borderId="23" xfId="0" applyNumberFormat="1" applyFill="1" applyBorder="1" applyAlignment="1">
      <alignment horizontal="center"/>
    </xf>
    <xf numFmtId="0" fontId="0" fillId="10" borderId="24" xfId="0" applyFill="1" applyBorder="1"/>
    <xf numFmtId="164" fontId="0" fillId="10" borderId="22" xfId="0" applyNumberFormat="1" applyFill="1" applyBorder="1" applyAlignment="1">
      <alignment horizontal="center"/>
    </xf>
    <xf numFmtId="164" fontId="0" fillId="10" borderId="18" xfId="0" applyNumberFormat="1" applyFill="1" applyBorder="1" applyAlignment="1">
      <alignment horizontal="center"/>
    </xf>
    <xf numFmtId="164" fontId="0" fillId="10" borderId="25" xfId="0" applyNumberFormat="1" applyFill="1" applyBorder="1" applyAlignment="1">
      <alignment horizontal="center"/>
    </xf>
    <xf numFmtId="0" fontId="0" fillId="9" borderId="26" xfId="0" applyFill="1" applyBorder="1"/>
    <xf numFmtId="0" fontId="0" fillId="8" borderId="24" xfId="0" applyFill="1" applyBorder="1"/>
    <xf numFmtId="164" fontId="0" fillId="8" borderId="22" xfId="0" applyNumberFormat="1" applyFill="1" applyBorder="1" applyAlignment="1">
      <alignment horizontal="center"/>
    </xf>
    <xf numFmtId="164" fontId="0" fillId="8" borderId="25" xfId="0" applyNumberFormat="1" applyFill="1" applyBorder="1" applyAlignment="1">
      <alignment horizontal="center"/>
    </xf>
    <xf numFmtId="14" fontId="0" fillId="3" borderId="27" xfId="0" applyNumberFormat="1" applyFill="1" applyBorder="1"/>
    <xf numFmtId="0" fontId="0" fillId="4" borderId="28" xfId="0" applyFill="1" applyBorder="1"/>
    <xf numFmtId="164" fontId="0" fillId="5" borderId="28" xfId="0" applyNumberFormat="1" applyFill="1" applyBorder="1"/>
    <xf numFmtId="164" fontId="0" fillId="6" borderId="28" xfId="0" applyNumberFormat="1" applyFill="1" applyBorder="1"/>
    <xf numFmtId="164" fontId="1" fillId="7" borderId="29" xfId="0" applyNumberFormat="1" applyFont="1" applyFill="1" applyBorder="1"/>
    <xf numFmtId="0" fontId="0" fillId="11" borderId="26" xfId="0" applyFill="1" applyBorder="1"/>
    <xf numFmtId="164" fontId="0" fillId="11" borderId="22" xfId="0" applyNumberFormat="1" applyFill="1" applyBorder="1" applyAlignment="1">
      <alignment horizontal="center"/>
    </xf>
    <xf numFmtId="164" fontId="0" fillId="11" borderId="18" xfId="0" applyNumberFormat="1" applyFill="1" applyBorder="1" applyAlignment="1">
      <alignment horizontal="center"/>
    </xf>
    <xf numFmtId="164" fontId="0" fillId="12" borderId="18" xfId="0" applyNumberFormat="1" applyFill="1" applyBorder="1" applyAlignment="1">
      <alignment horizontal="center"/>
    </xf>
    <xf numFmtId="0" fontId="0" fillId="12" borderId="26" xfId="0" applyFill="1" applyBorder="1"/>
    <xf numFmtId="164" fontId="0" fillId="12" borderId="22" xfId="0" applyNumberFormat="1" applyFill="1" applyBorder="1" applyAlignment="1">
      <alignment horizontal="center"/>
    </xf>
    <xf numFmtId="164" fontId="0" fillId="12" borderId="30" xfId="0" applyNumberFormat="1" applyFill="1" applyBorder="1" applyAlignment="1">
      <alignment horizontal="center"/>
    </xf>
    <xf numFmtId="164" fontId="0" fillId="12" borderId="31" xfId="0" applyNumberFormat="1" applyFill="1" applyBorder="1" applyAlignment="1">
      <alignment horizontal="center"/>
    </xf>
    <xf numFmtId="0" fontId="0" fillId="12" borderId="26" xfId="0" applyFill="1" applyBorder="1" applyAlignment="1">
      <alignment horizontal="center" vertical="center" wrapText="1"/>
    </xf>
    <xf numFmtId="164" fontId="0" fillId="12" borderId="31" xfId="0" applyNumberFormat="1" applyFill="1" applyBorder="1" applyAlignment="1"/>
    <xf numFmtId="14" fontId="0" fillId="3" borderId="32" xfId="0" applyNumberFormat="1" applyFill="1" applyBorder="1"/>
    <xf numFmtId="0" fontId="0" fillId="4" borderId="33" xfId="0" applyFill="1" applyBorder="1"/>
    <xf numFmtId="164" fontId="0" fillId="5" borderId="33" xfId="0" applyNumberFormat="1" applyFill="1" applyBorder="1"/>
    <xf numFmtId="164" fontId="0" fillId="6" borderId="33" xfId="0" applyNumberFormat="1" applyFill="1" applyBorder="1"/>
    <xf numFmtId="164" fontId="1" fillId="7" borderId="34" xfId="0" applyNumberFormat="1" applyFont="1" applyFill="1" applyBorder="1"/>
    <xf numFmtId="0" fontId="0" fillId="10" borderId="12" xfId="0" applyFill="1" applyBorder="1"/>
    <xf numFmtId="164" fontId="0" fillId="10" borderId="20" xfId="0" applyNumberFormat="1" applyFill="1" applyBorder="1" applyAlignment="1">
      <alignment horizontal="center"/>
    </xf>
    <xf numFmtId="164" fontId="0" fillId="10" borderId="10" xfId="0" applyNumberFormat="1" applyFill="1" applyBorder="1" applyAlignment="1">
      <alignment horizontal="center"/>
    </xf>
    <xf numFmtId="164" fontId="0" fillId="10" borderId="21" xfId="0" applyNumberFormat="1" applyFill="1" applyBorder="1" applyAlignment="1">
      <alignment horizontal="center"/>
    </xf>
    <xf numFmtId="164" fontId="0" fillId="10" borderId="35" xfId="0" applyNumberFormat="1" applyFill="1" applyBorder="1" applyAlignment="1">
      <alignment horizontal="center"/>
    </xf>
    <xf numFmtId="164" fontId="0" fillId="10" borderId="28" xfId="0" applyNumberFormat="1" applyFill="1" applyBorder="1" applyAlignment="1">
      <alignment horizontal="center"/>
    </xf>
    <xf numFmtId="164" fontId="0" fillId="10" borderId="36" xfId="0" applyNumberFormat="1" applyFill="1" applyBorder="1" applyAlignment="1">
      <alignment horizontal="center"/>
    </xf>
    <xf numFmtId="164" fontId="0" fillId="9" borderId="35" xfId="0" applyNumberFormat="1" applyFill="1" applyBorder="1" applyAlignment="1">
      <alignment horizontal="center"/>
    </xf>
    <xf numFmtId="164" fontId="0" fillId="9" borderId="28" xfId="0" applyNumberFormat="1" applyFill="1" applyBorder="1" applyAlignment="1">
      <alignment horizontal="center"/>
    </xf>
    <xf numFmtId="164" fontId="0" fillId="9" borderId="37" xfId="0" applyNumberFormat="1" applyFill="1" applyBorder="1" applyAlignment="1">
      <alignment horizontal="center"/>
    </xf>
    <xf numFmtId="0" fontId="8" fillId="6" borderId="38" xfId="0" applyFont="1" applyFill="1" applyBorder="1" applyAlignment="1">
      <alignment horizontal="center" vertical="center"/>
    </xf>
    <xf numFmtId="164" fontId="4" fillId="6" borderId="39" xfId="0" applyNumberFormat="1" applyFont="1" applyFill="1" applyBorder="1" applyAlignment="1">
      <alignment horizontal="center" vertical="center"/>
    </xf>
    <xf numFmtId="164" fontId="4" fillId="6" borderId="40" xfId="0" applyNumberFormat="1" applyFont="1" applyFill="1" applyBorder="1" applyAlignment="1">
      <alignment horizontal="center" vertical="center"/>
    </xf>
    <xf numFmtId="164" fontId="4" fillId="6" borderId="41" xfId="0" applyNumberFormat="1" applyFont="1" applyFill="1" applyBorder="1" applyAlignment="1">
      <alignment horizontal="center" vertical="center"/>
    </xf>
    <xf numFmtId="0" fontId="8" fillId="5" borderId="42" xfId="0" applyFont="1" applyFill="1" applyBorder="1" applyAlignment="1">
      <alignment horizontal="center" vertical="center"/>
    </xf>
    <xf numFmtId="164" fontId="4" fillId="5" borderId="39" xfId="0" applyNumberFormat="1" applyFont="1" applyFill="1" applyBorder="1" applyAlignment="1">
      <alignment horizontal="center" vertical="center"/>
    </xf>
    <xf numFmtId="164" fontId="4" fillId="5" borderId="40" xfId="0" applyNumberFormat="1" applyFont="1" applyFill="1" applyBorder="1" applyAlignment="1">
      <alignment horizontal="center" vertical="center"/>
    </xf>
    <xf numFmtId="164" fontId="4" fillId="5" borderId="43" xfId="0" applyNumberFormat="1" applyFont="1" applyFill="1" applyBorder="1" applyAlignment="1">
      <alignment horizontal="center" vertical="center"/>
    </xf>
    <xf numFmtId="0" fontId="9" fillId="13" borderId="44" xfId="0" applyFont="1" applyFill="1" applyBorder="1" applyAlignment="1">
      <alignment horizontal="center" vertical="center"/>
    </xf>
    <xf numFmtId="0" fontId="9" fillId="13" borderId="45" xfId="0" applyFont="1" applyFill="1" applyBorder="1" applyAlignment="1">
      <alignment horizontal="center" vertical="center"/>
    </xf>
    <xf numFmtId="164" fontId="9" fillId="13" borderId="45" xfId="0" applyNumberFormat="1" applyFont="1" applyFill="1" applyBorder="1" applyAlignment="1">
      <alignment horizontal="center" vertical="center"/>
    </xf>
    <xf numFmtId="164" fontId="10" fillId="14" borderId="44" xfId="0" applyNumberFormat="1" applyFont="1" applyFill="1" applyBorder="1" applyAlignment="1">
      <alignment horizontal="center" vertical="center"/>
    </xf>
    <xf numFmtId="164" fontId="10" fillId="14" borderId="4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5</xdr:row>
      <xdr:rowOff>190500</xdr:rowOff>
    </xdr:from>
    <xdr:to>
      <xdr:col>9</xdr:col>
      <xdr:colOff>9525</xdr:colOff>
      <xdr:row>7</xdr:row>
      <xdr:rowOff>19050</xdr:rowOff>
    </xdr:to>
    <xdr:sp macro="" textlink="">
      <xdr:nvSpPr>
        <xdr:cNvPr id="2" name="Rectangle 1"/>
        <xdr:cNvSpPr/>
      </xdr:nvSpPr>
      <xdr:spPr>
        <a:xfrm>
          <a:off x="8696325" y="1571625"/>
          <a:ext cx="781050" cy="2190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8</xdr:row>
      <xdr:rowOff>0</xdr:rowOff>
    </xdr:from>
    <xdr:to>
      <xdr:col>9</xdr:col>
      <xdr:colOff>19050</xdr:colOff>
      <xdr:row>9</xdr:row>
      <xdr:rowOff>28575</xdr:rowOff>
    </xdr:to>
    <xdr:sp macro="" textlink="">
      <xdr:nvSpPr>
        <xdr:cNvPr id="3" name="Rectangle 2"/>
        <xdr:cNvSpPr/>
      </xdr:nvSpPr>
      <xdr:spPr>
        <a:xfrm>
          <a:off x="8705850" y="1962150"/>
          <a:ext cx="781050" cy="2190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10</xdr:row>
      <xdr:rowOff>190500</xdr:rowOff>
    </xdr:from>
    <xdr:to>
      <xdr:col>13</xdr:col>
      <xdr:colOff>19050</xdr:colOff>
      <xdr:row>11</xdr:row>
      <xdr:rowOff>171450</xdr:rowOff>
    </xdr:to>
    <xdr:sp macro="" textlink="">
      <xdr:nvSpPr>
        <xdr:cNvPr id="4" name="Rectangle 3"/>
        <xdr:cNvSpPr/>
      </xdr:nvSpPr>
      <xdr:spPr>
        <a:xfrm>
          <a:off x="13030200" y="2533650"/>
          <a:ext cx="781050" cy="1809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12</xdr:row>
      <xdr:rowOff>0</xdr:rowOff>
    </xdr:from>
    <xdr:to>
      <xdr:col>13</xdr:col>
      <xdr:colOff>19050</xdr:colOff>
      <xdr:row>12</xdr:row>
      <xdr:rowOff>180975</xdr:rowOff>
    </xdr:to>
    <xdr:sp macro="" textlink="">
      <xdr:nvSpPr>
        <xdr:cNvPr id="5" name="Rectangle 4"/>
        <xdr:cNvSpPr/>
      </xdr:nvSpPr>
      <xdr:spPr>
        <a:xfrm>
          <a:off x="13030200" y="2733675"/>
          <a:ext cx="781050" cy="1809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752475</xdr:colOff>
      <xdr:row>14</xdr:row>
      <xdr:rowOff>0</xdr:rowOff>
    </xdr:from>
    <xdr:to>
      <xdr:col>13</xdr:col>
      <xdr:colOff>9525</xdr:colOff>
      <xdr:row>14</xdr:row>
      <xdr:rowOff>180975</xdr:rowOff>
    </xdr:to>
    <xdr:sp macro="" textlink="">
      <xdr:nvSpPr>
        <xdr:cNvPr id="6" name="Rectangle 5"/>
        <xdr:cNvSpPr/>
      </xdr:nvSpPr>
      <xdr:spPr>
        <a:xfrm>
          <a:off x="13020675" y="3114675"/>
          <a:ext cx="781050" cy="1809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752475</xdr:colOff>
      <xdr:row>14</xdr:row>
      <xdr:rowOff>180975</xdr:rowOff>
    </xdr:from>
    <xdr:to>
      <xdr:col>13</xdr:col>
      <xdr:colOff>9525</xdr:colOff>
      <xdr:row>15</xdr:row>
      <xdr:rowOff>171450</xdr:rowOff>
    </xdr:to>
    <xdr:sp macro="" textlink="">
      <xdr:nvSpPr>
        <xdr:cNvPr id="7" name="Rectangle 6"/>
        <xdr:cNvSpPr/>
      </xdr:nvSpPr>
      <xdr:spPr>
        <a:xfrm>
          <a:off x="13020675" y="3295650"/>
          <a:ext cx="781050" cy="1809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752475</xdr:colOff>
      <xdr:row>16</xdr:row>
      <xdr:rowOff>9525</xdr:rowOff>
    </xdr:from>
    <xdr:to>
      <xdr:col>13</xdr:col>
      <xdr:colOff>9525</xdr:colOff>
      <xdr:row>16</xdr:row>
      <xdr:rowOff>190500</xdr:rowOff>
    </xdr:to>
    <xdr:sp macro="" textlink="">
      <xdr:nvSpPr>
        <xdr:cNvPr id="8" name="Rectangle 7"/>
        <xdr:cNvSpPr/>
      </xdr:nvSpPr>
      <xdr:spPr>
        <a:xfrm>
          <a:off x="13020675" y="3505200"/>
          <a:ext cx="781050" cy="180975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0</xdr:colOff>
      <xdr:row>13</xdr:row>
      <xdr:rowOff>0</xdr:rowOff>
    </xdr:from>
    <xdr:to>
      <xdr:col>8</xdr:col>
      <xdr:colOff>19050</xdr:colOff>
      <xdr:row>14</xdr:row>
      <xdr:rowOff>28575</xdr:rowOff>
    </xdr:to>
    <xdr:sp macro="" textlink="">
      <xdr:nvSpPr>
        <xdr:cNvPr id="9" name="Rectangle 8"/>
        <xdr:cNvSpPr/>
      </xdr:nvSpPr>
      <xdr:spPr>
        <a:xfrm>
          <a:off x="7943850" y="2924175"/>
          <a:ext cx="781050" cy="219075"/>
        </a:xfrm>
        <a:prstGeom prst="rect">
          <a:avLst/>
        </a:prstGeom>
        <a:noFill/>
        <a:ln w="57150"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638175</xdr:colOff>
      <xdr:row>22</xdr:row>
      <xdr:rowOff>38100</xdr:rowOff>
    </xdr:from>
    <xdr:to>
      <xdr:col>5</xdr:col>
      <xdr:colOff>447675</xdr:colOff>
      <xdr:row>29</xdr:row>
      <xdr:rowOff>28575</xdr:rowOff>
    </xdr:to>
    <xdr:sp macro="" textlink="">
      <xdr:nvSpPr>
        <xdr:cNvPr id="10" name="Rectangle 9"/>
        <xdr:cNvSpPr/>
      </xdr:nvSpPr>
      <xdr:spPr>
        <a:xfrm>
          <a:off x="3581400" y="4876800"/>
          <a:ext cx="2095500" cy="1552575"/>
        </a:xfrm>
        <a:prstGeom prst="wedgeRectCallout">
          <a:avLst>
            <a:gd name="adj1" fmla="val 175531"/>
            <a:gd name="adj2" fmla="val -170628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Ici, j'aimerai avoir toutes</a:t>
          </a:r>
          <a:r>
            <a:rPr lang="fr-FR" sz="1100" baseline="0"/>
            <a:t> les recettes du tableau de gauche du mois de DECEMBRE SEULEMENT (la somme de tout les crédits du mois de DECEMBRE) MOINS les dépenses réelles de ce tableau (colonne I)</a:t>
          </a:r>
          <a:endParaRPr lang="fr-FR" sz="1100"/>
        </a:p>
      </xdr:txBody>
    </xdr:sp>
    <xdr:clientData/>
  </xdr:twoCellAnchor>
  <xdr:twoCellAnchor>
    <xdr:from>
      <xdr:col>11</xdr:col>
      <xdr:colOff>0</xdr:colOff>
      <xdr:row>17</xdr:row>
      <xdr:rowOff>9525</xdr:rowOff>
    </xdr:from>
    <xdr:to>
      <xdr:col>12</xdr:col>
      <xdr:colOff>19050</xdr:colOff>
      <xdr:row>18</xdr:row>
      <xdr:rowOff>0</xdr:rowOff>
    </xdr:to>
    <xdr:sp macro="" textlink="">
      <xdr:nvSpPr>
        <xdr:cNvPr id="11" name="Rectangle 10"/>
        <xdr:cNvSpPr/>
      </xdr:nvSpPr>
      <xdr:spPr>
        <a:xfrm>
          <a:off x="12268200" y="3695700"/>
          <a:ext cx="781050" cy="371475"/>
        </a:xfrm>
        <a:prstGeom prst="rect">
          <a:avLst/>
        </a:prstGeom>
        <a:noFill/>
        <a:ln w="57150"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304800</xdr:colOff>
      <xdr:row>12</xdr:row>
      <xdr:rowOff>95250</xdr:rowOff>
    </xdr:from>
    <xdr:to>
      <xdr:col>17</xdr:col>
      <xdr:colOff>114300</xdr:colOff>
      <xdr:row>19</xdr:row>
      <xdr:rowOff>114300</xdr:rowOff>
    </xdr:to>
    <xdr:sp macro="" textlink="">
      <xdr:nvSpPr>
        <xdr:cNvPr id="12" name="Rectangle 11"/>
        <xdr:cNvSpPr/>
      </xdr:nvSpPr>
      <xdr:spPr>
        <a:xfrm>
          <a:off x="14859000" y="2828925"/>
          <a:ext cx="2095500" cy="1543050"/>
        </a:xfrm>
        <a:prstGeom prst="wedgeRectCallout">
          <a:avLst>
            <a:gd name="adj1" fmla="val -156743"/>
            <a:gd name="adj2" fmla="val 17716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Ici, j'aimerai avoir toutes</a:t>
          </a:r>
          <a:r>
            <a:rPr lang="fr-FR" sz="1100" baseline="0"/>
            <a:t> les dépenses du tableau de gauche du mois de DECEMBRE SEULEMENT (la somme de tout les débits du mois de DECEMBRE) MOINS les dépenses réelles de ce tableau (colonne M)</a:t>
          </a:r>
        </a:p>
      </xdr:txBody>
    </xdr:sp>
    <xdr:clientData/>
  </xdr:twoCellAnchor>
  <xdr:twoCellAnchor>
    <xdr:from>
      <xdr:col>0</xdr:col>
      <xdr:colOff>514350</xdr:colOff>
      <xdr:row>23</xdr:row>
      <xdr:rowOff>66675</xdr:rowOff>
    </xdr:from>
    <xdr:to>
      <xdr:col>2</xdr:col>
      <xdr:colOff>161925</xdr:colOff>
      <xdr:row>41</xdr:row>
      <xdr:rowOff>104775</xdr:rowOff>
    </xdr:to>
    <xdr:sp macro="" textlink="">
      <xdr:nvSpPr>
        <xdr:cNvPr id="13" name="ZoneTexte 12"/>
        <xdr:cNvSpPr txBox="1"/>
      </xdr:nvSpPr>
      <xdr:spPr>
        <a:xfrm>
          <a:off x="514350" y="5095875"/>
          <a:ext cx="2590800" cy="37052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571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Dans les cadres en rouge, j'aimerai que le montant  correspondant à l'intitulé  dans le tableau de droite</a:t>
          </a:r>
          <a:r>
            <a:rPr lang="fr-FR" sz="1100" b="1" baseline="0"/>
            <a:t> </a:t>
          </a:r>
          <a:r>
            <a:rPr lang="fr-FR" sz="1100" b="1"/>
            <a:t>apparaisse dès que l'opération dans le tableau de gauche est établie dans le mois prévu.</a:t>
          </a:r>
        </a:p>
        <a:p>
          <a:r>
            <a:rPr lang="fr-FR" sz="1100" baseline="0"/>
            <a:t> </a:t>
          </a:r>
          <a:r>
            <a:rPr lang="fr-FR" sz="1100" i="1" baseline="0"/>
            <a:t>(Exemple 1 [cellule I6]: on m'a viré les bourses de décembre le 20/12/2009, d'un montant de  241.89€ (voir D14) , il faut que dans la case au cadre rouge, le montant correspondant s'affiche car il s'agit du budget provisoire du mois de décembre.)</a:t>
          </a:r>
        </a:p>
        <a:p>
          <a:endParaRPr lang="fr-FR" sz="1100" i="1" baseline="0"/>
        </a:p>
        <a:p>
          <a:r>
            <a:rPr lang="fr-FR" sz="1100" i="1" baseline="0"/>
            <a:t>(Exemple 2 [cellule M12]: j'ai dépensé 37.56€ de gasoil pour le mois de décembre (voir C22), il faut que dans la case au cadre rouge, le montant correspondant s'affiche.</a:t>
          </a:r>
        </a:p>
        <a:p>
          <a:endParaRPr lang="fr-FR" sz="1100" b="1" i="0" baseline="0"/>
        </a:p>
        <a:p>
          <a:r>
            <a:rPr lang="fr-FR" sz="1100" b="1" i="0" baseline="0"/>
            <a:t>Etc pour les autres cellules.</a:t>
          </a:r>
        </a:p>
        <a:p>
          <a:r>
            <a:rPr lang="fr-FR" sz="1100" b="1" i="0" baseline="0"/>
            <a:t>Comment faire ?</a:t>
          </a:r>
          <a:endParaRPr lang="fr-FR" sz="1100" b="1" i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N30"/>
  <sheetViews>
    <sheetView tabSelected="1" workbookViewId="0">
      <selection activeCell="D30" sqref="D30"/>
    </sheetView>
  </sheetViews>
  <sheetFormatPr baseColWidth="10" defaultRowHeight="15"/>
  <cols>
    <col min="1" max="1" width="11.42578125" style="3"/>
    <col min="2" max="2" width="32.7109375" customWidth="1"/>
    <col min="3" max="5" width="11.42578125" style="4"/>
    <col min="7" max="7" width="29.28515625" customWidth="1"/>
    <col min="11" max="11" width="30.5703125" customWidth="1"/>
  </cols>
  <sheetData>
    <row r="3" spans="1:14" ht="36" customHeight="1">
      <c r="A3" s="1" t="s">
        <v>0</v>
      </c>
      <c r="B3" s="1"/>
      <c r="C3" s="1"/>
      <c r="D3" s="1"/>
      <c r="E3" s="1"/>
      <c r="G3" s="2" t="s">
        <v>1</v>
      </c>
      <c r="H3" s="2"/>
      <c r="I3" s="2"/>
      <c r="J3" s="2"/>
      <c r="K3" s="2"/>
      <c r="L3" s="2"/>
      <c r="M3" s="2"/>
      <c r="N3" s="2"/>
    </row>
    <row r="4" spans="1:14" ht="15.75" thickBot="1"/>
    <row r="5" spans="1:14" ht="27" customHeight="1" thickTop="1" thickBot="1">
      <c r="A5" s="5" t="s">
        <v>2</v>
      </c>
      <c r="B5" s="6" t="s">
        <v>3</v>
      </c>
      <c r="C5" s="7" t="s">
        <v>4</v>
      </c>
      <c r="D5" s="8" t="s">
        <v>5</v>
      </c>
      <c r="E5" s="9" t="s">
        <v>6</v>
      </c>
      <c r="G5" s="10" t="s">
        <v>7</v>
      </c>
      <c r="H5" s="11"/>
      <c r="I5" s="11"/>
      <c r="J5" s="12"/>
      <c r="K5" s="13" t="s">
        <v>8</v>
      </c>
      <c r="L5" s="14"/>
      <c r="M5" s="14"/>
      <c r="N5" s="15"/>
    </row>
    <row r="6" spans="1:14" ht="15.75" thickTop="1">
      <c r="A6" s="16">
        <v>40135</v>
      </c>
      <c r="B6" s="17" t="s">
        <v>9</v>
      </c>
      <c r="C6" s="18">
        <v>25</v>
      </c>
      <c r="D6" s="19"/>
      <c r="E6" s="20">
        <f>D6-C6</f>
        <v>-25</v>
      </c>
      <c r="G6" s="21" t="s">
        <v>10</v>
      </c>
      <c r="H6" s="22" t="s">
        <v>11</v>
      </c>
      <c r="I6" s="23" t="s">
        <v>12</v>
      </c>
      <c r="J6" s="24" t="s">
        <v>13</v>
      </c>
      <c r="K6" s="25" t="s">
        <v>10</v>
      </c>
      <c r="L6" s="26" t="s">
        <v>11</v>
      </c>
      <c r="M6" s="27" t="s">
        <v>12</v>
      </c>
      <c r="N6" s="28" t="s">
        <v>13</v>
      </c>
    </row>
    <row r="7" spans="1:14">
      <c r="A7" s="29">
        <v>40136</v>
      </c>
      <c r="B7" s="30" t="s">
        <v>14</v>
      </c>
      <c r="C7" s="31">
        <v>30</v>
      </c>
      <c r="D7" s="32"/>
      <c r="E7" s="33">
        <f>(D7-C7)+E6</f>
        <v>-55</v>
      </c>
      <c r="G7" s="34" t="s">
        <v>15</v>
      </c>
      <c r="H7" s="35">
        <v>241.89</v>
      </c>
      <c r="I7" s="36"/>
      <c r="J7" s="37">
        <f t="shared" ref="J7:J16" si="0">IF(I7=0,0,I7-H7)</f>
        <v>0</v>
      </c>
      <c r="K7" s="38" t="s">
        <v>16</v>
      </c>
      <c r="L7" s="39"/>
      <c r="M7" s="40"/>
      <c r="N7" s="41">
        <f>IF(M7=0,0,L7-M7)</f>
        <v>0</v>
      </c>
    </row>
    <row r="8" spans="1:14">
      <c r="A8" s="29">
        <v>40137</v>
      </c>
      <c r="B8" s="30" t="s">
        <v>17</v>
      </c>
      <c r="C8" s="31"/>
      <c r="D8" s="32">
        <v>100</v>
      </c>
      <c r="E8" s="33">
        <f t="shared" ref="E8:E11" si="1">(D8-C8)+E7</f>
        <v>45</v>
      </c>
      <c r="G8" s="42" t="s">
        <v>18</v>
      </c>
      <c r="H8" s="43"/>
      <c r="I8" s="44"/>
      <c r="J8" s="45">
        <f t="shared" si="0"/>
        <v>0</v>
      </c>
      <c r="K8" s="46" t="s">
        <v>19</v>
      </c>
      <c r="L8" s="39"/>
      <c r="M8" s="40"/>
      <c r="N8" s="41">
        <f t="shared" ref="N8:N27" si="2">IF(M8=0,0,L8-M8)</f>
        <v>0</v>
      </c>
    </row>
    <row r="9" spans="1:14">
      <c r="A9" s="29">
        <v>40139</v>
      </c>
      <c r="B9" s="30" t="s">
        <v>20</v>
      </c>
      <c r="C9" s="31"/>
      <c r="D9" s="32">
        <v>241.89</v>
      </c>
      <c r="E9" s="33">
        <f t="shared" si="1"/>
        <v>286.89</v>
      </c>
      <c r="G9" s="47" t="s">
        <v>21</v>
      </c>
      <c r="H9" s="48">
        <v>90</v>
      </c>
      <c r="I9" s="36"/>
      <c r="J9" s="49">
        <f t="shared" si="0"/>
        <v>0</v>
      </c>
      <c r="K9" s="46" t="s">
        <v>22</v>
      </c>
      <c r="L9" s="39"/>
      <c r="M9" s="40"/>
      <c r="N9" s="41">
        <f t="shared" si="2"/>
        <v>0</v>
      </c>
    </row>
    <row r="10" spans="1:14">
      <c r="A10" s="29">
        <v>40141</v>
      </c>
      <c r="B10" s="30" t="s">
        <v>23</v>
      </c>
      <c r="C10" s="31">
        <v>48</v>
      </c>
      <c r="D10" s="32"/>
      <c r="E10" s="33">
        <f t="shared" si="1"/>
        <v>238.89</v>
      </c>
      <c r="G10" s="42" t="s">
        <v>24</v>
      </c>
      <c r="H10" s="43"/>
      <c r="I10" s="44"/>
      <c r="J10" s="45">
        <f t="shared" si="0"/>
        <v>0</v>
      </c>
      <c r="K10" s="46" t="s">
        <v>25</v>
      </c>
      <c r="L10" s="39"/>
      <c r="M10" s="40"/>
      <c r="N10" s="41">
        <f t="shared" si="2"/>
        <v>0</v>
      </c>
    </row>
    <row r="11" spans="1:14" ht="15.75" thickBot="1">
      <c r="A11" s="50">
        <v>40143</v>
      </c>
      <c r="B11" s="51" t="s">
        <v>26</v>
      </c>
      <c r="C11" s="52">
        <v>10</v>
      </c>
      <c r="D11" s="53"/>
      <c r="E11" s="54">
        <f t="shared" si="1"/>
        <v>228.89</v>
      </c>
      <c r="G11" s="42" t="s">
        <v>27</v>
      </c>
      <c r="H11" s="43"/>
      <c r="I11" s="44"/>
      <c r="J11" s="45">
        <f t="shared" si="0"/>
        <v>0</v>
      </c>
      <c r="K11" s="46" t="s">
        <v>28</v>
      </c>
      <c r="L11" s="39"/>
      <c r="M11" s="40"/>
      <c r="N11" s="41">
        <f t="shared" si="2"/>
        <v>0</v>
      </c>
    </row>
    <row r="12" spans="1:14">
      <c r="A12" s="16">
        <v>40165</v>
      </c>
      <c r="B12" s="17" t="s">
        <v>29</v>
      </c>
      <c r="C12" s="18">
        <v>40</v>
      </c>
      <c r="D12" s="19"/>
      <c r="E12" s="33">
        <f>(D12-C12)+E11</f>
        <v>188.89</v>
      </c>
      <c r="G12" s="42" t="s">
        <v>30</v>
      </c>
      <c r="H12" s="43"/>
      <c r="I12" s="44"/>
      <c r="J12" s="45">
        <f t="shared" si="0"/>
        <v>0</v>
      </c>
      <c r="K12" s="55" t="s">
        <v>31</v>
      </c>
      <c r="L12" s="56">
        <v>50</v>
      </c>
      <c r="M12" s="57"/>
      <c r="N12" s="57">
        <f t="shared" si="2"/>
        <v>0</v>
      </c>
    </row>
    <row r="13" spans="1:14">
      <c r="A13" s="29">
        <v>40166</v>
      </c>
      <c r="B13" s="30" t="s">
        <v>32</v>
      </c>
      <c r="C13" s="31"/>
      <c r="D13" s="32">
        <v>100</v>
      </c>
      <c r="E13" s="33">
        <f>(D13-C13)+E12</f>
        <v>288.89</v>
      </c>
      <c r="G13" s="42" t="s">
        <v>33</v>
      </c>
      <c r="H13" s="43"/>
      <c r="I13" s="44"/>
      <c r="J13" s="45">
        <f t="shared" si="0"/>
        <v>0</v>
      </c>
      <c r="K13" s="55" t="s">
        <v>34</v>
      </c>
      <c r="L13" s="56">
        <v>25</v>
      </c>
      <c r="M13" s="57"/>
      <c r="N13" s="57">
        <f t="shared" si="2"/>
        <v>0</v>
      </c>
    </row>
    <row r="14" spans="1:14">
      <c r="A14" s="29">
        <v>40167</v>
      </c>
      <c r="B14" s="30" t="s">
        <v>35</v>
      </c>
      <c r="C14" s="31"/>
      <c r="D14" s="32">
        <v>241.89</v>
      </c>
      <c r="E14" s="33">
        <f t="shared" ref="E14:E22" si="3">(D14-C14)+E13</f>
        <v>530.78</v>
      </c>
      <c r="G14" s="47" t="s">
        <v>36</v>
      </c>
      <c r="H14" s="48"/>
      <c r="I14" s="36">
        <f>H14</f>
        <v>0</v>
      </c>
      <c r="J14" s="49">
        <f t="shared" si="0"/>
        <v>0</v>
      </c>
      <c r="K14" s="46" t="s">
        <v>37</v>
      </c>
      <c r="L14" s="39"/>
      <c r="M14" s="40"/>
      <c r="N14" s="41">
        <f t="shared" si="2"/>
        <v>0</v>
      </c>
    </row>
    <row r="15" spans="1:14">
      <c r="A15" s="29">
        <v>40169</v>
      </c>
      <c r="B15" s="30" t="s">
        <v>38</v>
      </c>
      <c r="C15" s="31">
        <v>50</v>
      </c>
      <c r="D15" s="32"/>
      <c r="E15" s="33">
        <f t="shared" si="3"/>
        <v>480.78</v>
      </c>
      <c r="G15" s="47"/>
      <c r="H15" s="48"/>
      <c r="I15" s="36"/>
      <c r="J15" s="49"/>
      <c r="K15" s="55" t="s">
        <v>39</v>
      </c>
      <c r="L15" s="56">
        <v>50</v>
      </c>
      <c r="M15" s="57"/>
      <c r="N15" s="58">
        <f t="shared" si="2"/>
        <v>0</v>
      </c>
    </row>
    <row r="16" spans="1:14">
      <c r="A16" s="29">
        <v>40171</v>
      </c>
      <c r="B16" s="30" t="s">
        <v>40</v>
      </c>
      <c r="C16" s="31">
        <v>65</v>
      </c>
      <c r="D16" s="32"/>
      <c r="E16" s="33">
        <f t="shared" si="3"/>
        <v>415.78</v>
      </c>
      <c r="G16" s="42"/>
      <c r="H16" s="43"/>
      <c r="I16" s="44"/>
      <c r="J16" s="45">
        <f t="shared" si="0"/>
        <v>0</v>
      </c>
      <c r="K16" s="59" t="s">
        <v>41</v>
      </c>
      <c r="L16" s="60">
        <v>2</v>
      </c>
      <c r="M16" s="58"/>
      <c r="N16" s="61">
        <f t="shared" si="2"/>
        <v>0</v>
      </c>
    </row>
    <row r="17" spans="1:14">
      <c r="A17" s="29">
        <v>40173</v>
      </c>
      <c r="B17" s="30" t="s">
        <v>26</v>
      </c>
      <c r="C17" s="31">
        <v>45</v>
      </c>
      <c r="D17" s="32"/>
      <c r="E17" s="33">
        <f t="shared" si="3"/>
        <v>370.78</v>
      </c>
      <c r="G17" s="42"/>
      <c r="H17" s="43"/>
      <c r="I17" s="44"/>
      <c r="J17" s="45"/>
      <c r="K17" s="59" t="s">
        <v>42</v>
      </c>
      <c r="L17" s="62">
        <f>600/8</f>
        <v>75</v>
      </c>
      <c r="M17" s="58"/>
      <c r="N17" s="61">
        <f t="shared" si="2"/>
        <v>0</v>
      </c>
    </row>
    <row r="18" spans="1:14" ht="30">
      <c r="A18" s="16">
        <v>40173</v>
      </c>
      <c r="B18" s="17" t="s">
        <v>43</v>
      </c>
      <c r="C18" s="18">
        <v>75</v>
      </c>
      <c r="D18" s="19"/>
      <c r="E18" s="33">
        <f t="shared" si="3"/>
        <v>295.77999999999997</v>
      </c>
      <c r="G18" s="42"/>
      <c r="H18" s="43"/>
      <c r="I18" s="44"/>
      <c r="J18" s="45">
        <f t="shared" ref="J18:J27" si="4">IF(I18=0,0,H18-I18)</f>
        <v>0</v>
      </c>
      <c r="K18" s="63" t="s">
        <v>44</v>
      </c>
      <c r="L18" s="64"/>
      <c r="M18" s="58">
        <f>L18</f>
        <v>0</v>
      </c>
      <c r="N18" s="61">
        <f t="shared" si="2"/>
        <v>0</v>
      </c>
    </row>
    <row r="19" spans="1:14">
      <c r="A19" s="29">
        <v>40174</v>
      </c>
      <c r="B19" s="30" t="s">
        <v>45</v>
      </c>
      <c r="C19" s="31">
        <v>2</v>
      </c>
      <c r="D19" s="32"/>
      <c r="E19" s="33">
        <f t="shared" si="3"/>
        <v>293.77999999999997</v>
      </c>
      <c r="G19" s="42"/>
      <c r="H19" s="43"/>
      <c r="I19" s="44"/>
      <c r="J19" s="45">
        <f t="shared" si="4"/>
        <v>0</v>
      </c>
      <c r="K19" s="63"/>
      <c r="L19" s="64"/>
      <c r="M19" s="58"/>
      <c r="N19" s="61"/>
    </row>
    <row r="20" spans="1:14">
      <c r="A20" s="29">
        <v>40175</v>
      </c>
      <c r="B20" s="30" t="s">
        <v>46</v>
      </c>
      <c r="C20" s="31">
        <v>23.94</v>
      </c>
      <c r="D20" s="32"/>
      <c r="E20" s="33">
        <f t="shared" si="3"/>
        <v>269.83999999999997</v>
      </c>
      <c r="G20" s="42"/>
      <c r="H20" s="43"/>
      <c r="I20" s="44"/>
      <c r="J20" s="45">
        <f t="shared" si="4"/>
        <v>0</v>
      </c>
      <c r="K20" s="46"/>
      <c r="L20" s="39"/>
      <c r="M20" s="40"/>
      <c r="N20" s="41">
        <f t="shared" si="2"/>
        <v>0</v>
      </c>
    </row>
    <row r="21" spans="1:14">
      <c r="A21" s="65">
        <v>40177</v>
      </c>
      <c r="B21" s="66" t="s">
        <v>47</v>
      </c>
      <c r="C21" s="67"/>
      <c r="D21" s="68">
        <v>90</v>
      </c>
      <c r="E21" s="69">
        <f t="shared" si="3"/>
        <v>359.84</v>
      </c>
      <c r="G21" s="42"/>
      <c r="H21" s="43"/>
      <c r="I21" s="44"/>
      <c r="J21" s="45">
        <f t="shared" si="4"/>
        <v>0</v>
      </c>
      <c r="K21" s="46"/>
      <c r="L21" s="39"/>
      <c r="M21" s="40"/>
      <c r="N21" s="41">
        <f t="shared" si="2"/>
        <v>0</v>
      </c>
    </row>
    <row r="22" spans="1:14" ht="15.75" thickBot="1">
      <c r="A22" s="50">
        <v>40177</v>
      </c>
      <c r="B22" s="51" t="s">
        <v>48</v>
      </c>
      <c r="C22" s="52">
        <v>37.56</v>
      </c>
      <c r="D22" s="53"/>
      <c r="E22" s="54">
        <f t="shared" si="3"/>
        <v>322.27999999999997</v>
      </c>
      <c r="G22" s="42"/>
      <c r="H22" s="43"/>
      <c r="I22" s="44"/>
      <c r="J22" s="45">
        <f t="shared" si="4"/>
        <v>0</v>
      </c>
      <c r="K22" s="46"/>
      <c r="L22" s="39"/>
      <c r="M22" s="40"/>
      <c r="N22" s="41">
        <f t="shared" si="2"/>
        <v>0</v>
      </c>
    </row>
    <row r="23" spans="1:14">
      <c r="G23" s="42"/>
      <c r="H23" s="43"/>
      <c r="I23" s="44"/>
      <c r="J23" s="45">
        <f t="shared" si="4"/>
        <v>0</v>
      </c>
      <c r="K23" s="46"/>
      <c r="L23" s="39"/>
      <c r="M23" s="40"/>
      <c r="N23" s="41">
        <f t="shared" si="2"/>
        <v>0</v>
      </c>
    </row>
    <row r="24" spans="1:14">
      <c r="G24" s="42"/>
      <c r="H24" s="43"/>
      <c r="I24" s="44"/>
      <c r="J24" s="45">
        <f t="shared" si="4"/>
        <v>0</v>
      </c>
      <c r="K24" s="46"/>
      <c r="L24" s="39"/>
      <c r="M24" s="40"/>
      <c r="N24" s="41">
        <f t="shared" si="2"/>
        <v>0</v>
      </c>
    </row>
    <row r="25" spans="1:14">
      <c r="G25" s="70"/>
      <c r="H25" s="71"/>
      <c r="I25" s="72"/>
      <c r="J25" s="73">
        <f t="shared" si="4"/>
        <v>0</v>
      </c>
      <c r="K25" s="38"/>
      <c r="L25" s="39"/>
      <c r="M25" s="40"/>
      <c r="N25" s="41">
        <f t="shared" si="2"/>
        <v>0</v>
      </c>
    </row>
    <row r="26" spans="1:14">
      <c r="G26" s="42"/>
      <c r="H26" s="43"/>
      <c r="I26" s="44"/>
      <c r="J26" s="45">
        <f t="shared" si="4"/>
        <v>0</v>
      </c>
      <c r="K26" s="46"/>
      <c r="L26" s="39"/>
      <c r="M26" s="40"/>
      <c r="N26" s="41">
        <f t="shared" si="2"/>
        <v>0</v>
      </c>
    </row>
    <row r="27" spans="1:14" ht="15.75" thickBot="1">
      <c r="G27" s="42"/>
      <c r="H27" s="74"/>
      <c r="I27" s="75"/>
      <c r="J27" s="76">
        <f t="shared" si="4"/>
        <v>0</v>
      </c>
      <c r="K27" s="46"/>
      <c r="L27" s="77"/>
      <c r="M27" s="78"/>
      <c r="N27" s="79">
        <f t="shared" si="2"/>
        <v>0</v>
      </c>
    </row>
    <row r="28" spans="1:14" ht="19.5" thickBot="1">
      <c r="G28" s="80" t="s">
        <v>49</v>
      </c>
      <c r="H28" s="81">
        <f t="shared" ref="H28" si="5">SUM(H7:H27)</f>
        <v>331.89</v>
      </c>
      <c r="I28" s="82">
        <f>SUM(I7:I27)</f>
        <v>0</v>
      </c>
      <c r="J28" s="83">
        <f>SUM(J7:J27)</f>
        <v>0</v>
      </c>
      <c r="K28" s="84" t="s">
        <v>49</v>
      </c>
      <c r="L28" s="85">
        <f t="shared" ref="L28:M28" si="6">SUM(L7:L27)</f>
        <v>202</v>
      </c>
      <c r="M28" s="86">
        <f t="shared" si="6"/>
        <v>0</v>
      </c>
      <c r="N28" s="87">
        <f>SUM(N7:N27)</f>
        <v>0</v>
      </c>
    </row>
    <row r="29" spans="1:14" ht="27.75" thickTop="1" thickBot="1">
      <c r="G29" s="88" t="s">
        <v>50</v>
      </c>
      <c r="H29" s="89"/>
      <c r="I29" s="89"/>
      <c r="J29" s="89"/>
      <c r="K29" s="89"/>
      <c r="L29" s="90"/>
      <c r="M29" s="91">
        <f>(H28-L28)+(J28+N28)</f>
        <v>129.88999999999999</v>
      </c>
      <c r="N29" s="92"/>
    </row>
    <row r="30" spans="1:14" ht="15.75" thickTop="1"/>
  </sheetData>
  <mergeCells count="6">
    <mergeCell ref="A3:E3"/>
    <mergeCell ref="G3:N3"/>
    <mergeCell ref="G5:J5"/>
    <mergeCell ref="K5:N5"/>
    <mergeCell ref="G29:K29"/>
    <mergeCell ref="M29:N2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Budget provisoire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Audric Jeannot</dc:creator>
  <cp:lastModifiedBy>Audric Jeannot</cp:lastModifiedBy>
  <dcterms:created xsi:type="dcterms:W3CDTF">2009-12-28T18:05:25Z</dcterms:created>
  <dcterms:modified xsi:type="dcterms:W3CDTF">2009-12-28T18:05:59Z</dcterms:modified>
</cp:coreProperties>
</file>