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8_{D73871B5-536C-4180-BB56-6183D87BE471}" xr6:coauthVersionLast="47" xr6:coauthVersionMax="47" xr10:uidLastSave="{00000000-0000-0000-0000-000000000000}"/>
  <bookViews>
    <workbookView xWindow="-120" yWindow="-120" windowWidth="29040" windowHeight="15840" xr2:uid="{65C5439F-2025-4D01-850B-76B1C61AB65B}"/>
  </bookViews>
  <sheets>
    <sheet name="Stat" sheetId="2" r:id="rId1"/>
    <sheet name="Feuil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6" i="2" l="1" a="1"/>
  <c r="K6" i="2" s="1"/>
  <c r="F17" i="2" l="1"/>
  <c r="E17" i="2"/>
  <c r="D17" i="2"/>
  <c r="B17" i="2"/>
  <c r="C17" i="2" s="1"/>
  <c r="F16" i="2"/>
  <c r="E16" i="2"/>
  <c r="D16" i="2"/>
  <c r="B16" i="2"/>
  <c r="C16" i="2" s="1"/>
  <c r="F15" i="2"/>
  <c r="E15" i="2"/>
  <c r="D15" i="2"/>
  <c r="B15" i="2"/>
  <c r="C15" i="2" s="1"/>
  <c r="F14" i="2"/>
  <c r="E14" i="2"/>
  <c r="D14" i="2"/>
  <c r="B14" i="2"/>
  <c r="C14" i="2" s="1"/>
  <c r="F13" i="2"/>
  <c r="E13" i="2"/>
  <c r="D13" i="2"/>
  <c r="B13" i="2"/>
  <c r="C13" i="2" s="1"/>
  <c r="F12" i="2"/>
  <c r="E12" i="2"/>
  <c r="D12" i="2"/>
  <c r="C12" i="2"/>
  <c r="B12" i="2"/>
  <c r="F11" i="2"/>
  <c r="E11" i="2"/>
  <c r="D11" i="2"/>
  <c r="B11" i="2"/>
  <c r="C11" i="2" s="1"/>
  <c r="F10" i="2"/>
  <c r="E10" i="2"/>
  <c r="D10" i="2"/>
  <c r="B10" i="2"/>
  <c r="C10" i="2" s="1"/>
  <c r="F9" i="2"/>
  <c r="E9" i="2"/>
  <c r="D9" i="2"/>
  <c r="D3" i="2" s="1"/>
  <c r="B9" i="2"/>
  <c r="C9" i="2" s="1"/>
  <c r="F8" i="2"/>
  <c r="E8" i="2"/>
  <c r="D8" i="2"/>
  <c r="C8" i="2"/>
  <c r="B8" i="2"/>
  <c r="F7" i="2"/>
  <c r="E7" i="2"/>
  <c r="D7" i="2"/>
  <c r="B7" i="2"/>
  <c r="K8" i="2" s="1" a="1"/>
  <c r="K8" i="2" s="1"/>
  <c r="F6" i="2"/>
  <c r="F3" i="2" s="1"/>
  <c r="E6" i="2"/>
  <c r="E3" i="2" s="1"/>
  <c r="D6" i="2"/>
  <c r="B6" i="2"/>
  <c r="K14" i="2" s="1" a="1"/>
  <c r="K14" i="2" s="1"/>
  <c r="B3" i="2"/>
  <c r="I3" i="2" l="1"/>
  <c r="K12" i="2" a="1"/>
  <c r="K12" i="2" s="1"/>
  <c r="C7" i="2"/>
  <c r="K11" i="2" a="1"/>
  <c r="K11" i="2" s="1"/>
  <c r="K16" i="2" a="1"/>
  <c r="K16" i="2" s="1"/>
  <c r="C6" i="2"/>
  <c r="C3" i="2" s="1"/>
  <c r="K9" i="2" a="1"/>
  <c r="K9" i="2" s="1"/>
  <c r="K13" i="2" a="1"/>
  <c r="K13" i="2" s="1"/>
  <c r="K17" i="2" a="1"/>
  <c r="K17" i="2" s="1"/>
  <c r="K7" i="2" a="1"/>
  <c r="K7" i="2" s="1"/>
  <c r="K15" i="2" a="1"/>
  <c r="K15" i="2" s="1"/>
  <c r="K10" i="2" a="1"/>
  <c r="K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<sst xmlns="http://schemas.openxmlformats.org/spreadsheetml/2006/main" count="31" uniqueCount="29">
  <si>
    <t>AVP Experts</t>
  </si>
  <si>
    <t>Audits à réaliser (par an)</t>
  </si>
  <si>
    <t>Audits à réaliser (par mois)</t>
  </si>
  <si>
    <t>Audits  réalisés</t>
  </si>
  <si>
    <t>Constats</t>
  </si>
  <si>
    <t>Actions en cours</t>
  </si>
  <si>
    <t>Actions réalisées</t>
  </si>
  <si>
    <t>Avancement Objectif Audit/mois</t>
  </si>
  <si>
    <t>Avancement Objectif Audit/an</t>
  </si>
  <si>
    <t>Ratio Réalisé/Constats</t>
  </si>
  <si>
    <t>Site</t>
  </si>
  <si>
    <t>Date</t>
  </si>
  <si>
    <t>Semaine</t>
  </si>
  <si>
    <t xml:space="preserve">Constats </t>
  </si>
  <si>
    <t>Mois</t>
  </si>
  <si>
    <t>Nb Audits</t>
  </si>
  <si>
    <t>Objectif Audit/mois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</si>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</sst>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A0101"/>
      <name val="Arial"/>
      <family val="2"/>
    </font>
    <font>
      <u/>
      <sz val="11"/>
      <name val="Calibri"/>
      <family val="2"/>
      <scheme val="minor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horizontal="center"/>
    </xf>
    <xf numFmtId="0" fontId="2" fillId="0" borderId="0" xfId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/>
    <xf numFmtId="14" fontId="5" fillId="0" borderId="0" xfId="1" applyNumberFormat="1" applyFont="1" applyBorder="1" applyAlignment="1">
      <alignment horizontal="center" vertical="center" wrapText="1"/>
    </xf>
    <xf numFmtId="14" fontId="5" fillId="0" borderId="0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0" fontId="2" fillId="0" borderId="0" xfId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6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heetMetadata" Target="metadata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\infoservice\DoleWilson\D&#233;pt.%20Techniques%20Fields%20&amp;%20Facilities\03.%20Maintenance\6.%20G&#233;n&#233;ral\7-AUDITS%20PATRIMOINES\GENLIS\2022\Fiche%20d'Audit%20Maintenance%2023_03_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jq49ew\Desktop\R&#233;capitulatifs%20Audits%20CVC%202022%20essai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\infoservice\DoleWilson\D&#233;pt.%20Techniques%20Fields%20&amp;%20Facilities\03.%20Maintenance\6.%20G&#233;n&#233;ral\7-AUDITS%20PATRIMOINES\CHAMPAGNEY\2022\Fiche%20d'Audit%20Maintenance%20Champagney%2028032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\infoservice\DoleWilson\D&#233;pt.%20Techniques%20Fields%20&amp;%20Facilities\03.%20Maintenance\6.%20G&#233;n&#233;ral\7-AUDITS%20PATRIMOINES\SERMAMAGNY\2022\Fiche%20d'Audit%20Maintenance%20SERMAMAGNY%202803202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\infoservice\DoleWilson\D&#233;pt.%20Techniques%20Fields%20&amp;%20Facilities\03.%20Maintenance\6.%20G&#233;n&#233;ral\7-AUDITS%20PATRIMOINES\MELISEY\2022\Fiche%20d'Audit%20Maintenance%20MELISEY%202803202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\infoservice\DoleWilson\D&#233;pt.%20Techniques%20Fields%20&amp;%20Facilities\03.%20Maintenance\6.%20G&#233;n&#233;ral\7-AUDITS%20PATRIMOINES\MISEREY\2022\Fiche%20d'Audit%20Maintenance%20MISEREY%202903202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\infoservice\DoleWilson\D&#233;pt.%20Techniques%20Fields%20&amp;%20Facilities\03.%20Maintenance\6.%20G&#233;n&#233;ral\7-AUDITS%20PATRIMOINES\AVANNE\2022\Fiche%20d'Audit%20Maintenance%20AVANNE%202903202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\infoservice\DoleWilson\D&#233;pt.%20Techniques%20Fields%20&amp;%20Facilities\03.%20Maintenance\6.%20G&#233;n&#233;ral\7-AUDITS%20PATRIMOINES\DOLE\2022\Fiche%20d'Audit%20Maintenance%20DOLE%201104202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\infoservice\DoleWilson\D&#233;pt.%20Techniques%20Fields%20&amp;%20Facilities\03.%20Maintenance\6.%20G&#233;n&#233;ral\7-AUDITS%20PATRIMOINES\BRAZEY\2022\Fiche%20d'Audit%20Maintenance%20BRAZEY%201204202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\infoservice\DoleWilson\D&#233;pt.%20Techniques%20Fields%20&amp;%20Facilities\03.%20Maintenance\6.%20G&#233;n&#233;ral\7-AUDITS%20PATRIMOINES\DAMPIERRE\2022\Fiche%20d'Audit%20Maintenance%20DAMPIERRE%20SUR%20SALON%2020042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\infoservice\DoleWilson\D&#233;pt.%20Techniques%20Fields%20&amp;%20Facilities\03.%20Maintenance\6.%20G&#233;n&#233;ral\7-AUDITS%20PATRIMOINES\PORT%20SUR%20SAONE\2022\Fiche%20d'Audit%20Maintenance%20PORT%20SUR%20SAONE%2020042022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leWilson\D&#233;pt.%20Techniques%20Fields%20&amp;%20Facilities\03.%20Maintenance\6.%20G&#233;n&#233;ral\7-AUDITS%20PATRIMOINES\PONTARLIER\2022\Fiche%20d'Audit%20Maintenance%20CVC%20PONTARLIER%2027_04_2022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leWilson\D&#233;pt.%20Techniques%20Fields%20&amp;%20Facilities\03.%20Maintenance\6.%20G&#233;n&#233;ral\7-AUDITS%20PATRIMOINES\FRAISANS\2022\Fiche%20d'Audit%20Maintenance%20CVC%20FRAISANS%2027_04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H2">
            <v>44643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"/>
      <sheetName val="Stat"/>
      <sheetName val="Feuil4"/>
    </sheetNames>
    <sheetDataSet>
      <sheetData sheetId="0">
        <row r="4">
          <cell r="M4">
            <v>1</v>
          </cell>
          <cell r="N4">
            <v>0</v>
          </cell>
          <cell r="O4">
            <v>1</v>
          </cell>
        </row>
        <row r="5">
          <cell r="M5">
            <v>1</v>
          </cell>
          <cell r="N5">
            <v>1</v>
          </cell>
          <cell r="O5">
            <v>0</v>
          </cell>
        </row>
        <row r="6">
          <cell r="M6">
            <v>1</v>
          </cell>
          <cell r="N6">
            <v>0</v>
          </cell>
          <cell r="O6">
            <v>1</v>
          </cell>
        </row>
        <row r="7">
          <cell r="M7">
            <v>1</v>
          </cell>
          <cell r="N7">
            <v>1</v>
          </cell>
          <cell r="O7">
            <v>0</v>
          </cell>
        </row>
        <row r="8">
          <cell r="M8">
            <v>1</v>
          </cell>
          <cell r="N8">
            <v>1</v>
          </cell>
          <cell r="O8">
            <v>0</v>
          </cell>
        </row>
        <row r="9">
          <cell r="M9">
            <v>0</v>
          </cell>
          <cell r="N9">
            <v>0</v>
          </cell>
          <cell r="O9">
            <v>0</v>
          </cell>
        </row>
        <row r="10">
          <cell r="M10">
            <v>1</v>
          </cell>
          <cell r="N10">
            <v>0</v>
          </cell>
          <cell r="O10">
            <v>1</v>
          </cell>
        </row>
        <row r="11">
          <cell r="M11">
            <v>1</v>
          </cell>
          <cell r="N11">
            <v>1</v>
          </cell>
          <cell r="O11">
            <v>0</v>
          </cell>
        </row>
        <row r="12">
          <cell r="M12">
            <v>1</v>
          </cell>
          <cell r="N12">
            <v>1</v>
          </cell>
          <cell r="O12">
            <v>0</v>
          </cell>
        </row>
        <row r="13">
          <cell r="M13">
            <v>1</v>
          </cell>
          <cell r="N13">
            <v>1</v>
          </cell>
          <cell r="O13">
            <v>0</v>
          </cell>
        </row>
        <row r="14">
          <cell r="M14">
            <v>1</v>
          </cell>
          <cell r="N14">
            <v>0</v>
          </cell>
          <cell r="O14">
            <v>1</v>
          </cell>
        </row>
        <row r="15">
          <cell r="M15">
            <v>1</v>
          </cell>
          <cell r="N15">
            <v>1</v>
          </cell>
          <cell r="O15">
            <v>0</v>
          </cell>
        </row>
        <row r="16">
          <cell r="M16">
            <v>1</v>
          </cell>
          <cell r="N16">
            <v>0</v>
          </cell>
          <cell r="O16">
            <v>1</v>
          </cell>
        </row>
        <row r="17">
          <cell r="M17">
            <v>1</v>
          </cell>
          <cell r="N17">
            <v>0</v>
          </cell>
          <cell r="O17">
            <v>1</v>
          </cell>
        </row>
        <row r="18">
          <cell r="M18">
            <v>1</v>
          </cell>
          <cell r="N18">
            <v>1</v>
          </cell>
          <cell r="O18">
            <v>0</v>
          </cell>
        </row>
        <row r="19">
          <cell r="M19">
            <v>1</v>
          </cell>
          <cell r="N19">
            <v>1</v>
          </cell>
          <cell r="O19">
            <v>0</v>
          </cell>
        </row>
        <row r="20">
          <cell r="M20">
            <v>1</v>
          </cell>
          <cell r="N20">
            <v>1</v>
          </cell>
          <cell r="O20">
            <v>0</v>
          </cell>
        </row>
        <row r="21">
          <cell r="M21">
            <v>1</v>
          </cell>
          <cell r="N21">
            <v>0</v>
          </cell>
          <cell r="O21">
            <v>1</v>
          </cell>
        </row>
        <row r="22">
          <cell r="M22">
            <v>1</v>
          </cell>
          <cell r="N22">
            <v>0</v>
          </cell>
          <cell r="O22">
            <v>1</v>
          </cell>
        </row>
        <row r="23">
          <cell r="M23">
            <v>1</v>
          </cell>
          <cell r="N23">
            <v>1</v>
          </cell>
          <cell r="O23">
            <v>0</v>
          </cell>
        </row>
        <row r="24">
          <cell r="M24">
            <v>1</v>
          </cell>
          <cell r="N24">
            <v>1</v>
          </cell>
          <cell r="O24">
            <v>0</v>
          </cell>
        </row>
        <row r="25">
          <cell r="M25">
            <v>1</v>
          </cell>
          <cell r="N25">
            <v>1</v>
          </cell>
          <cell r="O25">
            <v>0</v>
          </cell>
        </row>
        <row r="26">
          <cell r="M26">
            <v>1</v>
          </cell>
          <cell r="N26">
            <v>1</v>
          </cell>
          <cell r="O26">
            <v>0</v>
          </cell>
        </row>
        <row r="27">
          <cell r="M27">
            <v>1</v>
          </cell>
          <cell r="N27">
            <v>1</v>
          </cell>
          <cell r="O27">
            <v>0</v>
          </cell>
        </row>
        <row r="28">
          <cell r="M28">
            <v>1</v>
          </cell>
          <cell r="N28">
            <v>0</v>
          </cell>
          <cell r="O28">
            <v>1</v>
          </cell>
        </row>
        <row r="29">
          <cell r="M29">
            <v>1</v>
          </cell>
          <cell r="N29">
            <v>0</v>
          </cell>
          <cell r="O29">
            <v>1</v>
          </cell>
        </row>
        <row r="30">
          <cell r="M30">
            <v>1</v>
          </cell>
          <cell r="N30">
            <v>0</v>
          </cell>
          <cell r="O30">
            <v>1</v>
          </cell>
        </row>
        <row r="31">
          <cell r="M31">
            <v>1</v>
          </cell>
          <cell r="N31">
            <v>1</v>
          </cell>
          <cell r="O31">
            <v>0</v>
          </cell>
        </row>
        <row r="32">
          <cell r="M32">
            <v>1</v>
          </cell>
          <cell r="N32">
            <v>0</v>
          </cell>
          <cell r="O32">
            <v>1</v>
          </cell>
        </row>
        <row r="33">
          <cell r="M33">
            <v>1</v>
          </cell>
          <cell r="N33">
            <v>0</v>
          </cell>
          <cell r="O33">
            <v>1</v>
          </cell>
        </row>
        <row r="34">
          <cell r="M34">
            <v>1</v>
          </cell>
          <cell r="N34">
            <v>1</v>
          </cell>
          <cell r="O34">
            <v>0</v>
          </cell>
        </row>
        <row r="35">
          <cell r="M35">
            <v>1</v>
          </cell>
          <cell r="N35">
            <v>0</v>
          </cell>
          <cell r="O35">
            <v>1</v>
          </cell>
        </row>
        <row r="36">
          <cell r="M36">
            <v>1</v>
          </cell>
          <cell r="N36">
            <v>1</v>
          </cell>
          <cell r="O36">
            <v>0</v>
          </cell>
        </row>
        <row r="37">
          <cell r="M37">
            <v>1</v>
          </cell>
          <cell r="N37">
            <v>0</v>
          </cell>
          <cell r="O37">
            <v>1</v>
          </cell>
        </row>
        <row r="38">
          <cell r="M38">
            <v>1</v>
          </cell>
          <cell r="N38">
            <v>1</v>
          </cell>
          <cell r="O38">
            <v>0</v>
          </cell>
        </row>
        <row r="39">
          <cell r="M39">
            <v>1</v>
          </cell>
          <cell r="N39">
            <v>1</v>
          </cell>
          <cell r="O39">
            <v>0</v>
          </cell>
        </row>
        <row r="40">
          <cell r="M40">
            <v>1</v>
          </cell>
          <cell r="N40">
            <v>1</v>
          </cell>
          <cell r="O40">
            <v>0</v>
          </cell>
        </row>
        <row r="41">
          <cell r="M41">
            <v>1</v>
          </cell>
          <cell r="N41">
            <v>1</v>
          </cell>
          <cell r="O41">
            <v>0</v>
          </cell>
        </row>
        <row r="42">
          <cell r="M42">
            <v>1</v>
          </cell>
          <cell r="N42">
            <v>0</v>
          </cell>
          <cell r="O42">
            <v>1</v>
          </cell>
        </row>
        <row r="43">
          <cell r="M43">
            <v>1</v>
          </cell>
          <cell r="N43">
            <v>0</v>
          </cell>
          <cell r="O43">
            <v>1</v>
          </cell>
        </row>
        <row r="44">
          <cell r="M44">
            <v>1</v>
          </cell>
          <cell r="N44">
            <v>0</v>
          </cell>
          <cell r="O44">
            <v>1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I2">
            <v>44648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H2">
            <v>44648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H2">
            <v>44648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H2">
            <v>44649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H2">
            <v>44649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H2">
            <v>44662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I2">
            <v>44663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I2">
            <v>44671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H2">
            <v>44671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E1" t="str">
            <v>PONTARLIER</v>
          </cell>
        </row>
        <row r="2">
          <cell r="G2">
            <v>44678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E1" t="str">
            <v>FRAISANS</v>
          </cell>
        </row>
        <row r="2">
          <cell r="G2">
            <v>44678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C8DFD-655E-4289-9719-6FA05E6FB540}">
  <sheetPr codeName="Feuil2"/>
  <dimension ref="A1:M322"/>
  <sheetViews>
    <sheetView tabSelected="1" workbookViewId="0">
      <selection activeCell="K8" sqref="K8"/>
    </sheetView>
  </sheetViews>
  <sheetFormatPr baseColWidth="10" defaultColWidth="11.42578125" defaultRowHeight="15" x14ac:dyDescent="0.25"/>
  <cols>
    <col min="1" max="1" width="17" style="1" customWidth="1"/>
    <col min="2" max="3" width="15" style="1" customWidth="1"/>
    <col min="4" max="4" width="13.140625" style="2" customWidth="1"/>
    <col min="5" max="5" width="12.7109375" style="2" customWidth="1"/>
    <col min="6" max="6" width="11.42578125" style="1"/>
    <col min="7" max="7" width="12.85546875" style="1" customWidth="1"/>
    <col min="8" max="8" width="13.5703125" style="1" customWidth="1"/>
    <col min="9" max="9" width="15.5703125" customWidth="1"/>
    <col min="10" max="10" width="11.42578125" style="1"/>
    <col min="11" max="11" width="12.7109375" style="1" bestFit="1" customWidth="1"/>
    <col min="12" max="16384" width="11.42578125" style="1"/>
  </cols>
  <sheetData>
    <row r="1" spans="1:13" x14ac:dyDescent="0.25">
      <c r="A1" s="1" t="s">
        <v>0</v>
      </c>
    </row>
    <row r="2" spans="1:13" s="3" customFormat="1" ht="52.5" customHeight="1" x14ac:dyDescent="0.25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13" x14ac:dyDescent="0.25">
      <c r="A3" s="1">
        <v>60</v>
      </c>
      <c r="B3" s="1">
        <f>A3/12</f>
        <v>5</v>
      </c>
      <c r="C3" s="1">
        <f>COUNT(C6:C99)</f>
        <v>12</v>
      </c>
      <c r="D3" s="1">
        <f>SUM(D6:D99)</f>
        <v>40</v>
      </c>
      <c r="E3" s="1">
        <f>SUM(E6:E99)</f>
        <v>22</v>
      </c>
      <c r="F3" s="1">
        <f>SUM(F6:F99)</f>
        <v>18</v>
      </c>
      <c r="I3" s="5">
        <f>F3/D3</f>
        <v>0.45</v>
      </c>
    </row>
    <row r="5" spans="1:13" s="3" customFormat="1" ht="30" x14ac:dyDescent="0.25">
      <c r="A5" s="3" t="s">
        <v>10</v>
      </c>
      <c r="B5" s="3" t="s">
        <v>11</v>
      </c>
      <c r="C5" s="3" t="s">
        <v>12</v>
      </c>
      <c r="D5" s="3" t="s">
        <v>13</v>
      </c>
      <c r="E5" s="3" t="s">
        <v>5</v>
      </c>
      <c r="F5" s="3" t="s">
        <v>6</v>
      </c>
      <c r="J5" s="3" t="s">
        <v>14</v>
      </c>
      <c r="K5" s="3" t="s">
        <v>15</v>
      </c>
      <c r="L5" s="3" t="s">
        <v>16</v>
      </c>
    </row>
    <row r="6" spans="1:13" ht="15.75" x14ac:dyDescent="0.25">
      <c r="A6" s="6"/>
      <c r="B6" s="7">
        <f>[1]Feuil1!$H$2</f>
        <v>44643</v>
      </c>
      <c r="C6" s="1">
        <f t="shared" ref="C6:C17" si="0">_xlfn.ISOWEEKNUM(B6)</f>
        <v>12</v>
      </c>
      <c r="D6" s="1">
        <f>SUM([2]Récap!M25)</f>
        <v>1</v>
      </c>
      <c r="E6" s="1">
        <f>SUM([2]Récap!N25)</f>
        <v>1</v>
      </c>
      <c r="F6" s="1">
        <f>SUM([2]Récap!O25)</f>
        <v>0</v>
      </c>
      <c r="J6" s="8" t="s">
        <v>17</v>
      </c>
      <c r="K6" s="16" cm="1">
        <f t="array" ref="K6">SUMPRODUCT(1*(MONTH($B$6:$B$99)=MONTH($J6&amp;1)))</f>
        <v>73</v>
      </c>
      <c r="M6" s="1">
        <v>1</v>
      </c>
    </row>
    <row r="7" spans="1:13" ht="15.75" x14ac:dyDescent="0.25">
      <c r="A7" s="6"/>
      <c r="B7" s="10">
        <f>[3]Feuil1!$I$2</f>
        <v>44648</v>
      </c>
      <c r="C7" s="1">
        <f t="shared" si="0"/>
        <v>13</v>
      </c>
      <c r="D7" s="1">
        <f>SUM([2]Récap!M12:M13)</f>
        <v>2</v>
      </c>
      <c r="E7" s="1">
        <f>SUM([2]Récap!N12:N13)</f>
        <v>2</v>
      </c>
      <c r="F7" s="1">
        <f>SUM([2]Récap!O12:O13)</f>
        <v>0</v>
      </c>
      <c r="J7" s="8" t="s">
        <v>18</v>
      </c>
      <c r="K7" s="9" cm="1">
        <f t="array" ref="K7">SUMPRODUCT(1*(MONTH($B$6:$B$99)=MONTH($J7&amp;1)))</f>
        <v>1</v>
      </c>
      <c r="M7" s="1">
        <v>2</v>
      </c>
    </row>
    <row r="8" spans="1:13" ht="15.75" x14ac:dyDescent="0.25">
      <c r="A8" s="6"/>
      <c r="B8" s="11">
        <f>[4]Feuil1!$H$2</f>
        <v>44648</v>
      </c>
      <c r="C8" s="1">
        <f t="shared" si="0"/>
        <v>13</v>
      </c>
      <c r="D8" s="3">
        <f>[2]Récap!M39</f>
        <v>1</v>
      </c>
      <c r="E8" s="3">
        <f>[2]Récap!N39</f>
        <v>1</v>
      </c>
      <c r="F8" s="3">
        <f>[2]Récap!O39</f>
        <v>0</v>
      </c>
      <c r="J8" s="8" t="s">
        <v>19</v>
      </c>
      <c r="K8" s="9" cm="1">
        <f t="array" ref="K8">SUMPRODUCT(1*(MONTH($B$6:$B$99)=MONTH($J8&amp;1)))</f>
        <v>6</v>
      </c>
      <c r="M8" s="1">
        <v>3</v>
      </c>
    </row>
    <row r="9" spans="1:13" ht="15.75" x14ac:dyDescent="0.25">
      <c r="A9" s="6"/>
      <c r="B9" s="11">
        <f>[5]Feuil1!$H$2</f>
        <v>44648</v>
      </c>
      <c r="C9" s="1">
        <f t="shared" si="0"/>
        <v>13</v>
      </c>
      <c r="D9" s="1">
        <f>[2]Récap!M26+[2]Récap!M27</f>
        <v>2</v>
      </c>
      <c r="E9" s="1">
        <f>[2]Récap!N26+[2]Récap!N27</f>
        <v>2</v>
      </c>
      <c r="F9" s="1">
        <f>[2]Récap!O26+[2]Récap!O27</f>
        <v>0</v>
      </c>
      <c r="J9" s="8" t="s">
        <v>20</v>
      </c>
      <c r="K9" s="9" cm="1">
        <f t="array" ref="K9">SUMPRODUCT(1*(MONTH($B$6:$B$99)=MONTH($J9&amp;1)))</f>
        <v>6</v>
      </c>
      <c r="M9" s="1">
        <v>4</v>
      </c>
    </row>
    <row r="10" spans="1:13" ht="15.75" x14ac:dyDescent="0.25">
      <c r="A10" s="6"/>
      <c r="B10" s="11">
        <f>[6]Feuil1!$H$2</f>
        <v>44649</v>
      </c>
      <c r="C10" s="1">
        <f t="shared" si="0"/>
        <v>13</v>
      </c>
      <c r="D10" s="1">
        <f>SUM([2]Récap!M28:M34)</f>
        <v>7</v>
      </c>
      <c r="E10" s="1">
        <f>SUM([2]Récap!N28:N34)</f>
        <v>2</v>
      </c>
      <c r="F10" s="1">
        <f>SUM([2]Récap!O28:O34)</f>
        <v>5</v>
      </c>
      <c r="J10" s="8" t="s">
        <v>21</v>
      </c>
      <c r="K10" s="9" cm="1">
        <f t="array" ref="K10">SUMPRODUCT(1*(MONTH($B$6:$B$99)=MONTH($J10&amp;1)))</f>
        <v>1</v>
      </c>
      <c r="M10" s="1">
        <v>5</v>
      </c>
    </row>
    <row r="11" spans="1:13" ht="15.75" x14ac:dyDescent="0.25">
      <c r="A11" s="6"/>
      <c r="B11" s="10">
        <f>[7]Feuil1!$H$2</f>
        <v>44649</v>
      </c>
      <c r="C11" s="1">
        <f t="shared" si="0"/>
        <v>13</v>
      </c>
      <c r="D11" s="1">
        <f>SUM([2]Récap!M4:M6)</f>
        <v>3</v>
      </c>
      <c r="E11" s="1">
        <f>SUM([2]Récap!N4:N6)</f>
        <v>1</v>
      </c>
      <c r="F11" s="1">
        <f>SUM([2]Récap!O4:O6)</f>
        <v>2</v>
      </c>
      <c r="J11" s="8" t="s">
        <v>22</v>
      </c>
      <c r="K11" s="9" cm="1">
        <f t="array" ref="K11">SUMPRODUCT(1*(MONTH($B$6:$B$99)=MONTH($J11&amp;1)))</f>
        <v>1</v>
      </c>
      <c r="M11" s="1">
        <v>6</v>
      </c>
    </row>
    <row r="12" spans="1:13" ht="15.75" x14ac:dyDescent="0.25">
      <c r="A12" s="6"/>
      <c r="B12" s="11">
        <f>[8]Feuil1!$H$2</f>
        <v>44662</v>
      </c>
      <c r="C12" s="1">
        <f t="shared" si="0"/>
        <v>15</v>
      </c>
      <c r="D12" s="1">
        <f>SUM([2]Récap!M20:M24)</f>
        <v>5</v>
      </c>
      <c r="E12" s="1">
        <f>SUM([2]Récap!N20:N24)</f>
        <v>3</v>
      </c>
      <c r="F12" s="1">
        <f>SUM([2]Récap!O20:O24)</f>
        <v>2</v>
      </c>
      <c r="J12" s="8" t="s">
        <v>23</v>
      </c>
      <c r="K12" s="9" cm="1">
        <f t="array" ref="K12">SUMPRODUCT(1*(MONTH($B$6:$B$99)=MONTH($J12&amp;1)))</f>
        <v>1</v>
      </c>
      <c r="M12" s="1">
        <v>7</v>
      </c>
    </row>
    <row r="13" spans="1:13" ht="15.75" x14ac:dyDescent="0.25">
      <c r="A13" s="6"/>
      <c r="B13" s="10">
        <f>[9]Feuil1!$I$2</f>
        <v>44663</v>
      </c>
      <c r="C13" s="1">
        <f t="shared" si="0"/>
        <v>15</v>
      </c>
      <c r="D13" s="1">
        <f>SUM([2]Récap!M7:M11)</f>
        <v>4</v>
      </c>
      <c r="E13" s="1">
        <f>SUM([2]Récap!N7:N11)</f>
        <v>3</v>
      </c>
      <c r="F13" s="1">
        <f>SUM([2]Récap!O7:O11)</f>
        <v>1</v>
      </c>
      <c r="J13" s="8" t="s">
        <v>24</v>
      </c>
      <c r="K13" s="9" cm="1">
        <f t="array" ref="K13">SUMPRODUCT(1*(MONTH($B$6:$B$99)=MONTH($J13&amp;1)))</f>
        <v>1</v>
      </c>
      <c r="M13" s="1">
        <v>8</v>
      </c>
    </row>
    <row r="14" spans="1:13" ht="15.75" x14ac:dyDescent="0.25">
      <c r="A14" s="6"/>
      <c r="B14" s="10">
        <f>[10]Feuil1!$I$2</f>
        <v>44671</v>
      </c>
      <c r="C14" s="1">
        <f t="shared" si="0"/>
        <v>16</v>
      </c>
      <c r="D14" s="1">
        <f>SUM([2]Récap!M14:M19)</f>
        <v>6</v>
      </c>
      <c r="E14" s="1">
        <f>SUM([2]Récap!N14:N19)</f>
        <v>3</v>
      </c>
      <c r="F14" s="1">
        <f>SUM([2]Récap!O14:O19)</f>
        <v>3</v>
      </c>
      <c r="J14" s="8" t="s">
        <v>25</v>
      </c>
      <c r="K14" s="9" cm="1">
        <f t="array" ref="K14">SUMPRODUCT(1*(MONTH($B$6:$B$99)=MONTH($J14&amp;1)))</f>
        <v>1</v>
      </c>
      <c r="M14" s="1">
        <v>9</v>
      </c>
    </row>
    <row r="15" spans="1:13" ht="15.75" x14ac:dyDescent="0.25">
      <c r="A15" s="6"/>
      <c r="B15" s="11">
        <f>[11]Feuil1!$H$2</f>
        <v>44671</v>
      </c>
      <c r="C15" s="1">
        <f t="shared" si="0"/>
        <v>16</v>
      </c>
      <c r="D15" s="1">
        <f>SUM([2]Récap!M35:M38)</f>
        <v>4</v>
      </c>
      <c r="E15" s="1">
        <f>SUM([2]Récap!N35:N38)</f>
        <v>2</v>
      </c>
      <c r="F15" s="1">
        <f>SUM([2]Récap!O35:O38)</f>
        <v>2</v>
      </c>
      <c r="J15" s="8" t="s">
        <v>26</v>
      </c>
      <c r="K15" s="9" cm="1">
        <f t="array" ref="K15">SUMPRODUCT(1*(MONTH($B$6:$B$99)=MONTH($J15&amp;1)))</f>
        <v>1</v>
      </c>
      <c r="M15" s="1">
        <v>10</v>
      </c>
    </row>
    <row r="16" spans="1:13" ht="15.75" x14ac:dyDescent="0.25">
      <c r="A16" s="6"/>
      <c r="B16" s="13">
        <f>[12]Feuil1!$G$2</f>
        <v>44678</v>
      </c>
      <c r="C16" s="1">
        <f t="shared" si="0"/>
        <v>17</v>
      </c>
      <c r="D16" s="1">
        <f>SUM([2]Récap!M40:M42)</f>
        <v>3</v>
      </c>
      <c r="E16" s="1">
        <f>SUM([2]Récap!N40:N42)</f>
        <v>2</v>
      </c>
      <c r="F16" s="1">
        <f>SUM([2]Récap!O40:O42)</f>
        <v>1</v>
      </c>
      <c r="J16" s="8" t="s">
        <v>27</v>
      </c>
      <c r="K16" s="9" cm="1">
        <f t="array" ref="K16">SUMPRODUCT(1*(MONTH($B$6:$B$99)=MONTH($J16&amp;1)))</f>
        <v>1</v>
      </c>
      <c r="M16" s="1">
        <v>11</v>
      </c>
    </row>
    <row r="17" spans="1:13" ht="15.75" x14ac:dyDescent="0.25">
      <c r="A17" s="14"/>
      <c r="B17" s="13">
        <f>[13]Feuil1!$G$2</f>
        <v>44678</v>
      </c>
      <c r="C17" s="1">
        <f t="shared" si="0"/>
        <v>17</v>
      </c>
      <c r="D17" s="1">
        <f>SUM([2]Récap!M43:M44)</f>
        <v>2</v>
      </c>
      <c r="E17" s="1">
        <f>SUM([2]Récap!N43:N44)</f>
        <v>0</v>
      </c>
      <c r="F17" s="1">
        <f>SUM([2]Récap!O43:O44)</f>
        <v>2</v>
      </c>
      <c r="J17" s="8" t="s">
        <v>28</v>
      </c>
      <c r="K17" s="9" cm="1">
        <f t="array" ref="K17">SUMPRODUCT(1*(MONTH($B$6:$B$99)=MONTH($J17&amp;1)))</f>
        <v>1</v>
      </c>
      <c r="M17" s="1">
        <v>12</v>
      </c>
    </row>
    <row r="18" spans="1:13" ht="15.75" x14ac:dyDescent="0.25">
      <c r="A18" s="12"/>
      <c r="B18" s="15">
        <v>44583</v>
      </c>
      <c r="J18" s="8"/>
      <c r="K18" s="9"/>
    </row>
    <row r="19" spans="1:13" x14ac:dyDescent="0.25">
      <c r="A19" s="12"/>
      <c r="B19" s="15">
        <v>44614</v>
      </c>
    </row>
    <row r="20" spans="1:13" x14ac:dyDescent="0.25">
      <c r="A20" s="12"/>
      <c r="B20" s="15">
        <v>44703</v>
      </c>
    </row>
    <row r="21" spans="1:13" x14ac:dyDescent="0.25">
      <c r="A21" s="12"/>
      <c r="B21" s="15">
        <v>44734</v>
      </c>
    </row>
    <row r="22" spans="1:13" x14ac:dyDescent="0.25">
      <c r="A22" s="12"/>
      <c r="B22" s="15">
        <v>44764</v>
      </c>
      <c r="D22" s="1"/>
    </row>
    <row r="23" spans="1:13" x14ac:dyDescent="0.25">
      <c r="A23" s="12"/>
      <c r="B23" s="15">
        <v>44795</v>
      </c>
    </row>
    <row r="24" spans="1:13" x14ac:dyDescent="0.25">
      <c r="A24" s="12"/>
      <c r="B24" s="15">
        <v>44826</v>
      </c>
    </row>
    <row r="25" spans="1:13" x14ac:dyDescent="0.25">
      <c r="A25" s="12"/>
      <c r="B25" s="15">
        <v>44856</v>
      </c>
    </row>
    <row r="26" spans="1:13" x14ac:dyDescent="0.25">
      <c r="A26" s="12"/>
      <c r="B26" s="15">
        <v>44887</v>
      </c>
    </row>
    <row r="27" spans="1:13" x14ac:dyDescent="0.25">
      <c r="A27" s="12"/>
      <c r="B27" s="15">
        <v>44917</v>
      </c>
    </row>
    <row r="28" spans="1:13" x14ac:dyDescent="0.25">
      <c r="A28" s="12"/>
      <c r="B28" s="8"/>
    </row>
    <row r="29" spans="1:13" x14ac:dyDescent="0.25">
      <c r="A29" s="12"/>
      <c r="B29" s="8"/>
    </row>
    <row r="30" spans="1:13" x14ac:dyDescent="0.25">
      <c r="A30" s="12"/>
      <c r="B30" s="8"/>
    </row>
    <row r="31" spans="1:13" x14ac:dyDescent="0.25">
      <c r="A31" s="12"/>
      <c r="B31" s="8"/>
    </row>
    <row r="32" spans="1:13" x14ac:dyDescent="0.25">
      <c r="A32" s="12"/>
      <c r="B32" s="8"/>
    </row>
    <row r="33" spans="1:2" x14ac:dyDescent="0.25">
      <c r="A33" s="12"/>
      <c r="B33" s="8"/>
    </row>
    <row r="34" spans="1:2" x14ac:dyDescent="0.25">
      <c r="A34" s="12"/>
      <c r="B34" s="8"/>
    </row>
    <row r="35" spans="1:2" x14ac:dyDescent="0.25">
      <c r="A35" s="12"/>
      <c r="B35" s="8"/>
    </row>
    <row r="36" spans="1:2" x14ac:dyDescent="0.25">
      <c r="A36" s="12"/>
      <c r="B36" s="8"/>
    </row>
    <row r="37" spans="1:2" x14ac:dyDescent="0.25">
      <c r="A37" s="12"/>
      <c r="B37" s="8"/>
    </row>
    <row r="38" spans="1:2" x14ac:dyDescent="0.25">
      <c r="A38" s="12"/>
      <c r="B38" s="8"/>
    </row>
    <row r="39" spans="1:2" x14ac:dyDescent="0.25">
      <c r="A39" s="12"/>
      <c r="B39" s="8"/>
    </row>
    <row r="40" spans="1:2" x14ac:dyDescent="0.25">
      <c r="A40" s="12"/>
      <c r="B40" s="8"/>
    </row>
    <row r="41" spans="1:2" x14ac:dyDescent="0.25">
      <c r="A41" s="12"/>
      <c r="B41" s="8"/>
    </row>
    <row r="42" spans="1:2" x14ac:dyDescent="0.25">
      <c r="A42" s="12"/>
      <c r="B42" s="8"/>
    </row>
    <row r="43" spans="1:2" x14ac:dyDescent="0.25">
      <c r="A43" s="12"/>
      <c r="B43" s="8"/>
    </row>
    <row r="44" spans="1:2" x14ac:dyDescent="0.25">
      <c r="A44" s="12"/>
      <c r="B44" s="8"/>
    </row>
    <row r="45" spans="1:2" x14ac:dyDescent="0.25">
      <c r="A45" s="12"/>
      <c r="B45" s="8"/>
    </row>
    <row r="46" spans="1:2" x14ac:dyDescent="0.25">
      <c r="A46" s="12"/>
      <c r="B46" s="8"/>
    </row>
    <row r="47" spans="1:2" x14ac:dyDescent="0.25">
      <c r="A47" s="12"/>
      <c r="B47" s="8"/>
    </row>
    <row r="48" spans="1:2" x14ac:dyDescent="0.25">
      <c r="A48" s="12"/>
      <c r="B48" s="8"/>
    </row>
    <row r="49" spans="1:2" x14ac:dyDescent="0.25">
      <c r="A49" s="12"/>
      <c r="B49" s="8"/>
    </row>
    <row r="50" spans="1:2" x14ac:dyDescent="0.25">
      <c r="A50" s="12"/>
      <c r="B50" s="8"/>
    </row>
    <row r="51" spans="1:2" x14ac:dyDescent="0.25">
      <c r="A51" s="12"/>
      <c r="B51" s="8"/>
    </row>
    <row r="52" spans="1:2" x14ac:dyDescent="0.25">
      <c r="A52" s="12"/>
      <c r="B52" s="8"/>
    </row>
    <row r="53" spans="1:2" x14ac:dyDescent="0.25">
      <c r="A53" s="12"/>
      <c r="B53" s="8"/>
    </row>
    <row r="54" spans="1:2" x14ac:dyDescent="0.25">
      <c r="A54" s="12"/>
      <c r="B54" s="8"/>
    </row>
    <row r="55" spans="1:2" x14ac:dyDescent="0.25">
      <c r="A55" s="12"/>
      <c r="B55" s="8"/>
    </row>
    <row r="56" spans="1:2" x14ac:dyDescent="0.25">
      <c r="A56" s="12"/>
      <c r="B56" s="8"/>
    </row>
    <row r="57" spans="1:2" x14ac:dyDescent="0.25">
      <c r="A57" s="12"/>
      <c r="B57" s="8"/>
    </row>
    <row r="58" spans="1:2" x14ac:dyDescent="0.25">
      <c r="B58" s="8"/>
    </row>
    <row r="59" spans="1:2" x14ac:dyDescent="0.25">
      <c r="B59" s="8"/>
    </row>
    <row r="60" spans="1:2" x14ac:dyDescent="0.25">
      <c r="B60" s="8"/>
    </row>
    <row r="61" spans="1:2" x14ac:dyDescent="0.25">
      <c r="B61" s="8"/>
    </row>
    <row r="62" spans="1:2" x14ac:dyDescent="0.25">
      <c r="B62" s="8"/>
    </row>
    <row r="63" spans="1:2" x14ac:dyDescent="0.25">
      <c r="B63" s="8"/>
    </row>
    <row r="64" spans="1:2" x14ac:dyDescent="0.25">
      <c r="B64" s="8"/>
    </row>
    <row r="65" spans="2:2" x14ac:dyDescent="0.25">
      <c r="B65" s="8"/>
    </row>
    <row r="66" spans="2:2" x14ac:dyDescent="0.25">
      <c r="B66" s="8"/>
    </row>
    <row r="67" spans="2:2" x14ac:dyDescent="0.25">
      <c r="B67" s="8"/>
    </row>
    <row r="68" spans="2:2" x14ac:dyDescent="0.25">
      <c r="B68" s="8"/>
    </row>
    <row r="69" spans="2:2" x14ac:dyDescent="0.25">
      <c r="B69" s="8"/>
    </row>
    <row r="70" spans="2:2" x14ac:dyDescent="0.25">
      <c r="B70" s="8"/>
    </row>
    <row r="71" spans="2:2" x14ac:dyDescent="0.25">
      <c r="B71" s="8"/>
    </row>
    <row r="72" spans="2:2" x14ac:dyDescent="0.25">
      <c r="B72" s="8"/>
    </row>
    <row r="73" spans="2:2" x14ac:dyDescent="0.25">
      <c r="B73" s="8"/>
    </row>
    <row r="74" spans="2:2" x14ac:dyDescent="0.25">
      <c r="B74" s="8"/>
    </row>
    <row r="75" spans="2:2" x14ac:dyDescent="0.25">
      <c r="B75" s="8"/>
    </row>
    <row r="76" spans="2:2" x14ac:dyDescent="0.25">
      <c r="B76" s="8"/>
    </row>
    <row r="77" spans="2:2" x14ac:dyDescent="0.25">
      <c r="B77" s="8"/>
    </row>
    <row r="78" spans="2:2" x14ac:dyDescent="0.25">
      <c r="B78" s="8"/>
    </row>
    <row r="79" spans="2:2" x14ac:dyDescent="0.25">
      <c r="B79" s="8"/>
    </row>
    <row r="80" spans="2:2" x14ac:dyDescent="0.25">
      <c r="B80" s="8"/>
    </row>
    <row r="81" spans="2:2" x14ac:dyDescent="0.25">
      <c r="B81" s="8"/>
    </row>
    <row r="82" spans="2:2" x14ac:dyDescent="0.25">
      <c r="B82" s="8"/>
    </row>
    <row r="83" spans="2:2" x14ac:dyDescent="0.25">
      <c r="B83" s="8"/>
    </row>
    <row r="84" spans="2:2" x14ac:dyDescent="0.25">
      <c r="B84" s="8"/>
    </row>
    <row r="85" spans="2:2" x14ac:dyDescent="0.25">
      <c r="B85" s="8"/>
    </row>
    <row r="86" spans="2:2" x14ac:dyDescent="0.25">
      <c r="B86" s="8"/>
    </row>
    <row r="87" spans="2:2" x14ac:dyDescent="0.25">
      <c r="B87" s="8"/>
    </row>
    <row r="88" spans="2:2" x14ac:dyDescent="0.25">
      <c r="B88" s="8"/>
    </row>
    <row r="89" spans="2:2" x14ac:dyDescent="0.25">
      <c r="B89" s="8"/>
    </row>
    <row r="90" spans="2:2" x14ac:dyDescent="0.25">
      <c r="B90" s="8"/>
    </row>
    <row r="91" spans="2:2" x14ac:dyDescent="0.25">
      <c r="B91" s="8"/>
    </row>
    <row r="92" spans="2:2" x14ac:dyDescent="0.25">
      <c r="B92" s="8"/>
    </row>
    <row r="93" spans="2:2" x14ac:dyDescent="0.25">
      <c r="B93" s="8"/>
    </row>
    <row r="94" spans="2:2" x14ac:dyDescent="0.25">
      <c r="B94" s="8"/>
    </row>
    <row r="95" spans="2:2" x14ac:dyDescent="0.25">
      <c r="B95" s="8"/>
    </row>
    <row r="96" spans="2:2" x14ac:dyDescent="0.25">
      <c r="B96" s="8"/>
    </row>
    <row r="97" spans="2:2" x14ac:dyDescent="0.25">
      <c r="B97" s="8"/>
    </row>
    <row r="98" spans="2:2" x14ac:dyDescent="0.25">
      <c r="B98" s="8"/>
    </row>
    <row r="99" spans="2:2" x14ac:dyDescent="0.25">
      <c r="B99" s="8"/>
    </row>
    <row r="100" spans="2:2" x14ac:dyDescent="0.25">
      <c r="B100" s="8"/>
    </row>
    <row r="101" spans="2:2" x14ac:dyDescent="0.25">
      <c r="B101" s="8"/>
    </row>
    <row r="102" spans="2:2" x14ac:dyDescent="0.25">
      <c r="B102" s="8"/>
    </row>
    <row r="103" spans="2:2" x14ac:dyDescent="0.25">
      <c r="B103" s="8"/>
    </row>
    <row r="104" spans="2:2" x14ac:dyDescent="0.25">
      <c r="B104" s="8"/>
    </row>
    <row r="105" spans="2:2" x14ac:dyDescent="0.25">
      <c r="B105" s="8"/>
    </row>
    <row r="106" spans="2:2" x14ac:dyDescent="0.25">
      <c r="B106" s="8"/>
    </row>
    <row r="107" spans="2:2" x14ac:dyDescent="0.25">
      <c r="B107" s="8"/>
    </row>
    <row r="108" spans="2:2" x14ac:dyDescent="0.25">
      <c r="B108" s="8"/>
    </row>
    <row r="109" spans="2:2" x14ac:dyDescent="0.25">
      <c r="B109" s="8"/>
    </row>
    <row r="110" spans="2:2" x14ac:dyDescent="0.25">
      <c r="B110" s="8"/>
    </row>
    <row r="111" spans="2:2" x14ac:dyDescent="0.25">
      <c r="B111" s="8"/>
    </row>
    <row r="112" spans="2:2" x14ac:dyDescent="0.25">
      <c r="B112" s="8"/>
    </row>
    <row r="113" spans="2:2" x14ac:dyDescent="0.25">
      <c r="B113" s="8"/>
    </row>
    <row r="114" spans="2:2" x14ac:dyDescent="0.25">
      <c r="B114" s="8"/>
    </row>
    <row r="115" spans="2:2" x14ac:dyDescent="0.25">
      <c r="B115" s="8"/>
    </row>
    <row r="116" spans="2:2" x14ac:dyDescent="0.25">
      <c r="B116" s="8"/>
    </row>
    <row r="117" spans="2:2" x14ac:dyDescent="0.25">
      <c r="B117" s="8"/>
    </row>
    <row r="118" spans="2:2" x14ac:dyDescent="0.25">
      <c r="B118" s="8"/>
    </row>
    <row r="119" spans="2:2" x14ac:dyDescent="0.25">
      <c r="B119" s="8"/>
    </row>
    <row r="120" spans="2:2" x14ac:dyDescent="0.25">
      <c r="B120" s="8"/>
    </row>
    <row r="121" spans="2:2" x14ac:dyDescent="0.25">
      <c r="B121" s="8"/>
    </row>
    <row r="122" spans="2:2" x14ac:dyDescent="0.25">
      <c r="B122" s="8"/>
    </row>
    <row r="123" spans="2:2" x14ac:dyDescent="0.25">
      <c r="B123" s="8"/>
    </row>
    <row r="124" spans="2:2" x14ac:dyDescent="0.25">
      <c r="B124" s="8"/>
    </row>
    <row r="125" spans="2:2" x14ac:dyDescent="0.25">
      <c r="B125" s="8"/>
    </row>
    <row r="126" spans="2:2" x14ac:dyDescent="0.25">
      <c r="B126" s="8"/>
    </row>
    <row r="127" spans="2:2" x14ac:dyDescent="0.25">
      <c r="B127" s="8"/>
    </row>
    <row r="128" spans="2:2" x14ac:dyDescent="0.25">
      <c r="B128" s="8"/>
    </row>
    <row r="129" spans="2:2" x14ac:dyDescent="0.25">
      <c r="B129" s="8"/>
    </row>
    <row r="130" spans="2:2" x14ac:dyDescent="0.25">
      <c r="B130" s="8"/>
    </row>
    <row r="131" spans="2:2" x14ac:dyDescent="0.25">
      <c r="B131" s="8"/>
    </row>
    <row r="132" spans="2:2" x14ac:dyDescent="0.25">
      <c r="B132" s="8"/>
    </row>
    <row r="133" spans="2:2" x14ac:dyDescent="0.25">
      <c r="B133" s="8"/>
    </row>
    <row r="134" spans="2:2" x14ac:dyDescent="0.25">
      <c r="B134" s="8"/>
    </row>
    <row r="135" spans="2:2" x14ac:dyDescent="0.25">
      <c r="B135" s="8"/>
    </row>
    <row r="136" spans="2:2" x14ac:dyDescent="0.25">
      <c r="B136" s="8"/>
    </row>
    <row r="137" spans="2:2" x14ac:dyDescent="0.25">
      <c r="B137" s="8"/>
    </row>
    <row r="138" spans="2:2" x14ac:dyDescent="0.25">
      <c r="B138" s="8"/>
    </row>
    <row r="139" spans="2:2" x14ac:dyDescent="0.25">
      <c r="B139" s="8"/>
    </row>
    <row r="140" spans="2:2" x14ac:dyDescent="0.25">
      <c r="B140" s="8"/>
    </row>
    <row r="141" spans="2:2" x14ac:dyDescent="0.25">
      <c r="B141" s="8"/>
    </row>
    <row r="142" spans="2:2" x14ac:dyDescent="0.25">
      <c r="B142" s="8"/>
    </row>
    <row r="143" spans="2:2" x14ac:dyDescent="0.25">
      <c r="B143" s="8"/>
    </row>
    <row r="144" spans="2:2" x14ac:dyDescent="0.25">
      <c r="B144" s="8"/>
    </row>
    <row r="145" spans="2:2" x14ac:dyDescent="0.25">
      <c r="B145" s="8"/>
    </row>
    <row r="146" spans="2:2" x14ac:dyDescent="0.25">
      <c r="B146" s="8"/>
    </row>
    <row r="147" spans="2:2" x14ac:dyDescent="0.25">
      <c r="B147" s="8"/>
    </row>
    <row r="148" spans="2:2" x14ac:dyDescent="0.25">
      <c r="B148" s="8"/>
    </row>
    <row r="149" spans="2:2" x14ac:dyDescent="0.25">
      <c r="B149" s="8"/>
    </row>
    <row r="150" spans="2:2" x14ac:dyDescent="0.25">
      <c r="B150" s="8"/>
    </row>
    <row r="151" spans="2:2" x14ac:dyDescent="0.25">
      <c r="B151" s="8"/>
    </row>
    <row r="152" spans="2:2" x14ac:dyDescent="0.25">
      <c r="B152" s="8"/>
    </row>
    <row r="153" spans="2:2" x14ac:dyDescent="0.25">
      <c r="B153" s="8"/>
    </row>
    <row r="154" spans="2:2" x14ac:dyDescent="0.25">
      <c r="B154" s="8"/>
    </row>
    <row r="155" spans="2:2" x14ac:dyDescent="0.25">
      <c r="B155" s="8"/>
    </row>
    <row r="156" spans="2:2" x14ac:dyDescent="0.25">
      <c r="B156" s="8"/>
    </row>
    <row r="157" spans="2:2" x14ac:dyDescent="0.25">
      <c r="B157" s="8"/>
    </row>
    <row r="158" spans="2:2" x14ac:dyDescent="0.25">
      <c r="B158" s="8"/>
    </row>
    <row r="159" spans="2:2" x14ac:dyDescent="0.25">
      <c r="B159" s="8"/>
    </row>
    <row r="160" spans="2:2" x14ac:dyDescent="0.25">
      <c r="B160" s="8"/>
    </row>
    <row r="161" spans="2:2" x14ac:dyDescent="0.25">
      <c r="B161" s="8"/>
    </row>
    <row r="162" spans="2:2" x14ac:dyDescent="0.25">
      <c r="B162" s="8"/>
    </row>
    <row r="163" spans="2:2" x14ac:dyDescent="0.25">
      <c r="B163" s="8"/>
    </row>
    <row r="164" spans="2:2" x14ac:dyDescent="0.25">
      <c r="B164" s="8"/>
    </row>
    <row r="165" spans="2:2" x14ac:dyDescent="0.25">
      <c r="B165" s="8"/>
    </row>
    <row r="166" spans="2:2" x14ac:dyDescent="0.25">
      <c r="B166" s="8"/>
    </row>
    <row r="167" spans="2:2" x14ac:dyDescent="0.25">
      <c r="B167" s="8"/>
    </row>
    <row r="168" spans="2:2" x14ac:dyDescent="0.25">
      <c r="B168" s="8"/>
    </row>
    <row r="169" spans="2:2" x14ac:dyDescent="0.25">
      <c r="B169" s="8"/>
    </row>
    <row r="170" spans="2:2" x14ac:dyDescent="0.25">
      <c r="B170" s="8"/>
    </row>
    <row r="171" spans="2:2" x14ac:dyDescent="0.25">
      <c r="B171" s="8"/>
    </row>
    <row r="172" spans="2:2" x14ac:dyDescent="0.25">
      <c r="B172" s="8"/>
    </row>
    <row r="173" spans="2:2" x14ac:dyDescent="0.25">
      <c r="B173" s="8"/>
    </row>
    <row r="174" spans="2:2" x14ac:dyDescent="0.25">
      <c r="B174" s="8"/>
    </row>
    <row r="175" spans="2:2" x14ac:dyDescent="0.25">
      <c r="B175" s="8"/>
    </row>
    <row r="176" spans="2:2" x14ac:dyDescent="0.25">
      <c r="B176" s="8"/>
    </row>
    <row r="177" spans="2:2" x14ac:dyDescent="0.25">
      <c r="B177" s="8"/>
    </row>
    <row r="178" spans="2:2" x14ac:dyDescent="0.25">
      <c r="B178" s="8"/>
    </row>
    <row r="179" spans="2:2" x14ac:dyDescent="0.25">
      <c r="B179" s="8"/>
    </row>
    <row r="180" spans="2:2" x14ac:dyDescent="0.25">
      <c r="B180" s="8"/>
    </row>
    <row r="181" spans="2:2" x14ac:dyDescent="0.25">
      <c r="B181" s="8"/>
    </row>
    <row r="182" spans="2:2" x14ac:dyDescent="0.25">
      <c r="B182" s="8"/>
    </row>
    <row r="183" spans="2:2" x14ac:dyDescent="0.25">
      <c r="B183" s="8"/>
    </row>
    <row r="184" spans="2:2" x14ac:dyDescent="0.25">
      <c r="B184" s="8"/>
    </row>
    <row r="185" spans="2:2" x14ac:dyDescent="0.25">
      <c r="B185" s="8"/>
    </row>
    <row r="186" spans="2:2" x14ac:dyDescent="0.25">
      <c r="B186" s="8"/>
    </row>
    <row r="187" spans="2:2" x14ac:dyDescent="0.25">
      <c r="B187" s="8"/>
    </row>
    <row r="188" spans="2:2" x14ac:dyDescent="0.25">
      <c r="B188" s="8"/>
    </row>
    <row r="189" spans="2:2" x14ac:dyDescent="0.25">
      <c r="B189" s="8"/>
    </row>
    <row r="190" spans="2:2" x14ac:dyDescent="0.25">
      <c r="B190" s="8"/>
    </row>
    <row r="191" spans="2:2" x14ac:dyDescent="0.25">
      <c r="B191" s="8"/>
    </row>
    <row r="192" spans="2:2" x14ac:dyDescent="0.25">
      <c r="B192" s="8"/>
    </row>
    <row r="193" spans="2:2" x14ac:dyDescent="0.25">
      <c r="B193" s="8"/>
    </row>
    <row r="194" spans="2:2" x14ac:dyDescent="0.25">
      <c r="B194" s="8"/>
    </row>
    <row r="195" spans="2:2" x14ac:dyDescent="0.25">
      <c r="B195" s="8"/>
    </row>
    <row r="196" spans="2:2" x14ac:dyDescent="0.25">
      <c r="B196" s="8"/>
    </row>
    <row r="197" spans="2:2" x14ac:dyDescent="0.25">
      <c r="B197" s="8"/>
    </row>
    <row r="198" spans="2:2" x14ac:dyDescent="0.25">
      <c r="B198" s="8"/>
    </row>
    <row r="199" spans="2:2" x14ac:dyDescent="0.25">
      <c r="B199" s="8"/>
    </row>
    <row r="200" spans="2:2" x14ac:dyDescent="0.25">
      <c r="B200" s="8"/>
    </row>
    <row r="201" spans="2:2" x14ac:dyDescent="0.25">
      <c r="B201" s="8"/>
    </row>
    <row r="202" spans="2:2" x14ac:dyDescent="0.25">
      <c r="B202" s="8"/>
    </row>
    <row r="203" spans="2:2" x14ac:dyDescent="0.25">
      <c r="B203" s="8"/>
    </row>
    <row r="204" spans="2:2" x14ac:dyDescent="0.25">
      <c r="B204" s="8"/>
    </row>
    <row r="205" spans="2:2" x14ac:dyDescent="0.25">
      <c r="B205" s="8"/>
    </row>
    <row r="206" spans="2:2" x14ac:dyDescent="0.25">
      <c r="B206" s="8"/>
    </row>
    <row r="207" spans="2:2" x14ac:dyDescent="0.25">
      <c r="B207" s="8"/>
    </row>
    <row r="208" spans="2:2" x14ac:dyDescent="0.25">
      <c r="B208" s="8"/>
    </row>
    <row r="209" spans="2:2" x14ac:dyDescent="0.25">
      <c r="B209" s="8"/>
    </row>
    <row r="210" spans="2:2" x14ac:dyDescent="0.25">
      <c r="B210" s="8"/>
    </row>
    <row r="211" spans="2:2" x14ac:dyDescent="0.25">
      <c r="B211" s="8"/>
    </row>
    <row r="212" spans="2:2" x14ac:dyDescent="0.25">
      <c r="B212" s="8"/>
    </row>
    <row r="213" spans="2:2" x14ac:dyDescent="0.25">
      <c r="B213" s="8"/>
    </row>
    <row r="214" spans="2:2" x14ac:dyDescent="0.25">
      <c r="B214" s="8"/>
    </row>
    <row r="215" spans="2:2" x14ac:dyDescent="0.25">
      <c r="B215" s="8"/>
    </row>
    <row r="216" spans="2:2" x14ac:dyDescent="0.25">
      <c r="B216" s="8"/>
    </row>
    <row r="217" spans="2:2" x14ac:dyDescent="0.25">
      <c r="B217" s="8"/>
    </row>
    <row r="218" spans="2:2" x14ac:dyDescent="0.25">
      <c r="B218" s="8"/>
    </row>
    <row r="219" spans="2:2" x14ac:dyDescent="0.25">
      <c r="B219" s="8"/>
    </row>
    <row r="220" spans="2:2" x14ac:dyDescent="0.25">
      <c r="B220" s="8"/>
    </row>
    <row r="221" spans="2:2" x14ac:dyDescent="0.25">
      <c r="B221" s="8"/>
    </row>
    <row r="222" spans="2:2" x14ac:dyDescent="0.25">
      <c r="B222" s="8"/>
    </row>
    <row r="223" spans="2:2" x14ac:dyDescent="0.25">
      <c r="B223" s="8"/>
    </row>
    <row r="224" spans="2:2" x14ac:dyDescent="0.25">
      <c r="B224" s="8"/>
    </row>
    <row r="225" spans="2:2" x14ac:dyDescent="0.25">
      <c r="B225" s="8"/>
    </row>
    <row r="226" spans="2:2" x14ac:dyDescent="0.25">
      <c r="B226" s="8"/>
    </row>
    <row r="227" spans="2:2" x14ac:dyDescent="0.25">
      <c r="B227" s="8"/>
    </row>
    <row r="228" spans="2:2" x14ac:dyDescent="0.25">
      <c r="B228" s="8"/>
    </row>
    <row r="229" spans="2:2" x14ac:dyDescent="0.25">
      <c r="B229" s="8"/>
    </row>
    <row r="230" spans="2:2" x14ac:dyDescent="0.25">
      <c r="B230" s="8"/>
    </row>
    <row r="231" spans="2:2" x14ac:dyDescent="0.25">
      <c r="B231" s="8"/>
    </row>
    <row r="232" spans="2:2" x14ac:dyDescent="0.25">
      <c r="B232" s="8"/>
    </row>
    <row r="233" spans="2:2" x14ac:dyDescent="0.25">
      <c r="B233" s="8"/>
    </row>
    <row r="234" spans="2:2" x14ac:dyDescent="0.25">
      <c r="B234" s="8"/>
    </row>
    <row r="235" spans="2:2" x14ac:dyDescent="0.25">
      <c r="B235" s="8"/>
    </row>
    <row r="236" spans="2:2" x14ac:dyDescent="0.25">
      <c r="B236" s="8"/>
    </row>
    <row r="237" spans="2:2" x14ac:dyDescent="0.25">
      <c r="B237" s="8"/>
    </row>
    <row r="238" spans="2:2" x14ac:dyDescent="0.25">
      <c r="B238" s="8"/>
    </row>
    <row r="239" spans="2:2" x14ac:dyDescent="0.25">
      <c r="B239" s="8"/>
    </row>
    <row r="240" spans="2:2" x14ac:dyDescent="0.25">
      <c r="B240" s="8"/>
    </row>
    <row r="241" spans="2:2" x14ac:dyDescent="0.25">
      <c r="B241" s="8"/>
    </row>
    <row r="242" spans="2:2" x14ac:dyDescent="0.25">
      <c r="B242" s="8"/>
    </row>
    <row r="243" spans="2:2" x14ac:dyDescent="0.25">
      <c r="B243" s="8"/>
    </row>
    <row r="244" spans="2:2" x14ac:dyDescent="0.25">
      <c r="B244" s="8"/>
    </row>
    <row r="245" spans="2:2" x14ac:dyDescent="0.25">
      <c r="B245" s="8"/>
    </row>
    <row r="246" spans="2:2" x14ac:dyDescent="0.25">
      <c r="B246" s="8"/>
    </row>
    <row r="247" spans="2:2" x14ac:dyDescent="0.25">
      <c r="B247" s="8"/>
    </row>
    <row r="248" spans="2:2" x14ac:dyDescent="0.25">
      <c r="B248" s="8"/>
    </row>
    <row r="249" spans="2:2" x14ac:dyDescent="0.25">
      <c r="B249" s="8"/>
    </row>
    <row r="250" spans="2:2" x14ac:dyDescent="0.25">
      <c r="B250" s="8"/>
    </row>
    <row r="251" spans="2:2" x14ac:dyDescent="0.25">
      <c r="B251" s="8"/>
    </row>
    <row r="252" spans="2:2" x14ac:dyDescent="0.25">
      <c r="B252" s="8"/>
    </row>
    <row r="253" spans="2:2" x14ac:dyDescent="0.25">
      <c r="B253" s="8"/>
    </row>
    <row r="254" spans="2:2" x14ac:dyDescent="0.25">
      <c r="B254" s="8"/>
    </row>
    <row r="255" spans="2:2" x14ac:dyDescent="0.25">
      <c r="B255" s="8"/>
    </row>
    <row r="256" spans="2:2" x14ac:dyDescent="0.25">
      <c r="B256" s="8"/>
    </row>
    <row r="257" spans="2:2" x14ac:dyDescent="0.25">
      <c r="B257" s="8"/>
    </row>
    <row r="258" spans="2:2" x14ac:dyDescent="0.25">
      <c r="B258" s="8"/>
    </row>
    <row r="259" spans="2:2" x14ac:dyDescent="0.25">
      <c r="B259" s="8"/>
    </row>
    <row r="260" spans="2:2" x14ac:dyDescent="0.25">
      <c r="B260" s="8"/>
    </row>
    <row r="261" spans="2:2" x14ac:dyDescent="0.25">
      <c r="B261" s="8"/>
    </row>
    <row r="262" spans="2:2" x14ac:dyDescent="0.25">
      <c r="B262" s="8"/>
    </row>
    <row r="263" spans="2:2" x14ac:dyDescent="0.25">
      <c r="B263" s="8"/>
    </row>
    <row r="264" spans="2:2" x14ac:dyDescent="0.25">
      <c r="B264" s="8"/>
    </row>
    <row r="265" spans="2:2" x14ac:dyDescent="0.25">
      <c r="B265" s="8"/>
    </row>
    <row r="266" spans="2:2" x14ac:dyDescent="0.25">
      <c r="B266" s="8"/>
    </row>
    <row r="267" spans="2:2" x14ac:dyDescent="0.25">
      <c r="B267" s="8"/>
    </row>
    <row r="268" spans="2:2" x14ac:dyDescent="0.25">
      <c r="B268" s="8"/>
    </row>
    <row r="269" spans="2:2" x14ac:dyDescent="0.25">
      <c r="B269" s="8"/>
    </row>
    <row r="270" spans="2:2" x14ac:dyDescent="0.25">
      <c r="B270" s="8"/>
    </row>
    <row r="271" spans="2:2" x14ac:dyDescent="0.25">
      <c r="B271" s="8"/>
    </row>
    <row r="272" spans="2:2" x14ac:dyDescent="0.25">
      <c r="B272" s="8"/>
    </row>
    <row r="273" spans="2:2" x14ac:dyDescent="0.25">
      <c r="B273" s="8"/>
    </row>
    <row r="274" spans="2:2" x14ac:dyDescent="0.25">
      <c r="B274" s="8"/>
    </row>
    <row r="275" spans="2:2" x14ac:dyDescent="0.25">
      <c r="B275" s="8"/>
    </row>
    <row r="276" spans="2:2" x14ac:dyDescent="0.25">
      <c r="B276" s="8"/>
    </row>
    <row r="277" spans="2:2" x14ac:dyDescent="0.25">
      <c r="B277" s="8"/>
    </row>
    <row r="278" spans="2:2" x14ac:dyDescent="0.25">
      <c r="B278" s="8"/>
    </row>
    <row r="279" spans="2:2" x14ac:dyDescent="0.25">
      <c r="B279" s="8"/>
    </row>
    <row r="280" spans="2:2" x14ac:dyDescent="0.25">
      <c r="B280" s="8"/>
    </row>
    <row r="281" spans="2:2" x14ac:dyDescent="0.25">
      <c r="B281" s="8"/>
    </row>
    <row r="282" spans="2:2" x14ac:dyDescent="0.25">
      <c r="B282" s="8"/>
    </row>
    <row r="283" spans="2:2" x14ac:dyDescent="0.25">
      <c r="B283" s="8"/>
    </row>
    <row r="284" spans="2:2" x14ac:dyDescent="0.25">
      <c r="B284" s="8"/>
    </row>
    <row r="285" spans="2:2" x14ac:dyDescent="0.25">
      <c r="B285" s="8"/>
    </row>
    <row r="286" spans="2:2" x14ac:dyDescent="0.25">
      <c r="B286" s="8"/>
    </row>
    <row r="287" spans="2:2" x14ac:dyDescent="0.25">
      <c r="B287" s="8"/>
    </row>
    <row r="288" spans="2:2" x14ac:dyDescent="0.25">
      <c r="B288" s="8"/>
    </row>
    <row r="289" spans="2:2" x14ac:dyDescent="0.25">
      <c r="B289" s="8"/>
    </row>
    <row r="290" spans="2:2" x14ac:dyDescent="0.25">
      <c r="B290" s="8"/>
    </row>
    <row r="291" spans="2:2" x14ac:dyDescent="0.25">
      <c r="B291" s="8"/>
    </row>
    <row r="292" spans="2:2" x14ac:dyDescent="0.25">
      <c r="B292" s="8"/>
    </row>
    <row r="293" spans="2:2" x14ac:dyDescent="0.25">
      <c r="B293" s="8"/>
    </row>
    <row r="294" spans="2:2" x14ac:dyDescent="0.25">
      <c r="B294" s="8"/>
    </row>
    <row r="295" spans="2:2" x14ac:dyDescent="0.25">
      <c r="B295" s="8"/>
    </row>
    <row r="296" spans="2:2" x14ac:dyDescent="0.25">
      <c r="B296" s="8"/>
    </row>
    <row r="297" spans="2:2" x14ac:dyDescent="0.25">
      <c r="B297" s="8"/>
    </row>
    <row r="298" spans="2:2" x14ac:dyDescent="0.25">
      <c r="B298" s="8"/>
    </row>
    <row r="299" spans="2:2" x14ac:dyDescent="0.25">
      <c r="B299" s="8"/>
    </row>
    <row r="300" spans="2:2" x14ac:dyDescent="0.25">
      <c r="B300" s="8"/>
    </row>
    <row r="301" spans="2:2" x14ac:dyDescent="0.25">
      <c r="B301" s="8"/>
    </row>
    <row r="302" spans="2:2" x14ac:dyDescent="0.25">
      <c r="B302" s="8"/>
    </row>
    <row r="303" spans="2:2" x14ac:dyDescent="0.25">
      <c r="B303" s="8"/>
    </row>
    <row r="304" spans="2:2" x14ac:dyDescent="0.25">
      <c r="B304" s="8"/>
    </row>
    <row r="305" spans="2:2" x14ac:dyDescent="0.25">
      <c r="B305" s="8"/>
    </row>
    <row r="306" spans="2:2" x14ac:dyDescent="0.25">
      <c r="B306" s="8"/>
    </row>
    <row r="307" spans="2:2" x14ac:dyDescent="0.25">
      <c r="B307" s="8"/>
    </row>
    <row r="308" spans="2:2" x14ac:dyDescent="0.25">
      <c r="B308" s="8"/>
    </row>
    <row r="309" spans="2:2" x14ac:dyDescent="0.25">
      <c r="B309" s="8"/>
    </row>
    <row r="310" spans="2:2" x14ac:dyDescent="0.25">
      <c r="B310" s="8"/>
    </row>
    <row r="311" spans="2:2" x14ac:dyDescent="0.25">
      <c r="B311" s="8"/>
    </row>
    <row r="312" spans="2:2" x14ac:dyDescent="0.25">
      <c r="B312" s="8"/>
    </row>
    <row r="313" spans="2:2" x14ac:dyDescent="0.25">
      <c r="B313" s="8"/>
    </row>
    <row r="314" spans="2:2" x14ac:dyDescent="0.25">
      <c r="B314" s="8"/>
    </row>
    <row r="315" spans="2:2" x14ac:dyDescent="0.25">
      <c r="B315" s="8"/>
    </row>
    <row r="316" spans="2:2" x14ac:dyDescent="0.25">
      <c r="B316" s="8"/>
    </row>
    <row r="317" spans="2:2" x14ac:dyDescent="0.25">
      <c r="B317" s="8"/>
    </row>
    <row r="318" spans="2:2" x14ac:dyDescent="0.25">
      <c r="B318" s="8"/>
    </row>
    <row r="319" spans="2:2" x14ac:dyDescent="0.25">
      <c r="B319" s="8"/>
    </row>
    <row r="320" spans="2:2" x14ac:dyDescent="0.25">
      <c r="B320" s="8"/>
    </row>
    <row r="321" spans="2:2" x14ac:dyDescent="0.25">
      <c r="B321" s="8"/>
    </row>
    <row r="322" spans="2:2" x14ac:dyDescent="0.25">
      <c r="B322" s="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590A7-44B3-41B2-BABD-3B8B2CFB5010}"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Stat</vt:lpstr>
      <vt:lpstr>Feuil1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JACQUES</dc:creator>
  <cp:lastModifiedBy>Raphael JACQUES</cp:lastModifiedBy>
  <dcterms:created xsi:type="dcterms:W3CDTF">2022-05-02T11:46:30Z</dcterms:created>
  <dcterms:modified xsi:type="dcterms:W3CDTF">2022-05-02T11:54:19Z</dcterms:modified>
</cp:coreProperties>
</file>