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éponses" sheetId="1" r:id="rId4"/>
    <sheet state="visible" name="Feuille 4" sheetId="2" r:id="rId5"/>
  </sheets>
  <definedNames/>
  <calcPr/>
</workbook>
</file>

<file path=xl/sharedStrings.xml><?xml version="1.0" encoding="utf-8"?>
<sst xmlns="http://schemas.openxmlformats.org/spreadsheetml/2006/main" count="149" uniqueCount="44">
  <si>
    <t>Horodateur</t>
  </si>
  <si>
    <t>Numéro du chariot</t>
  </si>
  <si>
    <t>Type de contrôle</t>
  </si>
  <si>
    <t>CABINE [Présence de la ceinture de sécurité]</t>
  </si>
  <si>
    <t>CABINE [Etat du siège]</t>
  </si>
  <si>
    <t>SECURITE / REGLEMENTATION [Présence des abaques de charges]</t>
  </si>
  <si>
    <t>SECURITE / REGLEMENTATION [Vignette de vérifications par un organisme agréé (tous les 6 mois)]</t>
  </si>
  <si>
    <t>CABINE [Etat des leviers de commande]</t>
  </si>
  <si>
    <t>CABINE [Etat des pédales]</t>
  </si>
  <si>
    <t>MOTEUR [Niveaux (huile, eau, liquide de frein)]</t>
  </si>
  <si>
    <t>MOTEUR [Si nécessaire appoint niveaux (huile, eau, liquide de frein)]</t>
  </si>
  <si>
    <t>ETAT GENERAL [Aspect extérieur (chocs, rayures etc …)]</t>
  </si>
  <si>
    <t>ROUES [Etat du flanc et bande de roulement des pneus]</t>
  </si>
  <si>
    <t>ROUES [Contrôle visuel d'un sous gonflage]</t>
  </si>
  <si>
    <t>MOTEUR [Fuites (huile, eau, carburant, liquide de frein)]</t>
  </si>
  <si>
    <t>MOTEUR [Démarrage facile]</t>
  </si>
  <si>
    <t>TRANSMISSION FREINAGE [Fonctionnement du freinage]</t>
  </si>
  <si>
    <t>TRANSMISSION FREINAGE [Frein à main]</t>
  </si>
  <si>
    <t>DIRECTION [Bruit, jeu, point dur …]</t>
  </si>
  <si>
    <t>CIRCUIT HYDRAULIQUE [Etat des flexibles et raccords (fuyards, gras, coupés …)]</t>
  </si>
  <si>
    <t>CIRCUIT HYDRAULIQUE [Etat des vérins (fuyards, gras, oxydés …)]</t>
  </si>
  <si>
    <t>FOURCHES [Fonctionnement de l'ensemble élévateur, inclinaison]</t>
  </si>
  <si>
    <t>FOURCHES [Fonctionnement du positionneur ou écarteur de fourches]</t>
  </si>
  <si>
    <t>FOURCHES [Fourches tordues, abimées, marquées …]</t>
  </si>
  <si>
    <t>FOURCHES [Contrôle de la bonne fixation des fourches (boulon, support) ]</t>
  </si>
  <si>
    <t>CABINE [Rétroviseur intérieur opérationnel]</t>
  </si>
  <si>
    <t>CABINE [Propreté intérieure (dégradée, sale, ...) nettoyage si nécessaire]</t>
  </si>
  <si>
    <t>EQUIPEMENT ELECTRIQUE [Fonctionnement du klaxon]</t>
  </si>
  <si>
    <t>EQUIPEMENT ELECTRIQUE [Fonctionnement des feux de signalisation]</t>
  </si>
  <si>
    <t>EQUIPEMENT ELECTRIQUE [Fonctionnement du feu à l'éclat du gyrophare]</t>
  </si>
  <si>
    <t>EQUIPEMENT ELECTRIQUE [Bip arrière ]</t>
  </si>
  <si>
    <t>EQUIPEMENT ELECTRIQUE [Essuie- avant/arrière ]</t>
  </si>
  <si>
    <t>OBSERVATIONS</t>
  </si>
  <si>
    <t>Nom ou Initiales Opérateur</t>
  </si>
  <si>
    <t>Journalier</t>
  </si>
  <si>
    <t>Conforme</t>
  </si>
  <si>
    <t>Non conforme</t>
  </si>
  <si>
    <t>RAS</t>
  </si>
  <si>
    <t>Stellenne</t>
  </si>
  <si>
    <t>Fuite huile</t>
  </si>
  <si>
    <t>FD</t>
  </si>
  <si>
    <t>Autre</t>
  </si>
  <si>
    <t>SM</t>
  </si>
  <si>
    <t>Feu HS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</si>
</sst>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/d/yyyy h:mm:ss"/>
    <numFmt numFmtId="165" formatCode="d/m/yy"/>
  </numFmts>
  <fonts count="2">
    <font>
      <sz val="10.0"/>
      <color rgb="FF000000"/>
      <name val="Arial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theme="7"/>
        <bgColor theme="7"/>
      </patternFill>
    </fill>
  </fills>
  <borders count="1">
    <border/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0" fillId="0" fontId="1" numFmtId="0" xfId="0" applyAlignment="1" applyFont="1">
      <alignment shrinkToFit="0" wrapText="1"/>
    </xf>
    <xf borderId="0" fillId="0" fontId="1" numFmtId="0" xfId="0" applyAlignment="1" applyFont="1">
      <alignment shrinkToFit="0" vertical="center" wrapText="1"/>
    </xf>
    <xf borderId="0" fillId="0" fontId="1" numFmtId="0" xfId="0" applyAlignment="1" applyFont="1">
      <alignment vertical="center"/>
    </xf>
    <xf borderId="0" fillId="0" fontId="1" numFmtId="164" xfId="0" applyAlignment="1" applyFont="1" applyNumberFormat="1">
      <alignment readingOrder="0"/>
    </xf>
    <xf borderId="0" fillId="0" fontId="1" numFmtId="0" xfId="0" applyAlignment="1" applyFont="1">
      <alignment readingOrder="0"/>
    </xf>
    <xf borderId="0" fillId="0" fontId="1" numFmtId="165" xfId="0" applyAlignment="1" applyFont="1" applyNumberFormat="1">
      <alignment readingOrder="0"/>
    </xf>
    <xf borderId="0" fillId="0" fontId="1" numFmtId="0" xfId="0" applyAlignment="1" applyFont="1">
      <alignment horizontal="center" shrinkToFit="0" vertical="center" wrapText="1"/>
    </xf>
    <xf borderId="0" fillId="0" fontId="1" numFmtId="164" xfId="0" applyFont="1" applyNumberFormat="1"/>
    <xf borderId="0" fillId="0" fontId="1" numFmtId="0" xfId="0" applyAlignment="1" applyFont="1">
      <alignment horizontal="center"/>
    </xf>
    <xf borderId="0" fillId="2" fontId="1" numFmtId="164" xfId="0" applyFill="1" applyFont="1" applyNumberFormat="1"/>
    <xf borderId="0" fillId="2" fontId="1" numFmtId="0" xfId="0" applyFont="1"/>
    <xf borderId="0" fillId="2" fontId="1" numFmtId="0" xfId="0" applyAlignment="1" applyFont="1">
      <alignment horizontal="center"/>
    </xf>
  </cellXfs>
  <cellStyles count="1">
    <cellStyle xfId="0" name="Normal" builtinId="0"/>
  </cellStyles>
  <dxfs count="2"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6AA84F"/>
          <bgColor rgb="FF6AA84F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30" width="21.57"/>
    <col customWidth="1" min="31" max="31" width="34.0"/>
    <col customWidth="1" min="32" max="40" width="21.57"/>
  </cols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4" t="s">
        <v>32</v>
      </c>
      <c r="AH1" s="3" t="s">
        <v>33</v>
      </c>
    </row>
    <row r="2">
      <c r="A2" s="5">
        <v>44510.6401372338</v>
      </c>
      <c r="B2" s="6">
        <v>141.0</v>
      </c>
      <c r="C2" s="6" t="s">
        <v>34</v>
      </c>
      <c r="M2" s="6" t="s">
        <v>35</v>
      </c>
      <c r="N2" s="6" t="s">
        <v>36</v>
      </c>
      <c r="O2" s="6" t="s">
        <v>35</v>
      </c>
      <c r="P2" s="6" t="s">
        <v>35</v>
      </c>
      <c r="Q2" s="6" t="s">
        <v>35</v>
      </c>
      <c r="R2" s="6" t="s">
        <v>35</v>
      </c>
      <c r="S2" s="6" t="s">
        <v>35</v>
      </c>
      <c r="T2" s="6" t="s">
        <v>35</v>
      </c>
      <c r="U2" s="6" t="s">
        <v>35</v>
      </c>
      <c r="V2" s="6" t="s">
        <v>35</v>
      </c>
      <c r="W2" s="6" t="s">
        <v>35</v>
      </c>
      <c r="X2" s="6" t="s">
        <v>35</v>
      </c>
      <c r="Y2" s="6" t="s">
        <v>35</v>
      </c>
      <c r="Z2" s="6" t="s">
        <v>35</v>
      </c>
      <c r="AA2" s="6" t="s">
        <v>35</v>
      </c>
      <c r="AB2" s="6" t="s">
        <v>35</v>
      </c>
      <c r="AC2" s="6" t="s">
        <v>35</v>
      </c>
      <c r="AD2" s="6" t="s">
        <v>35</v>
      </c>
      <c r="AE2" s="6" t="s">
        <v>35</v>
      </c>
      <c r="AF2" s="6" t="s">
        <v>35</v>
      </c>
      <c r="AG2" s="6" t="s">
        <v>37</v>
      </c>
      <c r="AH2" s="6" t="s">
        <v>38</v>
      </c>
    </row>
    <row r="3">
      <c r="A3" s="5">
        <v>44510.67402626158</v>
      </c>
      <c r="B3" s="6">
        <v>142.0</v>
      </c>
      <c r="C3" s="6" t="s">
        <v>34</v>
      </c>
      <c r="M3" s="6" t="s">
        <v>35</v>
      </c>
      <c r="N3" s="6" t="s">
        <v>35</v>
      </c>
      <c r="O3" s="6" t="s">
        <v>36</v>
      </c>
      <c r="P3" s="6" t="s">
        <v>35</v>
      </c>
      <c r="Q3" s="6" t="s">
        <v>35</v>
      </c>
      <c r="R3" s="6" t="s">
        <v>35</v>
      </c>
      <c r="S3" s="6" t="s">
        <v>35</v>
      </c>
      <c r="T3" s="6" t="s">
        <v>35</v>
      </c>
      <c r="U3" s="6" t="s">
        <v>35</v>
      </c>
      <c r="V3" s="6" t="s">
        <v>35</v>
      </c>
      <c r="W3" s="6" t="s">
        <v>35</v>
      </c>
      <c r="X3" s="6" t="s">
        <v>35</v>
      </c>
      <c r="Y3" s="6" t="s">
        <v>35</v>
      </c>
      <c r="Z3" s="6" t="s">
        <v>35</v>
      </c>
      <c r="AA3" s="6" t="s">
        <v>36</v>
      </c>
      <c r="AB3" s="6" t="s">
        <v>35</v>
      </c>
      <c r="AC3" s="6" t="s">
        <v>35</v>
      </c>
      <c r="AD3" s="6" t="s">
        <v>35</v>
      </c>
      <c r="AE3" s="6" t="s">
        <v>35</v>
      </c>
      <c r="AF3" s="6" t="s">
        <v>35</v>
      </c>
      <c r="AG3" s="6" t="s">
        <v>39</v>
      </c>
      <c r="AH3" s="6" t="s">
        <v>40</v>
      </c>
    </row>
    <row r="4">
      <c r="A4" s="5">
        <v>44517.69214328704</v>
      </c>
      <c r="B4" s="6">
        <v>139.0</v>
      </c>
      <c r="C4" s="6" t="s">
        <v>34</v>
      </c>
      <c r="M4" s="6" t="s">
        <v>35</v>
      </c>
      <c r="N4" s="6" t="s">
        <v>36</v>
      </c>
      <c r="O4" s="6" t="s">
        <v>35</v>
      </c>
      <c r="P4" s="6" t="s">
        <v>36</v>
      </c>
      <c r="Q4" s="6" t="s">
        <v>35</v>
      </c>
      <c r="R4" s="6" t="s">
        <v>35</v>
      </c>
      <c r="S4" s="6" t="s">
        <v>35</v>
      </c>
      <c r="T4" s="6" t="s">
        <v>36</v>
      </c>
      <c r="U4" s="6" t="s">
        <v>35</v>
      </c>
      <c r="V4" s="6" t="s">
        <v>35</v>
      </c>
      <c r="W4" s="6" t="s">
        <v>36</v>
      </c>
      <c r="X4" s="6" t="s">
        <v>41</v>
      </c>
      <c r="Y4" s="6" t="s">
        <v>35</v>
      </c>
      <c r="Z4" s="6" t="s">
        <v>35</v>
      </c>
      <c r="AA4" s="6" t="s">
        <v>41</v>
      </c>
      <c r="AB4" s="6" t="s">
        <v>35</v>
      </c>
      <c r="AC4" s="6" t="s">
        <v>36</v>
      </c>
      <c r="AD4" s="6" t="s">
        <v>35</v>
      </c>
      <c r="AE4" s="6" t="s">
        <v>36</v>
      </c>
      <c r="AF4" s="6" t="s">
        <v>35</v>
      </c>
      <c r="AG4" s="6" t="s">
        <v>37</v>
      </c>
      <c r="AH4" s="6" t="s">
        <v>38</v>
      </c>
    </row>
    <row r="5">
      <c r="A5" s="5">
        <v>44519.57160846065</v>
      </c>
      <c r="B5" s="6">
        <v>139.0</v>
      </c>
      <c r="C5" s="6" t="s">
        <v>34</v>
      </c>
      <c r="M5" s="6" t="s">
        <v>35</v>
      </c>
      <c r="N5" s="6" t="s">
        <v>35</v>
      </c>
      <c r="O5" s="6" t="s">
        <v>35</v>
      </c>
      <c r="P5" s="6" t="s">
        <v>35</v>
      </c>
      <c r="Q5" s="6" t="s">
        <v>35</v>
      </c>
      <c r="R5" s="6" t="s">
        <v>35</v>
      </c>
      <c r="S5" s="6" t="s">
        <v>35</v>
      </c>
      <c r="T5" s="6" t="s">
        <v>36</v>
      </c>
      <c r="U5" s="6" t="s">
        <v>35</v>
      </c>
      <c r="V5" s="6" t="s">
        <v>35</v>
      </c>
      <c r="W5" s="6" t="s">
        <v>35</v>
      </c>
      <c r="X5" s="6" t="s">
        <v>35</v>
      </c>
      <c r="Y5" s="6" t="s">
        <v>35</v>
      </c>
      <c r="Z5" s="6" t="s">
        <v>35</v>
      </c>
      <c r="AA5" s="6" t="s">
        <v>35</v>
      </c>
      <c r="AB5" s="6" t="s">
        <v>35</v>
      </c>
      <c r="AC5" s="6" t="s">
        <v>35</v>
      </c>
      <c r="AD5" s="6" t="s">
        <v>35</v>
      </c>
      <c r="AE5" s="6" t="s">
        <v>35</v>
      </c>
      <c r="AF5" s="6" t="s">
        <v>35</v>
      </c>
      <c r="AG5" s="6" t="s">
        <v>37</v>
      </c>
      <c r="AH5" s="6" t="s">
        <v>42</v>
      </c>
    </row>
    <row r="6">
      <c r="A6" s="5">
        <v>44529.43217408565</v>
      </c>
      <c r="B6" s="6">
        <v>139.0</v>
      </c>
      <c r="C6" s="6" t="s">
        <v>34</v>
      </c>
      <c r="M6" s="6" t="s">
        <v>35</v>
      </c>
      <c r="N6" s="6" t="s">
        <v>35</v>
      </c>
      <c r="O6" s="6" t="s">
        <v>35</v>
      </c>
      <c r="P6" s="6" t="s">
        <v>35</v>
      </c>
      <c r="Q6" s="6" t="s">
        <v>35</v>
      </c>
      <c r="R6" s="6" t="s">
        <v>35</v>
      </c>
      <c r="S6" s="6" t="s">
        <v>35</v>
      </c>
      <c r="T6" s="6" t="s">
        <v>35</v>
      </c>
      <c r="U6" s="6" t="s">
        <v>35</v>
      </c>
      <c r="V6" s="6" t="s">
        <v>35</v>
      </c>
      <c r="W6" s="6" t="s">
        <v>35</v>
      </c>
      <c r="X6" s="6" t="s">
        <v>35</v>
      </c>
      <c r="Y6" s="6" t="s">
        <v>35</v>
      </c>
      <c r="Z6" s="6" t="s">
        <v>35</v>
      </c>
      <c r="AA6" s="6" t="s">
        <v>35</v>
      </c>
      <c r="AB6" s="6" t="s">
        <v>35</v>
      </c>
      <c r="AC6" s="6" t="s">
        <v>35</v>
      </c>
      <c r="AD6" s="6" t="s">
        <v>36</v>
      </c>
      <c r="AE6" s="6" t="s">
        <v>35</v>
      </c>
      <c r="AF6" s="6" t="s">
        <v>35</v>
      </c>
      <c r="AG6" s="6" t="s">
        <v>43</v>
      </c>
      <c r="AH6" s="6" t="s">
        <v>42</v>
      </c>
    </row>
    <row r="7">
      <c r="A7" s="7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0.57"/>
    <col customWidth="1" min="2" max="2" width="27.57"/>
    <col customWidth="1" min="4" max="4" width="19.0"/>
    <col customWidth="1" min="5" max="5" width="18.57"/>
    <col customWidth="1" min="6" max="6" width="23.0"/>
    <col customWidth="1" min="23" max="23" width="17.86"/>
  </cols>
  <sheetData>
    <row r="1">
      <c r="A1" s="8" t="str">
        <f>IFERROR(__xludf.DUMMYFUNCTION("QUERY(IMPORTRANGE(""https://docs.google.com/spreadsheets/d/1M1xR_EgKWBZZMOYPeLbpvrBJn1vfksY3DoEVopZxXIo/edit?resourcekey#gid=850655028"",""Réponses!A1:AH""),""Select Col1,Col2,Col3,Col14,Col15,Col16,Col17,Col18,Col19,Col20,Col21,Col22,Col23,Col24,Col25,Co"&amp;"l26,Col27,Col28,Col29,Col30,Col31,Col32,Col33"")"),"Horodateur")</f>
        <v>Horodateur</v>
      </c>
      <c r="B1" s="8" t="str">
        <f>IFERROR(__xludf.DUMMYFUNCTION("""COMPUTED_VALUE"""),"Numéro du chariot")</f>
        <v>Numéro du chariot</v>
      </c>
      <c r="C1" s="8" t="str">
        <f>IFERROR(__xludf.DUMMYFUNCTION("""COMPUTED_VALUE"""),"Type de contrôle")</f>
        <v>Type de contrôle</v>
      </c>
      <c r="D1" s="3" t="str">
        <f>IFERROR(__xludf.DUMMYFUNCTION("""COMPUTED_VALUE"""),"ROUES [Contrôle visuel d'un sous gonflage]")</f>
        <v>ROUES [Contrôle visuel d'un sous gonflage]</v>
      </c>
      <c r="E1" s="3" t="str">
        <f>IFERROR(__xludf.DUMMYFUNCTION("""COMPUTED_VALUE"""),"MOTEUR [Fuites (huile, eau, carburant, liquide de frein)]")</f>
        <v>MOTEUR [Fuites (huile, eau, carburant, liquide de frein)]</v>
      </c>
      <c r="F1" s="3" t="str">
        <f>IFERROR(__xludf.DUMMYFUNCTION("""COMPUTED_VALUE"""),"MOTEUR [Démarrage facile]")</f>
        <v>MOTEUR [Démarrage facile]</v>
      </c>
      <c r="G1" s="3" t="str">
        <f>IFERROR(__xludf.DUMMYFUNCTION("""COMPUTED_VALUE"""),"TRANSMISSION FREINAGE [Fonctionnement du freinage]")</f>
        <v>TRANSMISSION FREINAGE [Fonctionnement du freinage]</v>
      </c>
      <c r="H1" s="3" t="str">
        <f>IFERROR(__xludf.DUMMYFUNCTION("""COMPUTED_VALUE"""),"TRANSMISSION FREINAGE [Frein à main]")</f>
        <v>TRANSMISSION FREINAGE [Frein à main]</v>
      </c>
      <c r="I1" s="3" t="str">
        <f>IFERROR(__xludf.DUMMYFUNCTION("""COMPUTED_VALUE"""),"DIRECTION [Bruit, jeu, point dur …]")</f>
        <v>DIRECTION [Bruit, jeu, point dur …]</v>
      </c>
      <c r="J1" s="3" t="str">
        <f>IFERROR(__xludf.DUMMYFUNCTION("""COMPUTED_VALUE"""),"CIRCUIT HYDRAULIQUE [Etat des flexibles et raccords (fuyards, gras, coupés …)]")</f>
        <v>CIRCUIT HYDRAULIQUE [Etat des flexibles et raccords (fuyards, gras, coupés …)]</v>
      </c>
      <c r="K1" s="3" t="str">
        <f>IFERROR(__xludf.DUMMYFUNCTION("""COMPUTED_VALUE"""),"CIRCUIT HYDRAULIQUE [Etat des vérins (fuyards, gras, oxydés …)]")</f>
        <v>CIRCUIT HYDRAULIQUE [Etat des vérins (fuyards, gras, oxydés …)]</v>
      </c>
      <c r="L1" s="3" t="str">
        <f>IFERROR(__xludf.DUMMYFUNCTION("""COMPUTED_VALUE"""),"FOURCHES [Fonctionnement de l'ensemble élévateur, inclinaison]")</f>
        <v>FOURCHES [Fonctionnement de l'ensemble élévateur, inclinaison]</v>
      </c>
      <c r="M1" s="3" t="str">
        <f>IFERROR(__xludf.DUMMYFUNCTION("""COMPUTED_VALUE"""),"FOURCHES [Fonctionnement du positionneur ou écarteur de fourches]")</f>
        <v>FOURCHES [Fonctionnement du positionneur ou écarteur de fourches]</v>
      </c>
      <c r="N1" s="3" t="str">
        <f>IFERROR(__xludf.DUMMYFUNCTION("""COMPUTED_VALUE"""),"FOURCHES [Fourches tordues, abimées, marquées …]")</f>
        <v>FOURCHES [Fourches tordues, abimées, marquées …]</v>
      </c>
      <c r="O1" s="3" t="str">
        <f>IFERROR(__xludf.DUMMYFUNCTION("""COMPUTED_VALUE"""),"FOURCHES [Contrôle de la bonne fixation des fourches (boulon, support) ]")</f>
        <v>FOURCHES [Contrôle de la bonne fixation des fourches (boulon, support) ]</v>
      </c>
      <c r="P1" s="3" t="str">
        <f>IFERROR(__xludf.DUMMYFUNCTION("""COMPUTED_VALUE"""),"CABINE [Rétroviseur intérieur opérationnel]")</f>
        <v>CABINE [Rétroviseur intérieur opérationnel]</v>
      </c>
      <c r="Q1" s="3" t="str">
        <f>IFERROR(__xludf.DUMMYFUNCTION("""COMPUTED_VALUE"""),"CABINE [Propreté intérieure (dégradée, sale, ...) nettoyage si nécessaire]")</f>
        <v>CABINE [Propreté intérieure (dégradée, sale, ...) nettoyage si nécessaire]</v>
      </c>
      <c r="R1" s="3" t="str">
        <f>IFERROR(__xludf.DUMMYFUNCTION("""COMPUTED_VALUE"""),"EQUIPEMENT ELECTRIQUE [Fonctionnement du klaxon]")</f>
        <v>EQUIPEMENT ELECTRIQUE [Fonctionnement du klaxon]</v>
      </c>
      <c r="S1" s="3" t="str">
        <f>IFERROR(__xludf.DUMMYFUNCTION("""COMPUTED_VALUE"""),"EQUIPEMENT ELECTRIQUE [Fonctionnement des feux de signalisation]")</f>
        <v>EQUIPEMENT ELECTRIQUE [Fonctionnement des feux de signalisation]</v>
      </c>
      <c r="T1" s="3" t="str">
        <f>IFERROR(__xludf.DUMMYFUNCTION("""COMPUTED_VALUE"""),"EQUIPEMENT ELECTRIQUE [Fonctionnement du feu à l'éclat du gyrophare]")</f>
        <v>EQUIPEMENT ELECTRIQUE [Fonctionnement du feu à l'éclat du gyrophare]</v>
      </c>
      <c r="U1" s="3" t="str">
        <f>IFERROR(__xludf.DUMMYFUNCTION("""COMPUTED_VALUE"""),"EQUIPEMENT ELECTRIQUE [Bip arrière ]")</f>
        <v>EQUIPEMENT ELECTRIQUE [Bip arrière ]</v>
      </c>
      <c r="V1" s="3" t="str">
        <f>IFERROR(__xludf.DUMMYFUNCTION("""COMPUTED_VALUE"""),"EQUIPEMENT ELECTRIQUE [Essuie- avant/arrière ]")</f>
        <v>EQUIPEMENT ELECTRIQUE [Essuie- avant/arrière ]</v>
      </c>
      <c r="W1" s="8" t="str">
        <f>IFERROR(__xludf.DUMMYFUNCTION("""COMPUTED_VALUE"""),"OBSERVATIONS")</f>
        <v>OBSERVATIONS</v>
      </c>
    </row>
    <row r="2">
      <c r="A2" s="9">
        <f>IFERROR(__xludf.DUMMYFUNCTION("""COMPUTED_VALUE"""),44510.64013723379)</f>
        <v>44510.64014</v>
      </c>
      <c r="B2" s="1">
        <f>IFERROR(__xludf.DUMMYFUNCTION("""COMPUTED_VALUE"""),141.0)</f>
        <v>141</v>
      </c>
      <c r="C2" s="1" t="str">
        <f>IFERROR(__xludf.DUMMYFUNCTION("""COMPUTED_VALUE"""),"Journalier")</f>
        <v>Journalier</v>
      </c>
      <c r="D2" s="1" t="str">
        <f>IFERROR(__xludf.DUMMYFUNCTION("""COMPUTED_VALUE"""),"Non conforme")</f>
        <v>Non conforme</v>
      </c>
      <c r="E2" s="1" t="str">
        <f>IFERROR(__xludf.DUMMYFUNCTION("""COMPUTED_VALUE"""),"Conforme")</f>
        <v>Conforme</v>
      </c>
      <c r="F2" s="1" t="str">
        <f>IFERROR(__xludf.DUMMYFUNCTION("""COMPUTED_VALUE"""),"Conforme")</f>
        <v>Conforme</v>
      </c>
      <c r="G2" s="1" t="str">
        <f>IFERROR(__xludf.DUMMYFUNCTION("""COMPUTED_VALUE"""),"Conforme")</f>
        <v>Conforme</v>
      </c>
      <c r="H2" s="1" t="str">
        <f>IFERROR(__xludf.DUMMYFUNCTION("""COMPUTED_VALUE"""),"Conforme")</f>
        <v>Conforme</v>
      </c>
      <c r="I2" s="1" t="str">
        <f>IFERROR(__xludf.DUMMYFUNCTION("""COMPUTED_VALUE"""),"Conforme")</f>
        <v>Conforme</v>
      </c>
      <c r="J2" s="1" t="str">
        <f>IFERROR(__xludf.DUMMYFUNCTION("""COMPUTED_VALUE"""),"Conforme")</f>
        <v>Conforme</v>
      </c>
      <c r="K2" s="1" t="str">
        <f>IFERROR(__xludf.DUMMYFUNCTION("""COMPUTED_VALUE"""),"Conforme")</f>
        <v>Conforme</v>
      </c>
      <c r="L2" s="1" t="str">
        <f>IFERROR(__xludf.DUMMYFUNCTION("""COMPUTED_VALUE"""),"Conforme")</f>
        <v>Conforme</v>
      </c>
      <c r="M2" s="1" t="str">
        <f>IFERROR(__xludf.DUMMYFUNCTION("""COMPUTED_VALUE"""),"Conforme")</f>
        <v>Conforme</v>
      </c>
      <c r="N2" s="1" t="str">
        <f>IFERROR(__xludf.DUMMYFUNCTION("""COMPUTED_VALUE"""),"Conforme")</f>
        <v>Conforme</v>
      </c>
      <c r="O2" s="1" t="str">
        <f>IFERROR(__xludf.DUMMYFUNCTION("""COMPUTED_VALUE"""),"Conforme")</f>
        <v>Conforme</v>
      </c>
      <c r="P2" s="1" t="str">
        <f>IFERROR(__xludf.DUMMYFUNCTION("""COMPUTED_VALUE"""),"Conforme")</f>
        <v>Conforme</v>
      </c>
      <c r="Q2" s="1" t="str">
        <f>IFERROR(__xludf.DUMMYFUNCTION("""COMPUTED_VALUE"""),"Conforme")</f>
        <v>Conforme</v>
      </c>
      <c r="R2" s="1" t="str">
        <f>IFERROR(__xludf.DUMMYFUNCTION("""COMPUTED_VALUE"""),"Conforme")</f>
        <v>Conforme</v>
      </c>
      <c r="S2" s="1" t="str">
        <f>IFERROR(__xludf.DUMMYFUNCTION("""COMPUTED_VALUE"""),"Conforme")</f>
        <v>Conforme</v>
      </c>
      <c r="T2" s="1" t="str">
        <f>IFERROR(__xludf.DUMMYFUNCTION("""COMPUTED_VALUE"""),"Conforme")</f>
        <v>Conforme</v>
      </c>
      <c r="U2" s="1" t="str">
        <f>IFERROR(__xludf.DUMMYFUNCTION("""COMPUTED_VALUE"""),"Conforme")</f>
        <v>Conforme</v>
      </c>
      <c r="V2" s="1" t="str">
        <f>IFERROR(__xludf.DUMMYFUNCTION("""COMPUTED_VALUE"""),"Conforme")</f>
        <v>Conforme</v>
      </c>
      <c r="W2" s="10" t="str">
        <f>IFERROR(__xludf.DUMMYFUNCTION("""COMPUTED_VALUE"""),"RAS")</f>
        <v>RAS</v>
      </c>
    </row>
    <row r="3">
      <c r="A3" s="9">
        <f>IFERROR(__xludf.DUMMYFUNCTION("""COMPUTED_VALUE"""),44510.67402626157)</f>
        <v>44510.67403</v>
      </c>
      <c r="B3" s="1">
        <f>IFERROR(__xludf.DUMMYFUNCTION("""COMPUTED_VALUE"""),142.0)</f>
        <v>142</v>
      </c>
      <c r="C3" s="1" t="str">
        <f>IFERROR(__xludf.DUMMYFUNCTION("""COMPUTED_VALUE"""),"Journalier")</f>
        <v>Journalier</v>
      </c>
      <c r="D3" s="1" t="str">
        <f>IFERROR(__xludf.DUMMYFUNCTION("""COMPUTED_VALUE"""),"Conforme")</f>
        <v>Conforme</v>
      </c>
      <c r="E3" s="1" t="str">
        <f>IFERROR(__xludf.DUMMYFUNCTION("""COMPUTED_VALUE"""),"Non conforme")</f>
        <v>Non conforme</v>
      </c>
      <c r="F3" s="1" t="str">
        <f>IFERROR(__xludf.DUMMYFUNCTION("""COMPUTED_VALUE"""),"Conforme")</f>
        <v>Conforme</v>
      </c>
      <c r="G3" s="1" t="str">
        <f>IFERROR(__xludf.DUMMYFUNCTION("""COMPUTED_VALUE"""),"Conforme")</f>
        <v>Conforme</v>
      </c>
      <c r="H3" s="1" t="str">
        <f>IFERROR(__xludf.DUMMYFUNCTION("""COMPUTED_VALUE"""),"Conforme")</f>
        <v>Conforme</v>
      </c>
      <c r="I3" s="1" t="str">
        <f>IFERROR(__xludf.DUMMYFUNCTION("""COMPUTED_VALUE"""),"Conforme")</f>
        <v>Conforme</v>
      </c>
      <c r="J3" s="1" t="str">
        <f>IFERROR(__xludf.DUMMYFUNCTION("""COMPUTED_VALUE"""),"Conforme")</f>
        <v>Conforme</v>
      </c>
      <c r="K3" s="1" t="str">
        <f>IFERROR(__xludf.DUMMYFUNCTION("""COMPUTED_VALUE"""),"Conforme")</f>
        <v>Conforme</v>
      </c>
      <c r="L3" s="1" t="str">
        <f>IFERROR(__xludf.DUMMYFUNCTION("""COMPUTED_VALUE"""),"Conforme")</f>
        <v>Conforme</v>
      </c>
      <c r="M3" s="1" t="str">
        <f>IFERROR(__xludf.DUMMYFUNCTION("""COMPUTED_VALUE"""),"Conforme")</f>
        <v>Conforme</v>
      </c>
      <c r="N3" s="1" t="str">
        <f>IFERROR(__xludf.DUMMYFUNCTION("""COMPUTED_VALUE"""),"Conforme")</f>
        <v>Conforme</v>
      </c>
      <c r="O3" s="1" t="str">
        <f>IFERROR(__xludf.DUMMYFUNCTION("""COMPUTED_VALUE"""),"Conforme")</f>
        <v>Conforme</v>
      </c>
      <c r="P3" s="1" t="str">
        <f>IFERROR(__xludf.DUMMYFUNCTION("""COMPUTED_VALUE"""),"Conforme")</f>
        <v>Conforme</v>
      </c>
      <c r="Q3" s="1" t="str">
        <f>IFERROR(__xludf.DUMMYFUNCTION("""COMPUTED_VALUE"""),"Non conforme")</f>
        <v>Non conforme</v>
      </c>
      <c r="R3" s="1" t="str">
        <f>IFERROR(__xludf.DUMMYFUNCTION("""COMPUTED_VALUE"""),"Conforme")</f>
        <v>Conforme</v>
      </c>
      <c r="S3" s="1" t="str">
        <f>IFERROR(__xludf.DUMMYFUNCTION("""COMPUTED_VALUE"""),"Conforme")</f>
        <v>Conforme</v>
      </c>
      <c r="T3" s="1" t="str">
        <f>IFERROR(__xludf.DUMMYFUNCTION("""COMPUTED_VALUE"""),"Conforme")</f>
        <v>Conforme</v>
      </c>
      <c r="U3" s="1" t="str">
        <f>IFERROR(__xludf.DUMMYFUNCTION("""COMPUTED_VALUE"""),"Conforme")</f>
        <v>Conforme</v>
      </c>
      <c r="V3" s="1" t="str">
        <f>IFERROR(__xludf.DUMMYFUNCTION("""COMPUTED_VALUE"""),"Conforme")</f>
        <v>Conforme</v>
      </c>
      <c r="W3" s="10" t="str">
        <f>IFERROR(__xludf.DUMMYFUNCTION("""COMPUTED_VALUE"""),"Fuite huile")</f>
        <v>Fuite huile</v>
      </c>
    </row>
    <row r="4">
      <c r="A4" s="11">
        <f>IFERROR(__xludf.DUMMYFUNCTION("""COMPUTED_VALUE"""),44517.69214328704)</f>
        <v>44517.69214</v>
      </c>
      <c r="B4" s="12">
        <f>IFERROR(__xludf.DUMMYFUNCTION("""COMPUTED_VALUE"""),139.0)</f>
        <v>139</v>
      </c>
      <c r="C4" s="12" t="str">
        <f>IFERROR(__xludf.DUMMYFUNCTION("""COMPUTED_VALUE"""),"Journalier")</f>
        <v>Journalier</v>
      </c>
      <c r="D4" s="12" t="str">
        <f>IFERROR(__xludf.DUMMYFUNCTION("""COMPUTED_VALUE"""),"Non conforme")</f>
        <v>Non conforme</v>
      </c>
      <c r="E4" s="12" t="str">
        <f>IFERROR(__xludf.DUMMYFUNCTION("""COMPUTED_VALUE"""),"Conforme")</f>
        <v>Conforme</v>
      </c>
      <c r="F4" s="12" t="str">
        <f>IFERROR(__xludf.DUMMYFUNCTION("""COMPUTED_VALUE"""),"Non conforme")</f>
        <v>Non conforme</v>
      </c>
      <c r="G4" s="12" t="str">
        <f>IFERROR(__xludf.DUMMYFUNCTION("""COMPUTED_VALUE"""),"Conforme")</f>
        <v>Conforme</v>
      </c>
      <c r="H4" s="12" t="str">
        <f>IFERROR(__xludf.DUMMYFUNCTION("""COMPUTED_VALUE"""),"Conforme")</f>
        <v>Conforme</v>
      </c>
      <c r="I4" s="12" t="str">
        <f>IFERROR(__xludf.DUMMYFUNCTION("""COMPUTED_VALUE"""),"Conforme")</f>
        <v>Conforme</v>
      </c>
      <c r="J4" s="12" t="str">
        <f>IFERROR(__xludf.DUMMYFUNCTION("""COMPUTED_VALUE"""),"Non conforme")</f>
        <v>Non conforme</v>
      </c>
      <c r="K4" s="12" t="str">
        <f>IFERROR(__xludf.DUMMYFUNCTION("""COMPUTED_VALUE"""),"Conforme")</f>
        <v>Conforme</v>
      </c>
      <c r="L4" s="12" t="str">
        <f>IFERROR(__xludf.DUMMYFUNCTION("""COMPUTED_VALUE"""),"Conforme")</f>
        <v>Conforme</v>
      </c>
      <c r="M4" s="12" t="str">
        <f>IFERROR(__xludf.DUMMYFUNCTION("""COMPUTED_VALUE"""),"Non conforme")</f>
        <v>Non conforme</v>
      </c>
      <c r="N4" s="12" t="str">
        <f>IFERROR(__xludf.DUMMYFUNCTION("""COMPUTED_VALUE"""),"Autre")</f>
        <v>Autre</v>
      </c>
      <c r="O4" s="12" t="str">
        <f>IFERROR(__xludf.DUMMYFUNCTION("""COMPUTED_VALUE"""),"Conforme")</f>
        <v>Conforme</v>
      </c>
      <c r="P4" s="12" t="str">
        <f>IFERROR(__xludf.DUMMYFUNCTION("""COMPUTED_VALUE"""),"Conforme")</f>
        <v>Conforme</v>
      </c>
      <c r="Q4" s="12" t="str">
        <f>IFERROR(__xludf.DUMMYFUNCTION("""COMPUTED_VALUE"""),"Autre")</f>
        <v>Autre</v>
      </c>
      <c r="R4" s="12" t="str">
        <f>IFERROR(__xludf.DUMMYFUNCTION("""COMPUTED_VALUE"""),"Conforme")</f>
        <v>Conforme</v>
      </c>
      <c r="S4" s="12" t="str">
        <f>IFERROR(__xludf.DUMMYFUNCTION("""COMPUTED_VALUE"""),"Non conforme")</f>
        <v>Non conforme</v>
      </c>
      <c r="T4" s="12" t="str">
        <f>IFERROR(__xludf.DUMMYFUNCTION("""COMPUTED_VALUE"""),"Conforme")</f>
        <v>Conforme</v>
      </c>
      <c r="U4" s="12" t="str">
        <f>IFERROR(__xludf.DUMMYFUNCTION("""COMPUTED_VALUE"""),"Non conforme")</f>
        <v>Non conforme</v>
      </c>
      <c r="V4" s="12" t="str">
        <f>IFERROR(__xludf.DUMMYFUNCTION("""COMPUTED_VALUE"""),"Conforme")</f>
        <v>Conforme</v>
      </c>
      <c r="W4" s="13" t="str">
        <f>IFERROR(__xludf.DUMMYFUNCTION("""COMPUTED_VALUE"""),"RAS")</f>
        <v>RAS</v>
      </c>
    </row>
    <row r="5">
      <c r="A5" s="9">
        <f>IFERROR(__xludf.DUMMYFUNCTION("""COMPUTED_VALUE"""),44519.57160846065)</f>
        <v>44519.57161</v>
      </c>
      <c r="B5" s="1">
        <f>IFERROR(__xludf.DUMMYFUNCTION("""COMPUTED_VALUE"""),139.0)</f>
        <v>139</v>
      </c>
      <c r="C5" s="1" t="str">
        <f>IFERROR(__xludf.DUMMYFUNCTION("""COMPUTED_VALUE"""),"Journalier")</f>
        <v>Journalier</v>
      </c>
      <c r="D5" s="1" t="str">
        <f>IFERROR(__xludf.DUMMYFUNCTION("""COMPUTED_VALUE"""),"Conforme")</f>
        <v>Conforme</v>
      </c>
      <c r="E5" s="1" t="str">
        <f>IFERROR(__xludf.DUMMYFUNCTION("""COMPUTED_VALUE"""),"Conforme")</f>
        <v>Conforme</v>
      </c>
      <c r="F5" s="1" t="str">
        <f>IFERROR(__xludf.DUMMYFUNCTION("""COMPUTED_VALUE"""),"Conforme")</f>
        <v>Conforme</v>
      </c>
      <c r="G5" s="1" t="str">
        <f>IFERROR(__xludf.DUMMYFUNCTION("""COMPUTED_VALUE"""),"Conforme")</f>
        <v>Conforme</v>
      </c>
      <c r="H5" s="1" t="str">
        <f>IFERROR(__xludf.DUMMYFUNCTION("""COMPUTED_VALUE"""),"Conforme")</f>
        <v>Conforme</v>
      </c>
      <c r="I5" s="1" t="str">
        <f>IFERROR(__xludf.DUMMYFUNCTION("""COMPUTED_VALUE"""),"Conforme")</f>
        <v>Conforme</v>
      </c>
      <c r="J5" s="1" t="str">
        <f>IFERROR(__xludf.DUMMYFUNCTION("""COMPUTED_VALUE"""),"Non conforme")</f>
        <v>Non conforme</v>
      </c>
      <c r="K5" s="1" t="str">
        <f>IFERROR(__xludf.DUMMYFUNCTION("""COMPUTED_VALUE"""),"Conforme")</f>
        <v>Conforme</v>
      </c>
      <c r="L5" s="1" t="str">
        <f>IFERROR(__xludf.DUMMYFUNCTION("""COMPUTED_VALUE"""),"Conforme")</f>
        <v>Conforme</v>
      </c>
      <c r="M5" s="1" t="str">
        <f>IFERROR(__xludf.DUMMYFUNCTION("""COMPUTED_VALUE"""),"Conforme")</f>
        <v>Conforme</v>
      </c>
      <c r="N5" s="1" t="str">
        <f>IFERROR(__xludf.DUMMYFUNCTION("""COMPUTED_VALUE"""),"Conforme")</f>
        <v>Conforme</v>
      </c>
      <c r="O5" s="1" t="str">
        <f>IFERROR(__xludf.DUMMYFUNCTION("""COMPUTED_VALUE"""),"Conforme")</f>
        <v>Conforme</v>
      </c>
      <c r="P5" s="1" t="str">
        <f>IFERROR(__xludf.DUMMYFUNCTION("""COMPUTED_VALUE"""),"Conforme")</f>
        <v>Conforme</v>
      </c>
      <c r="Q5" s="1" t="str">
        <f>IFERROR(__xludf.DUMMYFUNCTION("""COMPUTED_VALUE"""),"Conforme")</f>
        <v>Conforme</v>
      </c>
      <c r="R5" s="1" t="str">
        <f>IFERROR(__xludf.DUMMYFUNCTION("""COMPUTED_VALUE"""),"Conforme")</f>
        <v>Conforme</v>
      </c>
      <c r="S5" s="1" t="str">
        <f>IFERROR(__xludf.DUMMYFUNCTION("""COMPUTED_VALUE"""),"Conforme")</f>
        <v>Conforme</v>
      </c>
      <c r="T5" s="1" t="str">
        <f>IFERROR(__xludf.DUMMYFUNCTION("""COMPUTED_VALUE"""),"Conforme")</f>
        <v>Conforme</v>
      </c>
      <c r="U5" s="1" t="str">
        <f>IFERROR(__xludf.DUMMYFUNCTION("""COMPUTED_VALUE"""),"Conforme")</f>
        <v>Conforme</v>
      </c>
      <c r="V5" s="1" t="str">
        <f>IFERROR(__xludf.DUMMYFUNCTION("""COMPUTED_VALUE"""),"Conforme")</f>
        <v>Conforme</v>
      </c>
      <c r="W5" s="10" t="str">
        <f>IFERROR(__xludf.DUMMYFUNCTION("""COMPUTED_VALUE"""),"RAS")</f>
        <v>RAS</v>
      </c>
    </row>
    <row r="6">
      <c r="A6" s="9">
        <f>IFERROR(__xludf.DUMMYFUNCTION("""COMPUTED_VALUE"""),44529.43217408565)</f>
        <v>44529.43217</v>
      </c>
      <c r="B6" s="1">
        <f>IFERROR(__xludf.DUMMYFUNCTION("""COMPUTED_VALUE"""),139.0)</f>
        <v>139</v>
      </c>
      <c r="C6" s="1" t="str">
        <f>IFERROR(__xludf.DUMMYFUNCTION("""COMPUTED_VALUE"""),"Journalier")</f>
        <v>Journalier</v>
      </c>
      <c r="D6" s="1" t="str">
        <f>IFERROR(__xludf.DUMMYFUNCTION("""COMPUTED_VALUE"""),"Conforme")</f>
        <v>Conforme</v>
      </c>
      <c r="E6" s="1" t="str">
        <f>IFERROR(__xludf.DUMMYFUNCTION("""COMPUTED_VALUE"""),"Conforme")</f>
        <v>Conforme</v>
      </c>
      <c r="F6" s="1" t="str">
        <f>IFERROR(__xludf.DUMMYFUNCTION("""COMPUTED_VALUE"""),"Conforme")</f>
        <v>Conforme</v>
      </c>
      <c r="G6" s="1" t="str">
        <f>IFERROR(__xludf.DUMMYFUNCTION("""COMPUTED_VALUE"""),"Conforme")</f>
        <v>Conforme</v>
      </c>
      <c r="H6" s="1" t="str">
        <f>IFERROR(__xludf.DUMMYFUNCTION("""COMPUTED_VALUE"""),"Conforme")</f>
        <v>Conforme</v>
      </c>
      <c r="I6" s="1" t="str">
        <f>IFERROR(__xludf.DUMMYFUNCTION("""COMPUTED_VALUE"""),"Conforme")</f>
        <v>Conforme</v>
      </c>
      <c r="J6" s="1" t="str">
        <f>IFERROR(__xludf.DUMMYFUNCTION("""COMPUTED_VALUE"""),"Conforme")</f>
        <v>Conforme</v>
      </c>
      <c r="K6" s="1" t="str">
        <f>IFERROR(__xludf.DUMMYFUNCTION("""COMPUTED_VALUE"""),"Conforme")</f>
        <v>Conforme</v>
      </c>
      <c r="L6" s="1" t="str">
        <f>IFERROR(__xludf.DUMMYFUNCTION("""COMPUTED_VALUE"""),"Conforme")</f>
        <v>Conforme</v>
      </c>
      <c r="M6" s="1" t="str">
        <f>IFERROR(__xludf.DUMMYFUNCTION("""COMPUTED_VALUE"""),"Conforme")</f>
        <v>Conforme</v>
      </c>
      <c r="N6" s="1" t="str">
        <f>IFERROR(__xludf.DUMMYFUNCTION("""COMPUTED_VALUE"""),"Conforme")</f>
        <v>Conforme</v>
      </c>
      <c r="O6" s="1" t="str">
        <f>IFERROR(__xludf.DUMMYFUNCTION("""COMPUTED_VALUE"""),"Conforme")</f>
        <v>Conforme</v>
      </c>
      <c r="P6" s="1" t="str">
        <f>IFERROR(__xludf.DUMMYFUNCTION("""COMPUTED_VALUE"""),"Conforme")</f>
        <v>Conforme</v>
      </c>
      <c r="Q6" s="1" t="str">
        <f>IFERROR(__xludf.DUMMYFUNCTION("""COMPUTED_VALUE"""),"Conforme")</f>
        <v>Conforme</v>
      </c>
      <c r="R6" s="1" t="str">
        <f>IFERROR(__xludf.DUMMYFUNCTION("""COMPUTED_VALUE"""),"Conforme")</f>
        <v>Conforme</v>
      </c>
      <c r="S6" s="1" t="str">
        <f>IFERROR(__xludf.DUMMYFUNCTION("""COMPUTED_VALUE"""),"Conforme")</f>
        <v>Conforme</v>
      </c>
      <c r="T6" s="1" t="str">
        <f>IFERROR(__xludf.DUMMYFUNCTION("""COMPUTED_VALUE"""),"Non conforme")</f>
        <v>Non conforme</v>
      </c>
      <c r="U6" s="1" t="str">
        <f>IFERROR(__xludf.DUMMYFUNCTION("""COMPUTED_VALUE"""),"Conforme")</f>
        <v>Conforme</v>
      </c>
      <c r="V6" s="1" t="str">
        <f>IFERROR(__xludf.DUMMYFUNCTION("""COMPUTED_VALUE"""),"Conforme")</f>
        <v>Conforme</v>
      </c>
      <c r="W6" s="1" t="str">
        <f>IFERROR(__xludf.DUMMYFUNCTION("""COMPUTED_VALUE"""),"Feu HS")</f>
        <v>Feu HS</v>
      </c>
    </row>
    <row r="7">
      <c r="A7" s="9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>
      <c r="A8" s="9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>
      <c r="A9" s="9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>
      <c r="A10" s="9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>
      <c r="A11" s="9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>
      <c r="A12" s="9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>
      <c r="A13" s="9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>
      <c r="A14" s="9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>
      <c r="A15" s="9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>
      <c r="A16" s="9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>
      <c r="A17" s="9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>
      <c r="A18" s="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>
      <c r="A19" s="9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>
      <c r="A20" s="9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>
      <c r="A21" s="9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>
      <c r="A22" s="9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>
      <c r="A23" s="9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>
      <c r="A24" s="9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>
      <c r="A25" s="9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>
      <c r="A26" s="9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>
      <c r="A27" s="9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>
      <c r="A28" s="9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>
      <c r="A29" s="9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>
      <c r="A30" s="9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>
      <c r="A31" s="9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>
      <c r="A32" s="9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>
      <c r="A33" s="9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>
      <c r="A34" s="9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>
      <c r="A35" s="9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>
      <c r="A36" s="9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>
      <c r="A37" s="9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>
      <c r="A38" s="9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>
      <c r="A39" s="9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>
      <c r="A40" s="9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>
      <c r="A41" s="9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>
      <c r="A42" s="9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>
      <c r="A43" s="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>
      <c r="A44" s="9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>
      <c r="A46" s="9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>
      <c r="A47" s="9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>
      <c r="A48" s="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>
      <c r="A49" s="9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>
      <c r="A50" s="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>
      <c r="A51" s="9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>
      <c r="A52" s="9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>
      <c r="A53" s="9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>
      <c r="A54" s="9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>
      <c r="A55" s="9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>
      <c r="A56" s="9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>
      <c r="A57" s="9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>
      <c r="A58" s="9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>
      <c r="A60" s="9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>
      <c r="A61" s="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>
      <c r="A62" s="9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>
      <c r="A63" s="9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>
      <c r="A64" s="9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>
      <c r="A65" s="9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>
      <c r="A66" s="9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>
      <c r="A67" s="9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>
      <c r="A68" s="9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>
      <c r="A69" s="9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>
      <c r="A70" s="9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>
      <c r="A71" s="9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>
      <c r="A72" s="9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>
      <c r="A74" s="9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>
      <c r="A75" s="9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>
      <c r="A76" s="9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>
      <c r="A77" s="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>
      <c r="A78" s="9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>
      <c r="A79" s="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>
      <c r="A80" s="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>
      <c r="A81" s="9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>
      <c r="A82" s="9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>
      <c r="A83" s="9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>
      <c r="A84" s="9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>
      <c r="A85" s="9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>
      <c r="A86" s="9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>
      <c r="A88" s="9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>
      <c r="A89" s="9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>
      <c r="A90" s="9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>
      <c r="A91" s="9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>
      <c r="A92" s="9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>
      <c r="A93" s="9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>
      <c r="A94" s="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>
      <c r="A95" s="9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>
      <c r="A96" s="9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>
      <c r="A97" s="9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0"/>
    </row>
    <row r="98">
      <c r="A98" s="9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0"/>
    </row>
    <row r="99">
      <c r="A99" s="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0"/>
    </row>
    <row r="100">
      <c r="A100" s="9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0"/>
    </row>
    <row r="101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>
      <c r="A102" s="9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>
      <c r="A103" s="9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>
      <c r="A104" s="9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>
      <c r="A105" s="9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>
      <c r="A106" s="9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0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0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0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0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0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0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0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0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0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0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0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0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0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0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0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0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0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0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0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0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0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0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0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0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0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0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0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0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0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0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0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0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0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0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0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0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</row>
    <row r="999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</row>
    <row r="1000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</row>
  </sheetData>
  <conditionalFormatting sqref="A2:W1000">
    <cfRule type="expression" dxfId="0" priority="1" operator="notContains">
      <formula>ISERROR(SEARCH((Conforme),(A2)))</formula>
    </cfRule>
  </conditionalFormatting>
  <conditionalFormatting sqref="A2:W1000">
    <cfRule type="endsWith" dxfId="1" priority="2" operator="endsWith" text="=Non conforme">
      <formula>RIGHT((A2),LEN("=Non conforme"))=("=Non conforme")</formula>
    </cfRule>
  </conditionalFormatting>
  <drawing r:id="rId1"/>
</worksheet>
</file>