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rel\Documents\Elior\"/>
    </mc:Choice>
  </mc:AlternateContent>
  <xr:revisionPtr revIDLastSave="0" documentId="8_{4588858D-5A03-4342-811C-19B47165624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alendrier" sheetId="2" r:id="rId1"/>
    <sheet name="Base JF" sheetId="3" r:id="rId2"/>
    <sheet name="Choix" sheetId="4" r:id="rId3"/>
  </sheets>
  <definedNames>
    <definedName name="Feries">'Base JF'!$D$2:$D$12</definedName>
    <definedName name="Paques">'Base JF'!$F$2:$H$42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6" i="2" l="1"/>
  <c r="D7" i="2"/>
  <c r="D8" i="2"/>
  <c r="D9" i="2"/>
  <c r="D5" i="2"/>
  <c r="B7" i="2"/>
  <c r="E1" i="2" s="1"/>
  <c r="E4" i="2" s="1"/>
  <c r="E3" i="2" s="1"/>
  <c r="E9" i="2" l="1" a="1"/>
  <c r="E9" i="2" s="1"/>
  <c r="F4" i="2"/>
  <c r="D3" i="3"/>
  <c r="F3" i="2" l="1"/>
  <c r="F9" i="2" a="1"/>
  <c r="F9" i="2" s="1"/>
  <c r="G4" i="2"/>
  <c r="D2" i="3"/>
  <c r="D12" i="3"/>
  <c r="D4" i="3"/>
  <c r="D11" i="3"/>
  <c r="D10" i="3"/>
  <c r="D9" i="3"/>
  <c r="D8" i="3"/>
  <c r="D5" i="3"/>
  <c r="G3" i="2" l="1"/>
  <c r="G9" i="2" a="1"/>
  <c r="G9" i="2" s="1"/>
  <c r="E6" i="2" a="1"/>
  <c r="E6" i="2" s="1"/>
  <c r="E8" i="2" a="1"/>
  <c r="E8" i="2" s="1"/>
  <c r="E7" i="2" a="1"/>
  <c r="E7" i="2" s="1"/>
  <c r="G5" i="2" a="1"/>
  <c r="G5" i="2" s="1"/>
  <c r="G6" i="2" a="1"/>
  <c r="G6" i="2" s="1"/>
  <c r="H4" i="2"/>
  <c r="D7" i="3"/>
  <c r="D6" i="3"/>
  <c r="G8" i="2" s="1" a="1"/>
  <c r="G8" i="2" s="1"/>
  <c r="H3" i="2" l="1"/>
  <c r="H9" i="2" a="1"/>
  <c r="H9" i="2" s="1"/>
  <c r="G7" i="2" a="1"/>
  <c r="G7" i="2" s="1"/>
  <c r="F6" i="2" a="1"/>
  <c r="F6" i="2" s="1"/>
  <c r="F5" i="2" a="1"/>
  <c r="F5" i="2" s="1"/>
  <c r="F7" i="2" a="1"/>
  <c r="F7" i="2" s="1"/>
  <c r="F8" i="2" a="1"/>
  <c r="F8" i="2" s="1"/>
  <c r="E5" i="2" a="1"/>
  <c r="E5" i="2" s="1"/>
  <c r="H6" i="2" a="1"/>
  <c r="H6" i="2" s="1"/>
  <c r="H5" i="2" a="1"/>
  <c r="H5" i="2" s="1"/>
  <c r="H8" i="2" a="1"/>
  <c r="H8" i="2" s="1"/>
  <c r="H7" i="2" a="1"/>
  <c r="H7" i="2" s="1"/>
  <c r="I4" i="2"/>
  <c r="I3" i="2" l="1"/>
  <c r="I9" i="2" a="1"/>
  <c r="I9" i="2" s="1"/>
  <c r="I6" i="2" a="1"/>
  <c r="I6" i="2" s="1"/>
  <c r="I5" i="2" a="1"/>
  <c r="I5" i="2" s="1"/>
  <c r="I8" i="2" a="1"/>
  <c r="I8" i="2" s="1"/>
  <c r="I7" i="2" a="1"/>
  <c r="I7" i="2" s="1"/>
  <c r="J4" i="2"/>
  <c r="J3" i="2" l="1"/>
  <c r="J9" i="2" a="1"/>
  <c r="J9" i="2" s="1"/>
  <c r="J6" i="2" a="1"/>
  <c r="J6" i="2" s="1"/>
  <c r="J5" i="2" a="1"/>
  <c r="J5" i="2" s="1"/>
  <c r="J8" i="2" a="1"/>
  <c r="J8" i="2" s="1"/>
  <c r="J7" i="2" a="1"/>
  <c r="J7" i="2" s="1"/>
  <c r="K4" i="2"/>
  <c r="K3" i="2" l="1"/>
  <c r="K9" i="2" a="1"/>
  <c r="K9" i="2" s="1"/>
  <c r="K6" i="2" a="1"/>
  <c r="K6" i="2" s="1"/>
  <c r="K8" i="2" a="1"/>
  <c r="K8" i="2" s="1"/>
  <c r="K5" i="2" a="1"/>
  <c r="K5" i="2" s="1"/>
  <c r="K7" i="2" a="1"/>
  <c r="K7" i="2" s="1"/>
  <c r="L4" i="2"/>
  <c r="L3" i="2" l="1"/>
  <c r="L9" i="2" a="1"/>
  <c r="L9" i="2" s="1"/>
  <c r="L6" i="2" a="1"/>
  <c r="L6" i="2" s="1"/>
  <c r="L8" i="2" a="1"/>
  <c r="L8" i="2" s="1"/>
  <c r="L5" i="2" a="1"/>
  <c r="L5" i="2" s="1"/>
  <c r="L7" i="2" a="1"/>
  <c r="L7" i="2" s="1"/>
  <c r="M4" i="2"/>
  <c r="M3" i="2" l="1"/>
  <c r="M9" i="2" a="1"/>
  <c r="M9" i="2" s="1"/>
  <c r="M7" i="2" a="1"/>
  <c r="M7" i="2" s="1"/>
  <c r="M6" i="2" a="1"/>
  <c r="M6" i="2" s="1"/>
  <c r="M8" i="2" a="1"/>
  <c r="M8" i="2" s="1"/>
  <c r="M5" i="2" a="1"/>
  <c r="M5" i="2" s="1"/>
  <c r="N4" i="2"/>
  <c r="N3" i="2" l="1"/>
  <c r="N9" i="2" a="1"/>
  <c r="N9" i="2" s="1"/>
  <c r="N8" i="2" a="1"/>
  <c r="N8" i="2" s="1"/>
  <c r="N5" i="2" a="1"/>
  <c r="N5" i="2" s="1"/>
  <c r="N7" i="2" a="1"/>
  <c r="N7" i="2" s="1"/>
  <c r="N6" i="2" a="1"/>
  <c r="N6" i="2" s="1"/>
  <c r="O4" i="2"/>
  <c r="O3" i="2" l="1"/>
  <c r="O9" i="2" a="1"/>
  <c r="O9" i="2" s="1"/>
  <c r="O6" i="2" a="1"/>
  <c r="O6" i="2" s="1"/>
  <c r="O5" i="2" a="1"/>
  <c r="O5" i="2" s="1"/>
  <c r="O8" i="2" a="1"/>
  <c r="O8" i="2" s="1"/>
  <c r="O7" i="2" a="1"/>
  <c r="O7" i="2" s="1"/>
  <c r="P4" i="2"/>
  <c r="P3" i="2" l="1"/>
  <c r="P9" i="2" a="1"/>
  <c r="P9" i="2" s="1"/>
  <c r="P6" i="2" a="1"/>
  <c r="P6" i="2" s="1"/>
  <c r="P8" i="2" a="1"/>
  <c r="P8" i="2" s="1"/>
  <c r="P5" i="2" a="1"/>
  <c r="P5" i="2" s="1"/>
  <c r="P7" i="2" a="1"/>
  <c r="P7" i="2" s="1"/>
  <c r="Q4" i="2"/>
  <c r="Q3" i="2" l="1"/>
  <c r="Q9" i="2" a="1"/>
  <c r="Q9" i="2" s="1"/>
  <c r="Q5" i="2" a="1"/>
  <c r="Q5" i="2" s="1"/>
  <c r="Q6" i="2" a="1"/>
  <c r="Q6" i="2" s="1"/>
  <c r="Q8" i="2" a="1"/>
  <c r="Q8" i="2" s="1"/>
  <c r="Q7" i="2" a="1"/>
  <c r="Q7" i="2" s="1"/>
  <c r="R4" i="2"/>
  <c r="R3" i="2" l="1"/>
  <c r="R9" i="2" a="1"/>
  <c r="R9" i="2" s="1"/>
  <c r="R5" i="2" a="1"/>
  <c r="R5" i="2" s="1"/>
  <c r="R6" i="2" a="1"/>
  <c r="R6" i="2" s="1"/>
  <c r="R8" i="2" a="1"/>
  <c r="R8" i="2" s="1"/>
  <c r="R7" i="2" a="1"/>
  <c r="R7" i="2" s="1"/>
  <c r="S4" i="2"/>
  <c r="S3" i="2" l="1"/>
  <c r="S9" i="2" a="1"/>
  <c r="S9" i="2" s="1"/>
  <c r="S8" i="2" a="1"/>
  <c r="S8" i="2" s="1"/>
  <c r="S6" i="2" a="1"/>
  <c r="S6" i="2" s="1"/>
  <c r="S5" i="2" a="1"/>
  <c r="S5" i="2" s="1"/>
  <c r="S7" i="2" a="1"/>
  <c r="S7" i="2" s="1"/>
  <c r="T4" i="2"/>
  <c r="T3" i="2" l="1"/>
  <c r="T9" i="2" a="1"/>
  <c r="T9" i="2" s="1"/>
  <c r="T7" i="2" a="1"/>
  <c r="T7" i="2" s="1"/>
  <c r="T8" i="2" a="1"/>
  <c r="T8" i="2" s="1"/>
  <c r="T6" i="2" a="1"/>
  <c r="T6" i="2" s="1"/>
  <c r="T5" i="2" a="1"/>
  <c r="T5" i="2" s="1"/>
  <c r="U4" i="2"/>
  <c r="U3" i="2" l="1"/>
  <c r="U9" i="2" a="1"/>
  <c r="U9" i="2" s="1"/>
  <c r="U7" i="2" a="1"/>
  <c r="U7" i="2" s="1"/>
  <c r="U8" i="2" a="1"/>
  <c r="U8" i="2" s="1"/>
  <c r="U6" i="2" a="1"/>
  <c r="U6" i="2" s="1"/>
  <c r="U5" i="2" a="1"/>
  <c r="U5" i="2" s="1"/>
  <c r="V4" i="2"/>
  <c r="V3" i="2" l="1"/>
  <c r="V9" i="2" a="1"/>
  <c r="V9" i="2" s="1"/>
  <c r="V8" i="2" a="1"/>
  <c r="V8" i="2" s="1"/>
  <c r="V6" i="2" a="1"/>
  <c r="V6" i="2" s="1"/>
  <c r="V5" i="2" a="1"/>
  <c r="V5" i="2" s="1"/>
  <c r="V7" i="2" a="1"/>
  <c r="V7" i="2" s="1"/>
  <c r="W4" i="2"/>
  <c r="W3" i="2" l="1"/>
  <c r="W9" i="2" a="1"/>
  <c r="W9" i="2" s="1"/>
  <c r="W8" i="2" a="1"/>
  <c r="W8" i="2" s="1"/>
  <c r="W6" i="2" a="1"/>
  <c r="W6" i="2" s="1"/>
  <c r="W5" i="2" a="1"/>
  <c r="W5" i="2" s="1"/>
  <c r="W7" i="2" a="1"/>
  <c r="W7" i="2" s="1"/>
  <c r="X4" i="2"/>
  <c r="X3" i="2" l="1"/>
  <c r="X9" i="2" a="1"/>
  <c r="X9" i="2" s="1"/>
  <c r="X8" i="2" a="1"/>
  <c r="X8" i="2" s="1"/>
  <c r="X6" i="2" a="1"/>
  <c r="X6" i="2" s="1"/>
  <c r="X5" i="2" a="1"/>
  <c r="X5" i="2" s="1"/>
  <c r="X7" i="2" a="1"/>
  <c r="X7" i="2" s="1"/>
  <c r="Y4" i="2"/>
  <c r="Y3" i="2" l="1"/>
  <c r="Y9" i="2" a="1"/>
  <c r="Y9" i="2" s="1"/>
  <c r="Y8" i="2" a="1"/>
  <c r="Y8" i="2" s="1"/>
  <c r="Y5" i="2" a="1"/>
  <c r="Y5" i="2" s="1"/>
  <c r="Y6" i="2" a="1"/>
  <c r="Y6" i="2" s="1"/>
  <c r="Y7" i="2" a="1"/>
  <c r="Y7" i="2" s="1"/>
  <c r="Z4" i="2"/>
  <c r="Z3" i="2" l="1"/>
  <c r="Z9" i="2" a="1"/>
  <c r="Z9" i="2" s="1"/>
  <c r="Z8" i="2" a="1"/>
  <c r="Z8" i="2" s="1"/>
  <c r="Z5" i="2" a="1"/>
  <c r="Z5" i="2" s="1"/>
  <c r="Z6" i="2" a="1"/>
  <c r="Z6" i="2" s="1"/>
  <c r="Z7" i="2" a="1"/>
  <c r="Z7" i="2" s="1"/>
  <c r="AA4" i="2"/>
  <c r="AA3" i="2" l="1"/>
  <c r="AA9" i="2" a="1"/>
  <c r="AA9" i="2" s="1"/>
  <c r="AA8" i="2" a="1"/>
  <c r="AA8" i="2" s="1"/>
  <c r="AA6" i="2" a="1"/>
  <c r="AA6" i="2" s="1"/>
  <c r="AA5" i="2" a="1"/>
  <c r="AA5" i="2" s="1"/>
  <c r="AA7" i="2" a="1"/>
  <c r="AA7" i="2" s="1"/>
  <c r="AB4" i="2"/>
  <c r="AB3" i="2" l="1"/>
  <c r="AB9" i="2" a="1"/>
  <c r="AB9" i="2" s="1"/>
  <c r="AB8" i="2" a="1"/>
  <c r="AB8" i="2" s="1"/>
  <c r="AB6" i="2" a="1"/>
  <c r="AB6" i="2" s="1"/>
  <c r="AB5" i="2" a="1"/>
  <c r="AB5" i="2" s="1"/>
  <c r="AB7" i="2" a="1"/>
  <c r="AB7" i="2" s="1"/>
  <c r="AC4" i="2"/>
  <c r="AC3" i="2" l="1"/>
  <c r="AC9" i="2" a="1"/>
  <c r="AC9" i="2" s="1"/>
  <c r="AC7" i="2" a="1"/>
  <c r="AC7" i="2" s="1"/>
  <c r="AC8" i="2" a="1"/>
  <c r="AC8" i="2" s="1"/>
  <c r="AC6" i="2" a="1"/>
  <c r="AC6" i="2" s="1"/>
  <c r="AC5" i="2" a="1"/>
  <c r="AC5" i="2" s="1"/>
  <c r="AD4" i="2"/>
  <c r="AD3" i="2" l="1"/>
  <c r="AD9" i="2" a="1"/>
  <c r="AD9" i="2" s="1"/>
  <c r="AD8" i="2" a="1"/>
  <c r="AD8" i="2" s="1"/>
  <c r="AD6" i="2" a="1"/>
  <c r="AD6" i="2" s="1"/>
  <c r="AD5" i="2" a="1"/>
  <c r="AD5" i="2" s="1"/>
  <c r="AD7" i="2" a="1"/>
  <c r="AD7" i="2" s="1"/>
  <c r="AE4" i="2"/>
  <c r="AE3" i="2" l="1"/>
  <c r="AE9" i="2" a="1"/>
  <c r="AE9" i="2" s="1"/>
  <c r="AE5" i="2" a="1"/>
  <c r="AE5" i="2" s="1"/>
  <c r="AE8" i="2" a="1"/>
  <c r="AE8" i="2" s="1"/>
  <c r="AE6" i="2" a="1"/>
  <c r="AE6" i="2" s="1"/>
  <c r="AE7" i="2" a="1"/>
  <c r="AE7" i="2" s="1"/>
  <c r="AF4" i="2"/>
  <c r="AF3" i="2" l="1"/>
  <c r="AF9" i="2" a="1"/>
  <c r="AF9" i="2" s="1"/>
  <c r="AF8" i="2" a="1"/>
  <c r="AF8" i="2" s="1"/>
  <c r="AF6" i="2" a="1"/>
  <c r="AF6" i="2" s="1"/>
  <c r="AF5" i="2" a="1"/>
  <c r="AF5" i="2" s="1"/>
  <c r="AF7" i="2" a="1"/>
  <c r="AF7" i="2" s="1"/>
  <c r="AG4" i="2"/>
  <c r="AG3" i="2" l="1"/>
  <c r="AG9" i="2" a="1"/>
  <c r="AG9" i="2" s="1"/>
  <c r="AG5" i="2" a="1"/>
  <c r="AG5" i="2" s="1"/>
  <c r="AG8" i="2" a="1"/>
  <c r="AG8" i="2" s="1"/>
  <c r="AG6" i="2" a="1"/>
  <c r="AG6" i="2" s="1"/>
  <c r="AG7" i="2" a="1"/>
  <c r="AG7" i="2" s="1"/>
  <c r="AH4" i="2"/>
  <c r="AH3" i="2" l="1"/>
  <c r="AH9" i="2" a="1"/>
  <c r="AH9" i="2" s="1"/>
  <c r="AH8" i="2" a="1"/>
  <c r="AH8" i="2" s="1"/>
  <c r="AH6" i="2" a="1"/>
  <c r="AH6" i="2" s="1"/>
  <c r="AH7" i="2" a="1"/>
  <c r="AH7" i="2" s="1"/>
  <c r="AH5" i="2" a="1"/>
  <c r="AH5" i="2" s="1"/>
  <c r="AI4" i="2"/>
  <c r="AI3" i="2" l="1"/>
  <c r="AI9" i="2" a="1"/>
  <c r="AI9" i="2" s="1"/>
  <c r="AI8" i="2" a="1"/>
  <c r="AI8" i="2" s="1"/>
  <c r="AI6" i="2" a="1"/>
  <c r="AI6" i="2" s="1"/>
  <c r="AI5" i="2" a="1"/>
  <c r="AI5" i="2" s="1"/>
  <c r="AI7" i="2" a="1"/>
  <c r="AI7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<sst xmlns="http://schemas.openxmlformats.org/spreadsheetml/2006/main" count="60" uniqueCount="34">
  <si>
    <t>combo</t>
  </si>
  <si>
    <t>mois</t>
  </si>
  <si>
    <t>années</t>
  </si>
  <si>
    <t>Année</t>
  </si>
  <si>
    <t>Fêtes</t>
  </si>
  <si>
    <t>Féries</t>
  </si>
  <si>
    <t>Jour</t>
  </si>
  <si>
    <t>Mois</t>
  </si>
  <si>
    <t>1er Janvier</t>
  </si>
  <si>
    <t>Lundi de Pâques</t>
  </si>
  <si>
    <t>1er Mai</t>
  </si>
  <si>
    <t>Jeudi Ascension</t>
  </si>
  <si>
    <t>Lundi Pentecote</t>
  </si>
  <si>
    <t>Fête Nationale</t>
  </si>
  <si>
    <t>Assomption</t>
  </si>
  <si>
    <t>Toussaint</t>
  </si>
  <si>
    <t>Armistice</t>
  </si>
  <si>
    <t>Noël</t>
  </si>
  <si>
    <t>CP</t>
  </si>
  <si>
    <t>RTT</t>
  </si>
  <si>
    <t>Employés</t>
  </si>
  <si>
    <t>Du</t>
  </si>
  <si>
    <t>Au</t>
  </si>
  <si>
    <t>Motif</t>
  </si>
  <si>
    <t>RF</t>
  </si>
  <si>
    <t>Maladie</t>
  </si>
  <si>
    <t>Récup</t>
  </si>
  <si>
    <t xml:space="preserve">Employé </t>
  </si>
  <si>
    <t>Formation</t>
  </si>
  <si>
    <t>Employé 1</t>
  </si>
  <si>
    <t>Employé 2</t>
  </si>
  <si>
    <t>Employé 3</t>
  </si>
  <si>
    <t>Employé 4</t>
  </si>
  <si>
    <t>Employé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</si>
</sst>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"/>
    <numFmt numFmtId="165" formatCode="mmmm\ yyyy"/>
  </numFmts>
  <fonts count="3" x14ac:knownFonts="1">
    <font>
      <sz val="11"/>
      <color theme="1"/>
      <name val="Calibri"/>
      <family val="2"/>
      <scheme val="minor"/>
    </font>
    <font>
      <b/>
      <sz val="22"/>
      <color theme="1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1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6" fontId="0" fillId="0" borderId="0" xfId="0" applyNumberFormat="1"/>
    <xf numFmtId="16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2" borderId="3" xfId="0" applyFont="1" applyFill="1" applyBorder="1"/>
    <xf numFmtId="0" fontId="0" fillId="0" borderId="3" xfId="0" applyFont="1" applyBorder="1"/>
    <xf numFmtId="14" fontId="0" fillId="2" borderId="4" xfId="0" applyNumberFormat="1" applyFont="1" applyFill="1" applyBorder="1"/>
    <xf numFmtId="0" fontId="0" fillId="2" borderId="5" xfId="0" applyFont="1" applyFill="1" applyBorder="1" applyAlignment="1">
      <alignment horizontal="center"/>
    </xf>
    <xf numFmtId="14" fontId="0" fillId="0" borderId="4" xfId="0" applyNumberFormat="1" applyFont="1" applyBorder="1"/>
    <xf numFmtId="0" fontId="0" fillId="0" borderId="5" xfId="0" applyFont="1" applyBorder="1" applyAlignment="1">
      <alignment horizontal="center"/>
    </xf>
    <xf numFmtId="0" fontId="0" fillId="0" borderId="0" xfId="0" applyAlignment="1">
      <alignment horizontal="left"/>
    </xf>
    <xf numFmtId="165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  <border>
        <left/>
        <right/>
        <top/>
        <bottom/>
      </border>
    </dxf>
    <dxf>
      <alignment horizontal="center" textRotation="0" wrapText="0" indent="0" justifyLastLine="0" shrinkToFit="0" readingOrder="0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6" fmlaLink="$B$5" fmlaRange="'Base JF'!$F$2:$F$42" noThreeD="1" sel="23" val="22"/>
</file>

<file path=xl/ctrlProps/ctrlProp2.xml><?xml version="1.0" encoding="utf-8"?>
<formControlPr xmlns="http://schemas.microsoft.com/office/spreadsheetml/2009/9/main" objectType="Spin" dx="26" fmlaLink="$B$6" max="12" min="1" page="10" val="1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106680</xdr:colOff>
          <xdr:row>0</xdr:row>
          <xdr:rowOff>114300</xdr:rowOff>
        </xdr:from>
        <xdr:to>
          <xdr:col>3</xdr:col>
          <xdr:colOff>670560</xdr:colOff>
          <xdr:row>0</xdr:row>
          <xdr:rowOff>312420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60960</xdr:colOff>
          <xdr:row>0</xdr:row>
          <xdr:rowOff>68580</xdr:rowOff>
        </xdr:from>
        <xdr:to>
          <xdr:col>3</xdr:col>
          <xdr:colOff>7620</xdr:colOff>
          <xdr:row>5</xdr:row>
          <xdr:rowOff>251460</xdr:rowOff>
        </xdr:to>
        <xdr:sp macro="" textlink="">
          <xdr:nvSpPr>
            <xdr:cNvPr id="2051" name="Spinner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1A55113-42FF-48D8-9D7A-078F6BB7DA98}" name="Tableau2" displayName="Tableau2" ref="A1:D1048576" totalsRowShown="0">
  <autoFilter ref="A1:D1048576" xr:uid="{71A55113-42FF-48D8-9D7A-078F6BB7DA98}"/>
  <tableColumns count="4">
    <tableColumn id="1" xr3:uid="{ED3CD587-0A47-418B-9A20-FFF8E35F7902}" name="Employés"/>
    <tableColumn id="2" xr3:uid="{1E6D9912-1396-48FE-B00B-2DA49B2BD990}" name="Du" dataDxfId="5"/>
    <tableColumn id="3" xr3:uid="{91669E22-4724-4F92-B6FD-F66ABAFAED3E}" name="Au" dataDxfId="4"/>
    <tableColumn id="4" xr3:uid="{C583F7E8-B422-4F79-B6FB-66544FFA7600}" name="Motif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21"/>
  <sheetViews>
    <sheetView showGridLines="0" showZeros="0" tabSelected="1" topLeftCell="C1" workbookViewId="0">
      <selection activeCell="L15" sqref="L15"/>
    </sheetView>
  </sheetViews>
  <sheetFormatPr baseColWidth="10" defaultRowHeight="14.4" x14ac:dyDescent="0.3"/>
  <cols>
    <col min="1" max="1" width="0" hidden="1" customWidth="1"/>
    <col min="2" max="2" width="5.6640625" hidden="1" customWidth="1"/>
    <col min="3" max="3" width="5.6640625" customWidth="1"/>
    <col min="4" max="4" width="11.5546875" customWidth="1"/>
    <col min="5" max="19" width="7.6640625" customWidth="1"/>
    <col min="20" max="20" width="8" customWidth="1"/>
    <col min="21" max="35" width="7.6640625" customWidth="1"/>
  </cols>
  <sheetData>
    <row r="1" spans="1:35" ht="28.2" x14ac:dyDescent="0.5">
      <c r="E1" s="19">
        <f>DATE(B7,B6,1)</f>
        <v>44866</v>
      </c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</row>
    <row r="2" spans="1:35" ht="14.4" customHeight="1" x14ac:dyDescent="0.5"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</row>
    <row r="3" spans="1:35" ht="14.4" customHeight="1" x14ac:dyDescent="0.3">
      <c r="E3" s="8" t="str">
        <f>CHOOSE(WEEKDAY(E4),"D","L","M","M","J","V","S")</f>
        <v>M</v>
      </c>
      <c r="F3" s="8" t="str">
        <f t="shared" ref="F3:AI3" si="0">CHOOSE(WEEKDAY(F4),"D","L","M","M","J","V","S")</f>
        <v>M</v>
      </c>
      <c r="G3" s="8" t="str">
        <f t="shared" si="0"/>
        <v>J</v>
      </c>
      <c r="H3" s="8" t="str">
        <f t="shared" si="0"/>
        <v>V</v>
      </c>
      <c r="I3" s="8" t="str">
        <f t="shared" si="0"/>
        <v>S</v>
      </c>
      <c r="J3" s="8" t="str">
        <f t="shared" si="0"/>
        <v>D</v>
      </c>
      <c r="K3" s="8" t="str">
        <f t="shared" si="0"/>
        <v>L</v>
      </c>
      <c r="L3" s="8" t="str">
        <f t="shared" si="0"/>
        <v>M</v>
      </c>
      <c r="M3" s="8" t="str">
        <f t="shared" si="0"/>
        <v>M</v>
      </c>
      <c r="N3" s="8" t="str">
        <f t="shared" si="0"/>
        <v>J</v>
      </c>
      <c r="O3" s="8" t="str">
        <f t="shared" si="0"/>
        <v>V</v>
      </c>
      <c r="P3" s="8" t="str">
        <f t="shared" si="0"/>
        <v>S</v>
      </c>
      <c r="Q3" s="8" t="str">
        <f t="shared" si="0"/>
        <v>D</v>
      </c>
      <c r="R3" s="8" t="str">
        <f t="shared" si="0"/>
        <v>L</v>
      </c>
      <c r="S3" s="8" t="str">
        <f t="shared" si="0"/>
        <v>M</v>
      </c>
      <c r="T3" s="8" t="str">
        <f t="shared" si="0"/>
        <v>M</v>
      </c>
      <c r="U3" s="8" t="str">
        <f t="shared" si="0"/>
        <v>J</v>
      </c>
      <c r="V3" s="8" t="str">
        <f t="shared" si="0"/>
        <v>V</v>
      </c>
      <c r="W3" s="8" t="str">
        <f t="shared" si="0"/>
        <v>S</v>
      </c>
      <c r="X3" s="8" t="str">
        <f t="shared" si="0"/>
        <v>D</v>
      </c>
      <c r="Y3" s="8" t="str">
        <f t="shared" si="0"/>
        <v>L</v>
      </c>
      <c r="Z3" s="8" t="str">
        <f t="shared" si="0"/>
        <v>M</v>
      </c>
      <c r="AA3" s="8" t="str">
        <f t="shared" si="0"/>
        <v>M</v>
      </c>
      <c r="AB3" s="8" t="str">
        <f t="shared" si="0"/>
        <v>J</v>
      </c>
      <c r="AC3" s="8" t="str">
        <f t="shared" si="0"/>
        <v>V</v>
      </c>
      <c r="AD3" s="8" t="str">
        <f t="shared" si="0"/>
        <v>S</v>
      </c>
      <c r="AE3" s="8" t="str">
        <f t="shared" si="0"/>
        <v>D</v>
      </c>
      <c r="AF3" s="8" t="str">
        <f t="shared" si="0"/>
        <v>L</v>
      </c>
      <c r="AG3" s="8" t="str">
        <f t="shared" si="0"/>
        <v>M</v>
      </c>
      <c r="AH3" s="8" t="str">
        <f t="shared" si="0"/>
        <v>M</v>
      </c>
      <c r="AI3" s="8" t="e">
        <f t="shared" si="0"/>
        <v>#VALUE!</v>
      </c>
    </row>
    <row r="4" spans="1:35" x14ac:dyDescent="0.3">
      <c r="E4" s="8">
        <f>E1</f>
        <v>44866</v>
      </c>
      <c r="F4" s="8">
        <f>E4+1</f>
        <v>44867</v>
      </c>
      <c r="G4" s="8">
        <f t="shared" ref="G4:AF4" si="1">F4+1</f>
        <v>44868</v>
      </c>
      <c r="H4" s="8">
        <f t="shared" si="1"/>
        <v>44869</v>
      </c>
      <c r="I4" s="8">
        <f t="shared" si="1"/>
        <v>44870</v>
      </c>
      <c r="J4" s="8">
        <f t="shared" si="1"/>
        <v>44871</v>
      </c>
      <c r="K4" s="8">
        <f t="shared" si="1"/>
        <v>44872</v>
      </c>
      <c r="L4" s="8">
        <f t="shared" si="1"/>
        <v>44873</v>
      </c>
      <c r="M4" s="8">
        <f t="shared" si="1"/>
        <v>44874</v>
      </c>
      <c r="N4" s="8">
        <f t="shared" si="1"/>
        <v>44875</v>
      </c>
      <c r="O4" s="8">
        <f t="shared" si="1"/>
        <v>44876</v>
      </c>
      <c r="P4" s="8">
        <f t="shared" si="1"/>
        <v>44877</v>
      </c>
      <c r="Q4" s="8">
        <f t="shared" si="1"/>
        <v>44878</v>
      </c>
      <c r="R4" s="8">
        <f t="shared" si="1"/>
        <v>44879</v>
      </c>
      <c r="S4" s="8">
        <f t="shared" si="1"/>
        <v>44880</v>
      </c>
      <c r="T4" s="8">
        <f t="shared" si="1"/>
        <v>44881</v>
      </c>
      <c r="U4" s="8">
        <f t="shared" si="1"/>
        <v>44882</v>
      </c>
      <c r="V4" s="8">
        <f t="shared" si="1"/>
        <v>44883</v>
      </c>
      <c r="W4" s="8">
        <f t="shared" si="1"/>
        <v>44884</v>
      </c>
      <c r="X4" s="8">
        <f t="shared" si="1"/>
        <v>44885</v>
      </c>
      <c r="Y4" s="8">
        <f t="shared" si="1"/>
        <v>44886</v>
      </c>
      <c r="Z4" s="8">
        <f t="shared" si="1"/>
        <v>44887</v>
      </c>
      <c r="AA4" s="8">
        <f t="shared" si="1"/>
        <v>44888</v>
      </c>
      <c r="AB4" s="8">
        <f t="shared" si="1"/>
        <v>44889</v>
      </c>
      <c r="AC4" s="8">
        <f t="shared" si="1"/>
        <v>44890</v>
      </c>
      <c r="AD4" s="8">
        <f t="shared" si="1"/>
        <v>44891</v>
      </c>
      <c r="AE4" s="8">
        <f t="shared" si="1"/>
        <v>44892</v>
      </c>
      <c r="AF4" s="8">
        <f t="shared" si="1"/>
        <v>44893</v>
      </c>
      <c r="AG4" s="8">
        <f>IF(AF4="","",IF(AF4+1&gt;EOMONTH($E$4,0),"",AF4+1))</f>
        <v>44894</v>
      </c>
      <c r="AH4" s="8">
        <f t="shared" ref="AH4:AI4" si="2">IF(AG4="","",IF(AG4+1&gt;EOMONTH($E$4,0),"",AG4+1))</f>
        <v>44895</v>
      </c>
      <c r="AI4" s="8" t="str">
        <f t="shared" si="2"/>
        <v/>
      </c>
    </row>
    <row r="5" spans="1:35" ht="28.95" customHeight="1" x14ac:dyDescent="0.3">
      <c r="A5" t="s">
        <v>0</v>
      </c>
      <c r="B5">
        <v>23</v>
      </c>
      <c r="D5" s="7" t="str">
        <f>'Base JF'!C16</f>
        <v>Employé 1</v>
      </c>
      <c r="E5" s="10" t="str" cm="1">
        <f t="array" ref="E5">IFERROR(_xlfn._xlws.FILTER(Choix!$D$4:$D$300,(Choix!$A$4:$A$300=Calendrier!$D5)*(Choix!$B$4:$B$300&lt;=Calendrier!E$4)*(Choix!$C$4:$C$300&gt;=Calendrier!E$4)*ISNA(MATCH(E$4,Feries,0))),"")</f>
        <v/>
      </c>
      <c r="F5" s="10" t="str" cm="1">
        <f t="array" ref="F5">IFERROR(_xlfn._xlws.FILTER(Choix!$D$4:$D$300,(Choix!$A$4:$A$300=Calendrier!$D5)*(Choix!$B$4:$B$300&lt;=Calendrier!F$4)*(Choix!$C$4:$C$300&gt;=Calendrier!F$4)*ISNA(MATCH(F$4,Feries,0))),"")</f>
        <v/>
      </c>
      <c r="G5" s="10" t="str" cm="1">
        <f t="array" ref="G5">IFERROR(_xlfn._xlws.FILTER(Choix!$D$4:$D$300,(Choix!$A$4:$A$300=Calendrier!$D5)*(Choix!$B$4:$B$300&lt;=Calendrier!G$4)*(Choix!$C$4:$C$300&gt;=Calendrier!G$4)*ISNA(MATCH(G$4,Feries,0))),"")</f>
        <v/>
      </c>
      <c r="H5" s="10" t="str" cm="1">
        <f t="array" ref="H5">IFERROR(_xlfn._xlws.FILTER(Choix!$D$4:$D$300,(Choix!$A$4:$A$300=Calendrier!$D5)*(Choix!$B$4:$B$300&lt;=Calendrier!H$4)*(Choix!$C$4:$C$300&gt;=Calendrier!H$4)*ISNA(MATCH(H$4,Feries,0))),"")</f>
        <v/>
      </c>
      <c r="I5" s="10" t="str" cm="1">
        <f t="array" ref="I5">IFERROR(_xlfn._xlws.FILTER(Choix!$D$4:$D$300,(Choix!$A$4:$A$300=Calendrier!$D5)*(Choix!$B$4:$B$300&lt;=Calendrier!I$4)*(Choix!$C$4:$C$300&gt;=Calendrier!I$4)*ISNA(MATCH(I$4,Feries,0))),"")</f>
        <v/>
      </c>
      <c r="J5" s="10" t="str" cm="1">
        <f t="array" ref="J5">IFERROR(_xlfn._xlws.FILTER(Choix!$D$4:$D$300,(Choix!$A$4:$A$300=Calendrier!$D5)*(Choix!$B$4:$B$300&lt;=Calendrier!J$4)*(Choix!$C$4:$C$300&gt;=Calendrier!J$4)*ISNA(MATCH(J$4,Feries,0))),"")</f>
        <v/>
      </c>
      <c r="K5" s="10" t="str" cm="1">
        <f t="array" ref="K5">IFERROR(_xlfn._xlws.FILTER(Choix!$D$4:$D$300,(Choix!$A$4:$A$300=Calendrier!$D5)*(Choix!$B$4:$B$300&lt;=Calendrier!K$4)*(Choix!$C$4:$C$300&gt;=Calendrier!K$4)*ISNA(MATCH(K$4,Feries,0))),"")</f>
        <v/>
      </c>
      <c r="L5" s="10" t="str" cm="1">
        <f t="array" ref="L5">IFERROR(_xlfn._xlws.FILTER(Choix!$D$4:$D$300,(Choix!$A$4:$A$300=Calendrier!$D5)*(Choix!$B$4:$B$300&lt;=Calendrier!L$4)*(Choix!$C$4:$C$300&gt;=Calendrier!L$4)*ISNA(MATCH(L$4,Feries,0))),"")</f>
        <v/>
      </c>
      <c r="M5" s="10" t="str" cm="1">
        <f t="array" ref="M5">IFERROR(_xlfn._xlws.FILTER(Choix!$D$4:$D$300,(Choix!$A$4:$A$300=Calendrier!$D5)*(Choix!$B$4:$B$300&lt;=Calendrier!M$4)*(Choix!$C$4:$C$300&gt;=Calendrier!M$4)*ISNA(MATCH(M$4,Feries,0))),"")</f>
        <v/>
      </c>
      <c r="N5" s="10" t="str" cm="1">
        <f t="array" ref="N5">IFERROR(_xlfn._xlws.FILTER(Choix!$D$4:$D$300,(Choix!$A$4:$A$300=Calendrier!$D5)*(Choix!$B$4:$B$300&lt;=Calendrier!N$4)*(Choix!$C$4:$C$300&gt;=Calendrier!N$4)*ISNA(MATCH(N$4,Feries,0))),"")</f>
        <v/>
      </c>
      <c r="O5" s="10" t="str" cm="1">
        <f t="array" ref="O5">IFERROR(_xlfn._xlws.FILTER(Choix!$D$4:$D$300,(Choix!$A$4:$A$300=Calendrier!$D5)*(Choix!$B$4:$B$300&lt;=Calendrier!O$4)*(Choix!$C$4:$C$300&gt;=Calendrier!O$4)*ISNA(MATCH(O$4,Feries,0))),"")</f>
        <v/>
      </c>
      <c r="P5" s="10" t="str" cm="1">
        <f t="array" ref="P5">IFERROR(_xlfn._xlws.FILTER(Choix!$D$4:$D$300,(Choix!$A$4:$A$300=Calendrier!$D5)*(Choix!$B$4:$B$300&lt;=Calendrier!P$4)*(Choix!$C$4:$C$300&gt;=Calendrier!P$4)*ISNA(MATCH(P$4,Feries,0))),"")</f>
        <v>Maladie</v>
      </c>
      <c r="Q5" s="10" t="str" cm="1">
        <f t="array" ref="Q5">IFERROR(_xlfn._xlws.FILTER(Choix!$D$4:$D$300,(Choix!$A$4:$A$300=Calendrier!$D5)*(Choix!$B$4:$B$300&lt;=Calendrier!Q$4)*(Choix!$C$4:$C$300&gt;=Calendrier!Q$4)*ISNA(MATCH(Q$4,Feries,0))),"")</f>
        <v>Maladie</v>
      </c>
      <c r="R5" s="10" t="str" cm="1">
        <f t="array" ref="R5">IFERROR(_xlfn._xlws.FILTER(Choix!$D$4:$D$300,(Choix!$A$4:$A$300=Calendrier!$D5)*(Choix!$B$4:$B$300&lt;=Calendrier!R$4)*(Choix!$C$4:$C$300&gt;=Calendrier!R$4)*ISNA(MATCH(R$4,Feries,0))),"")</f>
        <v>Maladie</v>
      </c>
      <c r="S5" s="10" t="str" cm="1">
        <f t="array" ref="S5">IFERROR(_xlfn._xlws.FILTER(Choix!$D$4:$D$300,(Choix!$A$4:$A$300=Calendrier!$D5)*(Choix!$B$4:$B$300&lt;=Calendrier!S$4)*(Choix!$C$4:$C$300&gt;=Calendrier!S$4)*ISNA(MATCH(S$4,Feries,0))),"")</f>
        <v>Maladie</v>
      </c>
      <c r="T5" s="10" t="str" cm="1">
        <f t="array" ref="T5">IFERROR(_xlfn._xlws.FILTER(Choix!$D$4:$D$300,(Choix!$A$4:$A$300=Calendrier!$D5)*(Choix!$B$4:$B$300&lt;=Calendrier!T$4)*(Choix!$C$4:$C$300&gt;=Calendrier!T$4)*ISNA(MATCH(T$4,Feries,0))),"")</f>
        <v>Maladie</v>
      </c>
      <c r="U5" s="10" t="str" cm="1">
        <f t="array" ref="U5">IFERROR(_xlfn._xlws.FILTER(Choix!$D$4:$D$300,(Choix!$A$4:$A$300=Calendrier!$D5)*(Choix!$B$4:$B$300&lt;=Calendrier!U$4)*(Choix!$C$4:$C$300&gt;=Calendrier!U$4)*ISNA(MATCH(U$4,Feries,0))),"")</f>
        <v>Maladie</v>
      </c>
      <c r="V5" s="10" t="str" cm="1">
        <f t="array" ref="V5">IFERROR(_xlfn._xlws.FILTER(Choix!$D$4:$D$300,(Choix!$A$4:$A$300=Calendrier!$D5)*(Choix!$B$4:$B$300&lt;=Calendrier!V$4)*(Choix!$C$4:$C$300&gt;=Calendrier!V$4)*ISNA(MATCH(V$4,Feries,0))),"")</f>
        <v>Maladie</v>
      </c>
      <c r="W5" s="10" t="str" cm="1">
        <f t="array" ref="W5">IFERROR(_xlfn._xlws.FILTER(Choix!$D$4:$D$300,(Choix!$A$4:$A$300=Calendrier!$D5)*(Choix!$B$4:$B$300&lt;=Calendrier!W$4)*(Choix!$C$4:$C$300&gt;=Calendrier!W$4)*ISNA(MATCH(W$4,Feries,0))),"")</f>
        <v>Maladie</v>
      </c>
      <c r="X5" s="10" t="str" cm="1">
        <f t="array" ref="X5">IFERROR(_xlfn._xlws.FILTER(Choix!$D$4:$D$300,(Choix!$A$4:$A$300=Calendrier!$D5)*(Choix!$B$4:$B$300&lt;=Calendrier!X$4)*(Choix!$C$4:$C$300&gt;=Calendrier!X$4)*ISNA(MATCH(X$4,Feries,0))),"")</f>
        <v>Maladie</v>
      </c>
      <c r="Y5" s="10" t="str" cm="1">
        <f t="array" ref="Y5">IFERROR(_xlfn._xlws.FILTER(Choix!$D$4:$D$300,(Choix!$A$4:$A$300=Calendrier!$D5)*(Choix!$B$4:$B$300&lt;=Calendrier!Y$4)*(Choix!$C$4:$C$300&gt;=Calendrier!Y$4)*ISNA(MATCH(Y$4,Feries,0))),"")</f>
        <v>Maladie</v>
      </c>
      <c r="Z5" s="10" t="str" cm="1">
        <f t="array" ref="Z5">IFERROR(_xlfn._xlws.FILTER(Choix!$D$4:$D$300,(Choix!$A$4:$A$300=Calendrier!$D5)*(Choix!$B$4:$B$300&lt;=Calendrier!Z$4)*(Choix!$C$4:$C$300&gt;=Calendrier!Z$4)*ISNA(MATCH(Z$4,Feries,0))),"")</f>
        <v>Maladie</v>
      </c>
      <c r="AA5" s="10" t="str" cm="1">
        <f t="array" ref="AA5">IFERROR(_xlfn._xlws.FILTER(Choix!$D$4:$D$300,(Choix!$A$4:$A$300=Calendrier!$D5)*(Choix!$B$4:$B$300&lt;=Calendrier!AA$4)*(Choix!$C$4:$C$300&gt;=Calendrier!AA$4)*ISNA(MATCH(AA$4,Feries,0))),"")</f>
        <v>Maladie</v>
      </c>
      <c r="AB5" s="10" t="str" cm="1">
        <f t="array" ref="AB5">IFERROR(_xlfn._xlws.FILTER(Choix!$D$4:$D$300,(Choix!$A$4:$A$300=Calendrier!$D5)*(Choix!$B$4:$B$300&lt;=Calendrier!AB$4)*(Choix!$C$4:$C$300&gt;=Calendrier!AB$4)*ISNA(MATCH(AB$4,Feries,0))),"")</f>
        <v>Maladie</v>
      </c>
      <c r="AC5" s="10" t="str" cm="1">
        <f t="array" ref="AC5">IFERROR(_xlfn._xlws.FILTER(Choix!$D$4:$D$300,(Choix!$A$4:$A$300=Calendrier!$D5)*(Choix!$B$4:$B$300&lt;=Calendrier!AC$4)*(Choix!$C$4:$C$300&gt;=Calendrier!AC$4)*ISNA(MATCH(AC$4,Feries,0))),"")</f>
        <v>Maladie</v>
      </c>
      <c r="AD5" s="10" t="str" cm="1">
        <f t="array" ref="AD5">IFERROR(_xlfn._xlws.FILTER(Choix!$D$4:$D$300,(Choix!$A$4:$A$300=Calendrier!$D5)*(Choix!$B$4:$B$300&lt;=Calendrier!AD$4)*(Choix!$C$4:$C$300&gt;=Calendrier!AD$4)*ISNA(MATCH(AD$4,Feries,0))),"")</f>
        <v>Maladie</v>
      </c>
      <c r="AE5" s="10" t="str" cm="1">
        <f t="array" ref="AE5">IFERROR(_xlfn._xlws.FILTER(Choix!$D$4:$D$300,(Choix!$A$4:$A$300=Calendrier!$D5)*(Choix!$B$4:$B$300&lt;=Calendrier!AE$4)*(Choix!$C$4:$C$300&gt;=Calendrier!AE$4)*ISNA(MATCH(AE$4,Feries,0))),"")</f>
        <v>Maladie</v>
      </c>
      <c r="AF5" s="10" t="str" cm="1">
        <f t="array" ref="AF5">IFERROR(_xlfn._xlws.FILTER(Choix!$D$4:$D$300,(Choix!$A$4:$A$300=Calendrier!$D5)*(Choix!$B$4:$B$300&lt;=Calendrier!AF$4)*(Choix!$C$4:$C$300&gt;=Calendrier!AF$4)*ISNA(MATCH(AF$4,Feries,0))),"")</f>
        <v>Maladie</v>
      </c>
      <c r="AG5" s="10" t="str" cm="1">
        <f t="array" ref="AG5">IFERROR(_xlfn._xlws.FILTER(Choix!$D$4:$D$300,(Choix!$A$4:$A$300=Calendrier!$D5)*(Choix!$B$4:$B$300&lt;=Calendrier!AG$4)*(Choix!$C$4:$C$300&gt;=Calendrier!AG$4)*ISNA(MATCH(AG$4,Feries,0))),"")</f>
        <v>Maladie</v>
      </c>
      <c r="AH5" s="10" t="str" cm="1">
        <f t="array" ref="AH5">IFERROR(_xlfn._xlws.FILTER(Choix!$D$4:$D$300,(Choix!$A$4:$A$300=Calendrier!$D5)*(Choix!$B$4:$B$300&lt;=Calendrier!AH$4)*(Choix!$C$4:$C$300&gt;=Calendrier!AH$4)*ISNA(MATCH(AH$4,Feries,0))),"")</f>
        <v>Maladie</v>
      </c>
      <c r="AI5" s="10" t="str" cm="1">
        <f t="array" ref="AI5">IFERROR(_xlfn._xlws.FILTER(Choix!$D$4:$D$300,(Choix!$A$4:$A$300=Calendrier!$D5)*(Choix!$B$4:$B$300&lt;=Calendrier!AI$4)*(Choix!$C$4:$C$300&gt;=Calendrier!AI$4)*ISNA(MATCH(AI$4,Feries,0))),"")</f>
        <v/>
      </c>
    </row>
    <row r="6" spans="1:35" ht="28.95" customHeight="1" x14ac:dyDescent="0.3">
      <c r="A6" t="s">
        <v>1</v>
      </c>
      <c r="B6">
        <v>11</v>
      </c>
      <c r="D6" s="7" t="str">
        <f>'Base JF'!C17</f>
        <v>Employé 2</v>
      </c>
      <c r="E6" s="10" t="str" cm="1">
        <f t="array" ref="E6">IFERROR(_xlfn._xlws.FILTER(Choix!$D$4:$D$300,(Choix!$A$4:$A$300=Calendrier!$D6)*(Choix!$B$4:$B$300&lt;=Calendrier!E$4)*(Choix!$C$4:$C$300&gt;=Calendrier!E$4)*ISNA(MATCH(E$4,Feries,0))),"")</f>
        <v/>
      </c>
      <c r="F6" s="10" t="str" cm="1">
        <f t="array" ref="F6">IFERROR(_xlfn._xlws.FILTER(Choix!$D$4:$D$300,(Choix!$A$4:$A$300=Calendrier!$D6)*(Choix!$B$4:$B$300&lt;=Calendrier!F$4)*(Choix!$C$4:$C$300&gt;=Calendrier!F$4)*ISNA(MATCH(F$4,Feries,0))),"")</f>
        <v/>
      </c>
      <c r="G6" s="10" t="str" cm="1">
        <f t="array" ref="G6">IFERROR(_xlfn._xlws.FILTER(Choix!$D$4:$D$300,(Choix!$A$4:$A$300=Calendrier!$D6)*(Choix!$B$4:$B$300&lt;=Calendrier!G$4)*(Choix!$C$4:$C$300&gt;=Calendrier!G$4)*ISNA(MATCH(G$4,Feries,0))),"")</f>
        <v/>
      </c>
      <c r="H6" s="10" t="str" cm="1">
        <f t="array" ref="H6">IFERROR(_xlfn._xlws.FILTER(Choix!$D$4:$D$300,(Choix!$A$4:$A$300=Calendrier!$D6)*(Choix!$B$4:$B$300&lt;=Calendrier!H$4)*(Choix!$C$4:$C$300&gt;=Calendrier!H$4)*ISNA(MATCH(H$4,Feries,0))),"")</f>
        <v/>
      </c>
      <c r="I6" s="10" t="str" cm="1">
        <f t="array" ref="I6">IFERROR(_xlfn._xlws.FILTER(Choix!$D$4:$D$300,(Choix!$A$4:$A$300=Calendrier!$D6)*(Choix!$B$4:$B$300&lt;=Calendrier!I$4)*(Choix!$C$4:$C$300&gt;=Calendrier!I$4)*ISNA(MATCH(I$4,Feries,0))),"")</f>
        <v/>
      </c>
      <c r="J6" s="10" t="str" cm="1">
        <f t="array" ref="J6">IFERROR(_xlfn._xlws.FILTER(Choix!$D$4:$D$300,(Choix!$A$4:$A$300=Calendrier!$D6)*(Choix!$B$4:$B$300&lt;=Calendrier!J$4)*(Choix!$C$4:$C$300&gt;=Calendrier!J$4)*ISNA(MATCH(J$4,Feries,0))),"")</f>
        <v/>
      </c>
      <c r="K6" s="10" t="str" cm="1">
        <f t="array" ref="K6">IFERROR(_xlfn._xlws.FILTER(Choix!$D$4:$D$300,(Choix!$A$4:$A$300=Calendrier!$D6)*(Choix!$B$4:$B$300&lt;=Calendrier!K$4)*(Choix!$C$4:$C$300&gt;=Calendrier!K$4)*ISNA(MATCH(K$4,Feries,0))),"")</f>
        <v/>
      </c>
      <c r="L6" s="10" t="str" cm="1">
        <f t="array" ref="L6">IFERROR(_xlfn._xlws.FILTER(Choix!$D$4:$D$300,(Choix!$A$4:$A$300=Calendrier!$D6)*(Choix!$B$4:$B$300&lt;=Calendrier!L$4)*(Choix!$C$4:$C$300&gt;=Calendrier!L$4)*ISNA(MATCH(L$4,Feries,0))),"")</f>
        <v/>
      </c>
      <c r="M6" s="10" t="str" cm="1">
        <f t="array" ref="M6">IFERROR(_xlfn._xlws.FILTER(Choix!$D$4:$D$300,(Choix!$A$4:$A$300=Calendrier!$D6)*(Choix!$B$4:$B$300&lt;=Calendrier!M$4)*(Choix!$C$4:$C$300&gt;=Calendrier!M$4)*ISNA(MATCH(M$4,Feries,0))),"")</f>
        <v/>
      </c>
      <c r="N6" s="10" t="str" cm="1">
        <f t="array" ref="N6">IFERROR(_xlfn._xlws.FILTER(Choix!$D$4:$D$300,(Choix!$A$4:$A$300=Calendrier!$D6)*(Choix!$B$4:$B$300&lt;=Calendrier!N$4)*(Choix!$C$4:$C$300&gt;=Calendrier!N$4)*ISNA(MATCH(N$4,Feries,0))),"")</f>
        <v/>
      </c>
      <c r="O6" s="10" t="str" cm="1">
        <f t="array" ref="O6">IFERROR(_xlfn._xlws.FILTER(Choix!$D$4:$D$300,(Choix!$A$4:$A$300=Calendrier!$D6)*(Choix!$B$4:$B$300&lt;=Calendrier!O$4)*(Choix!$C$4:$C$300&gt;=Calendrier!O$4)*ISNA(MATCH(O$4,Feries,0))),"")</f>
        <v/>
      </c>
      <c r="P6" s="10" t="str" cm="1">
        <f t="array" ref="P6">IFERROR(_xlfn._xlws.FILTER(Choix!$D$4:$D$300,(Choix!$A$4:$A$300=Calendrier!$D6)*(Choix!$B$4:$B$300&lt;=Calendrier!P$4)*(Choix!$C$4:$C$300&gt;=Calendrier!P$4)*ISNA(MATCH(P$4,Feries,0))),"")</f>
        <v/>
      </c>
      <c r="Q6" s="10" t="str" cm="1">
        <f t="array" ref="Q6">IFERROR(_xlfn._xlws.FILTER(Choix!$D$4:$D$300,(Choix!$A$4:$A$300=Calendrier!$D6)*(Choix!$B$4:$B$300&lt;=Calendrier!Q$4)*(Choix!$C$4:$C$300&gt;=Calendrier!Q$4)*ISNA(MATCH(Q$4,Feries,0))),"")</f>
        <v/>
      </c>
      <c r="R6" s="10" t="str" cm="1">
        <f t="array" ref="R6">IFERROR(_xlfn._xlws.FILTER(Choix!$D$4:$D$300,(Choix!$A$4:$A$300=Calendrier!$D6)*(Choix!$B$4:$B$300&lt;=Calendrier!R$4)*(Choix!$C$4:$C$300&gt;=Calendrier!R$4)*ISNA(MATCH(R$4,Feries,0))),"")</f>
        <v/>
      </c>
      <c r="S6" s="10" t="str" cm="1">
        <f t="array" ref="S6">IFERROR(_xlfn._xlws.FILTER(Choix!$D$4:$D$300,(Choix!$A$4:$A$300=Calendrier!$D6)*(Choix!$B$4:$B$300&lt;=Calendrier!S$4)*(Choix!$C$4:$C$300&gt;=Calendrier!S$4)*ISNA(MATCH(S$4,Feries,0))),"")</f>
        <v/>
      </c>
      <c r="T6" s="10" t="str" cm="1">
        <f t="array" ref="T6">IFERROR(_xlfn._xlws.FILTER(Choix!$D$4:$D$300,(Choix!$A$4:$A$300=Calendrier!$D6)*(Choix!$B$4:$B$300&lt;=Calendrier!T$4)*(Choix!$C$4:$C$300&gt;=Calendrier!T$4)*ISNA(MATCH(T$4,Feries,0))),"")</f>
        <v/>
      </c>
      <c r="U6" s="10" t="str" cm="1">
        <f t="array" ref="U6">IFERROR(_xlfn._xlws.FILTER(Choix!$D$4:$D$300,(Choix!$A$4:$A$300=Calendrier!$D6)*(Choix!$B$4:$B$300&lt;=Calendrier!U$4)*(Choix!$C$4:$C$300&gt;=Calendrier!U$4)*ISNA(MATCH(U$4,Feries,0))),"")</f>
        <v/>
      </c>
      <c r="V6" s="10" t="str" cm="1">
        <f t="array" ref="V6">IFERROR(_xlfn._xlws.FILTER(Choix!$D$4:$D$300,(Choix!$A$4:$A$300=Calendrier!$D6)*(Choix!$B$4:$B$300&lt;=Calendrier!V$4)*(Choix!$C$4:$C$300&gt;=Calendrier!V$4)*ISNA(MATCH(V$4,Feries,0))),"")</f>
        <v/>
      </c>
      <c r="W6" s="10" t="str" cm="1">
        <f t="array" ref="W6">IFERROR(_xlfn._xlws.FILTER(Choix!$D$4:$D$300,(Choix!$A$4:$A$300=Calendrier!$D6)*(Choix!$B$4:$B$300&lt;=Calendrier!W$4)*(Choix!$C$4:$C$300&gt;=Calendrier!W$4)*ISNA(MATCH(W$4,Feries,0))),"")</f>
        <v/>
      </c>
      <c r="X6" s="10" t="str" cm="1">
        <f t="array" ref="X6">IFERROR(_xlfn._xlws.FILTER(Choix!$D$4:$D$300,(Choix!$A$4:$A$300=Calendrier!$D6)*(Choix!$B$4:$B$300&lt;=Calendrier!X$4)*(Choix!$C$4:$C$300&gt;=Calendrier!X$4)*ISNA(MATCH(X$4,Feries,0))),"")</f>
        <v/>
      </c>
      <c r="Y6" s="10" t="str" cm="1">
        <f t="array" ref="Y6">IFERROR(_xlfn._xlws.FILTER(Choix!$D$4:$D$300,(Choix!$A$4:$A$300=Calendrier!$D6)*(Choix!$B$4:$B$300&lt;=Calendrier!Y$4)*(Choix!$C$4:$C$300&gt;=Calendrier!Y$4)*ISNA(MATCH(Y$4,Feries,0))),"")</f>
        <v/>
      </c>
      <c r="Z6" s="10" t="str" cm="1">
        <f t="array" ref="Z6">IFERROR(_xlfn._xlws.FILTER(Choix!$D$4:$D$300,(Choix!$A$4:$A$300=Calendrier!$D6)*(Choix!$B$4:$B$300&lt;=Calendrier!Z$4)*(Choix!$C$4:$C$300&gt;=Calendrier!Z$4)*ISNA(MATCH(Z$4,Feries,0))),"")</f>
        <v/>
      </c>
      <c r="AA6" s="10" t="str" cm="1">
        <f t="array" ref="AA6">IFERROR(_xlfn._xlws.FILTER(Choix!$D$4:$D$300,(Choix!$A$4:$A$300=Calendrier!$D6)*(Choix!$B$4:$B$300&lt;=Calendrier!AA$4)*(Choix!$C$4:$C$300&gt;=Calendrier!AA$4)*ISNA(MATCH(AA$4,Feries,0))),"")</f>
        <v/>
      </c>
      <c r="AB6" s="10" t="str" cm="1">
        <f t="array" ref="AB6">IFERROR(_xlfn._xlws.FILTER(Choix!$D$4:$D$300,(Choix!$A$4:$A$300=Calendrier!$D6)*(Choix!$B$4:$B$300&lt;=Calendrier!AB$4)*(Choix!$C$4:$C$300&gt;=Calendrier!AB$4)*ISNA(MATCH(AB$4,Feries,0))),"")</f>
        <v/>
      </c>
      <c r="AC6" s="10" t="str" cm="1">
        <f t="array" ref="AC6">IFERROR(_xlfn._xlws.FILTER(Choix!$D$4:$D$300,(Choix!$A$4:$A$300=Calendrier!$D6)*(Choix!$B$4:$B$300&lt;=Calendrier!AC$4)*(Choix!$C$4:$C$300&gt;=Calendrier!AC$4)*ISNA(MATCH(AC$4,Feries,0))),"")</f>
        <v/>
      </c>
      <c r="AD6" s="10" t="str" cm="1">
        <f t="array" ref="AD6">IFERROR(_xlfn._xlws.FILTER(Choix!$D$4:$D$300,(Choix!$A$4:$A$300=Calendrier!$D6)*(Choix!$B$4:$B$300&lt;=Calendrier!AD$4)*(Choix!$C$4:$C$300&gt;=Calendrier!AD$4)*ISNA(MATCH(AD$4,Feries,0))),"")</f>
        <v/>
      </c>
      <c r="AE6" s="10" t="str" cm="1">
        <f t="array" ref="AE6">IFERROR(_xlfn._xlws.FILTER(Choix!$D$4:$D$300,(Choix!$A$4:$A$300=Calendrier!$D6)*(Choix!$B$4:$B$300&lt;=Calendrier!AE$4)*(Choix!$C$4:$C$300&gt;=Calendrier!AE$4)*ISNA(MATCH(AE$4,Feries,0))),"")</f>
        <v/>
      </c>
      <c r="AF6" s="10" t="str" cm="1">
        <f t="array" ref="AF6">IFERROR(_xlfn._xlws.FILTER(Choix!$D$4:$D$300,(Choix!$A$4:$A$300=Calendrier!$D6)*(Choix!$B$4:$B$300&lt;=Calendrier!AF$4)*(Choix!$C$4:$C$300&gt;=Calendrier!AF$4)*ISNA(MATCH(AF$4,Feries,0))),"")</f>
        <v/>
      </c>
      <c r="AG6" s="10" t="str" cm="1">
        <f t="array" ref="AG6">IFERROR(_xlfn._xlws.FILTER(Choix!$D$4:$D$300,(Choix!$A$4:$A$300=Calendrier!$D6)*(Choix!$B$4:$B$300&lt;=Calendrier!AG$4)*(Choix!$C$4:$C$300&gt;=Calendrier!AG$4)*ISNA(MATCH(AG$4,Feries,0))),"")</f>
        <v/>
      </c>
      <c r="AH6" s="10" t="str" cm="1">
        <f t="array" ref="AH6">IFERROR(_xlfn._xlws.FILTER(Choix!$D$4:$D$300,(Choix!$A$4:$A$300=Calendrier!$D6)*(Choix!$B$4:$B$300&lt;=Calendrier!AH$4)*(Choix!$C$4:$C$300&gt;=Calendrier!AH$4)*ISNA(MATCH(AH$4,Feries,0))),"")</f>
        <v/>
      </c>
      <c r="AI6" s="10" t="str" cm="1">
        <f t="array" ref="AI6">IFERROR(_xlfn._xlws.FILTER(Choix!$D$4:$D$300,(Choix!$A$4:$A$300=Calendrier!$D6)*(Choix!$B$4:$B$300&lt;=Calendrier!AI$4)*(Choix!$C$4:$C$300&gt;=Calendrier!AI$4)*ISNA(MATCH(AI$4,Feries,0))),"")</f>
        <v/>
      </c>
    </row>
    <row r="7" spans="1:35" ht="28.95" customHeight="1" x14ac:dyDescent="0.3">
      <c r="A7" t="s">
        <v>2</v>
      </c>
      <c r="B7">
        <f>1999+B5</f>
        <v>2022</v>
      </c>
      <c r="D7" s="7" t="str">
        <f>'Base JF'!C18</f>
        <v>Employé 3</v>
      </c>
      <c r="E7" s="10" t="str" cm="1">
        <f t="array" ref="E7">IFERROR(_xlfn._xlws.FILTER(Choix!$D$4:$D$300,(Choix!$A$4:$A$300=Calendrier!$D7)*(Choix!$B$4:$B$300&lt;=Calendrier!E$4)*(Choix!$C$4:$C$300&gt;=Calendrier!E$4)*ISNA(MATCH(E$4,Feries,0))),"")</f>
        <v/>
      </c>
      <c r="F7" s="10" t="str" cm="1">
        <f t="array" ref="F7">IFERROR(_xlfn._xlws.FILTER(Choix!$D$4:$D$300,(Choix!$A$4:$A$300=Calendrier!$D7)*(Choix!$B$4:$B$300&lt;=Calendrier!F$4)*(Choix!$C$4:$C$300&gt;=Calendrier!F$4)*ISNA(MATCH(F$4,Feries,0))),"")</f>
        <v/>
      </c>
      <c r="G7" s="10" t="str" cm="1">
        <f t="array" ref="G7">IFERROR(_xlfn._xlws.FILTER(Choix!$D$4:$D$300,(Choix!$A$4:$A$300=Calendrier!$D7)*(Choix!$B$4:$B$300&lt;=Calendrier!G$4)*(Choix!$C$4:$C$300&gt;=Calendrier!G$4)*ISNA(MATCH(G$4,Feries,0))),"")</f>
        <v/>
      </c>
      <c r="H7" s="10" t="str" cm="1">
        <f t="array" ref="H7">IFERROR(_xlfn._xlws.FILTER(Choix!$D$4:$D$300,(Choix!$A$4:$A$300=Calendrier!$D7)*(Choix!$B$4:$B$300&lt;=Calendrier!H$4)*(Choix!$C$4:$C$300&gt;=Calendrier!H$4)*ISNA(MATCH(H$4,Feries,0))),"")</f>
        <v/>
      </c>
      <c r="I7" s="10" t="str" cm="1">
        <f t="array" ref="I7">IFERROR(_xlfn._xlws.FILTER(Choix!$D$4:$D$300,(Choix!$A$4:$A$300=Calendrier!$D7)*(Choix!$B$4:$B$300&lt;=Calendrier!I$4)*(Choix!$C$4:$C$300&gt;=Calendrier!I$4)*ISNA(MATCH(I$4,Feries,0))),"")</f>
        <v/>
      </c>
      <c r="J7" s="10" t="str" cm="1">
        <f t="array" ref="J7">IFERROR(_xlfn._xlws.FILTER(Choix!$D$4:$D$300,(Choix!$A$4:$A$300=Calendrier!$D7)*(Choix!$B$4:$B$300&lt;=Calendrier!J$4)*(Choix!$C$4:$C$300&gt;=Calendrier!J$4)*ISNA(MATCH(J$4,Feries,0))),"")</f>
        <v/>
      </c>
      <c r="K7" s="10" t="str" cm="1">
        <f t="array" ref="K7">IFERROR(_xlfn._xlws.FILTER(Choix!$D$4:$D$300,(Choix!$A$4:$A$300=Calendrier!$D7)*(Choix!$B$4:$B$300&lt;=Calendrier!K$4)*(Choix!$C$4:$C$300&gt;=Calendrier!K$4)*ISNA(MATCH(K$4,Feries,0))),"")</f>
        <v>CP</v>
      </c>
      <c r="L7" s="10" t="str" cm="1">
        <f t="array" ref="L7">IFERROR(_xlfn._xlws.FILTER(Choix!$D$4:$D$300,(Choix!$A$4:$A$300=Calendrier!$D7)*(Choix!$B$4:$B$300&lt;=Calendrier!L$4)*(Choix!$C$4:$C$300&gt;=Calendrier!L$4)*ISNA(MATCH(L$4,Feries,0))),"")</f>
        <v>CP</v>
      </c>
      <c r="M7" s="10" t="str" cm="1">
        <f t="array" ref="M7">IFERROR(_xlfn._xlws.FILTER(Choix!$D$4:$D$300,(Choix!$A$4:$A$300=Calendrier!$D7)*(Choix!$B$4:$B$300&lt;=Calendrier!M$4)*(Choix!$C$4:$C$300&gt;=Calendrier!M$4)*ISNA(MATCH(M$4,Feries,0))),"")</f>
        <v>CP</v>
      </c>
      <c r="N7" s="10" t="str" cm="1">
        <f t="array" ref="N7">IFERROR(_xlfn._xlws.FILTER(Choix!$D$4:$D$300,(Choix!$A$4:$A$300=Calendrier!$D7)*(Choix!$B$4:$B$300&lt;=Calendrier!N$4)*(Choix!$C$4:$C$300&gt;=Calendrier!N$4)*ISNA(MATCH(N$4,Feries,0))),"")</f>
        <v>CP</v>
      </c>
      <c r="O7" s="10" t="str" cm="1">
        <f t="array" ref="O7">IFERROR(_xlfn._xlws.FILTER(Choix!$D$4:$D$300,(Choix!$A$4:$A$300=Calendrier!$D7)*(Choix!$B$4:$B$300&lt;=Calendrier!O$4)*(Choix!$C$4:$C$300&gt;=Calendrier!O$4)*ISNA(MATCH(O$4,Feries,0))),"")</f>
        <v/>
      </c>
      <c r="P7" s="10" t="str" cm="1">
        <f t="array" ref="P7">IFERROR(_xlfn._xlws.FILTER(Choix!$D$4:$D$300,(Choix!$A$4:$A$300=Calendrier!$D7)*(Choix!$B$4:$B$300&lt;=Calendrier!P$4)*(Choix!$C$4:$C$300&gt;=Calendrier!P$4)*ISNA(MATCH(P$4,Feries,0))),"")</f>
        <v>CP</v>
      </c>
      <c r="Q7" s="10" t="str" cm="1">
        <f t="array" ref="Q7">IFERROR(_xlfn._xlws.FILTER(Choix!$D$4:$D$300,(Choix!$A$4:$A$300=Calendrier!$D7)*(Choix!$B$4:$B$300&lt;=Calendrier!Q$4)*(Choix!$C$4:$C$300&gt;=Calendrier!Q$4)*ISNA(MATCH(Q$4,Feries,0))),"")</f>
        <v>CP</v>
      </c>
      <c r="R7" s="10" t="str" cm="1">
        <f t="array" ref="R7">IFERROR(_xlfn._xlws.FILTER(Choix!$D$4:$D$300,(Choix!$A$4:$A$300=Calendrier!$D7)*(Choix!$B$4:$B$300&lt;=Calendrier!R$4)*(Choix!$C$4:$C$300&gt;=Calendrier!R$4)*ISNA(MATCH(R$4,Feries,0))),"")</f>
        <v>CP</v>
      </c>
      <c r="S7" s="10" t="str" cm="1">
        <f t="array" ref="S7">IFERROR(_xlfn._xlws.FILTER(Choix!$D$4:$D$300,(Choix!$A$4:$A$300=Calendrier!$D7)*(Choix!$B$4:$B$300&lt;=Calendrier!S$4)*(Choix!$C$4:$C$300&gt;=Calendrier!S$4)*ISNA(MATCH(S$4,Feries,0))),"")</f>
        <v>CP</v>
      </c>
      <c r="T7" s="10" t="str" cm="1">
        <f t="array" ref="T7">IFERROR(_xlfn._xlws.FILTER(Choix!$D$4:$D$300,(Choix!$A$4:$A$300=Calendrier!$D7)*(Choix!$B$4:$B$300&lt;=Calendrier!T$4)*(Choix!$C$4:$C$300&gt;=Calendrier!T$4)*ISNA(MATCH(T$4,Feries,0))),"")</f>
        <v/>
      </c>
      <c r="U7" s="10" t="str" cm="1">
        <f t="array" ref="U7">IFERROR(_xlfn._xlws.FILTER(Choix!$D$4:$D$300,(Choix!$A$4:$A$300=Calendrier!$D7)*(Choix!$B$4:$B$300&lt;=Calendrier!U$4)*(Choix!$C$4:$C$300&gt;=Calendrier!U$4)*ISNA(MATCH(U$4,Feries,0))),"")</f>
        <v/>
      </c>
      <c r="V7" s="10" t="str" cm="1">
        <f t="array" ref="V7">IFERROR(_xlfn._xlws.FILTER(Choix!$D$4:$D$300,(Choix!$A$4:$A$300=Calendrier!$D7)*(Choix!$B$4:$B$300&lt;=Calendrier!V$4)*(Choix!$C$4:$C$300&gt;=Calendrier!V$4)*ISNA(MATCH(V$4,Feries,0))),"")</f>
        <v/>
      </c>
      <c r="W7" s="10" t="str" cm="1">
        <f t="array" ref="W7">IFERROR(_xlfn._xlws.FILTER(Choix!$D$4:$D$300,(Choix!$A$4:$A$300=Calendrier!$D7)*(Choix!$B$4:$B$300&lt;=Calendrier!W$4)*(Choix!$C$4:$C$300&gt;=Calendrier!W$4)*ISNA(MATCH(W$4,Feries,0))),"")</f>
        <v/>
      </c>
      <c r="X7" s="10" t="str" cm="1">
        <f t="array" ref="X7">IFERROR(_xlfn._xlws.FILTER(Choix!$D$4:$D$300,(Choix!$A$4:$A$300=Calendrier!$D7)*(Choix!$B$4:$B$300&lt;=Calendrier!X$4)*(Choix!$C$4:$C$300&gt;=Calendrier!X$4)*ISNA(MATCH(X$4,Feries,0))),"")</f>
        <v/>
      </c>
      <c r="Y7" s="10" t="str" cm="1">
        <f t="array" ref="Y7">IFERROR(_xlfn._xlws.FILTER(Choix!$D$4:$D$300,(Choix!$A$4:$A$300=Calendrier!$D7)*(Choix!$B$4:$B$300&lt;=Calendrier!Y$4)*(Choix!$C$4:$C$300&gt;=Calendrier!Y$4)*ISNA(MATCH(Y$4,Feries,0))),"")</f>
        <v/>
      </c>
      <c r="Z7" s="10" t="str" cm="1">
        <f t="array" ref="Z7">IFERROR(_xlfn._xlws.FILTER(Choix!$D$4:$D$300,(Choix!$A$4:$A$300=Calendrier!$D7)*(Choix!$B$4:$B$300&lt;=Calendrier!Z$4)*(Choix!$C$4:$C$300&gt;=Calendrier!Z$4)*ISNA(MATCH(Z$4,Feries,0))),"")</f>
        <v/>
      </c>
      <c r="AA7" s="10" t="str" cm="1">
        <f t="array" ref="AA7">IFERROR(_xlfn._xlws.FILTER(Choix!$D$4:$D$300,(Choix!$A$4:$A$300=Calendrier!$D7)*(Choix!$B$4:$B$300&lt;=Calendrier!AA$4)*(Choix!$C$4:$C$300&gt;=Calendrier!AA$4)*ISNA(MATCH(AA$4,Feries,0))),"")</f>
        <v/>
      </c>
      <c r="AB7" s="10" t="str" cm="1">
        <f t="array" ref="AB7">IFERROR(_xlfn._xlws.FILTER(Choix!$D$4:$D$300,(Choix!$A$4:$A$300=Calendrier!$D7)*(Choix!$B$4:$B$300&lt;=Calendrier!AB$4)*(Choix!$C$4:$C$300&gt;=Calendrier!AB$4)*ISNA(MATCH(AB$4,Feries,0))),"")</f>
        <v/>
      </c>
      <c r="AC7" s="10" t="str" cm="1">
        <f t="array" ref="AC7">IFERROR(_xlfn._xlws.FILTER(Choix!$D$4:$D$300,(Choix!$A$4:$A$300=Calendrier!$D7)*(Choix!$B$4:$B$300&lt;=Calendrier!AC$4)*(Choix!$C$4:$C$300&gt;=Calendrier!AC$4)*ISNA(MATCH(AC$4,Feries,0))),"")</f>
        <v/>
      </c>
      <c r="AD7" s="10" t="str" cm="1">
        <f t="array" ref="AD7">IFERROR(_xlfn._xlws.FILTER(Choix!$D$4:$D$300,(Choix!$A$4:$A$300=Calendrier!$D7)*(Choix!$B$4:$B$300&lt;=Calendrier!AD$4)*(Choix!$C$4:$C$300&gt;=Calendrier!AD$4)*ISNA(MATCH(AD$4,Feries,0))),"")</f>
        <v/>
      </c>
      <c r="AE7" s="10" t="str" cm="1">
        <f t="array" ref="AE7">IFERROR(_xlfn._xlws.FILTER(Choix!$D$4:$D$300,(Choix!$A$4:$A$300=Calendrier!$D7)*(Choix!$B$4:$B$300&lt;=Calendrier!AE$4)*(Choix!$C$4:$C$300&gt;=Calendrier!AE$4)*ISNA(MATCH(AE$4,Feries,0))),"")</f>
        <v/>
      </c>
      <c r="AF7" s="10" t="str" cm="1">
        <f t="array" ref="AF7">IFERROR(_xlfn._xlws.FILTER(Choix!$D$4:$D$300,(Choix!$A$4:$A$300=Calendrier!$D7)*(Choix!$B$4:$B$300&lt;=Calendrier!AF$4)*(Choix!$C$4:$C$300&gt;=Calendrier!AF$4)*ISNA(MATCH(AF$4,Feries,0))),"")</f>
        <v/>
      </c>
      <c r="AG7" s="10" t="str" cm="1">
        <f t="array" ref="AG7">IFERROR(_xlfn._xlws.FILTER(Choix!$D$4:$D$300,(Choix!$A$4:$A$300=Calendrier!$D7)*(Choix!$B$4:$B$300&lt;=Calendrier!AG$4)*(Choix!$C$4:$C$300&gt;=Calendrier!AG$4)*ISNA(MATCH(AG$4,Feries,0))),"")</f>
        <v/>
      </c>
      <c r="AH7" s="10" t="str" cm="1">
        <f t="array" ref="AH7">IFERROR(_xlfn._xlws.FILTER(Choix!$D$4:$D$300,(Choix!$A$4:$A$300=Calendrier!$D7)*(Choix!$B$4:$B$300&lt;=Calendrier!AH$4)*(Choix!$C$4:$C$300&gt;=Calendrier!AH$4)*ISNA(MATCH(AH$4,Feries,0))),"")</f>
        <v/>
      </c>
      <c r="AI7" s="10" t="str" cm="1">
        <f t="array" ref="AI7">IFERROR(_xlfn._xlws.FILTER(Choix!$D$4:$D$300,(Choix!$A$4:$A$300=Calendrier!$D7)*(Choix!$B$4:$B$300&lt;=Calendrier!AI$4)*(Choix!$C$4:$C$300&gt;=Calendrier!AI$4)*ISNA(MATCH(AI$4,Feries,0))),"")</f>
        <v/>
      </c>
    </row>
    <row r="8" spans="1:35" ht="28.95" customHeight="1" x14ac:dyDescent="0.3">
      <c r="D8" s="7" t="str">
        <f>'Base JF'!C19</f>
        <v>Employé 4</v>
      </c>
      <c r="E8" s="10" t="str" cm="1">
        <f t="array" ref="E8">IFERROR(_xlfn._xlws.FILTER(Choix!$D$4:$D$300,(Choix!$A$4:$A$300=Calendrier!$D8)*(Choix!$B$4:$B$300&lt;=Calendrier!E$4)*(Choix!$C$4:$C$300&gt;=Calendrier!E$4)*ISNA(MATCH(E$4,Feries,0))),"")</f>
        <v/>
      </c>
      <c r="F8" s="10" t="str" cm="1">
        <f t="array" ref="F8">IFERROR(_xlfn._xlws.FILTER(Choix!$D$4:$D$300,(Choix!$A$4:$A$300=Calendrier!$D8)*(Choix!$B$4:$B$300&lt;=Calendrier!F$4)*(Choix!$C$4:$C$300&gt;=Calendrier!F$4)*ISNA(MATCH(F$4,Feries,0))),"")</f>
        <v/>
      </c>
      <c r="G8" s="10" t="str" cm="1">
        <f t="array" ref="G8">IFERROR(_xlfn._xlws.FILTER(Choix!$D$4:$D$300,(Choix!$A$4:$A$300=Calendrier!$D8)*(Choix!$B$4:$B$300&lt;=Calendrier!G$4)*(Choix!$C$4:$C$300&gt;=Calendrier!G$4)*ISNA(MATCH(G$4,Feries,0))),"")</f>
        <v/>
      </c>
      <c r="H8" s="10" t="str" cm="1">
        <f t="array" ref="H8">IFERROR(_xlfn._xlws.FILTER(Choix!$D$4:$D$300,(Choix!$A$4:$A$300=Calendrier!$D8)*(Choix!$B$4:$B$300&lt;=Calendrier!H$4)*(Choix!$C$4:$C$300&gt;=Calendrier!H$4)*ISNA(MATCH(H$4,Feries,0))),"")</f>
        <v/>
      </c>
      <c r="I8" s="10" t="str" cm="1">
        <f t="array" ref="I8">IFERROR(_xlfn._xlws.FILTER(Choix!$D$4:$D$300,(Choix!$A$4:$A$300=Calendrier!$D8)*(Choix!$B$4:$B$300&lt;=Calendrier!I$4)*(Choix!$C$4:$C$300&gt;=Calendrier!I$4)*ISNA(MATCH(I$4,Feries,0))),"")</f>
        <v/>
      </c>
      <c r="J8" s="10" t="str" cm="1">
        <f t="array" ref="J8">IFERROR(_xlfn._xlws.FILTER(Choix!$D$4:$D$300,(Choix!$A$4:$A$300=Calendrier!$D8)*(Choix!$B$4:$B$300&lt;=Calendrier!J$4)*(Choix!$C$4:$C$300&gt;=Calendrier!J$4)*ISNA(MATCH(J$4,Feries,0))),"")</f>
        <v/>
      </c>
      <c r="K8" s="10" t="str" cm="1">
        <f t="array" ref="K8">IFERROR(_xlfn._xlws.FILTER(Choix!$D$4:$D$300,(Choix!$A$4:$A$300=Calendrier!$D8)*(Choix!$B$4:$B$300&lt;=Calendrier!K$4)*(Choix!$C$4:$C$300&gt;=Calendrier!K$4)*ISNA(MATCH(K$4,Feries,0))),"")</f>
        <v/>
      </c>
      <c r="L8" s="10" t="str" cm="1">
        <f t="array" ref="L8">IFERROR(_xlfn._xlws.FILTER(Choix!$D$4:$D$300,(Choix!$A$4:$A$300=Calendrier!$D8)*(Choix!$B$4:$B$300&lt;=Calendrier!L$4)*(Choix!$C$4:$C$300&gt;=Calendrier!L$4)*ISNA(MATCH(L$4,Feries,0))),"")</f>
        <v/>
      </c>
      <c r="M8" s="10" t="str" cm="1">
        <f t="array" ref="M8">IFERROR(_xlfn._xlws.FILTER(Choix!$D$4:$D$300,(Choix!$A$4:$A$300=Calendrier!$D8)*(Choix!$B$4:$B$300&lt;=Calendrier!M$4)*(Choix!$C$4:$C$300&gt;=Calendrier!M$4)*ISNA(MATCH(M$4,Feries,0))),"")</f>
        <v/>
      </c>
      <c r="N8" s="10" t="str" cm="1">
        <f t="array" ref="N8">IFERROR(_xlfn._xlws.FILTER(Choix!$D$4:$D$300,(Choix!$A$4:$A$300=Calendrier!$D8)*(Choix!$B$4:$B$300&lt;=Calendrier!N$4)*(Choix!$C$4:$C$300&gt;=Calendrier!N$4)*ISNA(MATCH(N$4,Feries,0))),"")</f>
        <v/>
      </c>
      <c r="O8" s="10" t="str" cm="1">
        <f t="array" ref="O8">IFERROR(_xlfn._xlws.FILTER(Choix!$D$4:$D$300,(Choix!$A$4:$A$300=Calendrier!$D8)*(Choix!$B$4:$B$300&lt;=Calendrier!O$4)*(Choix!$C$4:$C$300&gt;=Calendrier!O$4)*ISNA(MATCH(O$4,Feries,0))),"")</f>
        <v/>
      </c>
      <c r="P8" s="10" t="str" cm="1">
        <f t="array" ref="P8">IFERROR(_xlfn._xlws.FILTER(Choix!$D$4:$D$300,(Choix!$A$4:$A$300=Calendrier!$D8)*(Choix!$B$4:$B$300&lt;=Calendrier!P$4)*(Choix!$C$4:$C$300&gt;=Calendrier!P$4)*ISNA(MATCH(P$4,Feries,0))),"")</f>
        <v/>
      </c>
      <c r="Q8" s="10" t="str" cm="1">
        <f t="array" ref="Q8">IFERROR(_xlfn._xlws.FILTER(Choix!$D$4:$D$300,(Choix!$A$4:$A$300=Calendrier!$D8)*(Choix!$B$4:$B$300&lt;=Calendrier!Q$4)*(Choix!$C$4:$C$300&gt;=Calendrier!Q$4)*ISNA(MATCH(Q$4,Feries,0))),"")</f>
        <v/>
      </c>
      <c r="R8" s="10" t="str" cm="1">
        <f t="array" ref="R8">IFERROR(_xlfn._xlws.FILTER(Choix!$D$4:$D$300,(Choix!$A$4:$A$300=Calendrier!$D8)*(Choix!$B$4:$B$300&lt;=Calendrier!R$4)*(Choix!$C$4:$C$300&gt;=Calendrier!R$4)*ISNA(MATCH(R$4,Feries,0))),"")</f>
        <v/>
      </c>
      <c r="S8" s="10" t="str" cm="1">
        <f t="array" ref="S8">IFERROR(_xlfn._xlws.FILTER(Choix!$D$4:$D$300,(Choix!$A$4:$A$300=Calendrier!$D8)*(Choix!$B$4:$B$300&lt;=Calendrier!S$4)*(Choix!$C$4:$C$300&gt;=Calendrier!S$4)*ISNA(MATCH(S$4,Feries,0))),"")</f>
        <v/>
      </c>
      <c r="T8" s="10" t="str" cm="1">
        <f t="array" ref="T8">IFERROR(_xlfn._xlws.FILTER(Choix!$D$4:$D$300,(Choix!$A$4:$A$300=Calendrier!$D8)*(Choix!$B$4:$B$300&lt;=Calendrier!T$4)*(Choix!$C$4:$C$300&gt;=Calendrier!T$4)*ISNA(MATCH(T$4,Feries,0))),"")</f>
        <v/>
      </c>
      <c r="U8" s="10" t="str" cm="1">
        <f t="array" ref="U8">IFERROR(_xlfn._xlws.FILTER(Choix!$D$4:$D$300,(Choix!$A$4:$A$300=Calendrier!$D8)*(Choix!$B$4:$B$300&lt;=Calendrier!U$4)*(Choix!$C$4:$C$300&gt;=Calendrier!U$4)*ISNA(MATCH(U$4,Feries,0))),"")</f>
        <v/>
      </c>
      <c r="V8" s="10" t="str" cm="1">
        <f t="array" ref="V8">IFERROR(_xlfn._xlws.FILTER(Choix!$D$4:$D$300,(Choix!$A$4:$A$300=Calendrier!$D8)*(Choix!$B$4:$B$300&lt;=Calendrier!V$4)*(Choix!$C$4:$C$300&gt;=Calendrier!V$4)*ISNA(MATCH(V$4,Feries,0))),"")</f>
        <v/>
      </c>
      <c r="W8" s="10" t="str" cm="1">
        <f t="array" ref="W8">IFERROR(_xlfn._xlws.FILTER(Choix!$D$4:$D$300,(Choix!$A$4:$A$300=Calendrier!$D8)*(Choix!$B$4:$B$300&lt;=Calendrier!W$4)*(Choix!$C$4:$C$300&gt;=Calendrier!W$4)*ISNA(MATCH(W$4,Feries,0))),"")</f>
        <v/>
      </c>
      <c r="X8" s="10" t="str" cm="1">
        <f t="array" ref="X8">IFERROR(_xlfn._xlws.FILTER(Choix!$D$4:$D$300,(Choix!$A$4:$A$300=Calendrier!$D8)*(Choix!$B$4:$B$300&lt;=Calendrier!X$4)*(Choix!$C$4:$C$300&gt;=Calendrier!X$4)*ISNA(MATCH(X$4,Feries,0))),"")</f>
        <v/>
      </c>
      <c r="Y8" s="10" t="str" cm="1">
        <f t="array" ref="Y8">IFERROR(_xlfn._xlws.FILTER(Choix!$D$4:$D$300,(Choix!$A$4:$A$300=Calendrier!$D8)*(Choix!$B$4:$B$300&lt;=Calendrier!Y$4)*(Choix!$C$4:$C$300&gt;=Calendrier!Y$4)*ISNA(MATCH(Y$4,Feries,0))),"")</f>
        <v/>
      </c>
      <c r="Z8" s="10" t="str" cm="1">
        <f t="array" ref="Z8">IFERROR(_xlfn._xlws.FILTER(Choix!$D$4:$D$300,(Choix!$A$4:$A$300=Calendrier!$D8)*(Choix!$B$4:$B$300&lt;=Calendrier!Z$4)*(Choix!$C$4:$C$300&gt;=Calendrier!Z$4)*ISNA(MATCH(Z$4,Feries,0))),"")</f>
        <v/>
      </c>
      <c r="AA8" s="10" t="str" cm="1">
        <f t="array" ref="AA8">IFERROR(_xlfn._xlws.FILTER(Choix!$D$4:$D$300,(Choix!$A$4:$A$300=Calendrier!$D8)*(Choix!$B$4:$B$300&lt;=Calendrier!AA$4)*(Choix!$C$4:$C$300&gt;=Calendrier!AA$4)*ISNA(MATCH(AA$4,Feries,0))),"")</f>
        <v/>
      </c>
      <c r="AB8" s="10" t="str" cm="1">
        <f t="array" ref="AB8">IFERROR(_xlfn._xlws.FILTER(Choix!$D$4:$D$300,(Choix!$A$4:$A$300=Calendrier!$D8)*(Choix!$B$4:$B$300&lt;=Calendrier!AB$4)*(Choix!$C$4:$C$300&gt;=Calendrier!AB$4)*ISNA(MATCH(AB$4,Feries,0))),"")</f>
        <v/>
      </c>
      <c r="AC8" s="10" t="str" cm="1">
        <f t="array" ref="AC8">IFERROR(_xlfn._xlws.FILTER(Choix!$D$4:$D$300,(Choix!$A$4:$A$300=Calendrier!$D8)*(Choix!$B$4:$B$300&lt;=Calendrier!AC$4)*(Choix!$C$4:$C$300&gt;=Calendrier!AC$4)*ISNA(MATCH(AC$4,Feries,0))),"")</f>
        <v/>
      </c>
      <c r="AD8" s="10" t="str" cm="1">
        <f t="array" ref="AD8">IFERROR(_xlfn._xlws.FILTER(Choix!$D$4:$D$300,(Choix!$A$4:$A$300=Calendrier!$D8)*(Choix!$B$4:$B$300&lt;=Calendrier!AD$4)*(Choix!$C$4:$C$300&gt;=Calendrier!AD$4)*ISNA(MATCH(AD$4,Feries,0))),"")</f>
        <v/>
      </c>
      <c r="AE8" s="10" t="str" cm="1">
        <f t="array" ref="AE8">IFERROR(_xlfn._xlws.FILTER(Choix!$D$4:$D$300,(Choix!$A$4:$A$300=Calendrier!$D8)*(Choix!$B$4:$B$300&lt;=Calendrier!AE$4)*(Choix!$C$4:$C$300&gt;=Calendrier!AE$4)*ISNA(MATCH(AE$4,Feries,0))),"")</f>
        <v/>
      </c>
      <c r="AF8" s="10" t="str" cm="1">
        <f t="array" ref="AF8">IFERROR(_xlfn._xlws.FILTER(Choix!$D$4:$D$300,(Choix!$A$4:$A$300=Calendrier!$D8)*(Choix!$B$4:$B$300&lt;=Calendrier!AF$4)*(Choix!$C$4:$C$300&gt;=Calendrier!AF$4)*ISNA(MATCH(AF$4,Feries,0))),"")</f>
        <v/>
      </c>
      <c r="AG8" s="10" t="str" cm="1">
        <f t="array" ref="AG8">IFERROR(_xlfn._xlws.FILTER(Choix!$D$4:$D$300,(Choix!$A$4:$A$300=Calendrier!$D8)*(Choix!$B$4:$B$300&lt;=Calendrier!AG$4)*(Choix!$C$4:$C$300&gt;=Calendrier!AG$4)*ISNA(MATCH(AG$4,Feries,0))),"")</f>
        <v/>
      </c>
      <c r="AH8" s="10" t="str" cm="1">
        <f t="array" ref="AH8">IFERROR(_xlfn._xlws.FILTER(Choix!$D$4:$D$300,(Choix!$A$4:$A$300=Calendrier!$D8)*(Choix!$B$4:$B$300&lt;=Calendrier!AH$4)*(Choix!$C$4:$C$300&gt;=Calendrier!AH$4)*ISNA(MATCH(AH$4,Feries,0))),"")</f>
        <v/>
      </c>
      <c r="AI8" s="10" t="str" cm="1">
        <f t="array" ref="AI8">IFERROR(_xlfn._xlws.FILTER(Choix!$D$4:$D$300,(Choix!$A$4:$A$300=Calendrier!$D8)*(Choix!$B$4:$B$300&lt;=Calendrier!AI$4)*(Choix!$C$4:$C$300&gt;=Calendrier!AI$4)*ISNA(MATCH(AI$4,Feries,0))),"")</f>
        <v/>
      </c>
    </row>
    <row r="9" spans="1:35" ht="28.95" customHeight="1" x14ac:dyDescent="0.3">
      <c r="D9" s="7" t="str">
        <f>'Base JF'!C20</f>
        <v>Employé 5</v>
      </c>
      <c r="E9" s="10" t="str" cm="1">
        <f t="array" ref="E9">IFERROR(_xlfn._xlws.FILTER(Choix!$D$4:$D$300,(Choix!$A$4:$A$300=Calendrier!$D9)*(Choix!$B$4:$B$300&lt;=Calendrier!E$4)*(Choix!$C$4:$C$300&gt;=Calendrier!E$4)*ISNA(MATCH(E$4,Feries,0))),"")</f>
        <v/>
      </c>
      <c r="F9" s="10" t="str" cm="1">
        <f t="array" ref="F9">IFERROR(_xlfn._xlws.FILTER(Choix!$D$4:$D$300,(Choix!$A$4:$A$300=Calendrier!$D9)*(Choix!$B$4:$B$300&lt;=Calendrier!F$4)*(Choix!$C$4:$C$300&gt;=Calendrier!F$4)*ISNA(MATCH(F$4,Feries,0))),"")</f>
        <v>Maladie</v>
      </c>
      <c r="G9" s="10" t="str" cm="1">
        <f t="array" ref="G9">IFERROR(_xlfn._xlws.FILTER(Choix!$D$4:$D$300,(Choix!$A$4:$A$300=Calendrier!$D9)*(Choix!$B$4:$B$300&lt;=Calendrier!G$4)*(Choix!$C$4:$C$300&gt;=Calendrier!G$4)*ISNA(MATCH(G$4,Feries,0))),"")</f>
        <v>Maladie</v>
      </c>
      <c r="H9" s="10" t="str" cm="1">
        <f t="array" ref="H9">IFERROR(_xlfn._xlws.FILTER(Choix!$D$4:$D$300,(Choix!$A$4:$A$300=Calendrier!$D9)*(Choix!$B$4:$B$300&lt;=Calendrier!H$4)*(Choix!$C$4:$C$300&gt;=Calendrier!H$4)*ISNA(MATCH(H$4,Feries,0))),"")</f>
        <v>Maladie</v>
      </c>
      <c r="I9" s="10" t="str" cm="1">
        <f t="array" ref="I9">IFERROR(_xlfn._xlws.FILTER(Choix!$D$4:$D$300,(Choix!$A$4:$A$300=Calendrier!$D9)*(Choix!$B$4:$B$300&lt;=Calendrier!I$4)*(Choix!$C$4:$C$300&gt;=Calendrier!I$4)*ISNA(MATCH(I$4,Feries,0))),"")</f>
        <v>Maladie</v>
      </c>
      <c r="J9" s="10" t="str" cm="1">
        <f t="array" ref="J9">IFERROR(_xlfn._xlws.FILTER(Choix!$D$4:$D$300,(Choix!$A$4:$A$300=Calendrier!$D9)*(Choix!$B$4:$B$300&lt;=Calendrier!J$4)*(Choix!$C$4:$C$300&gt;=Calendrier!J$4)*ISNA(MATCH(J$4,Feries,0))),"")</f>
        <v>Maladie</v>
      </c>
      <c r="K9" s="10" t="str" cm="1">
        <f t="array" ref="K9">IFERROR(_xlfn._xlws.FILTER(Choix!$D$4:$D$300,(Choix!$A$4:$A$300=Calendrier!$D9)*(Choix!$B$4:$B$300&lt;=Calendrier!K$4)*(Choix!$C$4:$C$300&gt;=Calendrier!K$4)*ISNA(MATCH(K$4,Feries,0))),"")</f>
        <v>Maladie</v>
      </c>
      <c r="L9" s="10" t="str" cm="1">
        <f t="array" ref="L9">IFERROR(_xlfn._xlws.FILTER(Choix!$D$4:$D$300,(Choix!$A$4:$A$300=Calendrier!$D9)*(Choix!$B$4:$B$300&lt;=Calendrier!L$4)*(Choix!$C$4:$C$300&gt;=Calendrier!L$4)*ISNA(MATCH(L$4,Feries,0))),"")</f>
        <v>Maladie</v>
      </c>
      <c r="M9" s="10" t="str" cm="1">
        <f t="array" ref="M9">IFERROR(_xlfn._xlws.FILTER(Choix!$D$4:$D$300,(Choix!$A$4:$A$300=Calendrier!$D9)*(Choix!$B$4:$B$300&lt;=Calendrier!M$4)*(Choix!$C$4:$C$300&gt;=Calendrier!M$4)*ISNA(MATCH(M$4,Feries,0))),"")</f>
        <v>Maladie</v>
      </c>
      <c r="N9" s="10" t="str" cm="1">
        <f t="array" ref="N9">IFERROR(_xlfn._xlws.FILTER(Choix!$D$4:$D$300,(Choix!$A$4:$A$300=Calendrier!$D9)*(Choix!$B$4:$B$300&lt;=Calendrier!N$4)*(Choix!$C$4:$C$300&gt;=Calendrier!N$4)*ISNA(MATCH(N$4,Feries,0))),"")</f>
        <v>Maladie</v>
      </c>
      <c r="O9" s="10" t="str" cm="1">
        <f t="array" ref="O9">IFERROR(_xlfn._xlws.FILTER(Choix!$D$4:$D$300,(Choix!$A$4:$A$300=Calendrier!$D9)*(Choix!$B$4:$B$300&lt;=Calendrier!O$4)*(Choix!$C$4:$C$300&gt;=Calendrier!O$4)*ISNA(MATCH(O$4,Feries,0))),"")</f>
        <v/>
      </c>
      <c r="P9" s="10" t="str" cm="1">
        <f t="array" ref="P9">IFERROR(_xlfn._xlws.FILTER(Choix!$D$4:$D$300,(Choix!$A$4:$A$300=Calendrier!$D9)*(Choix!$B$4:$B$300&lt;=Calendrier!P$4)*(Choix!$C$4:$C$300&gt;=Calendrier!P$4)*ISNA(MATCH(P$4,Feries,0))),"")</f>
        <v>Maladie</v>
      </c>
      <c r="Q9" s="10" t="str" cm="1">
        <f t="array" ref="Q9">IFERROR(_xlfn._xlws.FILTER(Choix!$D$4:$D$300,(Choix!$A$4:$A$300=Calendrier!$D9)*(Choix!$B$4:$B$300&lt;=Calendrier!Q$4)*(Choix!$C$4:$C$300&gt;=Calendrier!Q$4)*ISNA(MATCH(Q$4,Feries,0))),"")</f>
        <v>Maladie</v>
      </c>
      <c r="R9" s="10" t="str" cm="1">
        <f t="array" ref="R9">IFERROR(_xlfn._xlws.FILTER(Choix!$D$4:$D$300,(Choix!$A$4:$A$300=Calendrier!$D9)*(Choix!$B$4:$B$300&lt;=Calendrier!R$4)*(Choix!$C$4:$C$300&gt;=Calendrier!R$4)*ISNA(MATCH(R$4,Feries,0))),"")</f>
        <v>Maladie</v>
      </c>
      <c r="S9" s="10" t="str" cm="1">
        <f t="array" ref="S9">IFERROR(_xlfn._xlws.FILTER(Choix!$D$4:$D$300,(Choix!$A$4:$A$300=Calendrier!$D9)*(Choix!$B$4:$B$300&lt;=Calendrier!S$4)*(Choix!$C$4:$C$300&gt;=Calendrier!S$4)*ISNA(MATCH(S$4,Feries,0))),"")</f>
        <v>Maladie</v>
      </c>
      <c r="T9" s="10" t="str" cm="1">
        <f t="array" ref="T9">IFERROR(_xlfn._xlws.FILTER(Choix!$D$4:$D$300,(Choix!$A$4:$A$300=Calendrier!$D9)*(Choix!$B$4:$B$300&lt;=Calendrier!T$4)*(Choix!$C$4:$C$300&gt;=Calendrier!T$4)*ISNA(MATCH(T$4,Feries,0))),"")</f>
        <v>Maladie</v>
      </c>
      <c r="U9" s="10" t="str" cm="1">
        <f t="array" ref="U9">IFERROR(_xlfn._xlws.FILTER(Choix!$D$4:$D$300,(Choix!$A$4:$A$300=Calendrier!$D9)*(Choix!$B$4:$B$300&lt;=Calendrier!U$4)*(Choix!$C$4:$C$300&gt;=Calendrier!U$4)*ISNA(MATCH(U$4,Feries,0))),"")</f>
        <v>Maladie</v>
      </c>
      <c r="V9" s="10" t="str" cm="1">
        <f t="array" ref="V9">IFERROR(_xlfn._xlws.FILTER(Choix!$D$4:$D$300,(Choix!$A$4:$A$300=Calendrier!$D9)*(Choix!$B$4:$B$300&lt;=Calendrier!V$4)*(Choix!$C$4:$C$300&gt;=Calendrier!V$4)*ISNA(MATCH(V$4,Feries,0))),"")</f>
        <v>Maladie</v>
      </c>
      <c r="W9" s="10" t="str" cm="1">
        <f t="array" ref="W9">IFERROR(_xlfn._xlws.FILTER(Choix!$D$4:$D$300,(Choix!$A$4:$A$300=Calendrier!$D9)*(Choix!$B$4:$B$300&lt;=Calendrier!W$4)*(Choix!$C$4:$C$300&gt;=Calendrier!W$4)*ISNA(MATCH(W$4,Feries,0))),"")</f>
        <v>Maladie</v>
      </c>
      <c r="X9" s="10" t="str" cm="1">
        <f t="array" ref="X9">IFERROR(_xlfn._xlws.FILTER(Choix!$D$4:$D$300,(Choix!$A$4:$A$300=Calendrier!$D9)*(Choix!$B$4:$B$300&lt;=Calendrier!X$4)*(Choix!$C$4:$C$300&gt;=Calendrier!X$4)*ISNA(MATCH(X$4,Feries,0))),"")</f>
        <v>Maladie</v>
      </c>
      <c r="Y9" s="10" t="str" cm="1">
        <f t="array" ref="Y9">IFERROR(_xlfn._xlws.FILTER(Choix!$D$4:$D$300,(Choix!$A$4:$A$300=Calendrier!$D9)*(Choix!$B$4:$B$300&lt;=Calendrier!Y$4)*(Choix!$C$4:$C$300&gt;=Calendrier!Y$4)*ISNA(MATCH(Y$4,Feries,0))),"")</f>
        <v>Maladie</v>
      </c>
      <c r="Z9" s="10" t="str" cm="1">
        <f t="array" ref="Z9">IFERROR(_xlfn._xlws.FILTER(Choix!$D$4:$D$300,(Choix!$A$4:$A$300=Calendrier!$D9)*(Choix!$B$4:$B$300&lt;=Calendrier!Z$4)*(Choix!$C$4:$C$300&gt;=Calendrier!Z$4)*ISNA(MATCH(Z$4,Feries,0))),"")</f>
        <v>Maladie</v>
      </c>
      <c r="AA9" s="10" t="str" cm="1">
        <f t="array" ref="AA9">IFERROR(_xlfn._xlws.FILTER(Choix!$D$4:$D$300,(Choix!$A$4:$A$300=Calendrier!$D9)*(Choix!$B$4:$B$300&lt;=Calendrier!AA$4)*(Choix!$C$4:$C$300&gt;=Calendrier!AA$4)*ISNA(MATCH(AA$4,Feries,0))),"")</f>
        <v>Maladie</v>
      </c>
      <c r="AB9" s="10" t="str" cm="1">
        <f t="array" ref="AB9">IFERROR(_xlfn._xlws.FILTER(Choix!$D$4:$D$300,(Choix!$A$4:$A$300=Calendrier!$D9)*(Choix!$B$4:$B$300&lt;=Calendrier!AB$4)*(Choix!$C$4:$C$300&gt;=Calendrier!AB$4)*ISNA(MATCH(AB$4,Feries,0))),"")</f>
        <v>Maladie</v>
      </c>
      <c r="AC9" s="10" t="str" cm="1">
        <f t="array" ref="AC9">IFERROR(_xlfn._xlws.FILTER(Choix!$D$4:$D$300,(Choix!$A$4:$A$300=Calendrier!$D9)*(Choix!$B$4:$B$300&lt;=Calendrier!AC$4)*(Choix!$C$4:$C$300&gt;=Calendrier!AC$4)*ISNA(MATCH(AC$4,Feries,0))),"")</f>
        <v>Maladie</v>
      </c>
      <c r="AD9" s="10" t="str" cm="1">
        <f t="array" ref="AD9">IFERROR(_xlfn._xlws.FILTER(Choix!$D$4:$D$300,(Choix!$A$4:$A$300=Calendrier!$D9)*(Choix!$B$4:$B$300&lt;=Calendrier!AD$4)*(Choix!$C$4:$C$300&gt;=Calendrier!AD$4)*ISNA(MATCH(AD$4,Feries,0))),"")</f>
        <v>Maladie</v>
      </c>
      <c r="AE9" s="10" t="str" cm="1">
        <f t="array" ref="AE9">IFERROR(_xlfn._xlws.FILTER(Choix!$D$4:$D$300,(Choix!$A$4:$A$300=Calendrier!$D9)*(Choix!$B$4:$B$300&lt;=Calendrier!AE$4)*(Choix!$C$4:$C$300&gt;=Calendrier!AE$4)*ISNA(MATCH(AE$4,Feries,0))),"")</f>
        <v>Maladie</v>
      </c>
      <c r="AF9" s="10" t="str" cm="1">
        <f t="array" ref="AF9">IFERROR(_xlfn._xlws.FILTER(Choix!$D$4:$D$300,(Choix!$A$4:$A$300=Calendrier!$D9)*(Choix!$B$4:$B$300&lt;=Calendrier!AF$4)*(Choix!$C$4:$C$300&gt;=Calendrier!AF$4)*ISNA(MATCH(AF$4,Feries,0))),"")</f>
        <v>Maladie</v>
      </c>
      <c r="AG9" s="10" t="str" cm="1">
        <f t="array" ref="AG9">IFERROR(_xlfn._xlws.FILTER(Choix!$D$4:$D$300,(Choix!$A$4:$A$300=Calendrier!$D9)*(Choix!$B$4:$B$300&lt;=Calendrier!AG$4)*(Choix!$C$4:$C$300&gt;=Calendrier!AG$4)*ISNA(MATCH(AG$4,Feries,0))),"")</f>
        <v>Maladie</v>
      </c>
      <c r="AH9" s="10" t="str" cm="1">
        <f t="array" ref="AH9">IFERROR(_xlfn._xlws.FILTER(Choix!$D$4:$D$300,(Choix!$A$4:$A$300=Calendrier!$D9)*(Choix!$B$4:$B$300&lt;=Calendrier!AH$4)*(Choix!$C$4:$C$300&gt;=Calendrier!AH$4)*ISNA(MATCH(AH$4,Feries,0))),"")</f>
        <v>Maladie</v>
      </c>
      <c r="AI9" s="10" t="str" cm="1">
        <f t="array" ref="AI9">IFERROR(_xlfn._xlws.FILTER(Choix!$D$4:$D$300,(Choix!$A$4:$A$300=Calendrier!$D9)*(Choix!$B$4:$B$300&lt;=Calendrier!AI$4)*(Choix!$C$4:$C$300&gt;=Calendrier!AI$4)*ISNA(MATCH(AI$4,Feries,0))),"")</f>
        <v/>
      </c>
    </row>
    <row r="10" spans="1:35" x14ac:dyDescent="0.3">
      <c r="E10" s="1"/>
      <c r="F10" s="1"/>
    </row>
    <row r="16" spans="1:35" x14ac:dyDescent="0.3">
      <c r="E16" s="3"/>
      <c r="F16" s="3"/>
      <c r="G16" s="2"/>
      <c r="I16" s="20"/>
      <c r="J16" s="3"/>
    </row>
    <row r="17" spans="5:10" x14ac:dyDescent="0.3">
      <c r="E17" s="3"/>
      <c r="F17" s="3"/>
      <c r="G17" s="2"/>
      <c r="I17" s="20"/>
      <c r="J17" s="3"/>
    </row>
    <row r="18" spans="5:10" x14ac:dyDescent="0.3">
      <c r="E18" s="3"/>
      <c r="F18" s="3"/>
      <c r="G18" s="2"/>
    </row>
    <row r="19" spans="5:10" x14ac:dyDescent="0.3">
      <c r="E19" s="3"/>
      <c r="F19" s="3"/>
      <c r="G19" s="2"/>
    </row>
    <row r="20" spans="5:10" x14ac:dyDescent="0.3">
      <c r="E20" s="3"/>
      <c r="F20" s="3"/>
      <c r="G20" s="2"/>
    </row>
    <row r="21" spans="5:10" x14ac:dyDescent="0.3">
      <c r="E21" s="3"/>
      <c r="F21" s="3"/>
      <c r="G21" s="2"/>
    </row>
  </sheetData>
  <mergeCells count="2">
    <mergeCell ref="E1:AI1"/>
    <mergeCell ref="I16:I17"/>
  </mergeCells>
  <phoneticPr fontId="2" type="noConversion"/>
  <conditionalFormatting sqref="E5:AI9">
    <cfRule type="expression" dxfId="2" priority="5">
      <formula>COUNTIF(Feries,E$4)</formula>
    </cfRule>
    <cfRule type="expression" dxfId="1" priority="6">
      <formula>WEEKDAY(E$4,2)&gt;5</formula>
    </cfRule>
    <cfRule type="expression" dxfId="0" priority="7">
      <formula>E$4&lt;&gt;""</formula>
    </cfRule>
  </conditionalFormatting>
  <pageMargins left="0.7" right="0.7" top="0.75" bottom="0.75" header="0.3" footer="0.3"/>
  <pageSetup paperSize="9" scale="51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Drop Down 2">
              <controlPr defaultSize="0" autoLine="0" autoPict="0">
                <anchor moveWithCells="1">
                  <from>
                    <xdr:col>3</xdr:col>
                    <xdr:colOff>106680</xdr:colOff>
                    <xdr:row>0</xdr:row>
                    <xdr:rowOff>114300</xdr:rowOff>
                  </from>
                  <to>
                    <xdr:col>3</xdr:col>
                    <xdr:colOff>670560</xdr:colOff>
                    <xdr:row>0</xdr:row>
                    <xdr:rowOff>312420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Spinner 3">
              <controlPr defaultSize="0" autoPict="0">
                <anchor moveWithCells="1" sizeWithCells="1">
                  <from>
                    <xdr:col>2</xdr:col>
                    <xdr:colOff>60960</xdr:colOff>
                    <xdr:row>0</xdr:row>
                    <xdr:rowOff>68580</xdr:rowOff>
                  </from>
                  <to>
                    <xdr:col>3</xdr:col>
                    <xdr:colOff>7620</xdr:colOff>
                    <xdr:row>5</xdr:row>
                    <xdr:rowOff>251460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88631D8-1DA9-4D2A-947C-3429FAB01906}">
          <x14:formula1>
            <xm:f>'Base JF'!$C$16:$C$20</xm:f>
          </x14:formula1>
          <xm:sqref>D5:D9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3"/>
  <sheetViews>
    <sheetView workbookViewId="0">
      <selection activeCell="L21" sqref="L21"/>
    </sheetView>
  </sheetViews>
  <sheetFormatPr baseColWidth="10" defaultRowHeight="14.4" x14ac:dyDescent="0.3"/>
  <cols>
    <col min="3" max="3" width="14.109375" bestFit="1" customWidth="1"/>
    <col min="6" max="6" width="6.109375" style="5" bestFit="1" customWidth="1"/>
    <col min="7" max="7" width="7.5546875" style="6" bestFit="1" customWidth="1"/>
    <col min="8" max="8" width="5" style="5" bestFit="1" customWidth="1"/>
  </cols>
  <sheetData>
    <row r="1" spans="1:9" x14ac:dyDescent="0.3">
      <c r="A1" t="s">
        <v>3</v>
      </c>
      <c r="C1" s="2" t="s">
        <v>4</v>
      </c>
      <c r="D1" s="2" t="s">
        <v>5</v>
      </c>
      <c r="F1" s="5" t="s">
        <v>3</v>
      </c>
      <c r="G1" s="6" t="s">
        <v>6</v>
      </c>
      <c r="H1" s="5" t="s">
        <v>7</v>
      </c>
    </row>
    <row r="2" spans="1:9" x14ac:dyDescent="0.3">
      <c r="A2">
        <v>2022</v>
      </c>
      <c r="C2" s="2" t="s">
        <v>8</v>
      </c>
      <c r="D2" s="1">
        <f>DATE(A2,1,1)</f>
        <v>44562</v>
      </c>
      <c r="F2" s="5">
        <v>2000</v>
      </c>
      <c r="G2" s="6">
        <v>23</v>
      </c>
      <c r="H2" s="5">
        <v>4</v>
      </c>
    </row>
    <row r="3" spans="1:9" x14ac:dyDescent="0.3">
      <c r="C3" s="2" t="s">
        <v>9</v>
      </c>
      <c r="D3" s="1">
        <f>DATE(A2,VLOOKUP(A2,Paques,3),VLOOKUP(A2,Paques,2))+1</f>
        <v>44669</v>
      </c>
      <c r="F3" s="5">
        <v>2001</v>
      </c>
      <c r="G3" s="6">
        <v>15</v>
      </c>
      <c r="H3" s="5">
        <v>4</v>
      </c>
    </row>
    <row r="4" spans="1:9" x14ac:dyDescent="0.3">
      <c r="C4" s="2" t="s">
        <v>10</v>
      </c>
      <c r="D4" s="1">
        <f>DATE(A2,5,1)</f>
        <v>44682</v>
      </c>
      <c r="F4" s="5">
        <v>2002</v>
      </c>
      <c r="G4" s="6">
        <v>31</v>
      </c>
      <c r="H4" s="5">
        <v>3</v>
      </c>
      <c r="I4" s="3"/>
    </row>
    <row r="5" spans="1:9" x14ac:dyDescent="0.3">
      <c r="C5" s="4">
        <v>44689</v>
      </c>
      <c r="D5" s="1">
        <f>DATE(A2,5,8)</f>
        <v>44689</v>
      </c>
      <c r="F5" s="5">
        <v>2003</v>
      </c>
      <c r="G5" s="6">
        <v>20</v>
      </c>
      <c r="H5" s="5">
        <v>4</v>
      </c>
    </row>
    <row r="6" spans="1:9" x14ac:dyDescent="0.3">
      <c r="C6" s="2" t="s">
        <v>11</v>
      </c>
      <c r="D6" s="1">
        <f>D3+38</f>
        <v>44707</v>
      </c>
      <c r="F6" s="5">
        <v>2004</v>
      </c>
      <c r="G6" s="6">
        <v>11</v>
      </c>
      <c r="H6" s="5">
        <v>4</v>
      </c>
      <c r="I6" s="3"/>
    </row>
    <row r="7" spans="1:9" x14ac:dyDescent="0.3">
      <c r="C7" s="2" t="s">
        <v>12</v>
      </c>
      <c r="D7" s="1">
        <f>D3+48</f>
        <v>44717</v>
      </c>
      <c r="F7" s="5">
        <v>2005</v>
      </c>
      <c r="G7" s="6">
        <v>27</v>
      </c>
      <c r="H7" s="5">
        <v>3</v>
      </c>
      <c r="I7" s="3"/>
    </row>
    <row r="8" spans="1:9" x14ac:dyDescent="0.3">
      <c r="C8" s="2" t="s">
        <v>13</v>
      </c>
      <c r="D8" s="1">
        <f>DATE(A2,7,14)</f>
        <v>44756</v>
      </c>
      <c r="F8" s="5">
        <v>2006</v>
      </c>
      <c r="G8" s="6">
        <v>16</v>
      </c>
      <c r="H8" s="5">
        <v>4</v>
      </c>
    </row>
    <row r="9" spans="1:9" x14ac:dyDescent="0.3">
      <c r="C9" s="2" t="s">
        <v>14</v>
      </c>
      <c r="D9" s="1">
        <f>DATE(A2,8,15)</f>
        <v>44788</v>
      </c>
      <c r="F9" s="5">
        <v>2007</v>
      </c>
      <c r="G9" s="6">
        <v>8</v>
      </c>
      <c r="H9" s="5">
        <v>4</v>
      </c>
    </row>
    <row r="10" spans="1:9" x14ac:dyDescent="0.3">
      <c r="C10" s="2" t="s">
        <v>15</v>
      </c>
      <c r="D10" s="1">
        <f>DATE(A2,11,1)</f>
        <v>44866</v>
      </c>
      <c r="F10" s="5">
        <v>2008</v>
      </c>
      <c r="G10" s="6">
        <v>23</v>
      </c>
      <c r="H10" s="5">
        <v>3</v>
      </c>
      <c r="I10" s="3"/>
    </row>
    <row r="11" spans="1:9" x14ac:dyDescent="0.3">
      <c r="C11" s="2" t="s">
        <v>16</v>
      </c>
      <c r="D11" s="1">
        <f>DATE(A2,11,11)</f>
        <v>44876</v>
      </c>
      <c r="F11" s="5">
        <v>2009</v>
      </c>
      <c r="G11" s="6">
        <v>12</v>
      </c>
      <c r="H11" s="5">
        <v>4</v>
      </c>
    </row>
    <row r="12" spans="1:9" x14ac:dyDescent="0.3">
      <c r="C12" s="2" t="s">
        <v>17</v>
      </c>
      <c r="D12" s="1">
        <f>DATE(A2,12,25)</f>
        <v>44920</v>
      </c>
      <c r="F12" s="5">
        <v>2010</v>
      </c>
      <c r="G12" s="6">
        <v>4</v>
      </c>
      <c r="H12" s="5">
        <v>4</v>
      </c>
      <c r="I12" s="3"/>
    </row>
    <row r="13" spans="1:9" x14ac:dyDescent="0.3">
      <c r="F13" s="5">
        <v>2011</v>
      </c>
      <c r="G13" s="6">
        <v>24</v>
      </c>
      <c r="H13" s="5">
        <v>4</v>
      </c>
      <c r="I13" s="3"/>
    </row>
    <row r="14" spans="1:9" x14ac:dyDescent="0.3">
      <c r="F14" s="5">
        <v>2012</v>
      </c>
      <c r="G14" s="6">
        <v>8</v>
      </c>
      <c r="H14" s="5">
        <v>4</v>
      </c>
    </row>
    <row r="15" spans="1:9" x14ac:dyDescent="0.3">
      <c r="A15" t="s">
        <v>23</v>
      </c>
      <c r="C15" s="2" t="s">
        <v>27</v>
      </c>
      <c r="F15" s="5">
        <v>2013</v>
      </c>
      <c r="G15" s="6">
        <v>31</v>
      </c>
      <c r="H15" s="5">
        <v>3</v>
      </c>
    </row>
    <row r="16" spans="1:9" x14ac:dyDescent="0.3">
      <c r="A16" t="s">
        <v>18</v>
      </c>
      <c r="C16" s="17" t="s">
        <v>29</v>
      </c>
      <c r="F16" s="5">
        <v>2014</v>
      </c>
      <c r="G16" s="6">
        <v>20</v>
      </c>
      <c r="H16" s="5">
        <v>4</v>
      </c>
      <c r="I16" s="3"/>
    </row>
    <row r="17" spans="1:9" x14ac:dyDescent="0.3">
      <c r="A17" t="s">
        <v>19</v>
      </c>
      <c r="C17" s="17" t="s">
        <v>30</v>
      </c>
      <c r="F17" s="5">
        <v>2015</v>
      </c>
      <c r="G17" s="6">
        <v>5</v>
      </c>
      <c r="H17" s="5">
        <v>4</v>
      </c>
      <c r="I17" s="3"/>
    </row>
    <row r="18" spans="1:9" x14ac:dyDescent="0.3">
      <c r="A18" t="s">
        <v>25</v>
      </c>
      <c r="C18" s="17" t="s">
        <v>31</v>
      </c>
      <c r="F18" s="5">
        <v>2016</v>
      </c>
      <c r="G18" s="6">
        <v>27</v>
      </c>
      <c r="H18" s="5">
        <v>3</v>
      </c>
    </row>
    <row r="19" spans="1:9" x14ac:dyDescent="0.3">
      <c r="A19" t="s">
        <v>26</v>
      </c>
      <c r="C19" s="17" t="s">
        <v>32</v>
      </c>
      <c r="F19" s="5">
        <v>2017</v>
      </c>
      <c r="G19" s="6">
        <v>16</v>
      </c>
      <c r="H19" s="5">
        <v>4</v>
      </c>
      <c r="I19" s="3"/>
    </row>
    <row r="20" spans="1:9" x14ac:dyDescent="0.3">
      <c r="A20" t="s">
        <v>24</v>
      </c>
      <c r="C20" s="17" t="s">
        <v>33</v>
      </c>
      <c r="F20" s="5">
        <v>2018</v>
      </c>
      <c r="G20" s="6">
        <v>1</v>
      </c>
      <c r="H20" s="5">
        <v>4</v>
      </c>
    </row>
    <row r="21" spans="1:9" x14ac:dyDescent="0.3">
      <c r="A21" t="s">
        <v>28</v>
      </c>
      <c r="F21" s="5">
        <v>2019</v>
      </c>
      <c r="G21" s="6">
        <v>21</v>
      </c>
      <c r="H21" s="5">
        <v>4</v>
      </c>
    </row>
    <row r="22" spans="1:9" x14ac:dyDescent="0.3">
      <c r="F22" s="5">
        <v>2020</v>
      </c>
      <c r="G22" s="6">
        <v>12</v>
      </c>
      <c r="H22" s="5">
        <v>4</v>
      </c>
      <c r="I22" s="3"/>
    </row>
    <row r="23" spans="1:9" x14ac:dyDescent="0.3">
      <c r="F23" s="5">
        <v>2021</v>
      </c>
      <c r="G23" s="6">
        <v>4</v>
      </c>
      <c r="H23" s="5">
        <v>4</v>
      </c>
      <c r="I23" s="3"/>
    </row>
    <row r="24" spans="1:9" x14ac:dyDescent="0.3">
      <c r="F24" s="5">
        <v>2022</v>
      </c>
      <c r="G24" s="6">
        <v>17</v>
      </c>
      <c r="H24" s="5">
        <v>4</v>
      </c>
      <c r="I24" s="3"/>
    </row>
    <row r="25" spans="1:9" x14ac:dyDescent="0.3">
      <c r="F25" s="5">
        <v>2023</v>
      </c>
      <c r="G25" s="6">
        <v>9</v>
      </c>
      <c r="H25" s="5">
        <v>4</v>
      </c>
      <c r="I25" s="3"/>
    </row>
    <row r="26" spans="1:9" x14ac:dyDescent="0.3">
      <c r="F26" s="5">
        <v>2024</v>
      </c>
      <c r="G26" s="6">
        <v>31</v>
      </c>
      <c r="H26" s="5">
        <v>3</v>
      </c>
      <c r="I26" s="3"/>
    </row>
    <row r="27" spans="1:9" x14ac:dyDescent="0.3">
      <c r="F27" s="5">
        <v>2025</v>
      </c>
      <c r="G27" s="6">
        <v>20</v>
      </c>
      <c r="H27" s="5">
        <v>4</v>
      </c>
      <c r="I27" s="3"/>
    </row>
    <row r="28" spans="1:9" x14ac:dyDescent="0.3">
      <c r="F28" s="5">
        <v>2026</v>
      </c>
      <c r="G28" s="6">
        <v>5</v>
      </c>
      <c r="H28" s="5">
        <v>4</v>
      </c>
      <c r="I28" s="3"/>
    </row>
    <row r="29" spans="1:9" x14ac:dyDescent="0.3">
      <c r="F29" s="5">
        <v>2027</v>
      </c>
      <c r="G29" s="6">
        <v>28</v>
      </c>
      <c r="H29" s="5">
        <v>3</v>
      </c>
    </row>
    <row r="30" spans="1:9" x14ac:dyDescent="0.3">
      <c r="F30" s="5">
        <v>2028</v>
      </c>
      <c r="G30" s="6">
        <v>16</v>
      </c>
      <c r="H30" s="5">
        <v>4</v>
      </c>
      <c r="I30" s="3"/>
    </row>
    <row r="31" spans="1:9" x14ac:dyDescent="0.3">
      <c r="F31" s="5">
        <v>2029</v>
      </c>
      <c r="G31" s="6">
        <v>1</v>
      </c>
      <c r="H31" s="5">
        <v>4</v>
      </c>
      <c r="I31" s="3"/>
    </row>
    <row r="32" spans="1:9" x14ac:dyDescent="0.3">
      <c r="F32" s="5">
        <v>2030</v>
      </c>
      <c r="G32" s="6">
        <v>21</v>
      </c>
      <c r="H32" s="5">
        <v>4</v>
      </c>
    </row>
    <row r="33" spans="6:9" x14ac:dyDescent="0.3">
      <c r="F33" s="5">
        <v>2031</v>
      </c>
      <c r="G33" s="6">
        <v>13</v>
      </c>
      <c r="H33" s="5">
        <v>4</v>
      </c>
      <c r="I33" s="3"/>
    </row>
    <row r="34" spans="6:9" x14ac:dyDescent="0.3">
      <c r="F34" s="5">
        <v>2032</v>
      </c>
      <c r="G34" s="6">
        <v>28</v>
      </c>
      <c r="H34" s="5">
        <v>3</v>
      </c>
      <c r="I34" s="3"/>
    </row>
    <row r="35" spans="6:9" x14ac:dyDescent="0.3">
      <c r="F35" s="5">
        <v>2033</v>
      </c>
      <c r="G35" s="6">
        <v>17</v>
      </c>
      <c r="H35" s="5">
        <v>4</v>
      </c>
    </row>
    <row r="36" spans="6:9" x14ac:dyDescent="0.3">
      <c r="F36" s="5">
        <v>2034</v>
      </c>
      <c r="G36" s="6">
        <v>9</v>
      </c>
      <c r="H36" s="5">
        <v>4</v>
      </c>
      <c r="I36" s="3"/>
    </row>
    <row r="37" spans="6:9" x14ac:dyDescent="0.3">
      <c r="F37" s="5">
        <v>2035</v>
      </c>
      <c r="G37" s="6">
        <v>25</v>
      </c>
      <c r="H37" s="5">
        <v>3</v>
      </c>
      <c r="I37" s="3"/>
    </row>
    <row r="38" spans="6:9" x14ac:dyDescent="0.3">
      <c r="F38" s="5">
        <v>2036</v>
      </c>
      <c r="G38" s="6">
        <v>13</v>
      </c>
      <c r="H38" s="5">
        <v>4</v>
      </c>
    </row>
    <row r="39" spans="6:9" x14ac:dyDescent="0.3">
      <c r="F39" s="5">
        <v>2037</v>
      </c>
      <c r="G39" s="6">
        <v>5</v>
      </c>
      <c r="H39" s="5">
        <v>4</v>
      </c>
      <c r="I39" s="3"/>
    </row>
    <row r="40" spans="6:9" x14ac:dyDescent="0.3">
      <c r="F40" s="5">
        <v>2038</v>
      </c>
      <c r="G40" s="6">
        <v>25</v>
      </c>
      <c r="H40" s="5">
        <v>4</v>
      </c>
      <c r="I40" s="3"/>
    </row>
    <row r="41" spans="6:9" x14ac:dyDescent="0.3">
      <c r="F41" s="5">
        <v>2039</v>
      </c>
      <c r="G41" s="6">
        <v>10</v>
      </c>
      <c r="H41" s="5">
        <v>4</v>
      </c>
    </row>
    <row r="42" spans="6:9" x14ac:dyDescent="0.3">
      <c r="F42" s="5">
        <v>2040</v>
      </c>
      <c r="G42" s="6">
        <v>1</v>
      </c>
      <c r="H42" s="5">
        <v>4</v>
      </c>
    </row>
    <row r="43" spans="6:9" x14ac:dyDescent="0.3">
      <c r="I43" s="3"/>
    </row>
  </sheetData>
  <phoneticPr fontId="2" type="noConversion"/>
  <dataValidations count="3">
    <dataValidation type="list" allowBlank="1" showInputMessage="1" showErrorMessage="1" sqref="A17:A20" xr:uid="{A9BEEBA9-1447-4827-BB78-E2FC3BA78B7E}">
      <formula1>$A$16:$A$20</formula1>
    </dataValidation>
    <dataValidation type="list" allowBlank="1" showInputMessage="1" showErrorMessage="1" sqref="A16" xr:uid="{B8C61056-DAFD-447A-89CD-89816CC51B26}">
      <formula1>$A$16:$A$21</formula1>
    </dataValidation>
    <dataValidation type="list" allowBlank="1" showInputMessage="1" showErrorMessage="1" sqref="C16:C20" xr:uid="{1402D74F-198D-4850-9BC0-07EC10203F70}">
      <formula1>$C$16:$C$20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5"/>
  <sheetViews>
    <sheetView workbookViewId="0">
      <selection activeCell="A8" sqref="A8"/>
    </sheetView>
  </sheetViews>
  <sheetFormatPr baseColWidth="10" defaultRowHeight="14.4" x14ac:dyDescent="0.3"/>
  <cols>
    <col min="2" max="3" width="11.5546875" style="1"/>
    <col min="4" max="4" width="11.5546875" style="2"/>
  </cols>
  <sheetData>
    <row r="1" spans="1:15" x14ac:dyDescent="0.3">
      <c r="A1" t="s">
        <v>20</v>
      </c>
      <c r="B1" s="9" t="s">
        <v>21</v>
      </c>
      <c r="C1" s="9" t="s">
        <v>22</v>
      </c>
      <c r="D1" s="5" t="s">
        <v>23</v>
      </c>
    </row>
    <row r="2" spans="1:15" x14ac:dyDescent="0.3">
      <c r="G2" s="1"/>
    </row>
    <row r="3" spans="1:15" x14ac:dyDescent="0.3">
      <c r="O3" s="1"/>
    </row>
    <row r="4" spans="1:15" x14ac:dyDescent="0.3">
      <c r="A4" s="11" t="s">
        <v>29</v>
      </c>
      <c r="B4" s="13">
        <v>44805</v>
      </c>
      <c r="C4" s="13">
        <v>44819</v>
      </c>
      <c r="D4" s="14" t="s">
        <v>18</v>
      </c>
      <c r="E4" s="3"/>
      <c r="O4" s="1"/>
    </row>
    <row r="5" spans="1:15" x14ac:dyDescent="0.3">
      <c r="A5" s="12" t="s">
        <v>31</v>
      </c>
      <c r="B5" s="15">
        <v>44850</v>
      </c>
      <c r="C5" s="15">
        <v>44865</v>
      </c>
      <c r="D5" s="16" t="s">
        <v>18</v>
      </c>
      <c r="G5" s="1"/>
      <c r="O5" s="1"/>
    </row>
    <row r="6" spans="1:15" x14ac:dyDescent="0.3">
      <c r="A6" s="11" t="s">
        <v>30</v>
      </c>
      <c r="B6" s="13">
        <v>44816</v>
      </c>
      <c r="C6" s="13">
        <v>44821</v>
      </c>
      <c r="D6" s="14" t="s">
        <v>25</v>
      </c>
      <c r="O6" s="1"/>
    </row>
    <row r="7" spans="1:15" x14ac:dyDescent="0.3">
      <c r="A7" s="12" t="s">
        <v>32</v>
      </c>
      <c r="B7" s="15">
        <v>44817</v>
      </c>
      <c r="C7" s="15">
        <v>44819</v>
      </c>
      <c r="D7" s="16" t="s">
        <v>25</v>
      </c>
      <c r="O7" s="1"/>
    </row>
    <row r="8" spans="1:15" x14ac:dyDescent="0.3">
      <c r="A8" t="s">
        <v>29</v>
      </c>
      <c r="B8" s="1">
        <v>44835</v>
      </c>
      <c r="C8" s="1">
        <v>44849</v>
      </c>
      <c r="D8" s="2" t="s">
        <v>19</v>
      </c>
      <c r="O8" s="1"/>
    </row>
    <row r="9" spans="1:15" x14ac:dyDescent="0.3">
      <c r="A9" t="s">
        <v>30</v>
      </c>
      <c r="B9" s="1">
        <v>44927</v>
      </c>
      <c r="C9" s="1">
        <v>44936</v>
      </c>
      <c r="D9" s="2" t="s">
        <v>24</v>
      </c>
      <c r="O9" s="1"/>
    </row>
    <row r="10" spans="1:15" x14ac:dyDescent="0.3">
      <c r="A10" t="s">
        <v>31</v>
      </c>
      <c r="B10" s="1">
        <v>44788</v>
      </c>
      <c r="C10" s="1">
        <v>44803</v>
      </c>
      <c r="D10" s="2" t="s">
        <v>18</v>
      </c>
      <c r="O10" s="1"/>
    </row>
    <row r="11" spans="1:15" x14ac:dyDescent="0.3">
      <c r="A11" t="s">
        <v>32</v>
      </c>
      <c r="B11" s="1">
        <v>44755</v>
      </c>
      <c r="C11" s="1">
        <v>44773</v>
      </c>
      <c r="D11" s="2" t="s">
        <v>18</v>
      </c>
      <c r="O11" s="1"/>
    </row>
    <row r="12" spans="1:15" x14ac:dyDescent="0.3">
      <c r="A12" t="s">
        <v>31</v>
      </c>
      <c r="B12" s="1">
        <v>44872</v>
      </c>
      <c r="C12" s="1">
        <v>44880</v>
      </c>
      <c r="D12" s="2" t="s">
        <v>18</v>
      </c>
      <c r="O12" s="1"/>
    </row>
    <row r="13" spans="1:15" x14ac:dyDescent="0.3">
      <c r="A13" t="s">
        <v>29</v>
      </c>
      <c r="B13" s="1">
        <v>44876</v>
      </c>
      <c r="C13" s="1">
        <v>44895</v>
      </c>
      <c r="D13" s="2" t="s">
        <v>25</v>
      </c>
      <c r="O13" s="1"/>
    </row>
    <row r="14" spans="1:15" x14ac:dyDescent="0.3">
      <c r="A14" t="s">
        <v>31</v>
      </c>
      <c r="B14" s="1">
        <v>44920</v>
      </c>
      <c r="C14" s="1">
        <v>44928</v>
      </c>
      <c r="D14" s="2" t="s">
        <v>18</v>
      </c>
      <c r="O14" s="1"/>
    </row>
    <row r="15" spans="1:15" x14ac:dyDescent="0.3">
      <c r="A15" t="s">
        <v>33</v>
      </c>
      <c r="B15" s="1">
        <v>44562</v>
      </c>
      <c r="C15" s="1">
        <v>44926</v>
      </c>
      <c r="D15" s="2" t="s">
        <v>25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0293343-A045-4B42-9432-637E30AA1778}">
          <x14:formula1>
            <xm:f>'Base JF'!$C$16:$C$20</xm:f>
          </x14:formula1>
          <xm:sqref>A4:A300</xm:sqref>
        </x14:dataValidation>
        <x14:dataValidation type="list" allowBlank="1" showInputMessage="1" showErrorMessage="1" xr:uid="{3A93F5F5-C708-41C8-A9D4-CB1A7433B0E1}">
          <x14:formula1>
            <xm:f>'Base JF'!$A$16:$A$21</xm:f>
          </x14:formula1>
          <xm:sqref>D4:D300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Calendrier</vt:lpstr>
      <vt:lpstr>Base JF</vt:lpstr>
      <vt:lpstr>Choix</vt:lpstr>
      <vt:lpstr>Feries</vt:lpstr>
      <vt:lpstr>Paques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Agrosbety Grosbety</dc:creator>
  <cp:lastModifiedBy>Agrosbety Grosbety</cp:lastModifiedBy>
  <cp:lastPrinted>2022-11-05T19:54:42Z</cp:lastPrinted>
  <dcterms:created xsi:type="dcterms:W3CDTF">2022-08-26T19:32:35Z</dcterms:created>
  <dcterms:modified xsi:type="dcterms:W3CDTF">2022-11-09T05:33:18Z</dcterms:modified>
</cp:coreProperties>
</file>