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13_ncr:1_{E68F6680-BE2E-46E1-9856-184428C68B7C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Calendrier" sheetId="2" r:id="rId1"/>
    <sheet name="Base JF" sheetId="3" r:id="rId2"/>
    <sheet name="Feuil1" sheetId="4" r:id="rId3"/>
  </sheets>
  <definedNames>
    <definedName name="Feries">'Base JF'!$D$2:$D$12</definedName>
    <definedName name="Paques">'Base JF'!$F$2:$H$42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2" l="1"/>
  <c r="E1" i="2" s="1"/>
  <c r="E2" i="2" s="1"/>
  <c r="E19" i="2" l="1"/>
  <c r="E18" i="2"/>
  <c r="E20" i="2"/>
  <c r="E21" i="2"/>
  <c r="E4" i="2"/>
  <c r="E5" i="2"/>
  <c r="E6" i="2"/>
  <c r="F2" i="2"/>
  <c r="A2" i="3"/>
  <c r="D3" i="3" s="1"/>
  <c r="F18" i="2" l="1"/>
  <c r="F20" i="2"/>
  <c r="F19" i="2"/>
  <c r="F21" i="2"/>
  <c r="F4" i="2"/>
  <c r="F6" i="2"/>
  <c r="F3" i="2"/>
  <c r="F5" i="2"/>
  <c r="G2" i="2"/>
  <c r="D2" i="3"/>
  <c r="D12" i="3"/>
  <c r="D4" i="3"/>
  <c r="D11" i="3"/>
  <c r="D10" i="3"/>
  <c r="D9" i="3"/>
  <c r="D8" i="3"/>
  <c r="D5" i="3"/>
  <c r="G18" i="2" l="1"/>
  <c r="G20" i="2"/>
  <c r="G19" i="2"/>
  <c r="G21" i="2"/>
  <c r="G4" i="2"/>
  <c r="G6" i="2"/>
  <c r="G5" i="2"/>
  <c r="G3" i="2"/>
  <c r="H2" i="2"/>
  <c r="D7" i="3"/>
  <c r="D6" i="3"/>
  <c r="H19" i="2" l="1"/>
  <c r="H21" i="2"/>
  <c r="H18" i="2"/>
  <c r="H20" i="2"/>
  <c r="H4" i="2"/>
  <c r="H5" i="2"/>
  <c r="H6" i="2"/>
  <c r="H3" i="2"/>
  <c r="I2" i="2"/>
  <c r="I20" i="2" l="1"/>
  <c r="I19" i="2"/>
  <c r="I21" i="2"/>
  <c r="I18" i="2"/>
  <c r="I4" i="2"/>
  <c r="I3" i="2"/>
  <c r="I5" i="2"/>
  <c r="I6" i="2"/>
  <c r="J2" i="2"/>
  <c r="J18" i="2" l="1"/>
  <c r="J20" i="2"/>
  <c r="J19" i="2"/>
  <c r="J21" i="2"/>
  <c r="J4" i="2"/>
  <c r="J3" i="2"/>
  <c r="J5" i="2"/>
  <c r="J6" i="2"/>
  <c r="K2" i="2"/>
  <c r="K18" i="2" l="1"/>
  <c r="K20" i="2"/>
  <c r="K19" i="2"/>
  <c r="K21" i="2"/>
  <c r="K4" i="2"/>
  <c r="K3" i="2"/>
  <c r="K5" i="2"/>
  <c r="K6" i="2"/>
  <c r="L2" i="2"/>
  <c r="L19" i="2" l="1"/>
  <c r="L21" i="2"/>
  <c r="L18" i="2"/>
  <c r="L20" i="2"/>
  <c r="L4" i="2"/>
  <c r="L3" i="2"/>
  <c r="L5" i="2"/>
  <c r="L6" i="2"/>
  <c r="M2" i="2"/>
  <c r="M19" i="2" l="1"/>
  <c r="M21" i="2"/>
  <c r="M18" i="2"/>
  <c r="M20" i="2"/>
  <c r="M4" i="2"/>
  <c r="M3" i="2"/>
  <c r="M5" i="2"/>
  <c r="M6" i="2"/>
  <c r="N2" i="2"/>
  <c r="N18" i="2" l="1"/>
  <c r="N20" i="2"/>
  <c r="N19" i="2"/>
  <c r="N21" i="2"/>
  <c r="N4" i="2"/>
  <c r="N3" i="2"/>
  <c r="N6" i="2"/>
  <c r="N5" i="2"/>
  <c r="O2" i="2"/>
  <c r="O19" i="2" l="1"/>
  <c r="O21" i="2"/>
  <c r="O18" i="2"/>
  <c r="O20" i="2"/>
  <c r="O4" i="2"/>
  <c r="O3" i="2"/>
  <c r="O6" i="2"/>
  <c r="O5" i="2"/>
  <c r="P2" i="2"/>
  <c r="P18" i="2" s="1" a="1"/>
  <c r="P18" i="2" s="1"/>
  <c r="P19" i="2" l="1"/>
  <c r="P21" i="2"/>
  <c r="P20" i="2"/>
  <c r="P4" i="2"/>
  <c r="P3" i="2"/>
  <c r="P5" i="2"/>
  <c r="P6" i="2"/>
  <c r="Q2" i="2"/>
  <c r="Q18" i="2" l="1"/>
  <c r="Q19" i="2"/>
  <c r="Q21" i="2"/>
  <c r="Q20" i="2"/>
  <c r="Q4" i="2"/>
  <c r="Q3" i="2"/>
  <c r="Q5" i="2"/>
  <c r="Q6" i="2"/>
  <c r="R2" i="2"/>
  <c r="R18" i="2" l="1"/>
  <c r="R20" i="2"/>
  <c r="R19" i="2"/>
  <c r="R21" i="2"/>
  <c r="R4" i="2"/>
  <c r="R3" i="2"/>
  <c r="R6" i="2"/>
  <c r="R5" i="2"/>
  <c r="S2" i="2"/>
  <c r="S18" i="2" l="1"/>
  <c r="S20" i="2"/>
  <c r="S19" i="2"/>
  <c r="S21" i="2"/>
  <c r="S4" i="2"/>
  <c r="S5" i="2"/>
  <c r="S6" i="2"/>
  <c r="S3" i="2"/>
  <c r="T2" i="2"/>
  <c r="T19" i="2" l="1"/>
  <c r="T21" i="2"/>
  <c r="T18" i="2"/>
  <c r="T20" i="2"/>
  <c r="T4" i="2"/>
  <c r="T3" i="2"/>
  <c r="T5" i="2"/>
  <c r="T6" i="2"/>
  <c r="U2" i="2"/>
  <c r="U20" i="2" l="1"/>
  <c r="U19" i="2"/>
  <c r="U21" i="2"/>
  <c r="U18" i="2"/>
  <c r="U4" i="2"/>
  <c r="U6" i="2"/>
  <c r="U3" i="2"/>
  <c r="U5" i="2"/>
  <c r="V2" i="2"/>
  <c r="V18" i="2" l="1"/>
  <c r="V20" i="2"/>
  <c r="V19" i="2"/>
  <c r="V21" i="2"/>
  <c r="V4" i="2"/>
  <c r="V6" i="2"/>
  <c r="V3" i="2"/>
  <c r="V5" i="2"/>
  <c r="W2" i="2"/>
  <c r="W18" i="2" l="1"/>
  <c r="W20" i="2"/>
  <c r="W19" i="2"/>
  <c r="W21" i="2"/>
  <c r="W4" i="2"/>
  <c r="W6" i="2"/>
  <c r="W3" i="2"/>
  <c r="W5" i="2"/>
  <c r="X2" i="2"/>
  <c r="X19" i="2" l="1"/>
  <c r="X21" i="2"/>
  <c r="X18" i="2"/>
  <c r="X20" i="2"/>
  <c r="X4" i="2"/>
  <c r="X5" i="2"/>
  <c r="X6" i="2"/>
  <c r="X3" i="2"/>
  <c r="Y2" i="2"/>
  <c r="Y19" i="2" l="1"/>
  <c r="Y21" i="2"/>
  <c r="Y18" i="2"/>
  <c r="Y20" i="2"/>
  <c r="Y4" i="2"/>
  <c r="Y3" i="2"/>
  <c r="Y5" i="2"/>
  <c r="Y6" i="2"/>
  <c r="Z2" i="2"/>
  <c r="Z18" i="2" l="1"/>
  <c r="Z20" i="2"/>
  <c r="Z19" i="2"/>
  <c r="Z21" i="2"/>
  <c r="Z4" i="2"/>
  <c r="Z6" i="2"/>
  <c r="Z5" i="2"/>
  <c r="Z3" i="2"/>
  <c r="AA2" i="2"/>
  <c r="AA19" i="2" l="1"/>
  <c r="AA21" i="2"/>
  <c r="AA18" i="2"/>
  <c r="AA20" i="2"/>
  <c r="AA4" i="2"/>
  <c r="AA5" i="2"/>
  <c r="AA3" i="2"/>
  <c r="AA6" i="2"/>
  <c r="AB2" i="2"/>
  <c r="AB19" i="2" l="1"/>
  <c r="AB21" i="2"/>
  <c r="AB18" i="2"/>
  <c r="AB20" i="2"/>
  <c r="AB4" i="2"/>
  <c r="AB3" i="2"/>
  <c r="AB5" i="2"/>
  <c r="AB6" i="2"/>
  <c r="AC2" i="2"/>
  <c r="AC19" i="2" l="1"/>
  <c r="AC21" i="2"/>
  <c r="AC18" i="2"/>
  <c r="AC20" i="2"/>
  <c r="AC4" i="2"/>
  <c r="AC3" i="2"/>
  <c r="AC6" i="2"/>
  <c r="AC5" i="2"/>
  <c r="AD2" i="2"/>
  <c r="AD18" i="2" l="1"/>
  <c r="AD20" i="2"/>
  <c r="AD19" i="2"/>
  <c r="AD21" i="2"/>
  <c r="AD4" i="2"/>
  <c r="AD6" i="2"/>
  <c r="AD3" i="2"/>
  <c r="AD5" i="2"/>
  <c r="AE2" i="2"/>
  <c r="AE18" i="2" l="1"/>
  <c r="AE20" i="2"/>
  <c r="AE19" i="2"/>
  <c r="AE21" i="2"/>
  <c r="AE4" i="2"/>
  <c r="AE6" i="2"/>
  <c r="AE5" i="2"/>
  <c r="AE3" i="2"/>
  <c r="AF2" i="2"/>
  <c r="AF19" i="2" l="1"/>
  <c r="AF21" i="2"/>
  <c r="AF18" i="2"/>
  <c r="AF20" i="2"/>
  <c r="AF4" i="2"/>
  <c r="AF5" i="2"/>
  <c r="AF6" i="2"/>
  <c r="AF3" i="2"/>
  <c r="AG2" i="2"/>
  <c r="AG18" i="2" l="1"/>
  <c r="AG20" i="2"/>
  <c r="AG19" i="2"/>
  <c r="AG21" i="2"/>
  <c r="AG4" i="2"/>
  <c r="AG3" i="2"/>
  <c r="AG5" i="2"/>
  <c r="AG6" i="2"/>
  <c r="AH2" i="2"/>
  <c r="AH18" i="2" l="1"/>
  <c r="AH20" i="2"/>
  <c r="AH19" i="2"/>
  <c r="AH21" i="2"/>
  <c r="AH4" i="2"/>
  <c r="AH5" i="2"/>
  <c r="AH6" i="2"/>
  <c r="AH3" i="2"/>
  <c r="AI2" i="2"/>
  <c r="AI18" i="2" l="1"/>
  <c r="AI20" i="2"/>
  <c r="AI19" i="2"/>
  <c r="AI21" i="2"/>
  <c r="AI4" i="2"/>
  <c r="AI3" i="2"/>
  <c r="AI5" i="2"/>
  <c r="AI6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<sst xmlns="http://schemas.openxmlformats.org/spreadsheetml/2006/main" count="45" uniqueCount="31">
  <si>
    <t>combo</t>
  </si>
  <si>
    <t>mois</t>
  </si>
  <si>
    <t>années</t>
  </si>
  <si>
    <t>Année</t>
  </si>
  <si>
    <t>Fêtes</t>
  </si>
  <si>
    <t>Féries</t>
  </si>
  <si>
    <t>Jour</t>
  </si>
  <si>
    <t>Mois</t>
  </si>
  <si>
    <t>1er Janvier</t>
  </si>
  <si>
    <t>Lundi de Pâques</t>
  </si>
  <si>
    <t>1er Mai</t>
  </si>
  <si>
    <t>Jeudi Ascension</t>
  </si>
  <si>
    <t>Lundi Pentecote</t>
  </si>
  <si>
    <t>Fête Nationale</t>
  </si>
  <si>
    <t>Assomption</t>
  </si>
  <si>
    <t>Toussaint</t>
  </si>
  <si>
    <t>Armistice</t>
  </si>
  <si>
    <t>Noël</t>
  </si>
  <si>
    <t>CP</t>
  </si>
  <si>
    <t>RTT</t>
  </si>
  <si>
    <t>Employé 1</t>
  </si>
  <si>
    <t>Employé 2</t>
  </si>
  <si>
    <t>Employé 3</t>
  </si>
  <si>
    <t>Employé 4</t>
  </si>
  <si>
    <t>MALADIE</t>
  </si>
  <si>
    <t>DU</t>
  </si>
  <si>
    <t>AU</t>
  </si>
  <si>
    <t>Employés</t>
  </si>
  <si>
    <t>Du</t>
  </si>
  <si>
    <t>Au</t>
  </si>
  <si>
    <t>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</si>
</sst>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mmmm\ yyyy"/>
  </numFmts>
  <fonts count="4" x14ac:knownFonts="1"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thin">
        <color indexed="12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/>
      <top style="thin">
        <color indexed="12"/>
      </top>
      <bottom style="hair">
        <color indexed="10"/>
      </bottom>
      <diagonal/>
    </border>
    <border>
      <left style="thin">
        <color indexed="12"/>
      </left>
      <right/>
      <top style="hair">
        <color indexed="10"/>
      </top>
      <bottom style="hair">
        <color indexed="10"/>
      </bottom>
      <diagonal/>
    </border>
    <border>
      <left style="thin">
        <color indexed="12"/>
      </left>
      <right/>
      <top style="hair">
        <color indexed="10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thin">
        <color indexed="1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1"/>
    <xf numFmtId="14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5" fontId="1" fillId="0" borderId="0" xfId="0" applyNumberFormat="1" applyFont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9" formatCode="dd/mm/yyyy"/>
    </dxf>
    <dxf>
      <numFmt numFmtId="19" formatCode="dd/mm/yyyy"/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ctrlProps/ctrlProp1.xml><?xml version="1.0" encoding="utf-8"?>
<formControlPr xmlns="http://schemas.microsoft.com/office/spreadsheetml/2009/9/main" objectType="Drop" dropStyle="combo" dx="26" fmlaLink="$B$3" fmlaRange="'Base JF'!$F$2:$F$42" noThreeD="1" sel="23" val="15"/>
</file>

<file path=xl/ctrlProps/ctrlProp2.xml><?xml version="1.0" encoding="utf-8"?>
<formControlPr xmlns="http://schemas.microsoft.com/office/spreadsheetml/2009/9/main" objectType="Spin" dx="26" fmlaLink="$B$4" max="12" min="1" page="10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0</xdr:row>
          <xdr:rowOff>114300</xdr:rowOff>
        </xdr:from>
        <xdr:to>
          <xdr:col>3</xdr:col>
          <xdr:colOff>670560</xdr:colOff>
          <xdr:row>0</xdr:row>
          <xdr:rowOff>312420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</xdr:colOff>
          <xdr:row>0</xdr:row>
          <xdr:rowOff>68580</xdr:rowOff>
        </xdr:from>
        <xdr:to>
          <xdr:col>3</xdr:col>
          <xdr:colOff>7620</xdr:colOff>
          <xdr:row>3</xdr:row>
          <xdr:rowOff>251460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96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A55113-42FF-48D8-9D7A-078F6BB7DA98}" name="Tableau2" displayName="Tableau2" ref="A1:D1048576" totalsRowShown="0">
  <autoFilter ref="A1:D1048576" xr:uid="{71A55113-42FF-48D8-9D7A-078F6BB7DA98}"/>
  <tableColumns count="4">
    <tableColumn id="1" xr3:uid="{ED3CD587-0A47-418B-9A20-FFF8E35F7902}" name="Employés"/>
    <tableColumn id="2" xr3:uid="{1E6D9912-1396-48FE-B00B-2DA49B2BD990}" name="Du" dataDxfId="1"/>
    <tableColumn id="3" xr3:uid="{91669E22-4724-4F92-B6FD-F66ABAFAED3E}" name="Au" dataDxfId="0"/>
    <tableColumn id="4" xr3:uid="{C583F7E8-B422-4F79-B6FB-66544FFA7600}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1"/>
  <sheetViews>
    <sheetView showGridLines="0" showZeros="0" topLeftCell="C1" workbookViewId="0">
      <selection activeCell="P18" sqref="P18"/>
    </sheetView>
  </sheetViews>
  <sheetFormatPr baseColWidth="10" defaultRowHeight="14.4" x14ac:dyDescent="0.3"/>
  <cols>
    <col min="1" max="1" width="0" hidden="1" customWidth="1"/>
    <col min="2" max="2" width="5.6640625" hidden="1" customWidth="1"/>
    <col min="3" max="3" width="5.6640625" customWidth="1"/>
    <col min="4" max="4" width="12.88671875" customWidth="1"/>
    <col min="5" max="6" width="10.6640625" bestFit="1" customWidth="1"/>
    <col min="7" max="35" width="7.6640625" customWidth="1"/>
  </cols>
  <sheetData>
    <row r="1" spans="1:35" ht="28.2" x14ac:dyDescent="0.5">
      <c r="E1" s="24">
        <f>DATE(B5,B4,1)</f>
        <v>44805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</row>
    <row r="2" spans="1:35" x14ac:dyDescent="0.3">
      <c r="E2" s="8">
        <f>E1</f>
        <v>44805</v>
      </c>
      <c r="F2" s="8">
        <f>E2+1</f>
        <v>44806</v>
      </c>
      <c r="G2" s="8">
        <f t="shared" ref="G2:AF2" si="0">F2+1</f>
        <v>44807</v>
      </c>
      <c r="H2" s="8">
        <f t="shared" si="0"/>
        <v>44808</v>
      </c>
      <c r="I2" s="8">
        <f t="shared" si="0"/>
        <v>44809</v>
      </c>
      <c r="J2" s="8">
        <f t="shared" si="0"/>
        <v>44810</v>
      </c>
      <c r="K2" s="8">
        <f t="shared" si="0"/>
        <v>44811</v>
      </c>
      <c r="L2" s="8">
        <f t="shared" si="0"/>
        <v>44812</v>
      </c>
      <c r="M2" s="8">
        <f t="shared" si="0"/>
        <v>44813</v>
      </c>
      <c r="N2" s="8">
        <f t="shared" si="0"/>
        <v>44814</v>
      </c>
      <c r="O2" s="8">
        <f t="shared" si="0"/>
        <v>44815</v>
      </c>
      <c r="P2" s="8">
        <f t="shared" si="0"/>
        <v>44816</v>
      </c>
      <c r="Q2" s="8">
        <f t="shared" si="0"/>
        <v>44817</v>
      </c>
      <c r="R2" s="8">
        <f t="shared" si="0"/>
        <v>44818</v>
      </c>
      <c r="S2" s="8">
        <f t="shared" si="0"/>
        <v>44819</v>
      </c>
      <c r="T2" s="8">
        <f t="shared" si="0"/>
        <v>44820</v>
      </c>
      <c r="U2" s="8">
        <f t="shared" si="0"/>
        <v>44821</v>
      </c>
      <c r="V2" s="8">
        <f t="shared" si="0"/>
        <v>44822</v>
      </c>
      <c r="W2" s="8">
        <f t="shared" si="0"/>
        <v>44823</v>
      </c>
      <c r="X2" s="8">
        <f t="shared" si="0"/>
        <v>44824</v>
      </c>
      <c r="Y2" s="8">
        <f t="shared" si="0"/>
        <v>44825</v>
      </c>
      <c r="Z2" s="8">
        <f t="shared" si="0"/>
        <v>44826</v>
      </c>
      <c r="AA2" s="8">
        <f t="shared" si="0"/>
        <v>44827</v>
      </c>
      <c r="AB2" s="8">
        <f t="shared" si="0"/>
        <v>44828</v>
      </c>
      <c r="AC2" s="8">
        <f t="shared" si="0"/>
        <v>44829</v>
      </c>
      <c r="AD2" s="8">
        <f t="shared" si="0"/>
        <v>44830</v>
      </c>
      <c r="AE2" s="8">
        <f t="shared" si="0"/>
        <v>44831</v>
      </c>
      <c r="AF2" s="8">
        <f t="shared" si="0"/>
        <v>44832</v>
      </c>
      <c r="AG2" s="8">
        <f>IF(AF2="","",IF(AF2+1&gt;EOMONTH($E$2,0),"",AF2+1))</f>
        <v>44833</v>
      </c>
      <c r="AH2" s="8">
        <f t="shared" ref="AH2:AI2" si="1">IF(AG2="","",IF(AG2+1&gt;EOMONTH($E$2,0),"",AG2+1))</f>
        <v>44834</v>
      </c>
      <c r="AI2" s="8" t="str">
        <f t="shared" si="1"/>
        <v/>
      </c>
    </row>
    <row r="3" spans="1:35" ht="28.95" customHeight="1" x14ac:dyDescent="0.3">
      <c r="A3" t="s">
        <v>0</v>
      </c>
      <c r="B3">
        <v>23</v>
      </c>
      <c r="D3" s="7" t="s">
        <v>20</v>
      </c>
      <c r="E3" s="17"/>
      <c r="F3" s="17">
        <f t="shared" ref="F3:AI3" si="2">IF(SUMPRODUCT((F$2&gt;=$E12)*(F$2&lt;=$F12))=1,$G12,0)</f>
        <v>0</v>
      </c>
      <c r="G3" s="17">
        <f t="shared" si="2"/>
        <v>0</v>
      </c>
      <c r="H3" s="17">
        <f t="shared" si="2"/>
        <v>0</v>
      </c>
      <c r="I3" s="17">
        <f t="shared" si="2"/>
        <v>0</v>
      </c>
      <c r="J3" s="17">
        <f t="shared" si="2"/>
        <v>0</v>
      </c>
      <c r="K3" s="17">
        <f t="shared" si="2"/>
        <v>0</v>
      </c>
      <c r="L3" s="17">
        <f t="shared" si="2"/>
        <v>0</v>
      </c>
      <c r="M3" s="17">
        <f t="shared" si="2"/>
        <v>0</v>
      </c>
      <c r="N3" s="17">
        <f t="shared" si="2"/>
        <v>0</v>
      </c>
      <c r="O3" s="17">
        <f t="shared" si="2"/>
        <v>0</v>
      </c>
      <c r="P3" s="17">
        <f t="shared" si="2"/>
        <v>0</v>
      </c>
      <c r="Q3" s="17">
        <f t="shared" si="2"/>
        <v>0</v>
      </c>
      <c r="R3" s="17">
        <f t="shared" si="2"/>
        <v>0</v>
      </c>
      <c r="S3" s="17">
        <f t="shared" si="2"/>
        <v>0</v>
      </c>
      <c r="T3" s="17">
        <f t="shared" si="2"/>
        <v>0</v>
      </c>
      <c r="U3" s="17">
        <f t="shared" si="2"/>
        <v>0</v>
      </c>
      <c r="V3" s="17">
        <f t="shared" si="2"/>
        <v>0</v>
      </c>
      <c r="W3" s="17">
        <f t="shared" si="2"/>
        <v>0</v>
      </c>
      <c r="X3" s="17">
        <f t="shared" si="2"/>
        <v>0</v>
      </c>
      <c r="Y3" s="17">
        <f t="shared" si="2"/>
        <v>0</v>
      </c>
      <c r="Z3" s="17">
        <f t="shared" si="2"/>
        <v>0</v>
      </c>
      <c r="AA3" s="17">
        <f t="shared" si="2"/>
        <v>0</v>
      </c>
      <c r="AB3" s="17">
        <f t="shared" si="2"/>
        <v>0</v>
      </c>
      <c r="AC3" s="17">
        <f t="shared" si="2"/>
        <v>0</v>
      </c>
      <c r="AD3" s="17">
        <f t="shared" si="2"/>
        <v>0</v>
      </c>
      <c r="AE3" s="17">
        <f t="shared" si="2"/>
        <v>0</v>
      </c>
      <c r="AF3" s="17">
        <f t="shared" si="2"/>
        <v>0</v>
      </c>
      <c r="AG3" s="17">
        <f t="shared" si="2"/>
        <v>0</v>
      </c>
      <c r="AH3" s="17">
        <f t="shared" si="2"/>
        <v>0</v>
      </c>
      <c r="AI3" s="17">
        <f t="shared" si="2"/>
        <v>0</v>
      </c>
    </row>
    <row r="4" spans="1:35" ht="28.95" customHeight="1" x14ac:dyDescent="0.3">
      <c r="A4" t="s">
        <v>1</v>
      </c>
      <c r="B4">
        <v>9</v>
      </c>
      <c r="D4" s="7" t="s">
        <v>21</v>
      </c>
      <c r="E4" s="17">
        <f>IF(SUMPRODUCT((E$2&gt;=$E13)*(E$2&lt;=$F13))=1,$G13,0)</f>
        <v>0</v>
      </c>
      <c r="F4" s="17">
        <f t="shared" ref="F4:AI4" si="3">IF(SUMPRODUCT((F$2&gt;=$E13)*(F$2&lt;=$F13))=1,$G13,0)</f>
        <v>0</v>
      </c>
      <c r="G4" s="17">
        <f t="shared" si="3"/>
        <v>0</v>
      </c>
      <c r="H4" s="17">
        <f t="shared" si="3"/>
        <v>0</v>
      </c>
      <c r="I4" s="17">
        <f t="shared" si="3"/>
        <v>0</v>
      </c>
      <c r="J4" s="17">
        <f t="shared" si="3"/>
        <v>0</v>
      </c>
      <c r="K4" s="17">
        <f t="shared" si="3"/>
        <v>0</v>
      </c>
      <c r="L4" s="17">
        <f t="shared" si="3"/>
        <v>0</v>
      </c>
      <c r="M4" s="17">
        <f t="shared" si="3"/>
        <v>0</v>
      </c>
      <c r="N4" s="17">
        <f t="shared" si="3"/>
        <v>0</v>
      </c>
      <c r="O4" s="17">
        <f t="shared" si="3"/>
        <v>0</v>
      </c>
      <c r="P4" s="17">
        <f t="shared" si="3"/>
        <v>0</v>
      </c>
      <c r="Q4" s="17">
        <f t="shared" si="3"/>
        <v>0</v>
      </c>
      <c r="R4" s="17">
        <f t="shared" si="3"/>
        <v>0</v>
      </c>
      <c r="S4" s="17">
        <f t="shared" si="3"/>
        <v>0</v>
      </c>
      <c r="T4" s="17">
        <f t="shared" si="3"/>
        <v>0</v>
      </c>
      <c r="U4" s="17">
        <f t="shared" si="3"/>
        <v>0</v>
      </c>
      <c r="V4" s="17">
        <f t="shared" si="3"/>
        <v>0</v>
      </c>
      <c r="W4" s="17">
        <f t="shared" si="3"/>
        <v>0</v>
      </c>
      <c r="X4" s="17">
        <f t="shared" si="3"/>
        <v>0</v>
      </c>
      <c r="Y4" s="17">
        <f t="shared" si="3"/>
        <v>0</v>
      </c>
      <c r="Z4" s="17">
        <f t="shared" si="3"/>
        <v>0</v>
      </c>
      <c r="AA4" s="17">
        <f t="shared" si="3"/>
        <v>0</v>
      </c>
      <c r="AB4" s="17">
        <f t="shared" si="3"/>
        <v>0</v>
      </c>
      <c r="AC4" s="17">
        <f t="shared" si="3"/>
        <v>0</v>
      </c>
      <c r="AD4" s="17">
        <f t="shared" si="3"/>
        <v>0</v>
      </c>
      <c r="AE4" s="17">
        <f t="shared" si="3"/>
        <v>0</v>
      </c>
      <c r="AF4" s="17">
        <f t="shared" si="3"/>
        <v>0</v>
      </c>
      <c r="AG4" s="17">
        <f t="shared" si="3"/>
        <v>0</v>
      </c>
      <c r="AH4" s="17">
        <f t="shared" si="3"/>
        <v>0</v>
      </c>
      <c r="AI4" s="17">
        <f t="shared" si="3"/>
        <v>0</v>
      </c>
    </row>
    <row r="5" spans="1:35" ht="28.95" customHeight="1" x14ac:dyDescent="0.3">
      <c r="A5" t="s">
        <v>2</v>
      </c>
      <c r="B5">
        <f>1999+B3</f>
        <v>2022</v>
      </c>
      <c r="D5" s="7" t="s">
        <v>22</v>
      </c>
      <c r="E5" s="17">
        <f>IF(SUMPRODUCT((E$2&gt;=$E14)*(E$2&lt;=$F14))=1,$G14,0)</f>
        <v>0</v>
      </c>
      <c r="F5" s="17">
        <f t="shared" ref="F5:AI5" si="4">IF(SUMPRODUCT((F$2&gt;=$E14)*(F$2&lt;=$F14))=1,$G14,0)</f>
        <v>0</v>
      </c>
      <c r="G5" s="17">
        <f t="shared" si="4"/>
        <v>0</v>
      </c>
      <c r="H5" s="17">
        <f t="shared" si="4"/>
        <v>0</v>
      </c>
      <c r="I5" s="17">
        <f t="shared" si="4"/>
        <v>0</v>
      </c>
      <c r="J5" s="17">
        <f t="shared" si="4"/>
        <v>0</v>
      </c>
      <c r="K5" s="17">
        <f t="shared" si="4"/>
        <v>0</v>
      </c>
      <c r="L5" s="17">
        <f t="shared" si="4"/>
        <v>0</v>
      </c>
      <c r="M5" s="17">
        <f t="shared" si="4"/>
        <v>0</v>
      </c>
      <c r="N5" s="17">
        <f t="shared" si="4"/>
        <v>0</v>
      </c>
      <c r="O5" s="17">
        <f t="shared" si="4"/>
        <v>0</v>
      </c>
      <c r="P5" s="17">
        <f t="shared" si="4"/>
        <v>0</v>
      </c>
      <c r="Q5" s="17">
        <f t="shared" si="4"/>
        <v>0</v>
      </c>
      <c r="R5" s="17">
        <f t="shared" si="4"/>
        <v>0</v>
      </c>
      <c r="S5" s="17">
        <f t="shared" si="4"/>
        <v>0</v>
      </c>
      <c r="T5" s="17">
        <f t="shared" si="4"/>
        <v>0</v>
      </c>
      <c r="U5" s="17">
        <f t="shared" si="4"/>
        <v>0</v>
      </c>
      <c r="V5" s="17">
        <f t="shared" si="4"/>
        <v>0</v>
      </c>
      <c r="W5" s="17">
        <f t="shared" si="4"/>
        <v>0</v>
      </c>
      <c r="X5" s="17">
        <f t="shared" si="4"/>
        <v>0</v>
      </c>
      <c r="Y5" s="17">
        <f t="shared" si="4"/>
        <v>0</v>
      </c>
      <c r="Z5" s="17">
        <f t="shared" si="4"/>
        <v>0</v>
      </c>
      <c r="AA5" s="17">
        <f t="shared" si="4"/>
        <v>0</v>
      </c>
      <c r="AB5" s="17">
        <f t="shared" si="4"/>
        <v>0</v>
      </c>
      <c r="AC5" s="17">
        <f t="shared" si="4"/>
        <v>0</v>
      </c>
      <c r="AD5" s="17">
        <f t="shared" si="4"/>
        <v>0</v>
      </c>
      <c r="AE5" s="17">
        <f t="shared" si="4"/>
        <v>0</v>
      </c>
      <c r="AF5" s="17">
        <f t="shared" si="4"/>
        <v>0</v>
      </c>
      <c r="AG5" s="17">
        <f t="shared" si="4"/>
        <v>0</v>
      </c>
      <c r="AH5" s="17">
        <f t="shared" si="4"/>
        <v>0</v>
      </c>
      <c r="AI5" s="17">
        <f t="shared" si="4"/>
        <v>0</v>
      </c>
    </row>
    <row r="6" spans="1:35" ht="28.95" customHeight="1" x14ac:dyDescent="0.3">
      <c r="D6" s="7" t="s">
        <v>23</v>
      </c>
      <c r="E6" s="17">
        <f>IF(SUMPRODUCT((E$2&gt;=$E15)*(E$2&lt;=$F15))=1,$G15,0)</f>
        <v>0</v>
      </c>
      <c r="F6" s="17">
        <f t="shared" ref="F6:AI6" si="5">IF(SUMPRODUCT((F$2&gt;=$E15)*(F$2&lt;=$F15))=1,$G15,0)</f>
        <v>0</v>
      </c>
      <c r="G6" s="17">
        <f t="shared" si="5"/>
        <v>0</v>
      </c>
      <c r="H6" s="17">
        <f t="shared" si="5"/>
        <v>0</v>
      </c>
      <c r="I6" s="17">
        <f t="shared" si="5"/>
        <v>0</v>
      </c>
      <c r="J6" s="17">
        <f t="shared" si="5"/>
        <v>0</v>
      </c>
      <c r="K6" s="17">
        <f t="shared" si="5"/>
        <v>0</v>
      </c>
      <c r="L6" s="17">
        <f t="shared" si="5"/>
        <v>0</v>
      </c>
      <c r="M6" s="17">
        <f t="shared" si="5"/>
        <v>0</v>
      </c>
      <c r="N6" s="17">
        <f t="shared" si="5"/>
        <v>0</v>
      </c>
      <c r="O6" s="17">
        <f t="shared" si="5"/>
        <v>0</v>
      </c>
      <c r="P6" s="17">
        <f t="shared" si="5"/>
        <v>0</v>
      </c>
      <c r="Q6" s="17">
        <f t="shared" si="5"/>
        <v>0</v>
      </c>
      <c r="R6" s="17">
        <f t="shared" si="5"/>
        <v>0</v>
      </c>
      <c r="S6" s="17">
        <f t="shared" si="5"/>
        <v>0</v>
      </c>
      <c r="T6" s="17">
        <f t="shared" si="5"/>
        <v>0</v>
      </c>
      <c r="U6" s="17">
        <f t="shared" si="5"/>
        <v>0</v>
      </c>
      <c r="V6" s="17">
        <f t="shared" si="5"/>
        <v>0</v>
      </c>
      <c r="W6" s="17">
        <f t="shared" si="5"/>
        <v>0</v>
      </c>
      <c r="X6" s="17">
        <f t="shared" si="5"/>
        <v>0</v>
      </c>
      <c r="Y6" s="17">
        <f t="shared" si="5"/>
        <v>0</v>
      </c>
      <c r="Z6" s="17">
        <f t="shared" si="5"/>
        <v>0</v>
      </c>
      <c r="AA6" s="17">
        <f t="shared" si="5"/>
        <v>0</v>
      </c>
      <c r="AB6" s="17">
        <f t="shared" si="5"/>
        <v>0</v>
      </c>
      <c r="AC6" s="17">
        <f t="shared" si="5"/>
        <v>0</v>
      </c>
      <c r="AD6" s="17">
        <f t="shared" si="5"/>
        <v>0</v>
      </c>
      <c r="AE6" s="17">
        <f t="shared" si="5"/>
        <v>0</v>
      </c>
      <c r="AF6" s="17">
        <f t="shared" si="5"/>
        <v>0</v>
      </c>
      <c r="AG6" s="17">
        <f t="shared" si="5"/>
        <v>0</v>
      </c>
      <c r="AH6" s="17">
        <f t="shared" si="5"/>
        <v>0</v>
      </c>
      <c r="AI6" s="17">
        <f t="shared" si="5"/>
        <v>0</v>
      </c>
    </row>
    <row r="11" spans="1:35" x14ac:dyDescent="0.3">
      <c r="E11" s="9"/>
      <c r="F11" s="9"/>
    </row>
    <row r="12" spans="1:35" x14ac:dyDescent="0.3">
      <c r="E12" s="1"/>
      <c r="F12" s="1"/>
      <c r="M12" s="16"/>
    </row>
    <row r="13" spans="1:35" x14ac:dyDescent="0.3">
      <c r="E13" s="1"/>
      <c r="F13" s="1"/>
    </row>
    <row r="14" spans="1:35" x14ac:dyDescent="0.3">
      <c r="E14" s="1"/>
      <c r="F14" s="1"/>
    </row>
    <row r="15" spans="1:35" x14ac:dyDescent="0.3">
      <c r="E15" s="1"/>
      <c r="F15" s="1"/>
    </row>
    <row r="18" spans="4:35" x14ac:dyDescent="0.3">
      <c r="D18" s="19" t="s">
        <v>20</v>
      </c>
      <c r="E18" s="18">
        <f>IF(SUMPRODUCT((E$2&gt;=Feuil1!$B4)*(E$2&lt;=Feuil1!$C4))=1,Feuil1!$D4,0)</f>
        <v>0</v>
      </c>
      <c r="F18" s="10">
        <f>IF(SUMPRODUCT((F$2&gt;=Feuil1!$B4)*(F$2&lt;=Feuil1!$C4))=1,Feuil1!$D4,0)</f>
        <v>0</v>
      </c>
      <c r="G18" s="10">
        <f>IF(SUMPRODUCT((G$2&gt;=Feuil1!$B4)*(G$2&lt;=Feuil1!$C4))=1,Feuil1!$D4,0)</f>
        <v>0</v>
      </c>
      <c r="H18" s="10">
        <f>IF(SUMPRODUCT((H$2&gt;=Feuil1!$B4)*(H$2&lt;=Feuil1!$C4))=1,Feuil1!$D4,0)</f>
        <v>0</v>
      </c>
      <c r="I18" s="10">
        <f>IF(SUMPRODUCT((I$2&gt;=Feuil1!$B4)*(I$2&lt;=Feuil1!$C4))=1,Feuil1!$D4,0)</f>
        <v>0</v>
      </c>
      <c r="J18" s="10">
        <f>IF(SUMPRODUCT((J$2&gt;=Feuil1!$B4)*(J$2&lt;=Feuil1!$C4))=1,Feuil1!$D4,0)</f>
        <v>0</v>
      </c>
      <c r="K18" s="10">
        <f>IF(SUMPRODUCT((K$2&gt;=Feuil1!$B4)*(K$2&lt;=Feuil1!$C4))=1,Feuil1!$D4,0)</f>
        <v>0</v>
      </c>
      <c r="L18" s="10">
        <f>IF(SUMPRODUCT((L$2&gt;=Feuil1!$B4)*(L$2&lt;=Feuil1!$C4))=1,Feuil1!$D4,0)</f>
        <v>0</v>
      </c>
      <c r="M18" s="10">
        <f>IF(SUMPRODUCT((M$2&gt;=Feuil1!$B4)*(M$2&lt;=Feuil1!$C4))=1,Feuil1!$D4,0)</f>
        <v>0</v>
      </c>
      <c r="N18" s="10">
        <f>IF(SUMPRODUCT((N$2&gt;=Feuil1!$B4)*(N$2&lt;=Feuil1!$C4))=1,Feuil1!$D4,0)</f>
        <v>0</v>
      </c>
      <c r="O18" s="10">
        <f>IF(SUMPRODUCT((O$2&gt;=Feuil1!$B4)*(O$2&lt;=Feuil1!$C4))=1,Feuil1!$D4,0)</f>
        <v>0</v>
      </c>
      <c r="P18" s="10" t="e" cm="1" vm="1">
        <f t="array" aca="1" ref="P18" ca="1">IF(SUMPRODUCT((P$2&gt;=Feuil1!$B4:$B100)*(P$2&lt;=Feuil1!$C4:$C100))=1,Feuil1!$D4:$D100,0)</f>
        <v>#VALUE!</v>
      </c>
      <c r="Q18" s="10" t="str">
        <f>IF(SUMPRODUCT((Q$2&gt;=Feuil1!$B4)*(Q$2&lt;=Feuil1!$C4))=1,Feuil1!$D4,0)</f>
        <v>CP</v>
      </c>
      <c r="R18" s="10" t="str">
        <f>IF(SUMPRODUCT((R$2&gt;=Feuil1!$B4)*(R$2&lt;=Feuil1!$C4))=1,Feuil1!$D4,0)</f>
        <v>CP</v>
      </c>
      <c r="S18" s="10" t="str">
        <f>IF(SUMPRODUCT((S$2&gt;=Feuil1!$B4)*(S$2&lt;=Feuil1!$C4))=1,Feuil1!$D4,0)</f>
        <v>CP</v>
      </c>
      <c r="T18" s="10" t="str">
        <f>IF(SUMPRODUCT((T$2&gt;=Feuil1!$B4)*(T$2&lt;=Feuil1!$C4))=1,Feuil1!$D4,0)</f>
        <v>CP</v>
      </c>
      <c r="U18" s="10" t="str">
        <f>IF(SUMPRODUCT((U$2&gt;=Feuil1!$B4)*(U$2&lt;=Feuil1!$C4))=1,Feuil1!$D4,0)</f>
        <v>CP</v>
      </c>
      <c r="V18" s="10" t="str">
        <f>IF(SUMPRODUCT((V$2&gt;=Feuil1!$B4)*(V$2&lt;=Feuil1!$C4))=1,Feuil1!$D4,0)</f>
        <v>CP</v>
      </c>
      <c r="W18" s="10" t="str">
        <f>IF(SUMPRODUCT((W$2&gt;=Feuil1!$B4)*(W$2&lt;=Feuil1!$C4))=1,Feuil1!$D4,0)</f>
        <v>CP</v>
      </c>
      <c r="X18" s="10" t="str">
        <f>IF(SUMPRODUCT((X$2&gt;=Feuil1!$B4)*(X$2&lt;=Feuil1!$C4))=1,Feuil1!$D4,0)</f>
        <v>CP</v>
      </c>
      <c r="Y18" s="10" t="str">
        <f>IF(SUMPRODUCT((Y$2&gt;=Feuil1!$B4)*(Y$2&lt;=Feuil1!$C4))=1,Feuil1!$D4,0)</f>
        <v>CP</v>
      </c>
      <c r="Z18" s="10" t="str">
        <f>IF(SUMPRODUCT((Z$2&gt;=Feuil1!$B4)*(Z$2&lt;=Feuil1!$C4))=1,Feuil1!$D4,0)</f>
        <v>CP</v>
      </c>
      <c r="AA18" s="10" t="str">
        <f>IF(SUMPRODUCT((AA$2&gt;=Feuil1!$B4)*(AA$2&lt;=Feuil1!$C4))=1,Feuil1!$D4,0)</f>
        <v>CP</v>
      </c>
      <c r="AB18" s="10" t="str">
        <f>IF(SUMPRODUCT((AB$2&gt;=Feuil1!$B4)*(AB$2&lt;=Feuil1!$C4))=1,Feuil1!$D4,0)</f>
        <v>CP</v>
      </c>
      <c r="AC18" s="10" t="str">
        <f>IF(SUMPRODUCT((AC$2&gt;=Feuil1!$B4)*(AC$2&lt;=Feuil1!$C4))=1,Feuil1!$D4,0)</f>
        <v>CP</v>
      </c>
      <c r="AD18" s="10" t="str">
        <f>IF(SUMPRODUCT((AD$2&gt;=Feuil1!$B4)*(AD$2&lt;=Feuil1!$C4))=1,Feuil1!$D4,0)</f>
        <v>CP</v>
      </c>
      <c r="AE18" s="10" t="str">
        <f>IF(SUMPRODUCT((AE$2&gt;=Feuil1!$B4)*(AE$2&lt;=Feuil1!$C4))=1,Feuil1!$D4,0)</f>
        <v>CP</v>
      </c>
      <c r="AF18" s="10" t="str">
        <f>IF(SUMPRODUCT((AF$2&gt;=Feuil1!$B4)*(AF$2&lt;=Feuil1!$C4))=1,Feuil1!$D4,0)</f>
        <v>CP</v>
      </c>
      <c r="AG18" s="10" t="str">
        <f>IF(SUMPRODUCT((AG$2&gt;=Feuil1!$B4)*(AG$2&lt;=Feuil1!$C4))=1,Feuil1!$D4,0)</f>
        <v>CP</v>
      </c>
      <c r="AH18" s="10">
        <f>IF(SUMPRODUCT((AH$2&gt;=Feuil1!$B4)*(AH$2&lt;=Feuil1!$C4))=1,Feuil1!$D4,0)</f>
        <v>0</v>
      </c>
      <c r="AI18" s="11">
        <f>IF(SUMPRODUCT((AI$2&gt;=Feuil1!$B4)*(AI$2&lt;=Feuil1!$C4))=1,Feuil1!$D4,0)</f>
        <v>0</v>
      </c>
    </row>
    <row r="19" spans="4:35" x14ac:dyDescent="0.3">
      <c r="D19" s="20" t="s">
        <v>21</v>
      </c>
      <c r="E19" s="22">
        <f>IF(SUMPRODUCT((E$2&gt;=Feuil1!$B5)*(E$2&lt;=Feuil1!$C5))=1,Feuil1!$D5,0)</f>
        <v>0</v>
      </c>
      <c r="F19" s="12">
        <f>IF(SUMPRODUCT((F$2&gt;=Feuil1!$B5)*(F$2&lt;=Feuil1!$C5))=1,Feuil1!$D5,0)</f>
        <v>0</v>
      </c>
      <c r="G19" s="12">
        <f>IF(SUMPRODUCT((G$2&gt;=Feuil1!$B5)*(G$2&lt;=Feuil1!$C5))=1,Feuil1!$D5,0)</f>
        <v>0</v>
      </c>
      <c r="H19" s="12">
        <f>IF(SUMPRODUCT((H$2&gt;=Feuil1!$B5)*(H$2&lt;=Feuil1!$C5))=1,Feuil1!$D5,0)</f>
        <v>0</v>
      </c>
      <c r="I19" s="12">
        <f>IF(SUMPRODUCT((I$2&gt;=Feuil1!$B5)*(I$2&lt;=Feuil1!$C5))=1,Feuil1!$D5,0)</f>
        <v>0</v>
      </c>
      <c r="J19" s="12">
        <f>IF(SUMPRODUCT((J$2&gt;=Feuil1!$B5)*(J$2&lt;=Feuil1!$C5))=1,Feuil1!$D5,0)</f>
        <v>0</v>
      </c>
      <c r="K19" s="12">
        <f>IF(SUMPRODUCT((K$2&gt;=Feuil1!$B5)*(K$2&lt;=Feuil1!$C5))=1,Feuil1!$D5,0)</f>
        <v>0</v>
      </c>
      <c r="L19" s="12">
        <f>IF(SUMPRODUCT((L$2&gt;=Feuil1!$B5)*(L$2&lt;=Feuil1!$C5))=1,Feuil1!$D5,0)</f>
        <v>0</v>
      </c>
      <c r="M19" s="12">
        <f>IF(SUMPRODUCT((M$2&gt;=Feuil1!$B5)*(M$2&lt;=Feuil1!$C5))=1,Feuil1!$D5,0)</f>
        <v>0</v>
      </c>
      <c r="N19" s="12">
        <f>IF(SUMPRODUCT((N$2&gt;=Feuil1!$B5)*(N$2&lt;=Feuil1!$C5))=1,Feuil1!$D5,0)</f>
        <v>0</v>
      </c>
      <c r="O19" s="12">
        <f>IF(SUMPRODUCT((O$2&gt;=Feuil1!$B5)*(O$2&lt;=Feuil1!$C5))=1,Feuil1!$D5,0)</f>
        <v>0</v>
      </c>
      <c r="P19" s="12">
        <f>IF(SUMPRODUCT((P$2&gt;=Feuil1!$B5)*(P$2&lt;=Feuil1!$C5))=1,Feuil1!$D5,0)</f>
        <v>0</v>
      </c>
      <c r="Q19" s="12">
        <f>IF(SUMPRODUCT((Q$2&gt;=Feuil1!$B5)*(Q$2&lt;=Feuil1!$C5))=1,Feuil1!$D5,0)</f>
        <v>0</v>
      </c>
      <c r="R19" s="12">
        <f>IF(SUMPRODUCT((R$2&gt;=Feuil1!$B5)*(R$2&lt;=Feuil1!$C5))=1,Feuil1!$D5,0)</f>
        <v>0</v>
      </c>
      <c r="S19" s="12">
        <f>IF(SUMPRODUCT((S$2&gt;=Feuil1!$B5)*(S$2&lt;=Feuil1!$C5))=1,Feuil1!$D5,0)</f>
        <v>0</v>
      </c>
      <c r="T19" s="12">
        <f>IF(SUMPRODUCT((T$2&gt;=Feuil1!$B5)*(T$2&lt;=Feuil1!$C5))=1,Feuil1!$D5,0)</f>
        <v>0</v>
      </c>
      <c r="U19" s="12">
        <f>IF(SUMPRODUCT((U$2&gt;=Feuil1!$B5)*(U$2&lt;=Feuil1!$C5))=1,Feuil1!$D5,0)</f>
        <v>0</v>
      </c>
      <c r="V19" s="12">
        <f>IF(SUMPRODUCT((V$2&gt;=Feuil1!$B5)*(V$2&lt;=Feuil1!$C5))=1,Feuil1!$D5,0)</f>
        <v>0</v>
      </c>
      <c r="W19" s="12">
        <f>IF(SUMPRODUCT((W$2&gt;=Feuil1!$B5)*(W$2&lt;=Feuil1!$C5))=1,Feuil1!$D5,0)</f>
        <v>0</v>
      </c>
      <c r="X19" s="12">
        <f>IF(SUMPRODUCT((X$2&gt;=Feuil1!$B5)*(X$2&lt;=Feuil1!$C5))=1,Feuil1!$D5,0)</f>
        <v>0</v>
      </c>
      <c r="Y19" s="12">
        <f>IF(SUMPRODUCT((Y$2&gt;=Feuil1!$B5)*(Y$2&lt;=Feuil1!$C5))=1,Feuil1!$D5,0)</f>
        <v>0</v>
      </c>
      <c r="Z19" s="12">
        <f>IF(SUMPRODUCT((Z$2&gt;=Feuil1!$B5)*(Z$2&lt;=Feuil1!$C5))=1,Feuil1!$D5,0)</f>
        <v>0</v>
      </c>
      <c r="AA19" s="12">
        <f>IF(SUMPRODUCT((AA$2&gt;=Feuil1!$B5)*(AA$2&lt;=Feuil1!$C5))=1,Feuil1!$D5,0)</f>
        <v>0</v>
      </c>
      <c r="AB19" s="12">
        <f>IF(SUMPRODUCT((AB$2&gt;=Feuil1!$B5)*(AB$2&lt;=Feuil1!$C5))=1,Feuil1!$D5,0)</f>
        <v>0</v>
      </c>
      <c r="AC19" s="12">
        <f>IF(SUMPRODUCT((AC$2&gt;=Feuil1!$B5)*(AC$2&lt;=Feuil1!$C5))=1,Feuil1!$D5,0)</f>
        <v>0</v>
      </c>
      <c r="AD19" s="12">
        <f>IF(SUMPRODUCT((AD$2&gt;=Feuil1!$B5)*(AD$2&lt;=Feuil1!$C5))=1,Feuil1!$D5,0)</f>
        <v>0</v>
      </c>
      <c r="AE19" s="12">
        <f>IF(SUMPRODUCT((AE$2&gt;=Feuil1!$B5)*(AE$2&lt;=Feuil1!$C5))=1,Feuil1!$D5,0)</f>
        <v>0</v>
      </c>
      <c r="AF19" s="12">
        <f>IF(SUMPRODUCT((AF$2&gt;=Feuil1!$B5)*(AF$2&lt;=Feuil1!$C5))=1,Feuil1!$D5,0)</f>
        <v>0</v>
      </c>
      <c r="AG19" s="12">
        <f>IF(SUMPRODUCT((AG$2&gt;=Feuil1!$B5)*(AG$2&lt;=Feuil1!$C5))=1,Feuil1!$D5,0)</f>
        <v>0</v>
      </c>
      <c r="AH19" s="12">
        <f>IF(SUMPRODUCT((AH$2&gt;=Feuil1!$B5)*(AH$2&lt;=Feuil1!$C5))=1,Feuil1!$D5,0)</f>
        <v>0</v>
      </c>
      <c r="AI19" s="13">
        <f>IF(SUMPRODUCT((AI$2&gt;=Feuil1!$B5)*(AI$2&lt;=Feuil1!$C5))=1,Feuil1!$D5,0)</f>
        <v>0</v>
      </c>
    </row>
    <row r="20" spans="4:35" x14ac:dyDescent="0.3">
      <c r="D20" s="20" t="s">
        <v>22</v>
      </c>
      <c r="E20" s="22">
        <f>IF(SUMPRODUCT((E$2&gt;=Feuil1!$B6)*(E$2&lt;=Feuil1!$C6))=1,Feuil1!$D6,0)</f>
        <v>0</v>
      </c>
      <c r="F20" s="12">
        <f>IF(SUMPRODUCT((F$2&gt;=Feuil1!$B6)*(F$2&lt;=Feuil1!$C6))=1,Feuil1!$D6,0)</f>
        <v>0</v>
      </c>
      <c r="G20" s="12">
        <f>IF(SUMPRODUCT((G$2&gt;=Feuil1!$B6)*(G$2&lt;=Feuil1!$C6))=1,Feuil1!$D6,0)</f>
        <v>0</v>
      </c>
      <c r="H20" s="12">
        <f>IF(SUMPRODUCT((H$2&gt;=Feuil1!$B6)*(H$2&lt;=Feuil1!$C6))=1,Feuil1!$D6,0)</f>
        <v>0</v>
      </c>
      <c r="I20" s="12">
        <f>IF(SUMPRODUCT((I$2&gt;=Feuil1!$B6)*(I$2&lt;=Feuil1!$C6))=1,Feuil1!$D6,0)</f>
        <v>0</v>
      </c>
      <c r="J20" s="12">
        <f>IF(SUMPRODUCT((J$2&gt;=Feuil1!$B6)*(J$2&lt;=Feuil1!$C6))=1,Feuil1!$D6,0)</f>
        <v>0</v>
      </c>
      <c r="K20" s="12">
        <f>IF(SUMPRODUCT((K$2&gt;=Feuil1!$B6)*(K$2&lt;=Feuil1!$C6))=1,Feuil1!$D6,0)</f>
        <v>0</v>
      </c>
      <c r="L20" s="12">
        <f>IF(SUMPRODUCT((L$2&gt;=Feuil1!$B6)*(L$2&lt;=Feuil1!$C6))=1,Feuil1!$D6,0)</f>
        <v>0</v>
      </c>
      <c r="M20" s="12">
        <f>IF(SUMPRODUCT((M$2&gt;=Feuil1!$B6)*(M$2&lt;=Feuil1!$C6))=1,Feuil1!$D6,0)</f>
        <v>0</v>
      </c>
      <c r="N20" s="12">
        <f>IF(SUMPRODUCT((N$2&gt;=Feuil1!$B6)*(N$2&lt;=Feuil1!$C6))=1,Feuil1!$D6,0)</f>
        <v>0</v>
      </c>
      <c r="O20" s="12">
        <f>IF(SUMPRODUCT((O$2&gt;=Feuil1!$B6)*(O$2&lt;=Feuil1!$C6))=1,Feuil1!$D6,0)</f>
        <v>0</v>
      </c>
      <c r="P20" s="12">
        <f>IF(SUMPRODUCT((P$2&gt;=Feuil1!$B6)*(P$2&lt;=Feuil1!$C6))=1,Feuil1!$D6,0)</f>
        <v>0</v>
      </c>
      <c r="Q20" s="12">
        <f>IF(SUMPRODUCT((Q$2&gt;=Feuil1!$B6)*(Q$2&lt;=Feuil1!$C6))=1,Feuil1!$D6,0)</f>
        <v>0</v>
      </c>
      <c r="R20" s="12">
        <f>IF(SUMPRODUCT((R$2&gt;=Feuil1!$B6)*(R$2&lt;=Feuil1!$C6))=1,Feuil1!$D6,0)</f>
        <v>0</v>
      </c>
      <c r="S20" s="12">
        <f>IF(SUMPRODUCT((S$2&gt;=Feuil1!$B6)*(S$2&lt;=Feuil1!$C6))=1,Feuil1!$D6,0)</f>
        <v>0</v>
      </c>
      <c r="T20" s="12">
        <f>IF(SUMPRODUCT((T$2&gt;=Feuil1!$B6)*(T$2&lt;=Feuil1!$C6))=1,Feuil1!$D6,0)</f>
        <v>0</v>
      </c>
      <c r="U20" s="12">
        <f>IF(SUMPRODUCT((U$2&gt;=Feuil1!$B6)*(U$2&lt;=Feuil1!$C6))=1,Feuil1!$D6,0)</f>
        <v>0</v>
      </c>
      <c r="V20" s="12">
        <f>IF(SUMPRODUCT((V$2&gt;=Feuil1!$B6)*(V$2&lt;=Feuil1!$C6))=1,Feuil1!$D6,0)</f>
        <v>0</v>
      </c>
      <c r="W20" s="12">
        <f>IF(SUMPRODUCT((W$2&gt;=Feuil1!$B6)*(W$2&lt;=Feuil1!$C6))=1,Feuil1!$D6,0)</f>
        <v>0</v>
      </c>
      <c r="X20" s="12">
        <f>IF(SUMPRODUCT((X$2&gt;=Feuil1!$B6)*(X$2&lt;=Feuil1!$C6))=1,Feuil1!$D6,0)</f>
        <v>0</v>
      </c>
      <c r="Y20" s="12">
        <f>IF(SUMPRODUCT((Y$2&gt;=Feuil1!$B6)*(Y$2&lt;=Feuil1!$C6))=1,Feuil1!$D6,0)</f>
        <v>0</v>
      </c>
      <c r="Z20" s="12">
        <f>IF(SUMPRODUCT((Z$2&gt;=Feuil1!$B6)*(Z$2&lt;=Feuil1!$C6))=1,Feuil1!$D6,0)</f>
        <v>0</v>
      </c>
      <c r="AA20" s="12">
        <f>IF(SUMPRODUCT((AA$2&gt;=Feuil1!$B6)*(AA$2&lt;=Feuil1!$C6))=1,Feuil1!$D6,0)</f>
        <v>0</v>
      </c>
      <c r="AB20" s="12">
        <f>IF(SUMPRODUCT((AB$2&gt;=Feuil1!$B6)*(AB$2&lt;=Feuil1!$C6))=1,Feuil1!$D6,0)</f>
        <v>0</v>
      </c>
      <c r="AC20" s="12">
        <f>IF(SUMPRODUCT((AC$2&gt;=Feuil1!$B6)*(AC$2&lt;=Feuil1!$C6))=1,Feuil1!$D6,0)</f>
        <v>0</v>
      </c>
      <c r="AD20" s="12">
        <f>IF(SUMPRODUCT((AD$2&gt;=Feuil1!$B6)*(AD$2&lt;=Feuil1!$C6))=1,Feuil1!$D6,0)</f>
        <v>0</v>
      </c>
      <c r="AE20" s="12">
        <f>IF(SUMPRODUCT((AE$2&gt;=Feuil1!$B6)*(AE$2&lt;=Feuil1!$C6))=1,Feuil1!$D6,0)</f>
        <v>0</v>
      </c>
      <c r="AF20" s="12">
        <f>IF(SUMPRODUCT((AF$2&gt;=Feuil1!$B6)*(AF$2&lt;=Feuil1!$C6))=1,Feuil1!$D6,0)</f>
        <v>0</v>
      </c>
      <c r="AG20" s="12">
        <f>IF(SUMPRODUCT((AG$2&gt;=Feuil1!$B6)*(AG$2&lt;=Feuil1!$C6))=1,Feuil1!$D6,0)</f>
        <v>0</v>
      </c>
      <c r="AH20" s="12">
        <f>IF(SUMPRODUCT((AH$2&gt;=Feuil1!$B6)*(AH$2&lt;=Feuil1!$C6))=1,Feuil1!$D6,0)</f>
        <v>0</v>
      </c>
      <c r="AI20" s="13">
        <f>IF(SUMPRODUCT((AI$2&gt;=Feuil1!$B6)*(AI$2&lt;=Feuil1!$C6))=1,Feuil1!$D6,0)</f>
        <v>0</v>
      </c>
    </row>
    <row r="21" spans="4:35" x14ac:dyDescent="0.3">
      <c r="D21" s="21" t="s">
        <v>23</v>
      </c>
      <c r="E21" s="23">
        <f>IF(SUMPRODUCT((E$2&gt;=Feuil1!$B7)*(E$2&lt;=Feuil1!$C7))=1,Feuil1!$D7,0)</f>
        <v>0</v>
      </c>
      <c r="F21" s="14">
        <f>IF(SUMPRODUCT((F$2&gt;=Feuil1!$B7)*(F$2&lt;=Feuil1!$C7))=1,Feuil1!$D7,0)</f>
        <v>0</v>
      </c>
      <c r="G21" s="14">
        <f>IF(SUMPRODUCT((G$2&gt;=Feuil1!$B7)*(G$2&lt;=Feuil1!$C7))=1,Feuil1!$D7,0)</f>
        <v>0</v>
      </c>
      <c r="H21" s="14">
        <f>IF(SUMPRODUCT((H$2&gt;=Feuil1!$B7)*(H$2&lt;=Feuil1!$C7))=1,Feuil1!$D7,0)</f>
        <v>0</v>
      </c>
      <c r="I21" s="14">
        <f>IF(SUMPRODUCT((I$2&gt;=Feuil1!$B7)*(I$2&lt;=Feuil1!$C7))=1,Feuil1!$D7,0)</f>
        <v>0</v>
      </c>
      <c r="J21" s="14">
        <f>IF(SUMPRODUCT((J$2&gt;=Feuil1!$B7)*(J$2&lt;=Feuil1!$C7))=1,Feuil1!$D7,0)</f>
        <v>0</v>
      </c>
      <c r="K21" s="14">
        <f>IF(SUMPRODUCT((K$2&gt;=Feuil1!$B7)*(K$2&lt;=Feuil1!$C7))=1,Feuil1!$D7,0)</f>
        <v>0</v>
      </c>
      <c r="L21" s="14">
        <f>IF(SUMPRODUCT((L$2&gt;=Feuil1!$B7)*(L$2&lt;=Feuil1!$C7))=1,Feuil1!$D7,0)</f>
        <v>0</v>
      </c>
      <c r="M21" s="14">
        <f>IF(SUMPRODUCT((M$2&gt;=Feuil1!$B7)*(M$2&lt;=Feuil1!$C7))=1,Feuil1!$D7,0)</f>
        <v>0</v>
      </c>
      <c r="N21" s="14">
        <f>IF(SUMPRODUCT((N$2&gt;=Feuil1!$B7)*(N$2&lt;=Feuil1!$C7))=1,Feuil1!$D7,0)</f>
        <v>0</v>
      </c>
      <c r="O21" s="14">
        <f>IF(SUMPRODUCT((O$2&gt;=Feuil1!$B7)*(O$2&lt;=Feuil1!$C7))=1,Feuil1!$D7,0)</f>
        <v>0</v>
      </c>
      <c r="P21" s="14">
        <f>IF(SUMPRODUCT((P$2&gt;=Feuil1!$B7)*(P$2&lt;=Feuil1!$C7))=1,Feuil1!$D7,0)</f>
        <v>0</v>
      </c>
      <c r="Q21" s="14">
        <f>IF(SUMPRODUCT((Q$2&gt;=Feuil1!$B7)*(Q$2&lt;=Feuil1!$C7))=1,Feuil1!$D7,0)</f>
        <v>0</v>
      </c>
      <c r="R21" s="14">
        <f>IF(SUMPRODUCT((R$2&gt;=Feuil1!$B7)*(R$2&lt;=Feuil1!$C7))=1,Feuil1!$D7,0)</f>
        <v>0</v>
      </c>
      <c r="S21" s="14">
        <f>IF(SUMPRODUCT((S$2&gt;=Feuil1!$B7)*(S$2&lt;=Feuil1!$C7))=1,Feuil1!$D7,0)</f>
        <v>0</v>
      </c>
      <c r="T21" s="14">
        <f>IF(SUMPRODUCT((T$2&gt;=Feuil1!$B7)*(T$2&lt;=Feuil1!$C7))=1,Feuil1!$D7,0)</f>
        <v>0</v>
      </c>
      <c r="U21" s="14">
        <f>IF(SUMPRODUCT((U$2&gt;=Feuil1!$B7)*(U$2&lt;=Feuil1!$C7))=1,Feuil1!$D7,0)</f>
        <v>0</v>
      </c>
      <c r="V21" s="14">
        <f>IF(SUMPRODUCT((V$2&gt;=Feuil1!$B7)*(V$2&lt;=Feuil1!$C7))=1,Feuil1!$D7,0)</f>
        <v>0</v>
      </c>
      <c r="W21" s="14">
        <f>IF(SUMPRODUCT((W$2&gt;=Feuil1!$B7)*(W$2&lt;=Feuil1!$C7))=1,Feuil1!$D7,0)</f>
        <v>0</v>
      </c>
      <c r="X21" s="14">
        <f>IF(SUMPRODUCT((X$2&gt;=Feuil1!$B7)*(X$2&lt;=Feuil1!$C7))=1,Feuil1!$D7,0)</f>
        <v>0</v>
      </c>
      <c r="Y21" s="14">
        <f>IF(SUMPRODUCT((Y$2&gt;=Feuil1!$B7)*(Y$2&lt;=Feuil1!$C7))=1,Feuil1!$D7,0)</f>
        <v>0</v>
      </c>
      <c r="Z21" s="14">
        <f>IF(SUMPRODUCT((Z$2&gt;=Feuil1!$B7)*(Z$2&lt;=Feuil1!$C7))=1,Feuil1!$D7,0)</f>
        <v>0</v>
      </c>
      <c r="AA21" s="14">
        <f>IF(SUMPRODUCT((AA$2&gt;=Feuil1!$B7)*(AA$2&lt;=Feuil1!$C7))=1,Feuil1!$D7,0)</f>
        <v>0</v>
      </c>
      <c r="AB21" s="14">
        <f>IF(SUMPRODUCT((AB$2&gt;=Feuil1!$B7)*(AB$2&lt;=Feuil1!$C7))=1,Feuil1!$D7,0)</f>
        <v>0</v>
      </c>
      <c r="AC21" s="14">
        <f>IF(SUMPRODUCT((AC$2&gt;=Feuil1!$B7)*(AC$2&lt;=Feuil1!$C7))=1,Feuil1!$D7,0)</f>
        <v>0</v>
      </c>
      <c r="AD21" s="14">
        <f>IF(SUMPRODUCT((AD$2&gt;=Feuil1!$B7)*(AD$2&lt;=Feuil1!$C7))=1,Feuil1!$D7,0)</f>
        <v>0</v>
      </c>
      <c r="AE21" s="14">
        <f>IF(SUMPRODUCT((AE$2&gt;=Feuil1!$B7)*(AE$2&lt;=Feuil1!$C7))=1,Feuil1!$D7,0)</f>
        <v>0</v>
      </c>
      <c r="AF21" s="14">
        <f>IF(SUMPRODUCT((AF$2&gt;=Feuil1!$B7)*(AF$2&lt;=Feuil1!$C7))=1,Feuil1!$D7,0)</f>
        <v>0</v>
      </c>
      <c r="AG21" s="14">
        <f>IF(SUMPRODUCT((AG$2&gt;=Feuil1!$B7)*(AG$2&lt;=Feuil1!$C7))=1,Feuil1!$D7,0)</f>
        <v>0</v>
      </c>
      <c r="AH21" s="14">
        <f>IF(SUMPRODUCT((AH$2&gt;=Feuil1!$B7)*(AH$2&lt;=Feuil1!$C7))=1,Feuil1!$D7,0)</f>
        <v>0</v>
      </c>
      <c r="AI21" s="15">
        <f>IF(SUMPRODUCT((AI$2&gt;=Feuil1!$B7)*(AI$2&lt;=Feuil1!$C7))=1,Feuil1!$D7,0)</f>
        <v>0</v>
      </c>
    </row>
  </sheetData>
  <mergeCells count="1">
    <mergeCell ref="E1:AI1"/>
  </mergeCells>
  <phoneticPr fontId="2" type="noConversion"/>
  <conditionalFormatting sqref="E3:AI6">
    <cfRule type="expression" dxfId="4" priority="2">
      <formula>COUNTIF(Feries,E$2)</formula>
    </cfRule>
    <cfRule type="expression" dxfId="3" priority="3">
      <formula>WEEKDAY(E$2,2)&gt;5</formula>
    </cfRule>
    <cfRule type="expression" dxfId="2" priority="4">
      <formula>E$2&lt;&gt;""</formula>
    </cfRule>
  </conditionalFormatting>
  <pageMargins left="0.7" right="0.7" top="0.75" bottom="0.75" header="0.3" footer="0.3"/>
  <pageSetup paperSize="9" scale="6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3</xdr:col>
                    <xdr:colOff>106680</xdr:colOff>
                    <xdr:row>0</xdr:row>
                    <xdr:rowOff>114300</xdr:rowOff>
                  </from>
                  <to>
                    <xdr:col>3</xdr:col>
                    <xdr:colOff>670560</xdr:colOff>
                    <xdr:row>0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Spinner 3">
              <controlPr defaultSize="0" autoPict="0">
                <anchor moveWithCells="1" sizeWithCells="1">
                  <from>
                    <xdr:col>2</xdr:col>
                    <xdr:colOff>60960</xdr:colOff>
                    <xdr:row>0</xdr:row>
                    <xdr:rowOff>68580</xdr:rowOff>
                  </from>
                  <to>
                    <xdr:col>3</xdr:col>
                    <xdr:colOff>7620</xdr:colOff>
                    <xdr:row>3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workbookViewId="0">
      <selection activeCell="D3" sqref="D3"/>
    </sheetView>
  </sheetViews>
  <sheetFormatPr baseColWidth="10" defaultRowHeight="14.4" x14ac:dyDescent="0.3"/>
  <cols>
    <col min="3" max="3" width="14.109375" bestFit="1" customWidth="1"/>
    <col min="6" max="6" width="6.109375" style="5" bestFit="1" customWidth="1"/>
    <col min="7" max="7" width="7.5546875" style="6" bestFit="1" customWidth="1"/>
    <col min="8" max="8" width="5" style="5" bestFit="1" customWidth="1"/>
  </cols>
  <sheetData>
    <row r="1" spans="1:9" x14ac:dyDescent="0.3">
      <c r="A1" t="s">
        <v>3</v>
      </c>
      <c r="C1" s="2" t="s">
        <v>4</v>
      </c>
      <c r="D1" s="2" t="s">
        <v>5</v>
      </c>
      <c r="F1" s="5" t="s">
        <v>3</v>
      </c>
      <c r="G1" s="6" t="s">
        <v>6</v>
      </c>
      <c r="H1" s="5" t="s">
        <v>7</v>
      </c>
    </row>
    <row r="2" spans="1:9" x14ac:dyDescent="0.3">
      <c r="A2">
        <f>Calendrier!B5</f>
        <v>2022</v>
      </c>
      <c r="C2" s="2" t="s">
        <v>8</v>
      </c>
      <c r="D2" s="1">
        <f>DATE(A2,1,1)</f>
        <v>44562</v>
      </c>
      <c r="F2" s="5">
        <v>2000</v>
      </c>
      <c r="G2" s="6">
        <v>23</v>
      </c>
      <c r="H2" s="5">
        <v>4</v>
      </c>
    </row>
    <row r="3" spans="1:9" x14ac:dyDescent="0.3">
      <c r="C3" s="2" t="s">
        <v>9</v>
      </c>
      <c r="D3" s="1">
        <f>DATE(A2,VLOOKUP(A2,Paques,3),VLOOKUP(A2,Paques,2))+1</f>
        <v>44669</v>
      </c>
      <c r="F3" s="5">
        <v>2001</v>
      </c>
      <c r="G3" s="6">
        <v>15</v>
      </c>
      <c r="H3" s="5">
        <v>4</v>
      </c>
    </row>
    <row r="4" spans="1:9" x14ac:dyDescent="0.3">
      <c r="C4" s="2" t="s">
        <v>10</v>
      </c>
      <c r="D4" s="1">
        <f>DATE(A2,5,1)</f>
        <v>44682</v>
      </c>
      <c r="F4" s="5">
        <v>2002</v>
      </c>
      <c r="G4" s="6">
        <v>31</v>
      </c>
      <c r="H4" s="5">
        <v>3</v>
      </c>
      <c r="I4" s="3"/>
    </row>
    <row r="5" spans="1:9" x14ac:dyDescent="0.3">
      <c r="C5" s="4">
        <v>44689</v>
      </c>
      <c r="D5" s="1">
        <f>DATE(A2,5,8)</f>
        <v>44689</v>
      </c>
      <c r="F5" s="5">
        <v>2003</v>
      </c>
      <c r="G5" s="6">
        <v>20</v>
      </c>
      <c r="H5" s="5">
        <v>4</v>
      </c>
    </row>
    <row r="6" spans="1:9" x14ac:dyDescent="0.3">
      <c r="C6" s="2" t="s">
        <v>11</v>
      </c>
      <c r="D6" s="1">
        <f>D3+38</f>
        <v>44707</v>
      </c>
      <c r="F6" s="5">
        <v>2004</v>
      </c>
      <c r="G6" s="6">
        <v>11</v>
      </c>
      <c r="H6" s="5">
        <v>4</v>
      </c>
      <c r="I6" s="3"/>
    </row>
    <row r="7" spans="1:9" x14ac:dyDescent="0.3">
      <c r="C7" s="2" t="s">
        <v>12</v>
      </c>
      <c r="D7" s="1">
        <f>D3+48</f>
        <v>44717</v>
      </c>
      <c r="F7" s="5">
        <v>2005</v>
      </c>
      <c r="G7" s="6">
        <v>27</v>
      </c>
      <c r="H7" s="5">
        <v>3</v>
      </c>
      <c r="I7" s="3"/>
    </row>
    <row r="8" spans="1:9" x14ac:dyDescent="0.3">
      <c r="C8" s="2" t="s">
        <v>13</v>
      </c>
      <c r="D8" s="1">
        <f>DATE(A2,7,14)</f>
        <v>44756</v>
      </c>
      <c r="F8" s="5">
        <v>2006</v>
      </c>
      <c r="G8" s="6">
        <v>16</v>
      </c>
      <c r="H8" s="5">
        <v>4</v>
      </c>
    </row>
    <row r="9" spans="1:9" x14ac:dyDescent="0.3">
      <c r="C9" s="2" t="s">
        <v>14</v>
      </c>
      <c r="D9" s="1">
        <f>DATE(A2,8,15)</f>
        <v>44788</v>
      </c>
      <c r="F9" s="5">
        <v>2007</v>
      </c>
      <c r="G9" s="6">
        <v>8</v>
      </c>
      <c r="H9" s="5">
        <v>4</v>
      </c>
    </row>
    <row r="10" spans="1:9" x14ac:dyDescent="0.3">
      <c r="C10" s="2" t="s">
        <v>15</v>
      </c>
      <c r="D10" s="1">
        <f>DATE(A2,11,1)</f>
        <v>44866</v>
      </c>
      <c r="F10" s="5">
        <v>2008</v>
      </c>
      <c r="G10" s="6">
        <v>23</v>
      </c>
      <c r="H10" s="5">
        <v>3</v>
      </c>
      <c r="I10" s="3"/>
    </row>
    <row r="11" spans="1:9" x14ac:dyDescent="0.3">
      <c r="C11" s="2" t="s">
        <v>16</v>
      </c>
      <c r="D11" s="1">
        <f>DATE(A2,11,11)</f>
        <v>44876</v>
      </c>
      <c r="F11" s="5">
        <v>2009</v>
      </c>
      <c r="G11" s="6">
        <v>12</v>
      </c>
      <c r="H11" s="5">
        <v>4</v>
      </c>
    </row>
    <row r="12" spans="1:9" x14ac:dyDescent="0.3">
      <c r="C12" s="2" t="s">
        <v>17</v>
      </c>
      <c r="D12" s="1">
        <f>DATE(A2,12,25)</f>
        <v>44920</v>
      </c>
      <c r="F12" s="5">
        <v>2010</v>
      </c>
      <c r="G12" s="6">
        <v>4</v>
      </c>
      <c r="H12" s="5">
        <v>4</v>
      </c>
      <c r="I12" s="3"/>
    </row>
    <row r="13" spans="1:9" x14ac:dyDescent="0.3">
      <c r="F13" s="5">
        <v>2011</v>
      </c>
      <c r="G13" s="6">
        <v>24</v>
      </c>
      <c r="H13" s="5">
        <v>4</v>
      </c>
      <c r="I13" s="3"/>
    </row>
    <row r="14" spans="1:9" x14ac:dyDescent="0.3">
      <c r="F14" s="5">
        <v>2012</v>
      </c>
      <c r="G14" s="6">
        <v>8</v>
      </c>
      <c r="H14" s="5">
        <v>4</v>
      </c>
    </row>
    <row r="15" spans="1:9" x14ac:dyDescent="0.3">
      <c r="F15" s="5">
        <v>2013</v>
      </c>
      <c r="G15" s="6">
        <v>31</v>
      </c>
      <c r="H15" s="5">
        <v>3</v>
      </c>
    </row>
    <row r="16" spans="1:9" x14ac:dyDescent="0.3">
      <c r="F16" s="5">
        <v>2014</v>
      </c>
      <c r="G16" s="6">
        <v>20</v>
      </c>
      <c r="H16" s="5">
        <v>4</v>
      </c>
      <c r="I16" s="3"/>
    </row>
    <row r="17" spans="6:9" x14ac:dyDescent="0.3">
      <c r="F17" s="5">
        <v>2015</v>
      </c>
      <c r="G17" s="6">
        <v>5</v>
      </c>
      <c r="H17" s="5">
        <v>4</v>
      </c>
      <c r="I17" s="3"/>
    </row>
    <row r="18" spans="6:9" x14ac:dyDescent="0.3">
      <c r="F18" s="5">
        <v>2016</v>
      </c>
      <c r="G18" s="6">
        <v>27</v>
      </c>
      <c r="H18" s="5">
        <v>3</v>
      </c>
    </row>
    <row r="19" spans="6:9" x14ac:dyDescent="0.3">
      <c r="F19" s="5">
        <v>2017</v>
      </c>
      <c r="G19" s="6">
        <v>16</v>
      </c>
      <c r="H19" s="5">
        <v>4</v>
      </c>
      <c r="I19" s="3"/>
    </row>
    <row r="20" spans="6:9" x14ac:dyDescent="0.3">
      <c r="F20" s="5">
        <v>2018</v>
      </c>
      <c r="G20" s="6">
        <v>1</v>
      </c>
      <c r="H20" s="5">
        <v>4</v>
      </c>
    </row>
    <row r="21" spans="6:9" x14ac:dyDescent="0.3">
      <c r="F21" s="5">
        <v>2019</v>
      </c>
      <c r="G21" s="6">
        <v>21</v>
      </c>
      <c r="H21" s="5">
        <v>4</v>
      </c>
    </row>
    <row r="22" spans="6:9" x14ac:dyDescent="0.3">
      <c r="F22" s="5">
        <v>2020</v>
      </c>
      <c r="G22" s="6">
        <v>12</v>
      </c>
      <c r="H22" s="5">
        <v>4</v>
      </c>
      <c r="I22" s="3"/>
    </row>
    <row r="23" spans="6:9" x14ac:dyDescent="0.3">
      <c r="F23" s="5">
        <v>2021</v>
      </c>
      <c r="G23" s="6">
        <v>4</v>
      </c>
      <c r="H23" s="5">
        <v>4</v>
      </c>
      <c r="I23" s="3"/>
    </row>
    <row r="24" spans="6:9" x14ac:dyDescent="0.3">
      <c r="F24" s="5">
        <v>2022</v>
      </c>
      <c r="G24" s="6">
        <v>17</v>
      </c>
      <c r="H24" s="5">
        <v>4</v>
      </c>
      <c r="I24" s="3"/>
    </row>
    <row r="25" spans="6:9" x14ac:dyDescent="0.3">
      <c r="F25" s="5">
        <v>2023</v>
      </c>
      <c r="G25" s="6">
        <v>9</v>
      </c>
      <c r="H25" s="5">
        <v>4</v>
      </c>
      <c r="I25" s="3"/>
    </row>
    <row r="26" spans="6:9" x14ac:dyDescent="0.3">
      <c r="F26" s="5">
        <v>2024</v>
      </c>
      <c r="G26" s="6">
        <v>31</v>
      </c>
      <c r="H26" s="5">
        <v>3</v>
      </c>
      <c r="I26" s="3"/>
    </row>
    <row r="27" spans="6:9" x14ac:dyDescent="0.3">
      <c r="F27" s="5">
        <v>2025</v>
      </c>
      <c r="G27" s="6">
        <v>20</v>
      </c>
      <c r="H27" s="5">
        <v>4</v>
      </c>
      <c r="I27" s="3"/>
    </row>
    <row r="28" spans="6:9" x14ac:dyDescent="0.3">
      <c r="F28" s="5">
        <v>2026</v>
      </c>
      <c r="G28" s="6">
        <v>5</v>
      </c>
      <c r="H28" s="5">
        <v>4</v>
      </c>
      <c r="I28" s="3"/>
    </row>
    <row r="29" spans="6:9" x14ac:dyDescent="0.3">
      <c r="F29" s="5">
        <v>2027</v>
      </c>
      <c r="G29" s="6">
        <v>28</v>
      </c>
      <c r="H29" s="5">
        <v>3</v>
      </c>
    </row>
    <row r="30" spans="6:9" x14ac:dyDescent="0.3">
      <c r="F30" s="5">
        <v>2028</v>
      </c>
      <c r="G30" s="6">
        <v>16</v>
      </c>
      <c r="H30" s="5">
        <v>4</v>
      </c>
      <c r="I30" s="3"/>
    </row>
    <row r="31" spans="6:9" x14ac:dyDescent="0.3">
      <c r="F31" s="5">
        <v>2029</v>
      </c>
      <c r="G31" s="6">
        <v>1</v>
      </c>
      <c r="H31" s="5">
        <v>4</v>
      </c>
      <c r="I31" s="3"/>
    </row>
    <row r="32" spans="6:9" x14ac:dyDescent="0.3">
      <c r="F32" s="5">
        <v>2030</v>
      </c>
      <c r="G32" s="6">
        <v>21</v>
      </c>
      <c r="H32" s="5">
        <v>4</v>
      </c>
    </row>
    <row r="33" spans="6:9" x14ac:dyDescent="0.3">
      <c r="F33" s="5">
        <v>2031</v>
      </c>
      <c r="G33" s="6">
        <v>13</v>
      </c>
      <c r="H33" s="5">
        <v>4</v>
      </c>
      <c r="I33" s="3"/>
    </row>
    <row r="34" spans="6:9" x14ac:dyDescent="0.3">
      <c r="F34" s="5">
        <v>2032</v>
      </c>
      <c r="G34" s="6">
        <v>28</v>
      </c>
      <c r="H34" s="5">
        <v>3</v>
      </c>
      <c r="I34" s="3"/>
    </row>
    <row r="35" spans="6:9" x14ac:dyDescent="0.3">
      <c r="F35" s="5">
        <v>2033</v>
      </c>
      <c r="G35" s="6">
        <v>17</v>
      </c>
      <c r="H35" s="5">
        <v>4</v>
      </c>
    </row>
    <row r="36" spans="6:9" x14ac:dyDescent="0.3">
      <c r="F36" s="5">
        <v>2034</v>
      </c>
      <c r="G36" s="6">
        <v>9</v>
      </c>
      <c r="H36" s="5">
        <v>4</v>
      </c>
      <c r="I36" s="3"/>
    </row>
    <row r="37" spans="6:9" x14ac:dyDescent="0.3">
      <c r="F37" s="5">
        <v>2035</v>
      </c>
      <c r="G37" s="6">
        <v>25</v>
      </c>
      <c r="H37" s="5">
        <v>3</v>
      </c>
      <c r="I37" s="3"/>
    </row>
    <row r="38" spans="6:9" x14ac:dyDescent="0.3">
      <c r="F38" s="5">
        <v>2036</v>
      </c>
      <c r="G38" s="6">
        <v>13</v>
      </c>
      <c r="H38" s="5">
        <v>4</v>
      </c>
    </row>
    <row r="39" spans="6:9" x14ac:dyDescent="0.3">
      <c r="F39" s="5">
        <v>2037</v>
      </c>
      <c r="G39" s="6">
        <v>5</v>
      </c>
      <c r="H39" s="5">
        <v>4</v>
      </c>
      <c r="I39" s="3"/>
    </row>
    <row r="40" spans="6:9" x14ac:dyDescent="0.3">
      <c r="F40" s="5">
        <v>2038</v>
      </c>
      <c r="G40" s="6">
        <v>25</v>
      </c>
      <c r="H40" s="5">
        <v>4</v>
      </c>
      <c r="I40" s="3"/>
    </row>
    <row r="41" spans="6:9" x14ac:dyDescent="0.3">
      <c r="F41" s="5">
        <v>2039</v>
      </c>
      <c r="G41" s="6">
        <v>10</v>
      </c>
      <c r="H41" s="5">
        <v>4</v>
      </c>
    </row>
    <row r="42" spans="6:9" x14ac:dyDescent="0.3">
      <c r="F42" s="5">
        <v>2040</v>
      </c>
      <c r="G42" s="6">
        <v>1</v>
      </c>
      <c r="H42" s="5">
        <v>4</v>
      </c>
    </row>
    <row r="43" spans="6:9" x14ac:dyDescent="0.3">
      <c r="I4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tabSelected="1" workbookViewId="0">
      <selection activeCell="D10" sqref="D10"/>
    </sheetView>
  </sheetViews>
  <sheetFormatPr baseColWidth="10" defaultRowHeight="14.4" x14ac:dyDescent="0.3"/>
  <cols>
    <col min="2" max="3" width="11.5546875" style="1"/>
  </cols>
  <sheetData>
    <row r="1" spans="1:10" x14ac:dyDescent="0.3">
      <c r="A1" t="s">
        <v>27</v>
      </c>
      <c r="B1" s="1" t="s">
        <v>28</v>
      </c>
      <c r="C1" s="1" t="s">
        <v>29</v>
      </c>
      <c r="D1" t="s">
        <v>30</v>
      </c>
    </row>
    <row r="2" spans="1:10" x14ac:dyDescent="0.3">
      <c r="I2" s="9" t="s">
        <v>25</v>
      </c>
      <c r="J2" s="9" t="s">
        <v>26</v>
      </c>
    </row>
    <row r="4" spans="1:10" x14ac:dyDescent="0.3">
      <c r="A4" t="s">
        <v>20</v>
      </c>
      <c r="B4" s="1">
        <v>44816</v>
      </c>
      <c r="C4" s="1">
        <v>44833</v>
      </c>
      <c r="D4" t="s">
        <v>18</v>
      </c>
    </row>
    <row r="5" spans="1:10" x14ac:dyDescent="0.3">
      <c r="A5" t="s">
        <v>21</v>
      </c>
      <c r="B5" s="1">
        <v>44781</v>
      </c>
      <c r="C5" s="1">
        <v>44799</v>
      </c>
      <c r="D5" t="s">
        <v>18</v>
      </c>
    </row>
    <row r="6" spans="1:10" x14ac:dyDescent="0.3">
      <c r="A6" t="s">
        <v>22</v>
      </c>
      <c r="B6" s="1">
        <v>44802</v>
      </c>
      <c r="C6" s="1">
        <v>44804</v>
      </c>
      <c r="D6" t="s">
        <v>19</v>
      </c>
    </row>
    <row r="7" spans="1:10" x14ac:dyDescent="0.3">
      <c r="A7" t="s">
        <v>23</v>
      </c>
      <c r="B7" s="1">
        <v>44724</v>
      </c>
      <c r="C7" s="1">
        <v>44727</v>
      </c>
      <c r="D7" t="s">
        <v>24</v>
      </c>
    </row>
    <row r="8" spans="1:10" x14ac:dyDescent="0.3">
      <c r="A8" t="s">
        <v>20</v>
      </c>
      <c r="B8" s="1">
        <v>44846</v>
      </c>
      <c r="C8" s="1">
        <v>44849</v>
      </c>
      <c r="D8" t="s">
        <v>19</v>
      </c>
    </row>
    <row r="9" spans="1:10" x14ac:dyDescent="0.3">
      <c r="A9" t="s">
        <v>21</v>
      </c>
      <c r="B9" s="1">
        <v>44918</v>
      </c>
      <c r="C9" s="1">
        <v>44926</v>
      </c>
      <c r="D9" t="s">
        <v>18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Base JF</vt:lpstr>
      <vt:lpstr>Feuil1</vt:lpstr>
      <vt:lpstr>Feries</vt:lpstr>
      <vt:lpstr>Paques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2022-08-28T20:38:39Z</cp:lastPrinted>
  <dcterms:created xsi:type="dcterms:W3CDTF">2022-08-26T19:32:35Z</dcterms:created>
  <dcterms:modified xsi:type="dcterms:W3CDTF">2022-09-02T11:34:44Z</dcterms:modified>
</cp:coreProperties>
</file>