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tbm-my.sharepoint.com/personal/maxime_nourygat_utbm_fr/Documents/Sauvegarde ordinateur/Bureau/"/>
    </mc:Choice>
  </mc:AlternateContent>
  <xr:revisionPtr revIDLastSave="77" documentId="13_ncr:1_{297BC7F9-A4C7-4C1A-9FB0-366D85277AE6}" xr6:coauthVersionLast="47" xr6:coauthVersionMax="47" xr10:uidLastSave="{F565C25A-0728-4B2B-B245-7CEAFE3DC63E}"/>
  <bookViews>
    <workbookView xWindow="-110" yWindow="-110" windowWidth="19420" windowHeight="10420" xr2:uid="{00000000-000D-0000-FFFF-FFFF00000000}"/>
  </bookViews>
  <sheets>
    <sheet name="Feuille_J" sheetId="1" r:id="rId1"/>
    <sheet name="sono" sheetId="3" r:id="rId2"/>
    <sheet name="private" sheetId="2" r:id="rId3"/>
    <sheet name="stat" sheetId="6" r:id="rId4"/>
  </sheets>
  <definedNames>
    <definedName name="c_r">private!$G$2</definedName>
    <definedName name="cheval_r">private!$E$2</definedName>
    <definedName name="cheval_s">private!$D$6</definedName>
    <definedName name="chrono_r">private!$K$2</definedName>
    <definedName name="chrono_test">private!$C$10</definedName>
    <definedName name="cloche">sono!$B$1</definedName>
    <definedName name="clssmt">private!$L$2</definedName>
    <definedName name="club_r">private!$F$2</definedName>
    <definedName name="club_rech">private!$E$2</definedName>
    <definedName name="club_s">private!$E$6</definedName>
    <definedName name="date">Feuille_J!$B$2</definedName>
    <definedName name="dossard_r">private!$A$2</definedName>
    <definedName name="dossard_s">private!$A$6</definedName>
    <definedName name="epreuve">Feuille_J!$B$3</definedName>
    <definedName name="ereur">private!$I$2</definedName>
    <definedName name="erreur">private!$I$2</definedName>
    <definedName name="erreur_s">private!$F$6</definedName>
    <definedName name="jigle">sono!#REF!</definedName>
    <definedName name="jingle">sono!$B$2</definedName>
    <definedName name="licence_r">private!$B$2</definedName>
    <definedName name="lieu">Feuille_J!$B$1</definedName>
    <definedName name="mail_resultat">private!$C$12</definedName>
    <definedName name="nb_refus">Feuille_J!$N$6</definedName>
    <definedName name="nb_tours">private!$C$8</definedName>
    <definedName name="nom_r">private!$C$2</definedName>
    <definedName name="nom_s">private!$B$6</definedName>
    <definedName name="num_epr">private!$F$8</definedName>
    <definedName name="numero">private!$A$2</definedName>
    <definedName name="one">sono!$B$3</definedName>
    <definedName name="passe_r">private!#REF!</definedName>
    <definedName name="pen_r">private!$J$2</definedName>
    <definedName name="prenom_r">private!$D$2</definedName>
    <definedName name="prenom_s">private!$C$6</definedName>
    <definedName name="r_r">private!$H$2</definedName>
    <definedName name="sire_r">private!$F$2</definedName>
    <definedName name="stat_barre">stat!$B$2</definedName>
    <definedName name="stat_chutes">stat!$B$4</definedName>
    <definedName name="stat_el">stat!$B$5</definedName>
    <definedName name="stat_refus">stat!$B$3</definedName>
    <definedName name="stat_sf">stat!$B$1</definedName>
    <definedName name="STAT8SF">stat!$B$1</definedName>
    <definedName name="type">private!$D$10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2" l="1"/>
  <c r="B2" i="2"/>
  <c r="C2" i="2"/>
  <c r="I2" i="2"/>
  <c r="G2" i="2"/>
  <c r="H2" i="2"/>
  <c r="F2" i="2"/>
  <c r="E2" i="2"/>
  <c r="D2" i="2"/>
  <c r="L9" i="1"/>
  <c r="L103" i="1"/>
  <c r="M103" i="1" s="1"/>
  <c r="L14" i="1"/>
  <c r="L18" i="1"/>
  <c r="M18" i="1" s="1"/>
  <c r="L6" i="1"/>
  <c r="L15" i="1"/>
  <c r="L104" i="1"/>
  <c r="M104" i="1" s="1"/>
  <c r="L28" i="1"/>
  <c r="L7" i="1"/>
  <c r="L10" i="1"/>
  <c r="L8" i="1"/>
  <c r="L16" i="1"/>
  <c r="L13" i="1"/>
  <c r="L105" i="1"/>
  <c r="M105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1" i="1"/>
  <c r="L17" i="1"/>
  <c r="L102" i="1"/>
  <c r="L101" i="1"/>
  <c r="A6" i="2"/>
  <c r="K2" i="2"/>
  <c r="C8" i="2"/>
  <c r="F6" i="2" l="1"/>
  <c r="B6" i="2"/>
  <c r="E6" i="2"/>
  <c r="D6" i="2"/>
  <c r="C6" i="2"/>
  <c r="M13" i="1"/>
  <c r="M16" i="1"/>
  <c r="M15" i="1"/>
  <c r="M14" i="1"/>
  <c r="M101" i="1"/>
  <c r="M102" i="1"/>
  <c r="M17" i="1"/>
  <c r="L12" i="1"/>
  <c r="M12" i="1" s="1"/>
  <c r="J2" i="2"/>
  <c r="B1" i="6"/>
  <c r="M6" i="1" l="1"/>
  <c r="M10" i="1"/>
  <c r="M8" i="1"/>
  <c r="M28" i="1"/>
  <c r="M11" i="1"/>
  <c r="M7" i="1"/>
  <c r="M9" i="1"/>
  <c r="L2" i="2" l="1"/>
  <c r="B5" i="6"/>
</calcChain>
</file>

<file path=xl/sharedStrings.xml><?xml version="1.0" encoding="utf-8"?>
<sst xmlns="http://schemas.openxmlformats.org/spreadsheetml/2006/main" count="93" uniqueCount="70">
  <si>
    <t>n°</t>
  </si>
  <si>
    <t>nom</t>
  </si>
  <si>
    <t>prenom</t>
  </si>
  <si>
    <t>cheval</t>
  </si>
  <si>
    <t>club</t>
  </si>
  <si>
    <t>total pen</t>
  </si>
  <si>
    <t>chrono</t>
  </si>
  <si>
    <t>clssmt</t>
  </si>
  <si>
    <t>Lieu</t>
  </si>
  <si>
    <t>Date</t>
  </si>
  <si>
    <t>Epreuve</t>
  </si>
  <si>
    <t>nom_recherche</t>
  </si>
  <si>
    <t>prenom_r</t>
  </si>
  <si>
    <t>cheval_r</t>
  </si>
  <si>
    <t>club_r</t>
  </si>
  <si>
    <t>dossard_r</t>
  </si>
  <si>
    <t>dossard_s</t>
  </si>
  <si>
    <t>nom_s</t>
  </si>
  <si>
    <t>prenom_s</t>
  </si>
  <si>
    <t>cheval_s</t>
  </si>
  <si>
    <t>club_s</t>
  </si>
  <si>
    <t>nb_tours</t>
  </si>
  <si>
    <t>erreur</t>
  </si>
  <si>
    <t>points</t>
  </si>
  <si>
    <t>pen</t>
  </si>
  <si>
    <t>nb refus</t>
  </si>
  <si>
    <t>cloche</t>
  </si>
  <si>
    <t>C:\Users\Maxime\OneDrive - Universite De Technologie De Belfort-Montbeliard\Sauvegarde ordinateur\Bureau\cloche2.mp3</t>
  </si>
  <si>
    <t>jingle</t>
  </si>
  <si>
    <t>1er en piste</t>
  </si>
  <si>
    <t>test chrono</t>
  </si>
  <si>
    <t>barre</t>
  </si>
  <si>
    <t>refus</t>
  </si>
  <si>
    <t>eliminations</t>
  </si>
  <si>
    <t>sf</t>
  </si>
  <si>
    <t>chutes</t>
  </si>
  <si>
    <t>C:\Users\Maxime\Music\Sono concours club\Entrées de piste\joan-jett-i-love-rock-n-roll.mp3</t>
  </si>
  <si>
    <t>mail resultat</t>
  </si>
  <si>
    <t>expediteur</t>
  </si>
  <si>
    <t>maxime.nourygat@gmail.com</t>
  </si>
  <si>
    <t>n° licence</t>
  </si>
  <si>
    <t xml:space="preserve">n°sire </t>
  </si>
  <si>
    <t>race</t>
  </si>
  <si>
    <t>licence_recherche</t>
  </si>
  <si>
    <t>sire_r</t>
  </si>
  <si>
    <t>race_r</t>
  </si>
  <si>
    <t>C:\Users\Maxime\Music\Sono concours club\Jingles\the-black-eyed-peas-lets-get-it-started.mp3</t>
  </si>
  <si>
    <t>mnourygat.communication@gmail.com</t>
  </si>
  <si>
    <t>provisoire 1</t>
  </si>
  <si>
    <t>provisoire 2</t>
  </si>
  <si>
    <t>provisoire 3</t>
  </si>
  <si>
    <t>cav</t>
  </si>
  <si>
    <t>chev</t>
  </si>
  <si>
    <t>numero epreuve</t>
  </si>
  <si>
    <t>time</t>
  </si>
  <si>
    <t>RENAUD VERMES EQUITATION</t>
  </si>
  <si>
    <t>17/04/22</t>
  </si>
  <si>
    <t>reco</t>
  </si>
  <si>
    <t>remise des prix</t>
  </si>
  <si>
    <t xml:space="preserve">BRONCO                                                                          </t>
  </si>
  <si>
    <t xml:space="preserve">QUINETTE                                                                        </t>
  </si>
  <si>
    <t xml:space="preserve">PLUTO                                                                           </t>
  </si>
  <si>
    <t xml:space="preserve">AEv   CSO                                     </t>
  </si>
  <si>
    <t xml:space="preserve">YOURI           KAMENKA               </t>
  </si>
  <si>
    <t xml:space="preserve">SCARLETT        ROUFFIAC VIEIRA       </t>
  </si>
  <si>
    <t xml:space="preserve">MIYA            MARTINELLI            </t>
  </si>
  <si>
    <t>a</t>
  </si>
  <si>
    <t>b</t>
  </si>
  <si>
    <t>bb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</si>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</sst>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DA7A5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0" fillId="0" borderId="3" xfId="0" applyBorder="1"/>
    <xf numFmtId="0" fontId="0" fillId="0" borderId="4" xfId="0" applyBorder="1"/>
    <xf numFmtId="0" fontId="0" fillId="3" borderId="1" xfId="0" applyFill="1" applyBorder="1"/>
    <xf numFmtId="0" fontId="0" fillId="3" borderId="2" xfId="0" applyFill="1" applyBorder="1"/>
    <xf numFmtId="2" fontId="0" fillId="4" borderId="4" xfId="0" applyNumberFormat="1" applyFill="1" applyBorder="1"/>
    <xf numFmtId="2" fontId="0" fillId="5" borderId="3" xfId="0" applyNumberFormat="1" applyFill="1" applyBorder="1"/>
    <xf numFmtId="2" fontId="0" fillId="5" borderId="3" xfId="0" quotePrefix="1" applyNumberFormat="1" applyFill="1" applyBorder="1"/>
    <xf numFmtId="0" fontId="0" fillId="4" borderId="5" xfId="0" applyFill="1" applyBorder="1"/>
    <xf numFmtId="0" fontId="0" fillId="5" borderId="3" xfId="0" applyFill="1" applyBorder="1"/>
    <xf numFmtId="0" fontId="0" fillId="5" borderId="4" xfId="0" applyFill="1" applyBorder="1"/>
    <xf numFmtId="0" fontId="0" fillId="3" borderId="6" xfId="0" applyFill="1" applyBorder="1"/>
    <xf numFmtId="0" fontId="0" fillId="6" borderId="0" xfId="0" applyFill="1"/>
    <xf numFmtId="14" fontId="0" fillId="6" borderId="0" xfId="0" applyNumberFormat="1" applyFill="1"/>
    <xf numFmtId="0" fontId="0" fillId="0" borderId="0" xfId="0" quotePrefix="1"/>
    <xf numFmtId="2" fontId="0" fillId="5" borderId="4" xfId="0" applyNumberFormat="1" applyFill="1" applyBorder="1"/>
    <xf numFmtId="2" fontId="0" fillId="5" borderId="3" xfId="0" applyNumberFormat="1" applyFill="1" applyBorder="1" applyAlignment="1">
      <alignment horizontal="right"/>
    </xf>
    <xf numFmtId="0" fontId="2" fillId="0" borderId="0" xfId="1"/>
    <xf numFmtId="0" fontId="0" fillId="3" borderId="7" xfId="0" applyFill="1" applyBorder="1"/>
    <xf numFmtId="0" fontId="0" fillId="3" borderId="8" xfId="0" applyFill="1" applyBorder="1"/>
    <xf numFmtId="0" fontId="0" fillId="0" borderId="0" xfId="0" applyNumberFormat="1"/>
    <xf numFmtId="2" fontId="0" fillId="0" borderId="0" xfId="0" applyNumberFormat="1"/>
    <xf numFmtId="4" fontId="0" fillId="0" borderId="0" xfId="0" quotePrefix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FDA7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107950</xdr:colOff>
          <xdr:row>0</xdr:row>
          <xdr:rowOff>120650</xdr:rowOff>
        </xdr:from>
        <xdr:to>
          <xdr:col>7</xdr:col>
          <xdr:colOff>285750</xdr:colOff>
          <xdr:row>2</xdr:row>
          <xdr:rowOff>158750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une épreuve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558800</xdr:colOff>
          <xdr:row>0</xdr:row>
          <xdr:rowOff>133350</xdr:rowOff>
        </xdr:from>
        <xdr:to>
          <xdr:col>8</xdr:col>
          <xdr:colOff>736600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Juger l'épreuve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965200</xdr:colOff>
          <xdr:row>0</xdr:row>
          <xdr:rowOff>133350</xdr:rowOff>
        </xdr:from>
        <xdr:to>
          <xdr:col>10</xdr:col>
          <xdr:colOff>311150</xdr:colOff>
          <xdr:row>2</xdr:row>
          <xdr:rowOff>165100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 l'épreuve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maxime.nourygat@gmail.com" TargetMode="External"/><Relationship Id="rId1" Type="http://schemas.openxmlformats.org/officeDocument/2006/relationships/hyperlink" Target="mailto:mnourygat.communicati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196"/>
  <sheetViews>
    <sheetView tabSelected="1" workbookViewId="0">
      <selection activeCell="G11" sqref="G11"/>
    </sheetView>
  </sheetViews>
  <sheetFormatPr baseColWidth="10" defaultColWidth="8.7265625" defaultRowHeight="14.5" x14ac:dyDescent="0.35"/>
  <cols>
    <col min="1" max="1" width="7.6328125" bestFit="1" customWidth="1"/>
    <col min="2" max="2" width="10.453125" bestFit="1" customWidth="1"/>
    <col min="3" max="3" width="10.453125" customWidth="1"/>
    <col min="7" max="7" width="14" bestFit="1" customWidth="1"/>
    <col min="8" max="9" width="14" customWidth="1"/>
    <col min="11" max="11" width="9.90625" bestFit="1" customWidth="1"/>
    <col min="12" max="12" width="8.90625" customWidth="1"/>
    <col min="13" max="13" width="8.90625" bestFit="1" customWidth="1"/>
  </cols>
  <sheetData>
    <row r="1" spans="1:29" x14ac:dyDescent="0.35">
      <c r="A1" s="1" t="s">
        <v>8</v>
      </c>
      <c r="B1" t="s">
        <v>55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spans="1:29" x14ac:dyDescent="0.35">
      <c r="A2" s="1" t="s">
        <v>9</v>
      </c>
      <c r="B2" t="s">
        <v>56</v>
      </c>
      <c r="C2" s="14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</row>
    <row r="3" spans="1:29" x14ac:dyDescent="0.35">
      <c r="A3" s="1" t="s">
        <v>10</v>
      </c>
      <c r="B3" t="s">
        <v>62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ht="15" thickBot="1" x14ac:dyDescent="0.4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ht="15" thickBot="1" x14ac:dyDescent="0.4">
      <c r="A5" s="13"/>
      <c r="B5" s="20" t="s">
        <v>0</v>
      </c>
      <c r="C5" s="19" t="s">
        <v>40</v>
      </c>
      <c r="D5" s="12" t="s">
        <v>1</v>
      </c>
      <c r="E5" s="12" t="s">
        <v>2</v>
      </c>
      <c r="F5" s="12" t="s">
        <v>4</v>
      </c>
      <c r="G5" s="12" t="s">
        <v>41</v>
      </c>
      <c r="H5" s="12" t="s">
        <v>3</v>
      </c>
      <c r="I5" s="12" t="s">
        <v>42</v>
      </c>
      <c r="J5" s="4" t="s">
        <v>5</v>
      </c>
      <c r="K5" s="4" t="s">
        <v>6</v>
      </c>
      <c r="L5" s="4" t="s">
        <v>23</v>
      </c>
      <c r="M5" s="4" t="s">
        <v>7</v>
      </c>
      <c r="N5" s="5" t="s">
        <v>25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35">
      <c r="A6" s="13"/>
      <c r="B6" s="3" t="s">
        <v>66</v>
      </c>
      <c r="C6" s="2" t="s">
        <v>66</v>
      </c>
      <c r="D6" s="2" t="s">
        <v>66</v>
      </c>
      <c r="E6" s="2" t="s">
        <v>66</v>
      </c>
      <c r="F6" s="2" t="s">
        <v>66</v>
      </c>
      <c r="G6" s="2" t="s">
        <v>66</v>
      </c>
      <c r="H6" s="2" t="s">
        <v>66</v>
      </c>
      <c r="I6" s="2" t="s">
        <v>66</v>
      </c>
      <c r="J6" s="16"/>
      <c r="K6" s="16"/>
      <c r="L6" s="6" t="str">
        <f t="shared" ref="L6:L37" si="0">IF(AND(K6&lt;&gt;"",K6&lt;&gt;0),J6*1000+K6,IF(J6="EL","EL",""))</f>
        <v/>
      </c>
      <c r="M6" s="9" t="str">
        <f t="shared" ref="M6:M37" si="1">IF(AND(L6&lt;&gt;"",L6&lt;&gt;"EL"),RANK(L6,L$6:L$105,1),IF(L6="EL","EL",""))</f>
        <v/>
      </c>
      <c r="N6" s="11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</row>
    <row r="7" spans="1:29" x14ac:dyDescent="0.35">
      <c r="A7" s="13"/>
      <c r="B7" s="2" t="s">
        <v>67</v>
      </c>
      <c r="C7" s="2" t="s">
        <v>67</v>
      </c>
      <c r="D7" s="2" t="s">
        <v>68</v>
      </c>
      <c r="E7" s="2" t="s">
        <v>67</v>
      </c>
      <c r="F7" s="2" t="s">
        <v>67</v>
      </c>
      <c r="G7" s="2" t="s">
        <v>67</v>
      </c>
      <c r="H7" s="2" t="s">
        <v>67</v>
      </c>
      <c r="I7" s="2" t="s">
        <v>67</v>
      </c>
      <c r="J7" s="8"/>
      <c r="K7" s="7"/>
      <c r="L7" s="6" t="str">
        <f t="shared" si="0"/>
        <v/>
      </c>
      <c r="M7" s="9" t="str">
        <f t="shared" si="1"/>
        <v/>
      </c>
      <c r="N7" s="10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35">
      <c r="A8" s="13"/>
      <c r="B8" s="2" t="s">
        <v>69</v>
      </c>
      <c r="C8" s="2" t="s">
        <v>69</v>
      </c>
      <c r="D8" s="2" t="s">
        <v>69</v>
      </c>
      <c r="E8" s="2" t="s">
        <v>69</v>
      </c>
      <c r="F8" s="2" t="s">
        <v>69</v>
      </c>
      <c r="G8" s="2" t="s">
        <v>69</v>
      </c>
      <c r="H8" s="2" t="s">
        <v>69</v>
      </c>
      <c r="I8" s="2" t="s">
        <v>69</v>
      </c>
      <c r="J8" s="7"/>
      <c r="K8" s="7"/>
      <c r="L8" s="6" t="str">
        <f t="shared" si="0"/>
        <v/>
      </c>
      <c r="M8" s="9" t="str">
        <f t="shared" si="1"/>
        <v/>
      </c>
      <c r="N8" s="10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35">
      <c r="A9" s="13"/>
      <c r="B9" s="2"/>
      <c r="C9" s="2"/>
      <c r="D9" s="2"/>
      <c r="E9" s="2"/>
      <c r="F9" s="2"/>
      <c r="G9" s="2"/>
      <c r="H9" s="2"/>
      <c r="I9" s="2"/>
      <c r="J9" s="7"/>
      <c r="K9" s="7"/>
      <c r="L9" s="6" t="str">
        <f t="shared" si="0"/>
        <v/>
      </c>
      <c r="M9" s="9" t="str">
        <f t="shared" si="1"/>
        <v/>
      </c>
      <c r="N9" s="10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35">
      <c r="A10" s="13"/>
      <c r="B10" s="2"/>
      <c r="C10" s="2"/>
      <c r="D10" s="2"/>
      <c r="E10" s="2"/>
      <c r="F10" s="2"/>
      <c r="G10" s="2"/>
      <c r="H10" s="2"/>
      <c r="I10" s="2"/>
      <c r="J10" s="7"/>
      <c r="K10" s="7"/>
      <c r="L10" s="6" t="str">
        <f t="shared" si="0"/>
        <v/>
      </c>
      <c r="M10" s="9" t="str">
        <f t="shared" si="1"/>
        <v/>
      </c>
      <c r="N10" s="10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35">
      <c r="A11" s="13"/>
      <c r="B11" s="2"/>
      <c r="C11" s="2"/>
      <c r="D11" s="2"/>
      <c r="E11" s="2"/>
      <c r="F11" s="2"/>
      <c r="G11" s="2"/>
      <c r="H11" s="2"/>
      <c r="I11" s="2"/>
      <c r="J11" s="7"/>
      <c r="K11" s="7"/>
      <c r="L11" s="6" t="str">
        <f t="shared" si="0"/>
        <v/>
      </c>
      <c r="M11" s="9" t="str">
        <f t="shared" si="1"/>
        <v/>
      </c>
      <c r="N11" s="10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</row>
    <row r="12" spans="1:29" x14ac:dyDescent="0.35">
      <c r="A12" s="13"/>
      <c r="B12" s="2"/>
      <c r="C12" s="2"/>
      <c r="D12" s="2"/>
      <c r="E12" s="2"/>
      <c r="F12" s="2"/>
      <c r="G12" s="2"/>
      <c r="H12" s="2"/>
      <c r="I12" s="2"/>
      <c r="J12" s="7"/>
      <c r="K12" s="7"/>
      <c r="L12" s="6" t="str">
        <f t="shared" si="0"/>
        <v/>
      </c>
      <c r="M12" s="9" t="str">
        <f t="shared" si="1"/>
        <v/>
      </c>
      <c r="N12" s="10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35">
      <c r="A13" s="13"/>
      <c r="B13" s="2"/>
      <c r="C13" s="2"/>
      <c r="D13" s="2"/>
      <c r="E13" s="2"/>
      <c r="F13" s="2"/>
      <c r="G13" s="2"/>
      <c r="H13" s="2"/>
      <c r="I13" s="2"/>
      <c r="J13" s="7"/>
      <c r="K13" s="7"/>
      <c r="L13" s="6" t="str">
        <f t="shared" si="0"/>
        <v/>
      </c>
      <c r="M13" s="9" t="str">
        <f t="shared" si="1"/>
        <v/>
      </c>
      <c r="N13" s="10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</row>
    <row r="14" spans="1:29" x14ac:dyDescent="0.35">
      <c r="A14" s="13"/>
      <c r="B14" s="2"/>
      <c r="C14" s="2"/>
      <c r="D14" s="2"/>
      <c r="E14" s="2"/>
      <c r="F14" s="2"/>
      <c r="G14" s="2"/>
      <c r="H14" s="2"/>
      <c r="I14" s="2"/>
      <c r="J14" s="7"/>
      <c r="K14" s="7"/>
      <c r="L14" s="6" t="str">
        <f t="shared" si="0"/>
        <v/>
      </c>
      <c r="M14" s="9" t="str">
        <f t="shared" si="1"/>
        <v/>
      </c>
      <c r="N14" s="10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35">
      <c r="A15" s="13"/>
      <c r="B15" s="2"/>
      <c r="C15" s="2"/>
      <c r="D15" s="2"/>
      <c r="E15" s="2"/>
      <c r="F15" s="2"/>
      <c r="G15" s="2"/>
      <c r="H15" s="2"/>
      <c r="I15" s="2"/>
      <c r="J15" s="7"/>
      <c r="K15" s="7"/>
      <c r="L15" s="6" t="str">
        <f t="shared" si="0"/>
        <v/>
      </c>
      <c r="M15" s="9" t="str">
        <f t="shared" si="1"/>
        <v/>
      </c>
      <c r="N15" s="10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35">
      <c r="A16" s="13"/>
      <c r="B16" s="2"/>
      <c r="C16" s="2"/>
      <c r="D16" s="2"/>
      <c r="E16" s="2"/>
      <c r="F16" s="2"/>
      <c r="G16" s="2"/>
      <c r="H16" s="2"/>
      <c r="I16" s="2"/>
      <c r="J16" s="7"/>
      <c r="K16" s="7"/>
      <c r="L16" s="6" t="str">
        <f t="shared" si="0"/>
        <v/>
      </c>
      <c r="M16" s="9" t="str">
        <f t="shared" si="1"/>
        <v/>
      </c>
      <c r="N16" s="10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x14ac:dyDescent="0.35">
      <c r="A17" s="13"/>
      <c r="B17" s="2"/>
      <c r="C17" s="2"/>
      <c r="D17" s="2"/>
      <c r="E17" s="2"/>
      <c r="F17" s="2"/>
      <c r="G17" s="2"/>
      <c r="H17" s="2"/>
      <c r="I17" s="2"/>
      <c r="J17" s="17"/>
      <c r="K17" s="17"/>
      <c r="L17" s="6" t="str">
        <f t="shared" si="0"/>
        <v/>
      </c>
      <c r="M17" s="9" t="str">
        <f t="shared" si="1"/>
        <v/>
      </c>
      <c r="N17" s="10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35">
      <c r="A18" s="13"/>
      <c r="B18" s="2"/>
      <c r="C18" s="2"/>
      <c r="D18" s="2"/>
      <c r="E18" s="2"/>
      <c r="F18" s="2"/>
      <c r="G18" s="2"/>
      <c r="H18" s="2"/>
      <c r="I18" s="2"/>
      <c r="J18" s="7"/>
      <c r="K18" s="7"/>
      <c r="L18" s="6" t="str">
        <f t="shared" si="0"/>
        <v/>
      </c>
      <c r="M18" s="9" t="str">
        <f t="shared" si="1"/>
        <v/>
      </c>
      <c r="N18" s="10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35">
      <c r="A19" s="13"/>
      <c r="B19" s="2"/>
      <c r="C19" s="2"/>
      <c r="D19" s="2"/>
      <c r="E19" s="2"/>
      <c r="F19" s="2"/>
      <c r="G19" s="2"/>
      <c r="H19" s="2"/>
      <c r="I19" s="2"/>
      <c r="J19" s="7"/>
      <c r="K19" s="7"/>
      <c r="L19" s="6" t="str">
        <f t="shared" si="0"/>
        <v/>
      </c>
      <c r="M19" s="9" t="str">
        <f t="shared" si="1"/>
        <v/>
      </c>
      <c r="N19" s="10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29" x14ac:dyDescent="0.35">
      <c r="A20" s="13"/>
      <c r="B20" s="2"/>
      <c r="C20" s="2"/>
      <c r="D20" s="2"/>
      <c r="E20" s="2"/>
      <c r="F20" s="2"/>
      <c r="G20" s="2"/>
      <c r="H20" s="2"/>
      <c r="I20" s="2"/>
      <c r="J20" s="7"/>
      <c r="K20" s="7"/>
      <c r="L20" s="6" t="str">
        <f t="shared" si="0"/>
        <v/>
      </c>
      <c r="M20" s="9" t="str">
        <f t="shared" si="1"/>
        <v/>
      </c>
      <c r="N20" s="10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35">
      <c r="A21" s="13"/>
      <c r="B21" s="2"/>
      <c r="C21" s="2"/>
      <c r="D21" s="2"/>
      <c r="E21" s="2"/>
      <c r="F21" s="2"/>
      <c r="G21" s="2"/>
      <c r="H21" s="2"/>
      <c r="I21" s="2"/>
      <c r="J21" s="7"/>
      <c r="K21" s="7"/>
      <c r="L21" s="6" t="str">
        <f t="shared" si="0"/>
        <v/>
      </c>
      <c r="M21" s="9" t="str">
        <f t="shared" si="1"/>
        <v/>
      </c>
      <c r="N21" s="10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35">
      <c r="A22" s="13"/>
      <c r="B22" s="2"/>
      <c r="C22" s="2"/>
      <c r="D22" s="2"/>
      <c r="E22" s="2"/>
      <c r="F22" s="2"/>
      <c r="G22" s="2"/>
      <c r="H22" s="2"/>
      <c r="I22" s="2"/>
      <c r="J22" s="7"/>
      <c r="K22" s="7"/>
      <c r="L22" s="6" t="str">
        <f t="shared" si="0"/>
        <v/>
      </c>
      <c r="M22" s="9" t="str">
        <f t="shared" si="1"/>
        <v/>
      </c>
      <c r="N22" s="10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x14ac:dyDescent="0.35">
      <c r="A23" s="13"/>
      <c r="B23" s="2"/>
      <c r="C23" s="2"/>
      <c r="D23" s="2"/>
      <c r="E23" s="2"/>
      <c r="F23" s="2"/>
      <c r="G23" s="2"/>
      <c r="H23" s="2"/>
      <c r="I23" s="2"/>
      <c r="J23" s="7"/>
      <c r="K23" s="7"/>
      <c r="L23" s="6" t="str">
        <f t="shared" si="0"/>
        <v/>
      </c>
      <c r="M23" s="9" t="str">
        <f t="shared" si="1"/>
        <v/>
      </c>
      <c r="N23" s="10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35">
      <c r="A24" s="13"/>
      <c r="B24" s="2"/>
      <c r="C24" s="2"/>
      <c r="D24" s="2"/>
      <c r="E24" s="2"/>
      <c r="F24" s="2"/>
      <c r="G24" s="2"/>
      <c r="H24" s="2"/>
      <c r="I24" s="2"/>
      <c r="J24" s="7"/>
      <c r="K24" s="7"/>
      <c r="L24" s="6" t="str">
        <f t="shared" si="0"/>
        <v/>
      </c>
      <c r="M24" s="9" t="str">
        <f t="shared" si="1"/>
        <v/>
      </c>
      <c r="N24" s="10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35">
      <c r="A25" s="13"/>
      <c r="B25" s="2"/>
      <c r="C25" s="2"/>
      <c r="D25" s="2"/>
      <c r="E25" s="2"/>
      <c r="F25" s="2"/>
      <c r="G25" s="2"/>
      <c r="H25" s="2"/>
      <c r="I25" s="2"/>
      <c r="J25" s="7"/>
      <c r="K25" s="7"/>
      <c r="L25" s="6" t="str">
        <f t="shared" si="0"/>
        <v/>
      </c>
      <c r="M25" s="9" t="str">
        <f t="shared" si="1"/>
        <v/>
      </c>
      <c r="N25" s="10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35">
      <c r="A26" s="13"/>
      <c r="B26" s="2"/>
      <c r="C26" s="2"/>
      <c r="D26" s="2"/>
      <c r="E26" s="2"/>
      <c r="F26" s="2"/>
      <c r="G26" s="2"/>
      <c r="H26" s="2"/>
      <c r="I26" s="2"/>
      <c r="J26" s="7"/>
      <c r="K26" s="7"/>
      <c r="L26" s="6" t="str">
        <f t="shared" si="0"/>
        <v/>
      </c>
      <c r="M26" s="9" t="str">
        <f t="shared" si="1"/>
        <v/>
      </c>
      <c r="N26" s="10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35">
      <c r="A27" s="13"/>
      <c r="B27" s="2"/>
      <c r="C27" s="2"/>
      <c r="D27" s="2"/>
      <c r="E27" s="2"/>
      <c r="F27" s="2"/>
      <c r="G27" s="2"/>
      <c r="H27" s="2"/>
      <c r="I27" s="2"/>
      <c r="J27" s="7"/>
      <c r="K27" s="7"/>
      <c r="L27" s="6" t="str">
        <f t="shared" si="0"/>
        <v/>
      </c>
      <c r="M27" s="9" t="str">
        <f t="shared" si="1"/>
        <v/>
      </c>
      <c r="N27" s="10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35">
      <c r="A28" s="13"/>
      <c r="B28" s="2"/>
      <c r="C28" s="2"/>
      <c r="D28" s="2"/>
      <c r="E28" s="2"/>
      <c r="F28" s="2"/>
      <c r="G28" s="2"/>
      <c r="H28" s="2"/>
      <c r="I28" s="2"/>
      <c r="J28" s="7"/>
      <c r="K28" s="7"/>
      <c r="L28" s="6" t="str">
        <f t="shared" si="0"/>
        <v/>
      </c>
      <c r="M28" s="9" t="str">
        <f t="shared" si="1"/>
        <v/>
      </c>
      <c r="N28" s="10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35">
      <c r="A29" s="13"/>
      <c r="B29" s="2"/>
      <c r="C29" s="2"/>
      <c r="D29" s="2"/>
      <c r="E29" s="2"/>
      <c r="F29" s="2"/>
      <c r="G29" s="2"/>
      <c r="H29" s="2"/>
      <c r="I29" s="2"/>
      <c r="J29" s="7"/>
      <c r="K29" s="7"/>
      <c r="L29" s="6" t="str">
        <f t="shared" si="0"/>
        <v/>
      </c>
      <c r="M29" s="9" t="str">
        <f t="shared" si="1"/>
        <v/>
      </c>
      <c r="N29" s="10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35">
      <c r="A30" s="13"/>
      <c r="B30" s="2"/>
      <c r="C30" s="2"/>
      <c r="D30" s="2"/>
      <c r="E30" s="2"/>
      <c r="F30" s="2"/>
      <c r="G30" s="2"/>
      <c r="H30" s="2"/>
      <c r="I30" s="2"/>
      <c r="J30" s="7"/>
      <c r="K30" s="7"/>
      <c r="L30" s="6" t="str">
        <f t="shared" si="0"/>
        <v/>
      </c>
      <c r="M30" s="9" t="str">
        <f t="shared" si="1"/>
        <v/>
      </c>
      <c r="N30" s="10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35">
      <c r="A31" s="13"/>
      <c r="B31" s="2"/>
      <c r="C31" s="2"/>
      <c r="D31" s="2"/>
      <c r="E31" s="2"/>
      <c r="F31" s="2"/>
      <c r="G31" s="2"/>
      <c r="H31" s="2"/>
      <c r="I31" s="2"/>
      <c r="J31" s="7"/>
      <c r="K31" s="7"/>
      <c r="L31" s="6" t="str">
        <f t="shared" si="0"/>
        <v/>
      </c>
      <c r="M31" s="9" t="str">
        <f t="shared" si="1"/>
        <v/>
      </c>
      <c r="N31" s="10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35">
      <c r="A32" s="13"/>
      <c r="B32" s="2"/>
      <c r="C32" s="2"/>
      <c r="D32" s="2"/>
      <c r="E32" s="2"/>
      <c r="F32" s="2"/>
      <c r="G32" s="2"/>
      <c r="H32" s="2"/>
      <c r="I32" s="2"/>
      <c r="J32" s="7"/>
      <c r="K32" s="7"/>
      <c r="L32" s="6" t="str">
        <f t="shared" si="0"/>
        <v/>
      </c>
      <c r="M32" s="9" t="str">
        <f t="shared" si="1"/>
        <v/>
      </c>
      <c r="N32" s="10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35">
      <c r="A33" s="13"/>
      <c r="B33" s="2"/>
      <c r="C33" s="2"/>
      <c r="D33" s="2"/>
      <c r="E33" s="2"/>
      <c r="F33" s="2"/>
      <c r="G33" s="2"/>
      <c r="H33" s="2"/>
      <c r="I33" s="2"/>
      <c r="J33" s="7"/>
      <c r="K33" s="7"/>
      <c r="L33" s="6" t="str">
        <f t="shared" si="0"/>
        <v/>
      </c>
      <c r="M33" s="9" t="str">
        <f t="shared" si="1"/>
        <v/>
      </c>
      <c r="N33" s="10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35">
      <c r="A34" s="13"/>
      <c r="B34" s="2"/>
      <c r="C34" s="2"/>
      <c r="D34" s="2"/>
      <c r="E34" s="2"/>
      <c r="F34" s="2"/>
      <c r="G34" s="2"/>
      <c r="H34" s="2"/>
      <c r="I34" s="2"/>
      <c r="J34" s="7"/>
      <c r="K34" s="7"/>
      <c r="L34" s="6" t="str">
        <f t="shared" si="0"/>
        <v/>
      </c>
      <c r="M34" s="9" t="str">
        <f t="shared" si="1"/>
        <v/>
      </c>
      <c r="N34" s="10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35">
      <c r="A35" s="13"/>
      <c r="B35" s="2"/>
      <c r="C35" s="2"/>
      <c r="D35" s="2"/>
      <c r="E35" s="2"/>
      <c r="F35" s="2"/>
      <c r="G35" s="2"/>
      <c r="H35" s="2"/>
      <c r="I35" s="2"/>
      <c r="J35" s="7"/>
      <c r="K35" s="7"/>
      <c r="L35" s="6" t="str">
        <f t="shared" si="0"/>
        <v/>
      </c>
      <c r="M35" s="9" t="str">
        <f t="shared" si="1"/>
        <v/>
      </c>
      <c r="N35" s="10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35">
      <c r="A36" s="13"/>
      <c r="B36" s="2"/>
      <c r="C36" s="2"/>
      <c r="D36" s="2"/>
      <c r="E36" s="2"/>
      <c r="F36" s="2"/>
      <c r="G36" s="2"/>
      <c r="H36" s="2"/>
      <c r="I36" s="2"/>
      <c r="J36" s="7"/>
      <c r="K36" s="7"/>
      <c r="L36" s="6" t="str">
        <f t="shared" si="0"/>
        <v/>
      </c>
      <c r="M36" s="9" t="str">
        <f t="shared" si="1"/>
        <v/>
      </c>
      <c r="N36" s="10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35">
      <c r="A37" s="13"/>
      <c r="B37" s="2"/>
      <c r="C37" s="2"/>
      <c r="D37" s="2"/>
      <c r="E37" s="2"/>
      <c r="F37" s="2"/>
      <c r="G37" s="2"/>
      <c r="H37" s="2"/>
      <c r="I37" s="2"/>
      <c r="J37" s="7"/>
      <c r="K37" s="7"/>
      <c r="L37" s="6" t="str">
        <f t="shared" si="0"/>
        <v/>
      </c>
      <c r="M37" s="9" t="str">
        <f t="shared" si="1"/>
        <v/>
      </c>
      <c r="N37" s="10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35">
      <c r="A38" s="13"/>
      <c r="B38" s="2"/>
      <c r="C38" s="2"/>
      <c r="D38" s="2"/>
      <c r="E38" s="2"/>
      <c r="F38" s="2"/>
      <c r="G38" s="2"/>
      <c r="H38" s="2"/>
      <c r="I38" s="2"/>
      <c r="J38" s="7"/>
      <c r="K38" s="7"/>
      <c r="L38" s="6" t="str">
        <f t="shared" ref="L38:L69" si="2">IF(AND(K38&lt;&gt;"",K38&lt;&gt;0),J38*1000+K38,IF(J38="EL","EL",""))</f>
        <v/>
      </c>
      <c r="M38" s="9" t="str">
        <f t="shared" ref="M38:M69" si="3">IF(AND(L38&lt;&gt;"",L38&lt;&gt;"EL"),RANK(L38,L$6:L$105,1),IF(L38="EL","EL",""))</f>
        <v/>
      </c>
      <c r="N38" s="10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35">
      <c r="A39" s="13"/>
      <c r="B39" s="2"/>
      <c r="C39" s="2"/>
      <c r="D39" s="2"/>
      <c r="E39" s="2"/>
      <c r="F39" s="2"/>
      <c r="G39" s="2"/>
      <c r="H39" s="2"/>
      <c r="I39" s="2"/>
      <c r="J39" s="7"/>
      <c r="K39" s="7"/>
      <c r="L39" s="6" t="str">
        <f t="shared" si="2"/>
        <v/>
      </c>
      <c r="M39" s="9" t="str">
        <f t="shared" si="3"/>
        <v/>
      </c>
      <c r="N39" s="10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35">
      <c r="A40" s="13"/>
      <c r="B40" s="2"/>
      <c r="C40" s="2"/>
      <c r="D40" s="2"/>
      <c r="E40" s="2"/>
      <c r="F40" s="2"/>
      <c r="G40" s="2"/>
      <c r="H40" s="2"/>
      <c r="I40" s="2"/>
      <c r="J40" s="7"/>
      <c r="K40" s="7"/>
      <c r="L40" s="6" t="str">
        <f t="shared" si="2"/>
        <v/>
      </c>
      <c r="M40" s="9" t="str">
        <f t="shared" si="3"/>
        <v/>
      </c>
      <c r="N40" s="10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  <row r="41" spans="1:29" x14ac:dyDescent="0.35">
      <c r="A41" s="13"/>
      <c r="B41" s="2"/>
      <c r="C41" s="2"/>
      <c r="D41" s="2"/>
      <c r="E41" s="2"/>
      <c r="F41" s="2"/>
      <c r="G41" s="2"/>
      <c r="H41" s="2"/>
      <c r="I41" s="2"/>
      <c r="J41" s="7"/>
      <c r="K41" s="7"/>
      <c r="L41" s="6" t="str">
        <f t="shared" si="2"/>
        <v/>
      </c>
      <c r="M41" s="9" t="str">
        <f t="shared" si="3"/>
        <v/>
      </c>
      <c r="N41" s="10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</row>
    <row r="42" spans="1:29" x14ac:dyDescent="0.35">
      <c r="A42" s="13"/>
      <c r="B42" s="2"/>
      <c r="C42" s="2"/>
      <c r="D42" s="2"/>
      <c r="E42" s="2"/>
      <c r="F42" s="2"/>
      <c r="G42" s="2"/>
      <c r="H42" s="2"/>
      <c r="I42" s="2"/>
      <c r="J42" s="7"/>
      <c r="K42" s="7"/>
      <c r="L42" s="6" t="str">
        <f t="shared" si="2"/>
        <v/>
      </c>
      <c r="M42" s="9" t="str">
        <f t="shared" si="3"/>
        <v/>
      </c>
      <c r="N42" s="10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</row>
    <row r="43" spans="1:29" x14ac:dyDescent="0.35">
      <c r="A43" s="13"/>
      <c r="B43" s="2"/>
      <c r="C43" s="2"/>
      <c r="D43" s="2"/>
      <c r="E43" s="2"/>
      <c r="F43" s="2"/>
      <c r="G43" s="2"/>
      <c r="H43" s="2"/>
      <c r="I43" s="2"/>
      <c r="J43" s="7"/>
      <c r="K43" s="7"/>
      <c r="L43" s="6" t="str">
        <f t="shared" si="2"/>
        <v/>
      </c>
      <c r="M43" s="9" t="str">
        <f t="shared" si="3"/>
        <v/>
      </c>
      <c r="N43" s="10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</row>
    <row r="44" spans="1:29" x14ac:dyDescent="0.35">
      <c r="A44" s="13"/>
      <c r="B44" s="2"/>
      <c r="C44" s="2"/>
      <c r="D44" s="2"/>
      <c r="E44" s="2"/>
      <c r="F44" s="2"/>
      <c r="G44" s="2"/>
      <c r="H44" s="2"/>
      <c r="I44" s="2"/>
      <c r="J44" s="7"/>
      <c r="K44" s="7"/>
      <c r="L44" s="6" t="str">
        <f t="shared" si="2"/>
        <v/>
      </c>
      <c r="M44" s="9" t="str">
        <f t="shared" si="3"/>
        <v/>
      </c>
      <c r="N44" s="10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 spans="1:29" x14ac:dyDescent="0.35">
      <c r="A45" s="13"/>
      <c r="B45" s="2"/>
      <c r="C45" s="2"/>
      <c r="D45" s="2"/>
      <c r="E45" s="2"/>
      <c r="F45" s="2"/>
      <c r="G45" s="2"/>
      <c r="H45" s="2"/>
      <c r="I45" s="2"/>
      <c r="J45" s="7"/>
      <c r="K45" s="7"/>
      <c r="L45" s="6" t="str">
        <f t="shared" si="2"/>
        <v/>
      </c>
      <c r="M45" s="9" t="str">
        <f t="shared" si="3"/>
        <v/>
      </c>
      <c r="N45" s="10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 spans="1:29" x14ac:dyDescent="0.35">
      <c r="A46" s="13"/>
      <c r="B46" s="2"/>
      <c r="C46" s="2"/>
      <c r="D46" s="2"/>
      <c r="E46" s="2"/>
      <c r="F46" s="2"/>
      <c r="G46" s="2"/>
      <c r="H46" s="2"/>
      <c r="I46" s="2"/>
      <c r="J46" s="7"/>
      <c r="K46" s="7"/>
      <c r="L46" s="6" t="str">
        <f t="shared" si="2"/>
        <v/>
      </c>
      <c r="M46" s="9" t="str">
        <f t="shared" si="3"/>
        <v/>
      </c>
      <c r="N46" s="10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spans="1:29" x14ac:dyDescent="0.35">
      <c r="A47" s="13"/>
      <c r="B47" s="2"/>
      <c r="C47" s="2"/>
      <c r="D47" s="2"/>
      <c r="E47" s="2"/>
      <c r="F47" s="2"/>
      <c r="G47" s="2"/>
      <c r="H47" s="2"/>
      <c r="I47" s="2"/>
      <c r="J47" s="7"/>
      <c r="K47" s="7"/>
      <c r="L47" s="6" t="str">
        <f t="shared" si="2"/>
        <v/>
      </c>
      <c r="M47" s="9" t="str">
        <f t="shared" si="3"/>
        <v/>
      </c>
      <c r="N47" s="10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</row>
    <row r="48" spans="1:29" x14ac:dyDescent="0.35">
      <c r="A48" s="13"/>
      <c r="B48" s="2"/>
      <c r="C48" s="2"/>
      <c r="D48" s="2"/>
      <c r="E48" s="2"/>
      <c r="F48" s="2"/>
      <c r="G48" s="2"/>
      <c r="H48" s="2"/>
      <c r="I48" s="2"/>
      <c r="J48" s="7"/>
      <c r="K48" s="7"/>
      <c r="L48" s="6" t="str">
        <f t="shared" si="2"/>
        <v/>
      </c>
      <c r="M48" s="9" t="str">
        <f t="shared" si="3"/>
        <v/>
      </c>
      <c r="N48" s="10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 spans="1:29" x14ac:dyDescent="0.35">
      <c r="A49" s="13"/>
      <c r="B49" s="2"/>
      <c r="C49" s="2"/>
      <c r="D49" s="2"/>
      <c r="E49" s="2"/>
      <c r="F49" s="2"/>
      <c r="G49" s="2"/>
      <c r="H49" s="2"/>
      <c r="I49" s="2"/>
      <c r="J49" s="7"/>
      <c r="K49" s="7"/>
      <c r="L49" s="6" t="str">
        <f t="shared" si="2"/>
        <v/>
      </c>
      <c r="M49" s="9" t="str">
        <f t="shared" si="3"/>
        <v/>
      </c>
      <c r="N49" s="10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 spans="1:29" x14ac:dyDescent="0.35">
      <c r="A50" s="13"/>
      <c r="B50" s="2"/>
      <c r="C50" s="2"/>
      <c r="D50" s="2"/>
      <c r="E50" s="2"/>
      <c r="F50" s="2"/>
      <c r="G50" s="2"/>
      <c r="H50" s="2"/>
      <c r="I50" s="2"/>
      <c r="J50" s="7"/>
      <c r="K50" s="7"/>
      <c r="L50" s="6" t="str">
        <f t="shared" si="2"/>
        <v/>
      </c>
      <c r="M50" s="9" t="str">
        <f t="shared" si="3"/>
        <v/>
      </c>
      <c r="N50" s="1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</row>
    <row r="51" spans="1:29" x14ac:dyDescent="0.35">
      <c r="A51" s="13"/>
      <c r="B51" s="2"/>
      <c r="C51" s="2"/>
      <c r="D51" s="2"/>
      <c r="E51" s="2"/>
      <c r="F51" s="2"/>
      <c r="G51" s="2"/>
      <c r="H51" s="2"/>
      <c r="I51" s="2"/>
      <c r="J51" s="7"/>
      <c r="K51" s="7"/>
      <c r="L51" s="6" t="str">
        <f t="shared" si="2"/>
        <v/>
      </c>
      <c r="M51" s="9" t="str">
        <f t="shared" si="3"/>
        <v/>
      </c>
      <c r="N51" s="10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</row>
    <row r="52" spans="1:29" x14ac:dyDescent="0.35">
      <c r="A52" s="13"/>
      <c r="B52" s="2"/>
      <c r="C52" s="2"/>
      <c r="D52" s="2"/>
      <c r="E52" s="2"/>
      <c r="F52" s="2"/>
      <c r="G52" s="2"/>
      <c r="H52" s="2"/>
      <c r="I52" s="2"/>
      <c r="J52" s="7"/>
      <c r="K52" s="7"/>
      <c r="L52" s="6" t="str">
        <f t="shared" si="2"/>
        <v/>
      </c>
      <c r="M52" s="9" t="str">
        <f t="shared" si="3"/>
        <v/>
      </c>
      <c r="N52" s="10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</row>
    <row r="53" spans="1:29" x14ac:dyDescent="0.35">
      <c r="A53" s="13"/>
      <c r="B53" s="2"/>
      <c r="C53" s="2"/>
      <c r="D53" s="2"/>
      <c r="E53" s="2"/>
      <c r="F53" s="2"/>
      <c r="G53" s="2"/>
      <c r="H53" s="2"/>
      <c r="I53" s="2"/>
      <c r="J53" s="7"/>
      <c r="K53" s="7"/>
      <c r="L53" s="6" t="str">
        <f t="shared" si="2"/>
        <v/>
      </c>
      <c r="M53" s="9" t="str">
        <f t="shared" si="3"/>
        <v/>
      </c>
      <c r="N53" s="10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 spans="1:29" x14ac:dyDescent="0.35">
      <c r="A54" s="13"/>
      <c r="B54" s="2"/>
      <c r="C54" s="2"/>
      <c r="D54" s="2"/>
      <c r="E54" s="2"/>
      <c r="F54" s="2"/>
      <c r="G54" s="2"/>
      <c r="H54" s="2"/>
      <c r="I54" s="2"/>
      <c r="J54" s="7"/>
      <c r="K54" s="7"/>
      <c r="L54" s="6" t="str">
        <f t="shared" si="2"/>
        <v/>
      </c>
      <c r="M54" s="9" t="str">
        <f t="shared" si="3"/>
        <v/>
      </c>
      <c r="N54" s="10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</row>
    <row r="55" spans="1:29" x14ac:dyDescent="0.35">
      <c r="A55" s="13"/>
      <c r="B55" s="2"/>
      <c r="C55" s="2"/>
      <c r="D55" s="2"/>
      <c r="E55" s="2"/>
      <c r="F55" s="2"/>
      <c r="G55" s="2"/>
      <c r="H55" s="2"/>
      <c r="I55" s="2"/>
      <c r="J55" s="7"/>
      <c r="K55" s="7"/>
      <c r="L55" s="6" t="str">
        <f t="shared" si="2"/>
        <v/>
      </c>
      <c r="M55" s="9" t="str">
        <f t="shared" si="3"/>
        <v/>
      </c>
      <c r="N55" s="10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</row>
    <row r="56" spans="1:29" x14ac:dyDescent="0.35">
      <c r="A56" s="13"/>
      <c r="B56" s="2"/>
      <c r="C56" s="2"/>
      <c r="D56" s="2"/>
      <c r="E56" s="2"/>
      <c r="F56" s="2"/>
      <c r="G56" s="2"/>
      <c r="H56" s="2"/>
      <c r="I56" s="2"/>
      <c r="J56" s="7"/>
      <c r="K56" s="7"/>
      <c r="L56" s="6" t="str">
        <f t="shared" si="2"/>
        <v/>
      </c>
      <c r="M56" s="9" t="str">
        <f t="shared" si="3"/>
        <v/>
      </c>
      <c r="N56" s="10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</row>
    <row r="57" spans="1:29" x14ac:dyDescent="0.35">
      <c r="A57" s="13"/>
      <c r="B57" s="2"/>
      <c r="C57" s="2"/>
      <c r="D57" s="2"/>
      <c r="E57" s="2"/>
      <c r="F57" s="2"/>
      <c r="G57" s="2"/>
      <c r="H57" s="2"/>
      <c r="I57" s="2"/>
      <c r="J57" s="7"/>
      <c r="K57" s="7"/>
      <c r="L57" s="6" t="str">
        <f t="shared" si="2"/>
        <v/>
      </c>
      <c r="M57" s="9" t="str">
        <f t="shared" si="3"/>
        <v/>
      </c>
      <c r="N57" s="10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</row>
    <row r="58" spans="1:29" x14ac:dyDescent="0.35">
      <c r="A58" s="13"/>
      <c r="B58" s="2"/>
      <c r="C58" s="2"/>
      <c r="D58" s="2"/>
      <c r="E58" s="2"/>
      <c r="F58" s="2"/>
      <c r="G58" s="2"/>
      <c r="H58" s="2"/>
      <c r="I58" s="2"/>
      <c r="J58" s="7"/>
      <c r="K58" s="7"/>
      <c r="L58" s="6" t="str">
        <f t="shared" si="2"/>
        <v/>
      </c>
      <c r="M58" s="9" t="str">
        <f t="shared" si="3"/>
        <v/>
      </c>
      <c r="N58" s="10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</row>
    <row r="59" spans="1:29" x14ac:dyDescent="0.35">
      <c r="A59" s="13"/>
      <c r="B59" s="2"/>
      <c r="C59" s="2"/>
      <c r="D59" s="2"/>
      <c r="E59" s="2"/>
      <c r="F59" s="2"/>
      <c r="G59" s="2"/>
      <c r="H59" s="2"/>
      <c r="I59" s="2"/>
      <c r="J59" s="7"/>
      <c r="K59" s="7"/>
      <c r="L59" s="6" t="str">
        <f t="shared" si="2"/>
        <v/>
      </c>
      <c r="M59" s="9" t="str">
        <f t="shared" si="3"/>
        <v/>
      </c>
      <c r="N59" s="10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</row>
    <row r="60" spans="1:29" x14ac:dyDescent="0.35">
      <c r="A60" s="13"/>
      <c r="B60" s="2"/>
      <c r="C60" s="2"/>
      <c r="D60" s="2"/>
      <c r="E60" s="2"/>
      <c r="F60" s="2"/>
      <c r="G60" s="2"/>
      <c r="H60" s="2"/>
      <c r="I60" s="2"/>
      <c r="J60" s="7"/>
      <c r="K60" s="7"/>
      <c r="L60" s="6" t="str">
        <f t="shared" si="2"/>
        <v/>
      </c>
      <c r="M60" s="9" t="str">
        <f t="shared" si="3"/>
        <v/>
      </c>
      <c r="N60" s="10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</row>
    <row r="61" spans="1:29" x14ac:dyDescent="0.35">
      <c r="A61" s="13"/>
      <c r="B61" s="2"/>
      <c r="C61" s="2"/>
      <c r="D61" s="2"/>
      <c r="E61" s="2"/>
      <c r="F61" s="2"/>
      <c r="G61" s="2"/>
      <c r="H61" s="2"/>
      <c r="I61" s="2"/>
      <c r="J61" s="7"/>
      <c r="K61" s="7"/>
      <c r="L61" s="6" t="str">
        <f t="shared" si="2"/>
        <v/>
      </c>
      <c r="M61" s="9" t="str">
        <f t="shared" si="3"/>
        <v/>
      </c>
      <c r="N61" s="10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</row>
    <row r="62" spans="1:29" x14ac:dyDescent="0.35">
      <c r="A62" s="13"/>
      <c r="B62" s="2"/>
      <c r="C62" s="2"/>
      <c r="D62" s="2"/>
      <c r="E62" s="2"/>
      <c r="F62" s="2"/>
      <c r="G62" s="2"/>
      <c r="H62" s="2"/>
      <c r="I62" s="2"/>
      <c r="J62" s="7"/>
      <c r="K62" s="7"/>
      <c r="L62" s="6" t="str">
        <f t="shared" si="2"/>
        <v/>
      </c>
      <c r="M62" s="9" t="str">
        <f t="shared" si="3"/>
        <v/>
      </c>
      <c r="N62" s="10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</row>
    <row r="63" spans="1:29" x14ac:dyDescent="0.35">
      <c r="A63" s="13"/>
      <c r="B63" s="2"/>
      <c r="C63" s="2"/>
      <c r="D63" s="2"/>
      <c r="E63" s="2"/>
      <c r="F63" s="2"/>
      <c r="G63" s="2"/>
      <c r="H63" s="2"/>
      <c r="I63" s="2"/>
      <c r="J63" s="7"/>
      <c r="K63" s="7"/>
      <c r="L63" s="6" t="str">
        <f t="shared" si="2"/>
        <v/>
      </c>
      <c r="M63" s="9" t="str">
        <f t="shared" si="3"/>
        <v/>
      </c>
      <c r="N63" s="10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</row>
    <row r="64" spans="1:29" x14ac:dyDescent="0.35">
      <c r="A64" s="13"/>
      <c r="B64" s="2"/>
      <c r="C64" s="2"/>
      <c r="D64" s="2"/>
      <c r="E64" s="2"/>
      <c r="F64" s="2"/>
      <c r="G64" s="2"/>
      <c r="H64" s="2"/>
      <c r="I64" s="2"/>
      <c r="J64" s="7"/>
      <c r="K64" s="7"/>
      <c r="L64" s="6" t="str">
        <f t="shared" si="2"/>
        <v/>
      </c>
      <c r="M64" s="9" t="str">
        <f t="shared" si="3"/>
        <v/>
      </c>
      <c r="N64" s="10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</row>
    <row r="65" spans="1:29" x14ac:dyDescent="0.35">
      <c r="A65" s="13"/>
      <c r="B65" s="2"/>
      <c r="C65" s="2"/>
      <c r="D65" s="2"/>
      <c r="E65" s="2"/>
      <c r="F65" s="2"/>
      <c r="G65" s="2"/>
      <c r="H65" s="2"/>
      <c r="I65" s="2"/>
      <c r="J65" s="7"/>
      <c r="K65" s="7"/>
      <c r="L65" s="6" t="str">
        <f t="shared" si="2"/>
        <v/>
      </c>
      <c r="M65" s="9" t="str">
        <f t="shared" si="3"/>
        <v/>
      </c>
      <c r="N65" s="10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</row>
    <row r="66" spans="1:29" x14ac:dyDescent="0.35">
      <c r="A66" s="13"/>
      <c r="B66" s="2"/>
      <c r="C66" s="2"/>
      <c r="D66" s="2"/>
      <c r="E66" s="2"/>
      <c r="F66" s="2"/>
      <c r="G66" s="2"/>
      <c r="H66" s="2"/>
      <c r="I66" s="2"/>
      <c r="J66" s="7"/>
      <c r="K66" s="7"/>
      <c r="L66" s="6" t="str">
        <f t="shared" si="2"/>
        <v/>
      </c>
      <c r="M66" s="9" t="str">
        <f t="shared" si="3"/>
        <v/>
      </c>
      <c r="N66" s="10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</row>
    <row r="67" spans="1:29" x14ac:dyDescent="0.35">
      <c r="A67" s="13"/>
      <c r="B67" s="2"/>
      <c r="C67" s="2"/>
      <c r="D67" s="2"/>
      <c r="E67" s="2"/>
      <c r="F67" s="2"/>
      <c r="G67" s="2"/>
      <c r="H67" s="2"/>
      <c r="I67" s="2"/>
      <c r="J67" s="7"/>
      <c r="K67" s="7"/>
      <c r="L67" s="6" t="str">
        <f t="shared" si="2"/>
        <v/>
      </c>
      <c r="M67" s="9" t="str">
        <f t="shared" si="3"/>
        <v/>
      </c>
      <c r="N67" s="10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</row>
    <row r="68" spans="1:29" x14ac:dyDescent="0.35">
      <c r="A68" s="13"/>
      <c r="B68" s="2"/>
      <c r="C68" s="2"/>
      <c r="D68" s="2"/>
      <c r="E68" s="2"/>
      <c r="F68" s="2"/>
      <c r="G68" s="2"/>
      <c r="H68" s="2"/>
      <c r="I68" s="2"/>
      <c r="J68" s="7"/>
      <c r="K68" s="7"/>
      <c r="L68" s="6" t="str">
        <f t="shared" si="2"/>
        <v/>
      </c>
      <c r="M68" s="9" t="str">
        <f t="shared" si="3"/>
        <v/>
      </c>
      <c r="N68" s="10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</row>
    <row r="69" spans="1:29" x14ac:dyDescent="0.35">
      <c r="A69" s="13"/>
      <c r="B69" s="2"/>
      <c r="C69" s="2"/>
      <c r="D69" s="2"/>
      <c r="E69" s="2"/>
      <c r="F69" s="2"/>
      <c r="G69" s="2"/>
      <c r="H69" s="2"/>
      <c r="I69" s="2"/>
      <c r="J69" s="7"/>
      <c r="K69" s="7"/>
      <c r="L69" s="6" t="str">
        <f t="shared" si="2"/>
        <v/>
      </c>
      <c r="M69" s="9" t="str">
        <f t="shared" si="3"/>
        <v/>
      </c>
      <c r="N69" s="10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</row>
    <row r="70" spans="1:29" x14ac:dyDescent="0.35">
      <c r="A70" s="13"/>
      <c r="B70" s="2"/>
      <c r="C70" s="2"/>
      <c r="D70" s="2"/>
      <c r="E70" s="2"/>
      <c r="F70" s="2"/>
      <c r="G70" s="2"/>
      <c r="H70" s="2"/>
      <c r="I70" s="2"/>
      <c r="J70" s="7"/>
      <c r="K70" s="7"/>
      <c r="L70" s="6" t="str">
        <f t="shared" ref="L70:L101" si="4">IF(AND(K70&lt;&gt;"",K70&lt;&gt;0),J70*1000+K70,IF(J70="EL","EL",""))</f>
        <v/>
      </c>
      <c r="M70" s="9" t="str">
        <f t="shared" ref="M70:M101" si="5">IF(AND(L70&lt;&gt;"",L70&lt;&gt;"EL"),RANK(L70,L$6:L$105,1),IF(L70="EL","EL",""))</f>
        <v/>
      </c>
      <c r="N70" s="10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</row>
    <row r="71" spans="1:29" x14ac:dyDescent="0.35">
      <c r="A71" s="13"/>
      <c r="B71" s="2"/>
      <c r="C71" s="2"/>
      <c r="D71" s="2"/>
      <c r="E71" s="2"/>
      <c r="F71" s="2"/>
      <c r="G71" s="2"/>
      <c r="H71" s="2"/>
      <c r="I71" s="2"/>
      <c r="J71" s="7"/>
      <c r="K71" s="7"/>
      <c r="L71" s="6" t="str">
        <f t="shared" si="4"/>
        <v/>
      </c>
      <c r="M71" s="9" t="str">
        <f t="shared" si="5"/>
        <v/>
      </c>
      <c r="N71" s="10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</row>
    <row r="72" spans="1:29" x14ac:dyDescent="0.35">
      <c r="A72" s="13"/>
      <c r="B72" s="2"/>
      <c r="C72" s="2"/>
      <c r="D72" s="2"/>
      <c r="E72" s="2"/>
      <c r="F72" s="2"/>
      <c r="G72" s="2"/>
      <c r="H72" s="2"/>
      <c r="I72" s="2"/>
      <c r="J72" s="7"/>
      <c r="K72" s="7"/>
      <c r="L72" s="6" t="str">
        <f t="shared" si="4"/>
        <v/>
      </c>
      <c r="M72" s="9" t="str">
        <f t="shared" si="5"/>
        <v/>
      </c>
      <c r="N72" s="10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</row>
    <row r="73" spans="1:29" x14ac:dyDescent="0.35">
      <c r="A73" s="13"/>
      <c r="B73" s="2"/>
      <c r="C73" s="2"/>
      <c r="D73" s="2"/>
      <c r="E73" s="2"/>
      <c r="F73" s="2"/>
      <c r="G73" s="2"/>
      <c r="H73" s="2"/>
      <c r="I73" s="2"/>
      <c r="J73" s="7"/>
      <c r="K73" s="7"/>
      <c r="L73" s="6" t="str">
        <f t="shared" si="4"/>
        <v/>
      </c>
      <c r="M73" s="9" t="str">
        <f t="shared" si="5"/>
        <v/>
      </c>
      <c r="N73" s="10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</row>
    <row r="74" spans="1:29" x14ac:dyDescent="0.35">
      <c r="A74" s="13"/>
      <c r="B74" s="2"/>
      <c r="C74" s="2"/>
      <c r="D74" s="2"/>
      <c r="E74" s="2"/>
      <c r="F74" s="2"/>
      <c r="G74" s="2"/>
      <c r="H74" s="2"/>
      <c r="I74" s="2"/>
      <c r="J74" s="7"/>
      <c r="K74" s="7"/>
      <c r="L74" s="6" t="str">
        <f t="shared" si="4"/>
        <v/>
      </c>
      <c r="M74" s="9" t="str">
        <f t="shared" si="5"/>
        <v/>
      </c>
      <c r="N74" s="10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</row>
    <row r="75" spans="1:29" x14ac:dyDescent="0.35">
      <c r="A75" s="13"/>
      <c r="B75" s="2"/>
      <c r="C75" s="2"/>
      <c r="D75" s="2"/>
      <c r="E75" s="2"/>
      <c r="F75" s="2"/>
      <c r="G75" s="2"/>
      <c r="H75" s="2"/>
      <c r="I75" s="2"/>
      <c r="J75" s="7"/>
      <c r="K75" s="7"/>
      <c r="L75" s="6" t="str">
        <f t="shared" si="4"/>
        <v/>
      </c>
      <c r="M75" s="9" t="str">
        <f t="shared" si="5"/>
        <v/>
      </c>
      <c r="N75" s="10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</row>
    <row r="76" spans="1:29" x14ac:dyDescent="0.35">
      <c r="A76" s="13"/>
      <c r="B76" s="2"/>
      <c r="C76" s="2"/>
      <c r="D76" s="2"/>
      <c r="E76" s="2"/>
      <c r="F76" s="2"/>
      <c r="G76" s="2"/>
      <c r="H76" s="2"/>
      <c r="I76" s="2"/>
      <c r="J76" s="7"/>
      <c r="K76" s="7"/>
      <c r="L76" s="6" t="str">
        <f t="shared" si="4"/>
        <v/>
      </c>
      <c r="M76" s="9" t="str">
        <f t="shared" si="5"/>
        <v/>
      </c>
      <c r="N76" s="10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</row>
    <row r="77" spans="1:29" x14ac:dyDescent="0.35">
      <c r="A77" s="13"/>
      <c r="B77" s="2"/>
      <c r="C77" s="2"/>
      <c r="D77" s="2"/>
      <c r="E77" s="2"/>
      <c r="F77" s="2"/>
      <c r="G77" s="2"/>
      <c r="H77" s="2"/>
      <c r="I77" s="2"/>
      <c r="J77" s="7"/>
      <c r="K77" s="7"/>
      <c r="L77" s="6" t="str">
        <f t="shared" si="4"/>
        <v/>
      </c>
      <c r="M77" s="9" t="str">
        <f t="shared" si="5"/>
        <v/>
      </c>
      <c r="N77" s="10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</row>
    <row r="78" spans="1:29" x14ac:dyDescent="0.35">
      <c r="A78" s="13"/>
      <c r="B78" s="2"/>
      <c r="C78" s="2"/>
      <c r="D78" s="2"/>
      <c r="E78" s="2"/>
      <c r="F78" s="2"/>
      <c r="G78" s="2"/>
      <c r="H78" s="2"/>
      <c r="I78" s="2"/>
      <c r="J78" s="7"/>
      <c r="K78" s="7"/>
      <c r="L78" s="6" t="str">
        <f t="shared" si="4"/>
        <v/>
      </c>
      <c r="M78" s="9" t="str">
        <f t="shared" si="5"/>
        <v/>
      </c>
      <c r="N78" s="10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</row>
    <row r="79" spans="1:29" x14ac:dyDescent="0.35">
      <c r="A79" s="13"/>
      <c r="B79" s="2"/>
      <c r="C79" s="2"/>
      <c r="D79" s="2"/>
      <c r="E79" s="2"/>
      <c r="F79" s="2"/>
      <c r="G79" s="2"/>
      <c r="H79" s="2"/>
      <c r="I79" s="2"/>
      <c r="J79" s="7"/>
      <c r="K79" s="7"/>
      <c r="L79" s="6" t="str">
        <f t="shared" si="4"/>
        <v/>
      </c>
      <c r="M79" s="9" t="str">
        <f t="shared" si="5"/>
        <v/>
      </c>
      <c r="N79" s="10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</row>
    <row r="80" spans="1:29" x14ac:dyDescent="0.35">
      <c r="A80" s="13"/>
      <c r="B80" s="2"/>
      <c r="C80" s="2"/>
      <c r="D80" s="2"/>
      <c r="E80" s="2"/>
      <c r="F80" s="2"/>
      <c r="G80" s="2"/>
      <c r="H80" s="2"/>
      <c r="I80" s="2"/>
      <c r="J80" s="7"/>
      <c r="K80" s="7"/>
      <c r="L80" s="6" t="str">
        <f t="shared" si="4"/>
        <v/>
      </c>
      <c r="M80" s="9" t="str">
        <f t="shared" si="5"/>
        <v/>
      </c>
      <c r="N80" s="10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</row>
    <row r="81" spans="1:29" x14ac:dyDescent="0.35">
      <c r="A81" s="13"/>
      <c r="B81" s="2"/>
      <c r="C81" s="2"/>
      <c r="D81" s="2"/>
      <c r="E81" s="2"/>
      <c r="F81" s="2"/>
      <c r="G81" s="2"/>
      <c r="H81" s="2"/>
      <c r="I81" s="2"/>
      <c r="J81" s="7"/>
      <c r="K81" s="7"/>
      <c r="L81" s="6" t="str">
        <f t="shared" si="4"/>
        <v/>
      </c>
      <c r="M81" s="9" t="str">
        <f t="shared" si="5"/>
        <v/>
      </c>
      <c r="N81" s="10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</row>
    <row r="82" spans="1:29" x14ac:dyDescent="0.35">
      <c r="A82" s="13"/>
      <c r="B82" s="2"/>
      <c r="C82" s="2"/>
      <c r="D82" s="2"/>
      <c r="E82" s="2"/>
      <c r="F82" s="2"/>
      <c r="G82" s="2"/>
      <c r="H82" s="2"/>
      <c r="I82" s="2"/>
      <c r="J82" s="7"/>
      <c r="K82" s="7"/>
      <c r="L82" s="6" t="str">
        <f t="shared" si="4"/>
        <v/>
      </c>
      <c r="M82" s="9" t="str">
        <f t="shared" si="5"/>
        <v/>
      </c>
      <c r="N82" s="10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 x14ac:dyDescent="0.35">
      <c r="A83" s="13"/>
      <c r="B83" s="2"/>
      <c r="C83" s="2"/>
      <c r="D83" s="2"/>
      <c r="E83" s="2"/>
      <c r="F83" s="2"/>
      <c r="G83" s="2"/>
      <c r="H83" s="2"/>
      <c r="I83" s="2"/>
      <c r="J83" s="7"/>
      <c r="K83" s="7"/>
      <c r="L83" s="6" t="str">
        <f t="shared" si="4"/>
        <v/>
      </c>
      <c r="M83" s="9" t="str">
        <f t="shared" si="5"/>
        <v/>
      </c>
      <c r="N83" s="10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</row>
    <row r="84" spans="1:29" x14ac:dyDescent="0.35">
      <c r="A84" s="13"/>
      <c r="B84" s="2"/>
      <c r="C84" s="2"/>
      <c r="D84" s="2"/>
      <c r="E84" s="2"/>
      <c r="F84" s="2"/>
      <c r="G84" s="2"/>
      <c r="H84" s="2"/>
      <c r="I84" s="2"/>
      <c r="J84" s="7"/>
      <c r="K84" s="7"/>
      <c r="L84" s="6" t="str">
        <f t="shared" si="4"/>
        <v/>
      </c>
      <c r="M84" s="9" t="str">
        <f t="shared" si="5"/>
        <v/>
      </c>
      <c r="N84" s="10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</row>
    <row r="85" spans="1:29" x14ac:dyDescent="0.35">
      <c r="A85" s="13"/>
      <c r="B85" s="2"/>
      <c r="C85" s="2"/>
      <c r="D85" s="2"/>
      <c r="E85" s="2"/>
      <c r="F85" s="2"/>
      <c r="G85" s="2"/>
      <c r="H85" s="2"/>
      <c r="I85" s="2"/>
      <c r="J85" s="7"/>
      <c r="K85" s="7"/>
      <c r="L85" s="6" t="str">
        <f t="shared" si="4"/>
        <v/>
      </c>
      <c r="M85" s="9" t="str">
        <f t="shared" si="5"/>
        <v/>
      </c>
      <c r="N85" s="10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</row>
    <row r="86" spans="1:29" x14ac:dyDescent="0.35">
      <c r="A86" s="13"/>
      <c r="B86" s="2"/>
      <c r="C86" s="2"/>
      <c r="D86" s="2"/>
      <c r="E86" s="2"/>
      <c r="F86" s="2"/>
      <c r="G86" s="2"/>
      <c r="H86" s="2"/>
      <c r="I86" s="2"/>
      <c r="J86" s="7"/>
      <c r="K86" s="7"/>
      <c r="L86" s="6" t="str">
        <f t="shared" si="4"/>
        <v/>
      </c>
      <c r="M86" s="9" t="str">
        <f t="shared" si="5"/>
        <v/>
      </c>
      <c r="N86" s="10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</row>
    <row r="87" spans="1:29" x14ac:dyDescent="0.35">
      <c r="A87" s="13"/>
      <c r="B87" s="2"/>
      <c r="C87" s="2"/>
      <c r="D87" s="2"/>
      <c r="E87" s="2"/>
      <c r="F87" s="2"/>
      <c r="G87" s="2"/>
      <c r="H87" s="2"/>
      <c r="I87" s="2"/>
      <c r="J87" s="7"/>
      <c r="K87" s="7"/>
      <c r="L87" s="6" t="str">
        <f t="shared" si="4"/>
        <v/>
      </c>
      <c r="M87" s="9" t="str">
        <f t="shared" si="5"/>
        <v/>
      </c>
      <c r="N87" s="10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</row>
    <row r="88" spans="1:29" x14ac:dyDescent="0.35">
      <c r="A88" s="13"/>
      <c r="B88" s="2"/>
      <c r="C88" s="2"/>
      <c r="D88" s="2"/>
      <c r="E88" s="2"/>
      <c r="F88" s="2"/>
      <c r="G88" s="2"/>
      <c r="H88" s="2"/>
      <c r="I88" s="2"/>
      <c r="J88" s="7"/>
      <c r="K88" s="7"/>
      <c r="L88" s="6" t="str">
        <f t="shared" si="4"/>
        <v/>
      </c>
      <c r="M88" s="9" t="str">
        <f t="shared" si="5"/>
        <v/>
      </c>
      <c r="N88" s="10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</row>
    <row r="89" spans="1:29" x14ac:dyDescent="0.35">
      <c r="A89" s="13"/>
      <c r="B89" s="2"/>
      <c r="C89" s="2"/>
      <c r="D89" s="2"/>
      <c r="E89" s="2"/>
      <c r="F89" s="2"/>
      <c r="G89" s="2"/>
      <c r="H89" s="2"/>
      <c r="I89" s="2"/>
      <c r="J89" s="7"/>
      <c r="K89" s="7"/>
      <c r="L89" s="6" t="str">
        <f t="shared" si="4"/>
        <v/>
      </c>
      <c r="M89" s="9" t="str">
        <f t="shared" si="5"/>
        <v/>
      </c>
      <c r="N89" s="10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</row>
    <row r="90" spans="1:29" x14ac:dyDescent="0.35">
      <c r="A90" s="13"/>
      <c r="B90" s="2"/>
      <c r="C90" s="2"/>
      <c r="D90" s="2"/>
      <c r="E90" s="2"/>
      <c r="F90" s="2"/>
      <c r="G90" s="2"/>
      <c r="H90" s="2"/>
      <c r="I90" s="2"/>
      <c r="J90" s="7"/>
      <c r="K90" s="7"/>
      <c r="L90" s="6" t="str">
        <f t="shared" si="4"/>
        <v/>
      </c>
      <c r="M90" s="9" t="str">
        <f t="shared" si="5"/>
        <v/>
      </c>
      <c r="N90" s="10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</row>
    <row r="91" spans="1:29" x14ac:dyDescent="0.35">
      <c r="A91" s="13"/>
      <c r="B91" s="2"/>
      <c r="C91" s="2"/>
      <c r="D91" s="2"/>
      <c r="E91" s="2"/>
      <c r="F91" s="2"/>
      <c r="G91" s="2"/>
      <c r="H91" s="2"/>
      <c r="I91" s="2"/>
      <c r="J91" s="7"/>
      <c r="K91" s="7"/>
      <c r="L91" s="6" t="str">
        <f t="shared" si="4"/>
        <v/>
      </c>
      <c r="M91" s="9" t="str">
        <f t="shared" si="5"/>
        <v/>
      </c>
      <c r="N91" s="10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</row>
    <row r="92" spans="1:29" x14ac:dyDescent="0.35">
      <c r="A92" s="13"/>
      <c r="B92" s="2"/>
      <c r="C92" s="2"/>
      <c r="D92" s="2"/>
      <c r="E92" s="2"/>
      <c r="F92" s="2"/>
      <c r="G92" s="2"/>
      <c r="H92" s="2"/>
      <c r="I92" s="2"/>
      <c r="J92" s="7"/>
      <c r="K92" s="7"/>
      <c r="L92" s="6" t="str">
        <f t="shared" si="4"/>
        <v/>
      </c>
      <c r="M92" s="9" t="str">
        <f t="shared" si="5"/>
        <v/>
      </c>
      <c r="N92" s="10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</row>
    <row r="93" spans="1:29" x14ac:dyDescent="0.35">
      <c r="A93" s="13"/>
      <c r="B93" s="2"/>
      <c r="C93" s="2"/>
      <c r="D93" s="2"/>
      <c r="E93" s="2"/>
      <c r="F93" s="2"/>
      <c r="G93" s="2"/>
      <c r="H93" s="2"/>
      <c r="I93" s="2"/>
      <c r="J93" s="7"/>
      <c r="K93" s="7"/>
      <c r="L93" s="6" t="str">
        <f t="shared" si="4"/>
        <v/>
      </c>
      <c r="M93" s="9" t="str">
        <f t="shared" si="5"/>
        <v/>
      </c>
      <c r="N93" s="10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</row>
    <row r="94" spans="1:29" x14ac:dyDescent="0.35">
      <c r="A94" s="13"/>
      <c r="B94" s="2"/>
      <c r="C94" s="2"/>
      <c r="D94" s="2"/>
      <c r="E94" s="2"/>
      <c r="F94" s="2"/>
      <c r="G94" s="2"/>
      <c r="H94" s="2"/>
      <c r="I94" s="2"/>
      <c r="J94" s="7"/>
      <c r="K94" s="7"/>
      <c r="L94" s="6" t="str">
        <f t="shared" si="4"/>
        <v/>
      </c>
      <c r="M94" s="9" t="str">
        <f t="shared" si="5"/>
        <v/>
      </c>
      <c r="N94" s="10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</row>
    <row r="95" spans="1:29" x14ac:dyDescent="0.35">
      <c r="A95" s="13"/>
      <c r="B95" s="2"/>
      <c r="C95" s="2"/>
      <c r="D95" s="2"/>
      <c r="E95" s="2"/>
      <c r="F95" s="2"/>
      <c r="G95" s="2"/>
      <c r="H95" s="2"/>
      <c r="I95" s="2"/>
      <c r="J95" s="7"/>
      <c r="K95" s="7"/>
      <c r="L95" s="6" t="str">
        <f t="shared" si="4"/>
        <v/>
      </c>
      <c r="M95" s="9" t="str">
        <f t="shared" si="5"/>
        <v/>
      </c>
      <c r="N95" s="10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</row>
    <row r="96" spans="1:29" x14ac:dyDescent="0.35">
      <c r="A96" s="13"/>
      <c r="B96" s="2"/>
      <c r="C96" s="2"/>
      <c r="D96" s="2"/>
      <c r="E96" s="2"/>
      <c r="F96" s="2"/>
      <c r="G96" s="2"/>
      <c r="H96" s="2"/>
      <c r="I96" s="2"/>
      <c r="J96" s="7"/>
      <c r="K96" s="7"/>
      <c r="L96" s="6" t="str">
        <f t="shared" si="4"/>
        <v/>
      </c>
      <c r="M96" s="9" t="str">
        <f t="shared" si="5"/>
        <v/>
      </c>
      <c r="N96" s="10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</row>
    <row r="97" spans="1:29" x14ac:dyDescent="0.35">
      <c r="A97" s="13"/>
      <c r="B97" s="2"/>
      <c r="C97" s="2"/>
      <c r="D97" s="2"/>
      <c r="E97" s="2"/>
      <c r="F97" s="2"/>
      <c r="G97" s="2"/>
      <c r="H97" s="2"/>
      <c r="I97" s="2"/>
      <c r="J97" s="7"/>
      <c r="K97" s="7"/>
      <c r="L97" s="6" t="str">
        <f t="shared" si="4"/>
        <v/>
      </c>
      <c r="M97" s="9" t="str">
        <f t="shared" si="5"/>
        <v/>
      </c>
      <c r="N97" s="10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</row>
    <row r="98" spans="1:29" x14ac:dyDescent="0.35">
      <c r="A98" s="13"/>
      <c r="B98" s="2"/>
      <c r="C98" s="2"/>
      <c r="D98" s="2"/>
      <c r="E98" s="2"/>
      <c r="F98" s="2"/>
      <c r="G98" s="2"/>
      <c r="H98" s="2"/>
      <c r="I98" s="2"/>
      <c r="J98" s="7"/>
      <c r="K98" s="7"/>
      <c r="L98" s="6" t="str">
        <f t="shared" si="4"/>
        <v/>
      </c>
      <c r="M98" s="9" t="str">
        <f t="shared" si="5"/>
        <v/>
      </c>
      <c r="N98" s="10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</row>
    <row r="99" spans="1:29" x14ac:dyDescent="0.35">
      <c r="A99" s="13"/>
      <c r="B99" s="2"/>
      <c r="C99" s="2"/>
      <c r="D99" s="2"/>
      <c r="E99" s="2"/>
      <c r="F99" s="2"/>
      <c r="G99" s="2"/>
      <c r="H99" s="2"/>
      <c r="I99" s="2"/>
      <c r="J99" s="7"/>
      <c r="K99" s="7"/>
      <c r="L99" s="6" t="str">
        <f t="shared" si="4"/>
        <v/>
      </c>
      <c r="M99" s="9" t="str">
        <f t="shared" si="5"/>
        <v/>
      </c>
      <c r="N99" s="10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</row>
    <row r="100" spans="1:29" x14ac:dyDescent="0.35">
      <c r="A100" s="13"/>
      <c r="B100" s="2"/>
      <c r="C100" s="2"/>
      <c r="D100" s="2"/>
      <c r="E100" s="2"/>
      <c r="F100" s="2"/>
      <c r="G100" s="2"/>
      <c r="H100" s="2"/>
      <c r="I100" s="2"/>
      <c r="J100" s="7"/>
      <c r="K100" s="7"/>
      <c r="L100" s="6" t="str">
        <f t="shared" si="4"/>
        <v/>
      </c>
      <c r="M100" s="9" t="str">
        <f t="shared" si="5"/>
        <v/>
      </c>
      <c r="N100" s="10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</row>
    <row r="101" spans="1:29" x14ac:dyDescent="0.35">
      <c r="A101" s="13"/>
      <c r="B101" s="2"/>
      <c r="C101" s="2"/>
      <c r="D101" s="2"/>
      <c r="E101" s="2"/>
      <c r="F101" s="2"/>
      <c r="G101" s="2"/>
      <c r="H101" s="2"/>
      <c r="I101" s="2"/>
      <c r="J101" s="8"/>
      <c r="K101" s="7"/>
      <c r="L101" s="6" t="str">
        <f t="shared" si="4"/>
        <v/>
      </c>
      <c r="M101" s="9" t="str">
        <f t="shared" si="5"/>
        <v/>
      </c>
      <c r="N101" s="10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</row>
    <row r="102" spans="1:29" x14ac:dyDescent="0.35">
      <c r="A102" s="13"/>
      <c r="B102" s="2"/>
      <c r="C102" s="2"/>
      <c r="D102" s="2"/>
      <c r="E102" s="2"/>
      <c r="F102" s="2"/>
      <c r="G102" s="2"/>
      <c r="H102" s="2"/>
      <c r="I102" s="2"/>
      <c r="J102" s="7"/>
      <c r="K102" s="7"/>
      <c r="L102" s="6" t="str">
        <f t="shared" ref="L102:L105" si="6">IF(AND(K102&lt;&gt;"",K102&lt;&gt;0),J102*1000+K102,IF(J102="EL","EL",""))</f>
        <v/>
      </c>
      <c r="M102" s="9" t="str">
        <f t="shared" ref="M102:M105" si="7">IF(AND(L102&lt;&gt;"",L102&lt;&gt;"EL"),RANK(L102,L$6:L$105,1),IF(L102="EL","EL",""))</f>
        <v/>
      </c>
      <c r="N102" s="10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</row>
    <row r="103" spans="1:29" x14ac:dyDescent="0.35">
      <c r="A103" s="13"/>
      <c r="B103" s="2"/>
      <c r="C103" s="2"/>
      <c r="D103" s="2"/>
      <c r="E103" s="2"/>
      <c r="F103" s="2"/>
      <c r="G103" s="2"/>
      <c r="H103" s="2"/>
      <c r="I103" s="2"/>
      <c r="J103" s="7"/>
      <c r="K103" s="7"/>
      <c r="L103" s="6" t="str">
        <f t="shared" si="6"/>
        <v/>
      </c>
      <c r="M103" s="9" t="str">
        <f t="shared" si="7"/>
        <v/>
      </c>
      <c r="N103" s="10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</row>
    <row r="104" spans="1:29" x14ac:dyDescent="0.35">
      <c r="A104" s="13"/>
      <c r="B104" s="2"/>
      <c r="C104" s="2"/>
      <c r="D104" s="2"/>
      <c r="E104" s="2"/>
      <c r="F104" s="2"/>
      <c r="G104" s="2"/>
      <c r="H104" s="2"/>
      <c r="I104" s="2"/>
      <c r="J104" s="7"/>
      <c r="K104" s="7"/>
      <c r="L104" s="6" t="str">
        <f t="shared" si="6"/>
        <v/>
      </c>
      <c r="M104" s="9" t="str">
        <f t="shared" si="7"/>
        <v/>
      </c>
      <c r="N104" s="10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</row>
    <row r="105" spans="1:29" x14ac:dyDescent="0.35">
      <c r="A105" s="13"/>
      <c r="B105" s="2"/>
      <c r="C105" s="2"/>
      <c r="D105" s="2"/>
      <c r="E105" s="2"/>
      <c r="F105" s="2"/>
      <c r="G105" s="2"/>
      <c r="H105" s="2"/>
      <c r="I105" s="2"/>
      <c r="J105" s="7"/>
      <c r="K105" s="7"/>
      <c r="L105" s="6" t="str">
        <f t="shared" si="6"/>
        <v/>
      </c>
      <c r="M105" s="9" t="str">
        <f t="shared" si="7"/>
        <v/>
      </c>
      <c r="N105" s="10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</row>
    <row r="106" spans="1:29" x14ac:dyDescent="0.3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</row>
    <row r="107" spans="1:29" x14ac:dyDescent="0.3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</row>
    <row r="108" spans="1:29" x14ac:dyDescent="0.3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</row>
    <row r="109" spans="1:29" x14ac:dyDescent="0.3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</row>
    <row r="110" spans="1:29" x14ac:dyDescent="0.3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</row>
    <row r="111" spans="1:29" x14ac:dyDescent="0.3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</row>
    <row r="112" spans="1:29" x14ac:dyDescent="0.3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</row>
    <row r="113" spans="1:29" x14ac:dyDescent="0.3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</row>
    <row r="114" spans="1:29" x14ac:dyDescent="0.3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</row>
    <row r="115" spans="1:29" x14ac:dyDescent="0.3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</row>
    <row r="116" spans="1:29" x14ac:dyDescent="0.3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</row>
    <row r="117" spans="1:29" x14ac:dyDescent="0.3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</row>
    <row r="118" spans="1:29" x14ac:dyDescent="0.3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</row>
    <row r="119" spans="1:29" x14ac:dyDescent="0.3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</row>
    <row r="120" spans="1:29" x14ac:dyDescent="0.3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</row>
    <row r="121" spans="1:29" x14ac:dyDescent="0.3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</row>
    <row r="122" spans="1:29" x14ac:dyDescent="0.3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</row>
    <row r="123" spans="1:29" x14ac:dyDescent="0.3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</row>
    <row r="124" spans="1:29" x14ac:dyDescent="0.3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</row>
    <row r="125" spans="1:29" x14ac:dyDescent="0.3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</row>
    <row r="126" spans="1:29" x14ac:dyDescent="0.3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</row>
    <row r="127" spans="1:29" x14ac:dyDescent="0.3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</row>
    <row r="128" spans="1:29" x14ac:dyDescent="0.3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</row>
    <row r="129" spans="1:29" x14ac:dyDescent="0.3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</row>
    <row r="130" spans="1:29" x14ac:dyDescent="0.3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</row>
    <row r="131" spans="1:29" x14ac:dyDescent="0.3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</row>
    <row r="132" spans="1:29" x14ac:dyDescent="0.3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</row>
    <row r="133" spans="1:29" x14ac:dyDescent="0.3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</row>
    <row r="134" spans="1:29" x14ac:dyDescent="0.3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</row>
    <row r="135" spans="1:29" x14ac:dyDescent="0.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</row>
    <row r="136" spans="1:29" x14ac:dyDescent="0.3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</row>
    <row r="137" spans="1:29" x14ac:dyDescent="0.3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</row>
    <row r="138" spans="1:29" x14ac:dyDescent="0.3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</row>
    <row r="139" spans="1:29" x14ac:dyDescent="0.3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</row>
    <row r="140" spans="1:29" x14ac:dyDescent="0.3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</row>
    <row r="141" spans="1:29" x14ac:dyDescent="0.3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</row>
    <row r="142" spans="1:29" x14ac:dyDescent="0.3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</row>
    <row r="143" spans="1:29" x14ac:dyDescent="0.3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</row>
    <row r="144" spans="1:29" x14ac:dyDescent="0.3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</row>
    <row r="145" spans="1:29" x14ac:dyDescent="0.3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</row>
    <row r="146" spans="1:29" x14ac:dyDescent="0.3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</row>
    <row r="147" spans="1:29" x14ac:dyDescent="0.3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</row>
    <row r="148" spans="1:29" x14ac:dyDescent="0.3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</row>
    <row r="149" spans="1:29" x14ac:dyDescent="0.3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</row>
    <row r="150" spans="1:29" x14ac:dyDescent="0.3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</row>
    <row r="151" spans="1:29" x14ac:dyDescent="0.3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</row>
    <row r="152" spans="1:29" x14ac:dyDescent="0.3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</row>
    <row r="153" spans="1:29" x14ac:dyDescent="0.3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</row>
    <row r="154" spans="1:29" x14ac:dyDescent="0.3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</row>
    <row r="155" spans="1:29" x14ac:dyDescent="0.3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</row>
    <row r="156" spans="1:29" x14ac:dyDescent="0.3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</row>
    <row r="157" spans="1:29" x14ac:dyDescent="0.3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</row>
    <row r="158" spans="1:29" x14ac:dyDescent="0.3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</row>
    <row r="159" spans="1:29" x14ac:dyDescent="0.3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</row>
    <row r="160" spans="1:29" x14ac:dyDescent="0.3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</row>
    <row r="161" spans="1:29" x14ac:dyDescent="0.3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</row>
    <row r="162" spans="1:29" x14ac:dyDescent="0.3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</row>
    <row r="163" spans="1:29" x14ac:dyDescent="0.3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</row>
    <row r="164" spans="1:29" x14ac:dyDescent="0.3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</row>
    <row r="165" spans="1:29" x14ac:dyDescent="0.3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spans="1:29" x14ac:dyDescent="0.3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spans="1:29" x14ac:dyDescent="0.3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spans="1:29" x14ac:dyDescent="0.3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spans="1:29" x14ac:dyDescent="0.3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spans="1:29" x14ac:dyDescent="0.3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spans="1:29" x14ac:dyDescent="0.3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spans="1:29" x14ac:dyDescent="0.3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spans="1:29" x14ac:dyDescent="0.3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spans="1:29" x14ac:dyDescent="0.3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spans="1:29" x14ac:dyDescent="0.3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spans="1:29" x14ac:dyDescent="0.3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spans="1:14" x14ac:dyDescent="0.3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spans="1:14" x14ac:dyDescent="0.3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spans="1:14" x14ac:dyDescent="0.3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spans="1:14" x14ac:dyDescent="0.3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spans="1:14" x14ac:dyDescent="0.3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spans="1:14" x14ac:dyDescent="0.3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spans="1:14" x14ac:dyDescent="0.3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spans="1:14" x14ac:dyDescent="0.3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spans="1:14" x14ac:dyDescent="0.3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spans="1:14" x14ac:dyDescent="0.3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spans="1:14" x14ac:dyDescent="0.3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spans="1:14" x14ac:dyDescent="0.3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spans="1:14" x14ac:dyDescent="0.3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spans="1:14" x14ac:dyDescent="0.3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spans="1:14" x14ac:dyDescent="0.3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spans="1:14" x14ac:dyDescent="0.3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spans="1:14" x14ac:dyDescent="0.3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spans="1:14" x14ac:dyDescent="0.3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spans="1:14" x14ac:dyDescent="0.3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spans="1:14" x14ac:dyDescent="0.3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</sheetData>
  <sortState xmlns:xlrd2="http://schemas.microsoft.com/office/spreadsheetml/2017/richdata2" ref="B6:N105">
    <sortCondition ref="M6:M105" customList="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EL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">
                <anchor moveWithCells="1" sizeWithCells="1">
                  <from>
                    <xdr:col>5</xdr:col>
                    <xdr:colOff>107950</xdr:colOff>
                    <xdr:row>0</xdr:row>
                    <xdr:rowOff>120650</xdr:rowOff>
                  </from>
                  <to>
                    <xdr:col>7</xdr:col>
                    <xdr:colOff>285750</xdr:colOff>
                    <xdr:row>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juge">
                <anchor moveWithCells="1" sizeWithCells="1">
                  <from>
                    <xdr:col>7</xdr:col>
                    <xdr:colOff>558800</xdr:colOff>
                    <xdr:row>0</xdr:row>
                    <xdr:rowOff>133350</xdr:rowOff>
                  </from>
                  <to>
                    <xdr:col>8</xdr:col>
                    <xdr:colOff>736600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xport">
                <anchor moveWithCells="1" sizeWithCells="1">
                  <from>
                    <xdr:col>8</xdr:col>
                    <xdr:colOff>965200</xdr:colOff>
                    <xdr:row>0</xdr:row>
                    <xdr:rowOff>133350</xdr:rowOff>
                  </from>
                  <to>
                    <xdr:col>10</xdr:col>
                    <xdr:colOff>311150</xdr:colOff>
                    <xdr:row>2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2DD89-81C1-405D-8CCE-0330220DA0DF}">
  <sheetPr codeName="Feuil3"/>
  <dimension ref="A1:B5"/>
  <sheetViews>
    <sheetView workbookViewId="0">
      <selection activeCell="B3" sqref="B3"/>
    </sheetView>
  </sheetViews>
  <sheetFormatPr baseColWidth="10" defaultRowHeight="14.5" x14ac:dyDescent="0.35"/>
  <cols>
    <col min="1" max="1" width="13.453125" bestFit="1" customWidth="1"/>
  </cols>
  <sheetData>
    <row r="1" spans="1:2" x14ac:dyDescent="0.35">
      <c r="A1" t="s">
        <v>26</v>
      </c>
      <c r="B1" t="s">
        <v>27</v>
      </c>
    </row>
    <row r="2" spans="1:2" x14ac:dyDescent="0.35">
      <c r="A2" t="s">
        <v>28</v>
      </c>
      <c r="B2" t="s">
        <v>46</v>
      </c>
    </row>
    <row r="3" spans="1:2" x14ac:dyDescent="0.35">
      <c r="A3" t="s">
        <v>29</v>
      </c>
      <c r="B3" t="s">
        <v>36</v>
      </c>
    </row>
    <row r="4" spans="1:2" x14ac:dyDescent="0.35">
      <c r="A4" t="s">
        <v>57</v>
      </c>
    </row>
    <row r="5" spans="1:2" x14ac:dyDescent="0.35">
      <c r="A5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0E00-3247-42DC-8C31-153C6B2D3FC8}">
  <sheetPr codeName="Feuil2"/>
  <dimension ref="A1:L18"/>
  <sheetViews>
    <sheetView topLeftCell="D1" workbookViewId="0">
      <selection activeCell="C10" sqref="C10"/>
    </sheetView>
  </sheetViews>
  <sheetFormatPr baseColWidth="10" defaultRowHeight="14.5" x14ac:dyDescent="0.35"/>
  <cols>
    <col min="2" max="2" width="15.7265625" bestFit="1" customWidth="1"/>
    <col min="3" max="3" width="13.90625" customWidth="1"/>
    <col min="5" max="5" width="31.81640625" bestFit="1" customWidth="1"/>
    <col min="7" max="7" width="46" bestFit="1" customWidth="1"/>
    <col min="8" max="8" width="25.6328125" bestFit="1" customWidth="1"/>
  </cols>
  <sheetData>
    <row r="1" spans="1:12" x14ac:dyDescent="0.35">
      <c r="A1" t="s">
        <v>15</v>
      </c>
      <c r="B1" t="s">
        <v>43</v>
      </c>
      <c r="C1" t="s">
        <v>11</v>
      </c>
      <c r="D1" t="s">
        <v>12</v>
      </c>
      <c r="E1" t="s">
        <v>14</v>
      </c>
      <c r="F1" t="s">
        <v>44</v>
      </c>
      <c r="G1" t="s">
        <v>13</v>
      </c>
      <c r="H1" t="s">
        <v>45</v>
      </c>
      <c r="I1" t="s">
        <v>22</v>
      </c>
      <c r="J1" t="s">
        <v>24</v>
      </c>
      <c r="K1" t="s">
        <v>6</v>
      </c>
      <c r="L1" t="s">
        <v>7</v>
      </c>
    </row>
    <row r="2" spans="1:12" x14ac:dyDescent="0.35">
      <c r="A2" s="15">
        <v>1</v>
      </c>
      <c r="B2" s="21" t="str">
        <f>IF(ISNA(VLOOKUP(numero,Feuille_J!$B6:$I105,2,FALSE))=TRUE,"Pas de cavalier correspondant",VLOOKUP(numero,Feuille_J!$B6:$I105,2,FALSE))</f>
        <v>Pas de cavalier correspondant</v>
      </c>
      <c r="C2" s="21" t="str">
        <f>IF(ISNA(VLOOKUP(numero,Feuille_J!$B6:$I105,3,FALSE))=TRUE,"Pas de cavalier correspondant",VLOOKUP(numero,Feuille_J!$B6:$I105,3,FALSE))</f>
        <v>Pas de cavalier correspondant</v>
      </c>
      <c r="D2" s="21" t="str">
        <f>IF(ISNA(VLOOKUP(numero,Feuille_J!$B6:$G105,4,FALSE))=TRUE,"",VLOOKUP(numero,Feuille_J!$B6:$G105,4,FALSE))</f>
        <v/>
      </c>
      <c r="E2" s="21" t="str">
        <f>IF(ISNA(VLOOKUP(numero,Feuille_J!$B6:$G105,5,FALSE))=TRUE,"Pas de cavalier correspondant",VLOOKUP(numero,Feuille_J!$B6:$G105,5,FALSE))</f>
        <v>Pas de cavalier correspondant</v>
      </c>
      <c r="F2" s="21" t="str">
        <f>IF(ISNA(VLOOKUP(numero,Feuille_J!$B6:$G105,6,FALSE))=TRUE,"Pas de cavalier correspondant",VLOOKUP(numero,Feuille_J!$B6:$G105,6,FALSE))</f>
        <v>Pas de cavalier correspondant</v>
      </c>
      <c r="G2" s="21" t="str">
        <f>IF(ISNA(VLOOKUP(numero,Feuille_J!$B6:$I105,7,FALSE))=TRUE,"Pas de cavalier correspondant",VLOOKUP(numero,Feuille_J!$B6:$I105,7,FALSE))</f>
        <v>Pas de cavalier correspondant</v>
      </c>
      <c r="H2" s="21" t="str">
        <f>IF(ISNA(VLOOKUP(numero,Feuille_J!$B6:$I105,8,FALSE))=TRUE,"Pas de cavalier correspondant",VLOOKUP(numero,Feuille_J!$B6:$I105,8,FALSE))</f>
        <v>Pas de cavalier correspondant</v>
      </c>
      <c r="I2" t="b">
        <f>ISNA(VLOOKUP(numero,Feuille_J!$B6:$I105,5,FALSE))</f>
        <v>1</v>
      </c>
      <c r="J2" t="str">
        <f>IF(ISNA(VLOOKUP(dossard_r,Feuille_J!$B6:$K105,9,FALSE))=TRUE,"",VLOOKUP(dossard_r,Feuille_J!$B6:$K105,9,FALSE))</f>
        <v/>
      </c>
      <c r="K2" t="str">
        <f>IF(ISNA(VLOOKUP(dossard_r,Feuille_J!$B6:$M105,10,FALSE))=TRUE,"",VLOOKUP(dossard_r,Feuille_J!$B6:$M105,10,FALSE))</f>
        <v/>
      </c>
      <c r="L2" t="str">
        <f>IF(ISNA(VLOOKUP(dossard_r,Feuille_J!$B6:$M105,12,FALSE))=TRUE,"",VLOOKUP(dossard_r,Feuille_J!$B6:$M105,12,FALSE))</f>
        <v/>
      </c>
    </row>
    <row r="5" spans="1:12" x14ac:dyDescent="0.3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22</v>
      </c>
    </row>
    <row r="6" spans="1:12" x14ac:dyDescent="0.35">
      <c r="A6">
        <f>dossard_r+1</f>
        <v>2</v>
      </c>
      <c r="B6" t="str">
        <f>IF(ISNA(VLOOKUP(dossard_s,Feuille_J!$B6:$I105,3,FALSE))=TRUE, "Pas de cavalier suivant", VLOOKUP(dossard_s,Feuille_J!$B6:$I105,3,FALSE))</f>
        <v>Pas de cavalier suivant</v>
      </c>
      <c r="C6" t="str">
        <f>IF(ISNA(VLOOKUP(dossard_s,Feuille_J!$B6:$I105,4,FALSE))=TRUE, "Pas de cavalier suivant", VLOOKUP(dossard_s,Feuille_J!$B6:$I105,4,FALSE))</f>
        <v>Pas de cavalier suivant</v>
      </c>
      <c r="D6" t="str">
        <f>IF(ISNA(VLOOKUP(dossard_s,Feuille_J!$B6:$I105,7,FALSE))=TRUE, "Pas de cavalier suivant", VLOOKUP(dossard_s,Feuille_J!$B6:$I105,7,FALSE))</f>
        <v>Pas de cavalier suivant</v>
      </c>
      <c r="E6" t="str">
        <f>IF(ISNA(VLOOKUP(dossard_s,Feuille_J!$B6:$I105,5,FALSE))=TRUE, "Pas de cavalier suivant", VLOOKUP(dossard_s,Feuille_J!$B6:$I105,5,FALSE))</f>
        <v>Pas de cavalier suivant</v>
      </c>
      <c r="F6" t="b">
        <f>ISNA(VLOOKUP(dossard_s,Feuille_J!$B6:$G105,2,FALSE))</f>
        <v>1</v>
      </c>
    </row>
    <row r="8" spans="1:12" x14ac:dyDescent="0.35">
      <c r="A8" t="s">
        <v>21</v>
      </c>
      <c r="C8">
        <f>COUNTA(Feuille_J!B:B)-4</f>
        <v>3</v>
      </c>
      <c r="E8" t="s">
        <v>53</v>
      </c>
      <c r="F8">
        <v>5</v>
      </c>
    </row>
    <row r="10" spans="1:12" x14ac:dyDescent="0.35">
      <c r="A10" t="s">
        <v>30</v>
      </c>
      <c r="C10" s="23"/>
      <c r="D10">
        <f>TYPE(chrono_test)</f>
        <v>1</v>
      </c>
    </row>
    <row r="12" spans="1:12" x14ac:dyDescent="0.35">
      <c r="A12" t="s">
        <v>37</v>
      </c>
      <c r="C12" s="18" t="s">
        <v>47</v>
      </c>
    </row>
    <row r="13" spans="1:12" x14ac:dyDescent="0.35">
      <c r="A13" t="s">
        <v>38</v>
      </c>
      <c r="C13" s="18" t="s">
        <v>39</v>
      </c>
    </row>
    <row r="15" spans="1:12" x14ac:dyDescent="0.35">
      <c r="B15" t="s">
        <v>51</v>
      </c>
      <c r="C15" t="s">
        <v>52</v>
      </c>
      <c r="D15" t="s">
        <v>54</v>
      </c>
    </row>
    <row r="16" spans="1:12" x14ac:dyDescent="0.35">
      <c r="A16" t="s">
        <v>48</v>
      </c>
      <c r="B16" t="s">
        <v>65</v>
      </c>
      <c r="C16" t="s">
        <v>61</v>
      </c>
      <c r="D16" s="22">
        <v>53.7</v>
      </c>
    </row>
    <row r="17" spans="1:3" x14ac:dyDescent="0.35">
      <c r="A17" t="s">
        <v>49</v>
      </c>
      <c r="B17" t="s">
        <v>63</v>
      </c>
      <c r="C17" t="s">
        <v>59</v>
      </c>
    </row>
    <row r="18" spans="1:3" x14ac:dyDescent="0.35">
      <c r="A18" t="s">
        <v>50</v>
      </c>
      <c r="B18" t="s">
        <v>64</v>
      </c>
      <c r="C18" t="s">
        <v>60</v>
      </c>
    </row>
  </sheetData>
  <hyperlinks>
    <hyperlink ref="C12" r:id="rId1" xr:uid="{511FFD96-AE5C-42A0-BD54-AE590305CD17}"/>
    <hyperlink ref="C13" r:id="rId2" xr:uid="{4BE492BC-DD76-4108-9E14-3E6CE4FF8DBC}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29DF8-B4F5-4F37-899A-FD1288B55E47}">
  <sheetPr codeName="Feuil5"/>
  <dimension ref="A1:H7"/>
  <sheetViews>
    <sheetView workbookViewId="0">
      <selection activeCell="B1" sqref="B1"/>
    </sheetView>
  </sheetViews>
  <sheetFormatPr baseColWidth="10" defaultRowHeight="14.5" x14ac:dyDescent="0.35"/>
  <sheetData>
    <row r="1" spans="1:8" x14ac:dyDescent="0.35">
      <c r="A1" t="s">
        <v>34</v>
      </c>
      <c r="B1">
        <f>COUNTIF(Feuille_J!J6:J105,"=0")</f>
        <v>0</v>
      </c>
    </row>
    <row r="2" spans="1:8" x14ac:dyDescent="0.35">
      <c r="A2" t="s">
        <v>31</v>
      </c>
      <c r="B2">
        <v>0</v>
      </c>
    </row>
    <row r="3" spans="1:8" ht="14" customHeight="1" x14ac:dyDescent="0.35">
      <c r="A3" t="s">
        <v>32</v>
      </c>
      <c r="B3">
        <v>0</v>
      </c>
    </row>
    <row r="4" spans="1:8" ht="14" customHeight="1" x14ac:dyDescent="0.35">
      <c r="A4" t="s">
        <v>35</v>
      </c>
      <c r="B4">
        <v>0</v>
      </c>
    </row>
    <row r="5" spans="1:8" x14ac:dyDescent="0.35">
      <c r="A5" t="s">
        <v>33</v>
      </c>
      <c r="B5">
        <f>COUNTIF(Feuille_J!M6:M105,"=EL")</f>
        <v>0</v>
      </c>
    </row>
    <row r="6" spans="1:8" x14ac:dyDescent="0.35">
      <c r="H6">
        <v>1</v>
      </c>
    </row>
    <row r="7" spans="1:8" x14ac:dyDescent="0.35">
      <c r="H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40</vt:i4>
      </vt:variant>
    </vt:vector>
  </HeadingPairs>
  <TitlesOfParts>
    <vt:vector size="44" baseType="lpstr">
      <vt:lpstr>Feuille_J</vt:lpstr>
      <vt:lpstr>sono</vt:lpstr>
      <vt:lpstr>private</vt:lpstr>
      <vt:lpstr>stat</vt:lpstr>
      <vt:lpstr>c_r</vt:lpstr>
      <vt:lpstr>cheval_r</vt:lpstr>
      <vt:lpstr>cheval_s</vt:lpstr>
      <vt:lpstr>chrono_r</vt:lpstr>
      <vt:lpstr>chrono_test</vt:lpstr>
      <vt:lpstr>cloche</vt:lpstr>
      <vt:lpstr>clssmt</vt:lpstr>
      <vt:lpstr>club_r</vt:lpstr>
      <vt:lpstr>club_rech</vt:lpstr>
      <vt:lpstr>club_s</vt:lpstr>
      <vt:lpstr>date</vt:lpstr>
      <vt:lpstr>dossard_r</vt:lpstr>
      <vt:lpstr>dossard_s</vt:lpstr>
      <vt:lpstr>epreuve</vt:lpstr>
      <vt:lpstr>ereur</vt:lpstr>
      <vt:lpstr>erreur</vt:lpstr>
      <vt:lpstr>erreur_s</vt:lpstr>
      <vt:lpstr>jingle</vt:lpstr>
      <vt:lpstr>licence_r</vt:lpstr>
      <vt:lpstr>lieu</vt:lpstr>
      <vt:lpstr>mail_resultat</vt:lpstr>
      <vt:lpstr>nb_refus</vt:lpstr>
      <vt:lpstr>nb_tours</vt:lpstr>
      <vt:lpstr>nom_r</vt:lpstr>
      <vt:lpstr>nom_s</vt:lpstr>
      <vt:lpstr>num_epr</vt:lpstr>
      <vt:lpstr>numero</vt:lpstr>
      <vt:lpstr>one</vt:lpstr>
      <vt:lpstr>pen_r</vt:lpstr>
      <vt:lpstr>prenom_r</vt:lpstr>
      <vt:lpstr>prenom_s</vt:lpstr>
      <vt:lpstr>r_r</vt:lpstr>
      <vt:lpstr>sire_r</vt:lpstr>
      <vt:lpstr>stat_barre</vt:lpstr>
      <vt:lpstr>stat_chutes</vt:lpstr>
      <vt:lpstr>stat_el</vt:lpstr>
      <vt:lpstr>stat_refus</vt:lpstr>
      <vt:lpstr>stat_sf</vt:lpstr>
      <vt:lpstr>STAT8SF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Maxime NOURYGAT</cp:lastModifiedBy>
  <cp:lastPrinted>2022-04-09T18:37:27Z</cp:lastPrinted>
  <dcterms:created xsi:type="dcterms:W3CDTF">2015-06-05T18:19:34Z</dcterms:created>
  <dcterms:modified xsi:type="dcterms:W3CDTF">2022-04-14T12:06:25Z</dcterms:modified>
</cp:coreProperties>
</file>