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QHSE\HSE\2_Public\dossiers_HSE\"/>
    </mc:Choice>
  </mc:AlternateContent>
  <workbookProtection workbookPassword="8EDD" lockStructure="1"/>
  <bookViews>
    <workbookView xWindow="-15" yWindow="585" windowWidth="12270" windowHeight="2670"/>
  </bookViews>
  <sheets>
    <sheet name="plan de surveillance" sheetId="3" r:id="rId1"/>
  </sheets>
  <externalReferences>
    <externalReference r:id="rId2"/>
  </externalReferences>
  <definedNames>
    <definedName name="_xlnm._FilterDatabase" localSheetId="0" hidden="1">'plan de surveillance'!$A$9:$O$143</definedName>
    <definedName name="_xlnm.Print_Titles" localSheetId="0">'plan de surveillance'!$9:$9</definedName>
    <definedName name="_xlnm.Print_Area" localSheetId="0">'plan de surveillance'!$A$1:$O$114</definedName>
  </definedNames>
  <calcPr calcId="152511"/>
</workbook>
</file>

<file path=xl/calcChain.xml><?xml version="1.0" encoding="utf-8"?>
<calcChain xmlns="http://schemas.openxmlformats.org/spreadsheetml/2006/main">
  <c r="O143" i="3" l="1"/>
  <c r="N143" i="3"/>
  <c r="M143" i="3"/>
  <c r="L143" i="3"/>
  <c r="K143" i="3"/>
  <c r="J143" i="3"/>
  <c r="O142" i="3"/>
  <c r="N142" i="3"/>
  <c r="M142" i="3"/>
  <c r="L142" i="3"/>
  <c r="K142" i="3"/>
  <c r="J142" i="3"/>
  <c r="O141" i="3"/>
  <c r="N141" i="3"/>
  <c r="M141" i="3"/>
  <c r="L141" i="3"/>
  <c r="K141" i="3"/>
  <c r="J141" i="3"/>
  <c r="I143" i="3"/>
  <c r="I142" i="3"/>
  <c r="I141" i="3"/>
  <c r="G143" i="3"/>
  <c r="G142" i="3"/>
  <c r="G141" i="3"/>
  <c r="E143" i="3"/>
  <c r="E142" i="3"/>
  <c r="E141" i="3"/>
  <c r="O139" i="3"/>
  <c r="N139" i="3"/>
  <c r="M139" i="3"/>
  <c r="L139" i="3"/>
  <c r="K139" i="3"/>
  <c r="J139" i="3"/>
  <c r="I139" i="3"/>
  <c r="G139" i="3"/>
  <c r="E139" i="3"/>
  <c r="O138" i="3"/>
  <c r="N138" i="3"/>
  <c r="M138" i="3"/>
  <c r="L138" i="3"/>
  <c r="K138" i="3"/>
  <c r="J138" i="3"/>
  <c r="I138" i="3"/>
  <c r="G138" i="3"/>
  <c r="E138" i="3"/>
  <c r="O137" i="3"/>
  <c r="N137" i="3"/>
  <c r="M137" i="3"/>
  <c r="L137" i="3"/>
  <c r="K137" i="3"/>
  <c r="J137" i="3"/>
  <c r="I137" i="3"/>
  <c r="G137" i="3"/>
  <c r="E137" i="3"/>
  <c r="O136" i="3"/>
  <c r="N136" i="3"/>
  <c r="M136" i="3"/>
  <c r="L136" i="3"/>
  <c r="K136" i="3"/>
  <c r="J136" i="3"/>
  <c r="I136" i="3"/>
  <c r="G136" i="3"/>
  <c r="E136" i="3"/>
  <c r="O134" i="3"/>
  <c r="N134" i="3"/>
  <c r="M134" i="3"/>
  <c r="L134" i="3"/>
  <c r="K134" i="3"/>
  <c r="J134" i="3"/>
  <c r="I134" i="3"/>
  <c r="G134" i="3"/>
  <c r="E134" i="3"/>
  <c r="O119" i="3"/>
  <c r="N119" i="3"/>
  <c r="M119" i="3"/>
  <c r="L119" i="3"/>
  <c r="K119" i="3"/>
  <c r="J119" i="3"/>
  <c r="I119" i="3"/>
  <c r="G119" i="3"/>
  <c r="E119" i="3"/>
  <c r="O116" i="3"/>
  <c r="N116" i="3"/>
  <c r="M116" i="3"/>
  <c r="L116" i="3"/>
  <c r="K116" i="3"/>
  <c r="J116" i="3"/>
  <c r="I116" i="3"/>
  <c r="G116" i="3"/>
  <c r="E116" i="3"/>
  <c r="O115" i="3"/>
  <c r="N115" i="3"/>
  <c r="M115" i="3"/>
  <c r="L115" i="3"/>
  <c r="K115" i="3"/>
  <c r="J115" i="3"/>
  <c r="I115" i="3"/>
  <c r="G115" i="3"/>
  <c r="E115" i="3"/>
  <c r="O114" i="3"/>
  <c r="N114" i="3"/>
  <c r="M114" i="3"/>
  <c r="L114" i="3"/>
  <c r="K114" i="3"/>
  <c r="J114" i="3"/>
  <c r="I114" i="3"/>
  <c r="G114" i="3"/>
  <c r="E114" i="3"/>
  <c r="O112" i="3"/>
  <c r="N112" i="3"/>
  <c r="M112" i="3"/>
  <c r="L112" i="3"/>
  <c r="K112" i="3"/>
  <c r="J112" i="3"/>
  <c r="I112" i="3"/>
  <c r="G112" i="3"/>
  <c r="E112" i="3"/>
  <c r="O111" i="3"/>
  <c r="N111" i="3"/>
  <c r="M111" i="3"/>
  <c r="L111" i="3"/>
  <c r="K111" i="3"/>
  <c r="J111" i="3"/>
  <c r="I111" i="3"/>
  <c r="G111" i="3"/>
  <c r="E111" i="3"/>
  <c r="O110" i="3"/>
  <c r="N110" i="3"/>
  <c r="M110" i="3"/>
  <c r="L110" i="3"/>
  <c r="K110" i="3"/>
  <c r="J110" i="3"/>
  <c r="I110" i="3"/>
  <c r="G110" i="3"/>
  <c r="E110" i="3"/>
  <c r="O106" i="3"/>
  <c r="N106" i="3"/>
  <c r="M106" i="3"/>
  <c r="L106" i="3"/>
  <c r="K106" i="3"/>
  <c r="J106" i="3"/>
  <c r="I106" i="3"/>
  <c r="G106" i="3"/>
  <c r="E106" i="3"/>
  <c r="O101" i="3"/>
  <c r="N101" i="3"/>
  <c r="M101" i="3"/>
  <c r="L101" i="3"/>
  <c r="K101" i="3"/>
  <c r="J101" i="3"/>
  <c r="I101" i="3"/>
  <c r="G101" i="3"/>
  <c r="E101" i="3"/>
  <c r="O100" i="3"/>
  <c r="N100" i="3"/>
  <c r="M100" i="3"/>
  <c r="L100" i="3"/>
  <c r="K100" i="3"/>
  <c r="J100" i="3"/>
  <c r="I100" i="3"/>
  <c r="G100" i="3"/>
  <c r="E100" i="3"/>
  <c r="O99" i="3"/>
  <c r="N99" i="3"/>
  <c r="M99" i="3"/>
  <c r="L99" i="3"/>
  <c r="K99" i="3"/>
  <c r="J99" i="3"/>
  <c r="I99" i="3"/>
  <c r="G99" i="3"/>
  <c r="E99" i="3"/>
  <c r="O97" i="3"/>
  <c r="N97" i="3"/>
  <c r="M97" i="3"/>
  <c r="L97" i="3"/>
  <c r="K97" i="3"/>
  <c r="J97" i="3"/>
  <c r="I97" i="3"/>
  <c r="G97" i="3"/>
  <c r="E97" i="3"/>
  <c r="O96" i="3"/>
  <c r="N96" i="3"/>
  <c r="M96" i="3"/>
  <c r="L96" i="3"/>
  <c r="K96" i="3"/>
  <c r="J96" i="3"/>
  <c r="I96" i="3"/>
  <c r="G96" i="3"/>
  <c r="E96" i="3"/>
  <c r="O95" i="3"/>
  <c r="N95" i="3"/>
  <c r="M95" i="3"/>
  <c r="L95" i="3"/>
  <c r="K95" i="3"/>
  <c r="J95" i="3"/>
  <c r="I95" i="3"/>
  <c r="G95" i="3"/>
  <c r="E95" i="3"/>
  <c r="O94" i="3"/>
  <c r="N94" i="3"/>
  <c r="M94" i="3"/>
  <c r="L94" i="3"/>
  <c r="K94" i="3"/>
  <c r="J94" i="3"/>
  <c r="I94" i="3"/>
  <c r="G94" i="3"/>
  <c r="E94" i="3"/>
  <c r="O93" i="3"/>
  <c r="N93" i="3"/>
  <c r="M93" i="3"/>
  <c r="L93" i="3"/>
  <c r="K93" i="3"/>
  <c r="J93" i="3"/>
  <c r="I93" i="3"/>
  <c r="G93" i="3"/>
  <c r="E93" i="3"/>
  <c r="O92" i="3"/>
  <c r="N92" i="3"/>
  <c r="M92" i="3"/>
  <c r="L92" i="3"/>
  <c r="K92" i="3"/>
  <c r="J92" i="3"/>
  <c r="I92" i="3"/>
  <c r="G92" i="3"/>
  <c r="E92" i="3"/>
  <c r="O82" i="3"/>
  <c r="N82" i="3"/>
  <c r="M82" i="3"/>
  <c r="L82" i="3"/>
  <c r="K82" i="3"/>
  <c r="J82" i="3"/>
  <c r="I82" i="3"/>
  <c r="G82" i="3"/>
  <c r="E82" i="3"/>
  <c r="O78" i="3"/>
  <c r="N78" i="3"/>
  <c r="M78" i="3"/>
  <c r="L78" i="3"/>
  <c r="K78" i="3"/>
  <c r="J78" i="3"/>
  <c r="I78" i="3"/>
  <c r="G78" i="3"/>
  <c r="E78" i="3"/>
  <c r="O77" i="3"/>
  <c r="N77" i="3"/>
  <c r="M77" i="3"/>
  <c r="L77" i="3"/>
  <c r="K77" i="3"/>
  <c r="J77" i="3"/>
  <c r="I77" i="3"/>
  <c r="G77" i="3"/>
  <c r="E77" i="3"/>
  <c r="O76" i="3"/>
  <c r="N76" i="3"/>
  <c r="M76" i="3"/>
  <c r="L76" i="3"/>
  <c r="K76" i="3"/>
  <c r="J76" i="3"/>
  <c r="I76" i="3"/>
  <c r="G76" i="3"/>
  <c r="E76" i="3"/>
  <c r="O75" i="3"/>
  <c r="N75" i="3"/>
  <c r="M75" i="3"/>
  <c r="L75" i="3"/>
  <c r="K75" i="3"/>
  <c r="J75" i="3"/>
  <c r="I75" i="3"/>
  <c r="G75" i="3"/>
  <c r="E75" i="3"/>
  <c r="O73" i="3"/>
  <c r="N73" i="3"/>
  <c r="M73" i="3"/>
  <c r="L73" i="3"/>
  <c r="K73" i="3"/>
  <c r="J73" i="3"/>
  <c r="I73" i="3"/>
  <c r="G73" i="3"/>
  <c r="E73" i="3"/>
  <c r="O69" i="3"/>
  <c r="N69" i="3"/>
  <c r="M69" i="3"/>
  <c r="L69" i="3"/>
  <c r="K69" i="3"/>
  <c r="J69" i="3"/>
  <c r="I69" i="3"/>
  <c r="G69" i="3"/>
  <c r="E69" i="3"/>
  <c r="O66" i="3"/>
  <c r="N66" i="3"/>
  <c r="M66" i="3"/>
  <c r="L66" i="3"/>
  <c r="K66" i="3"/>
  <c r="J66" i="3"/>
  <c r="I66" i="3"/>
  <c r="G66" i="3"/>
  <c r="E66" i="3"/>
  <c r="O65" i="3"/>
  <c r="N65" i="3"/>
  <c r="M65" i="3"/>
  <c r="L65" i="3"/>
  <c r="K65" i="3"/>
  <c r="J65" i="3"/>
  <c r="I65" i="3"/>
  <c r="G65" i="3"/>
  <c r="E65" i="3"/>
  <c r="O64" i="3"/>
  <c r="N64" i="3"/>
  <c r="M64" i="3"/>
  <c r="L64" i="3"/>
  <c r="K64" i="3"/>
  <c r="J64" i="3"/>
  <c r="I64" i="3"/>
  <c r="G64" i="3"/>
  <c r="E64" i="3"/>
  <c r="O63" i="3"/>
  <c r="N63" i="3"/>
  <c r="M63" i="3"/>
  <c r="L63" i="3"/>
  <c r="K63" i="3"/>
  <c r="J63" i="3"/>
  <c r="I63" i="3"/>
  <c r="G63" i="3"/>
  <c r="E63" i="3"/>
  <c r="O62" i="3"/>
  <c r="N62" i="3"/>
  <c r="M62" i="3"/>
  <c r="L62" i="3"/>
  <c r="K62" i="3"/>
  <c r="J62" i="3"/>
  <c r="I62" i="3"/>
  <c r="G62" i="3"/>
  <c r="E62" i="3"/>
  <c r="O61" i="3"/>
  <c r="N61" i="3"/>
  <c r="M61" i="3"/>
  <c r="L61" i="3"/>
  <c r="K61" i="3"/>
  <c r="J61" i="3"/>
  <c r="I61" i="3"/>
  <c r="G61" i="3"/>
  <c r="E61" i="3"/>
  <c r="O60" i="3"/>
  <c r="N60" i="3"/>
  <c r="M60" i="3"/>
  <c r="L60" i="3"/>
  <c r="K60" i="3"/>
  <c r="J60" i="3"/>
  <c r="I60" i="3"/>
  <c r="G60" i="3"/>
  <c r="E60" i="3"/>
  <c r="O59" i="3"/>
  <c r="N59" i="3"/>
  <c r="M59" i="3"/>
  <c r="L59" i="3"/>
  <c r="K59" i="3"/>
  <c r="J59" i="3"/>
  <c r="I59" i="3"/>
  <c r="G59" i="3"/>
  <c r="E59" i="3"/>
  <c r="O58" i="3"/>
  <c r="N58" i="3"/>
  <c r="M58" i="3"/>
  <c r="L58" i="3"/>
  <c r="K58" i="3"/>
  <c r="J58" i="3"/>
  <c r="I58" i="3"/>
  <c r="G58" i="3"/>
  <c r="E58" i="3"/>
  <c r="O57" i="3"/>
  <c r="N57" i="3"/>
  <c r="M57" i="3"/>
  <c r="L57" i="3"/>
  <c r="K57" i="3"/>
  <c r="J57" i="3"/>
  <c r="I57" i="3"/>
  <c r="G57" i="3"/>
  <c r="E57" i="3"/>
  <c r="O51" i="3"/>
  <c r="N51" i="3"/>
  <c r="M51" i="3"/>
  <c r="L51" i="3"/>
  <c r="K51" i="3"/>
  <c r="J51" i="3"/>
  <c r="I51" i="3"/>
  <c r="G51" i="3"/>
  <c r="E51" i="3"/>
  <c r="O50" i="3"/>
  <c r="N50" i="3"/>
  <c r="M50" i="3"/>
  <c r="L50" i="3"/>
  <c r="K50" i="3"/>
  <c r="J50" i="3"/>
  <c r="I50" i="3"/>
  <c r="G50" i="3"/>
  <c r="E50" i="3"/>
  <c r="O48" i="3"/>
  <c r="N48" i="3"/>
  <c r="M48" i="3"/>
  <c r="L48" i="3"/>
  <c r="K48" i="3"/>
  <c r="J48" i="3"/>
  <c r="I48" i="3"/>
  <c r="G48" i="3"/>
  <c r="E48" i="3"/>
  <c r="O47" i="3"/>
  <c r="N47" i="3"/>
  <c r="M47" i="3"/>
  <c r="L47" i="3"/>
  <c r="K47" i="3"/>
  <c r="J47" i="3"/>
  <c r="I47" i="3"/>
  <c r="G47" i="3"/>
  <c r="E47" i="3"/>
  <c r="O46" i="3"/>
  <c r="N46" i="3"/>
  <c r="M46" i="3"/>
  <c r="L46" i="3"/>
  <c r="K46" i="3"/>
  <c r="J46" i="3"/>
  <c r="I46" i="3"/>
  <c r="G46" i="3"/>
  <c r="E46" i="3"/>
  <c r="O45" i="3"/>
  <c r="N45" i="3"/>
  <c r="M45" i="3"/>
  <c r="L45" i="3"/>
  <c r="K45" i="3"/>
  <c r="J45" i="3"/>
  <c r="I45" i="3"/>
  <c r="G45" i="3"/>
  <c r="E45" i="3"/>
  <c r="O44" i="3"/>
  <c r="N44" i="3"/>
  <c r="M44" i="3"/>
  <c r="L44" i="3"/>
  <c r="K44" i="3"/>
  <c r="J44" i="3"/>
  <c r="I44" i="3"/>
  <c r="G44" i="3"/>
  <c r="E44" i="3"/>
  <c r="O43" i="3"/>
  <c r="N43" i="3"/>
  <c r="M43" i="3"/>
  <c r="L43" i="3"/>
  <c r="K43" i="3"/>
  <c r="J43" i="3"/>
  <c r="I43" i="3"/>
  <c r="G43" i="3"/>
  <c r="E43" i="3"/>
  <c r="O42" i="3"/>
  <c r="N42" i="3"/>
  <c r="M42" i="3"/>
  <c r="L42" i="3"/>
  <c r="K42" i="3"/>
  <c r="J42" i="3"/>
  <c r="I42" i="3"/>
  <c r="G42" i="3"/>
  <c r="E42" i="3"/>
  <c r="O41" i="3"/>
  <c r="N41" i="3"/>
  <c r="M41" i="3"/>
  <c r="L41" i="3"/>
  <c r="K41" i="3"/>
  <c r="J41" i="3"/>
  <c r="I41" i="3"/>
  <c r="G41" i="3"/>
  <c r="E41" i="3"/>
  <c r="O40" i="3"/>
  <c r="N40" i="3"/>
  <c r="M40" i="3"/>
  <c r="L40" i="3"/>
  <c r="K40" i="3"/>
  <c r="J40" i="3"/>
  <c r="I40" i="3"/>
  <c r="G40" i="3"/>
  <c r="E40" i="3"/>
  <c r="O39" i="3"/>
  <c r="N39" i="3"/>
  <c r="M39" i="3"/>
  <c r="L39" i="3"/>
  <c r="K39" i="3"/>
  <c r="J39" i="3"/>
  <c r="I39" i="3"/>
  <c r="G39" i="3"/>
  <c r="E39" i="3"/>
  <c r="O35" i="3"/>
  <c r="N35" i="3"/>
  <c r="M35" i="3"/>
  <c r="L35" i="3"/>
  <c r="K35" i="3"/>
  <c r="J35" i="3"/>
  <c r="I35" i="3"/>
  <c r="G35" i="3"/>
  <c r="E35" i="3"/>
  <c r="O34" i="3"/>
  <c r="N34" i="3"/>
  <c r="M34" i="3"/>
  <c r="L34" i="3"/>
  <c r="K34" i="3"/>
  <c r="J34" i="3"/>
  <c r="I34" i="3"/>
  <c r="G34" i="3"/>
  <c r="E34" i="3"/>
  <c r="O33" i="3"/>
  <c r="N33" i="3"/>
  <c r="M33" i="3"/>
  <c r="L33" i="3"/>
  <c r="K33" i="3"/>
  <c r="J33" i="3"/>
  <c r="I33" i="3"/>
  <c r="G33" i="3"/>
  <c r="E33" i="3"/>
  <c r="O31" i="3"/>
  <c r="N31" i="3"/>
  <c r="M31" i="3"/>
  <c r="K31" i="3"/>
  <c r="J31" i="3"/>
  <c r="I31" i="3"/>
  <c r="G31" i="3"/>
  <c r="E31" i="3"/>
  <c r="O26" i="3"/>
  <c r="N26" i="3"/>
  <c r="M26" i="3"/>
  <c r="L26" i="3"/>
  <c r="K26" i="3"/>
  <c r="J26" i="3"/>
  <c r="I26" i="3"/>
  <c r="G26" i="3"/>
  <c r="E26" i="3"/>
  <c r="O21" i="3"/>
  <c r="N21" i="3"/>
  <c r="M21" i="3"/>
  <c r="L21" i="3"/>
  <c r="K21" i="3"/>
  <c r="J21" i="3"/>
  <c r="I21" i="3"/>
  <c r="G21" i="3"/>
  <c r="E21" i="3"/>
  <c r="O19" i="3"/>
  <c r="N19" i="3"/>
  <c r="M19" i="3"/>
  <c r="L19" i="3"/>
  <c r="K19" i="3"/>
  <c r="J19" i="3"/>
  <c r="I19" i="3"/>
  <c r="G19" i="3"/>
  <c r="E19" i="3"/>
  <c r="O15" i="3"/>
  <c r="N15" i="3"/>
  <c r="M15" i="3"/>
  <c r="L15" i="3"/>
  <c r="K15" i="3"/>
  <c r="J15" i="3"/>
  <c r="I15" i="3"/>
  <c r="G15" i="3"/>
  <c r="E15" i="3"/>
  <c r="O14" i="3"/>
  <c r="N14" i="3"/>
  <c r="M14" i="3"/>
  <c r="L14" i="3"/>
  <c r="K14" i="3"/>
  <c r="J14" i="3"/>
  <c r="I14" i="3"/>
  <c r="G14" i="3"/>
  <c r="E14" i="3"/>
  <c r="O11" i="3"/>
  <c r="N11" i="3"/>
  <c r="M11" i="3"/>
  <c r="L11" i="3"/>
  <c r="K11" i="3"/>
  <c r="J11" i="3"/>
  <c r="I11" i="3"/>
  <c r="G11" i="3"/>
  <c r="E11" i="3"/>
  <c r="D7" i="3"/>
  <c r="L31" i="3"/>
</calcChain>
</file>

<file path=xl/sharedStrings.xml><?xml version="1.0" encoding="utf-8"?>
<sst xmlns="http://schemas.openxmlformats.org/spreadsheetml/2006/main" count="999" uniqueCount="491">
  <si>
    <t>Masques des personnes travaillant à l'encollage</t>
  </si>
  <si>
    <t>Masques opérationnels</t>
  </si>
  <si>
    <t>Impact</t>
  </si>
  <si>
    <t>Fréquence</t>
  </si>
  <si>
    <t>Enregistrement</t>
  </si>
  <si>
    <t>Actions</t>
  </si>
  <si>
    <t>Rapport d'analyse</t>
  </si>
  <si>
    <t>Pollution de l'air Pollution de l'eau Pollution du sol</t>
  </si>
  <si>
    <t>Rapport de vérification</t>
  </si>
  <si>
    <t xml:space="preserve">Pollution de l'air </t>
  </si>
  <si>
    <t xml:space="preserve">Pollution de l'eau </t>
  </si>
  <si>
    <t>annuelle</t>
  </si>
  <si>
    <t>Mensuelle</t>
  </si>
  <si>
    <t>Déchets</t>
  </si>
  <si>
    <t xml:space="preserve">Pollution de l'air          </t>
  </si>
  <si>
    <t>Pas  de Fuite</t>
  </si>
  <si>
    <t>Pollution de l'air</t>
  </si>
  <si>
    <t>Bruit</t>
  </si>
  <si>
    <t>Mensuelle/ machine</t>
  </si>
  <si>
    <t>Hebdomadaire/ machine</t>
  </si>
  <si>
    <t>Colle &lt; à 1000 l</t>
  </si>
  <si>
    <t>Annuelle</t>
  </si>
  <si>
    <t>Quantité transformée par jour &lt; à 10 T</t>
  </si>
  <si>
    <t>Date de réalisation</t>
  </si>
  <si>
    <t>Doc technique</t>
  </si>
  <si>
    <t>Prochaine réalisation</t>
  </si>
  <si>
    <t>Pollution du sol</t>
  </si>
  <si>
    <t>Secteurs</t>
  </si>
  <si>
    <t>Tous</t>
  </si>
  <si>
    <t>Origine</t>
  </si>
  <si>
    <t>Détermination des aspects environnementaux</t>
  </si>
  <si>
    <t>Arrêté du 02 mai 2002 rubrique 2940 application, séchage de colle sur métal procédé au trempé</t>
  </si>
  <si>
    <t>Arrêté du 14 janvier 2002 rubrique 2661 transformation du caoutchouc</t>
  </si>
  <si>
    <t>Hygiène</t>
  </si>
  <si>
    <t>Plan de surveillance</t>
  </si>
  <si>
    <t>Conforme à la réglementation</t>
  </si>
  <si>
    <t>Suivi du nombre d'accident</t>
  </si>
  <si>
    <t>Fichier excel : Suivi des accidents du travail</t>
  </si>
  <si>
    <t>Suivi des performances</t>
  </si>
  <si>
    <t>Suivi du nombre des soins infirmerie</t>
  </si>
  <si>
    <t>Fichier excel : Suivi des soins infirmerie</t>
  </si>
  <si>
    <t>Mensuelle                          Annuelle</t>
  </si>
  <si>
    <t>Suivi du taux de fréquence et du taux de gravité</t>
  </si>
  <si>
    <t>Fichier excel : Suivi du taux de fréquence et taux de gravité</t>
  </si>
  <si>
    <t>tous</t>
  </si>
  <si>
    <t>Contrôle audiométrique</t>
  </si>
  <si>
    <t>Tous les 2  ans</t>
  </si>
  <si>
    <t>Dossier par personne</t>
  </si>
  <si>
    <t>Circulaire du 02/12/2003</t>
  </si>
  <si>
    <t>Formation des SST</t>
  </si>
  <si>
    <t>Rapport TPM niveau 2</t>
  </si>
  <si>
    <t>Rapport TPM niveau 1</t>
  </si>
  <si>
    <t>Visites médicales</t>
  </si>
  <si>
    <t>Médecine du travail</t>
  </si>
  <si>
    <t>Dossier médical par personne</t>
  </si>
  <si>
    <t>Obervations</t>
  </si>
  <si>
    <t>Rapport TPM niveau 3</t>
  </si>
  <si>
    <t>En cas de problème établissement d'un bon d'intervention</t>
  </si>
  <si>
    <t>Décret du 14/11/88                          Arrêté du 20/12/88 ET 17/01/89                                                  Circulaire du 6/02/89                           UTE C 18-510</t>
  </si>
  <si>
    <t>Vérification de la validité des permis des utilisateurs de chariot élévateur à conducteur porté + nacelle + autorisations employeur</t>
  </si>
  <si>
    <t>Date de péremption</t>
  </si>
  <si>
    <t>Maîtrise opérationnelle</t>
  </si>
  <si>
    <t>Vérification de la validité des agréements des prestataires</t>
  </si>
  <si>
    <t>Liste accréditations et agréements des prestataires de service</t>
  </si>
  <si>
    <t>Réactualisation des fiches de données sécurité</t>
  </si>
  <si>
    <t>Tous les 10 ans</t>
  </si>
  <si>
    <t>Rapport</t>
  </si>
  <si>
    <t>Equipements concernés</t>
  </si>
  <si>
    <t>Machine PERO ALU et ACIER</t>
  </si>
  <si>
    <t>Toutes les presses</t>
  </si>
  <si>
    <t>Site</t>
  </si>
  <si>
    <t>Tous les 5 ans</t>
  </si>
  <si>
    <t>Arrêté du 7 mai 2007</t>
  </si>
  <si>
    <t>Changement des filtre et désinfection</t>
  </si>
  <si>
    <t>Dangers</t>
  </si>
  <si>
    <t>Substances et préparation dangereuses
Atmophère de travail</t>
  </si>
  <si>
    <t>Sous traitant</t>
  </si>
  <si>
    <t>Incendie, explosion</t>
  </si>
  <si>
    <t>Conforme</t>
  </si>
  <si>
    <t>Efficacité du système de filtration</t>
  </si>
  <si>
    <t>Machine, postes et équipements de travail</t>
  </si>
  <si>
    <t>Objectifs/ Seuils/ Valeurs cibles</t>
  </si>
  <si>
    <t>Atmophère de travail</t>
  </si>
  <si>
    <t>Chute d'objet</t>
  </si>
  <si>
    <t>Vérification des équipements de production et des organes de sécurité (TPM niveau 2)</t>
  </si>
  <si>
    <t>Vérification des équipements de production et des organes de sécurité (TPM niveau 1)</t>
  </si>
  <si>
    <t>Vérification des équipements de production et des organes de sécurité (TPM niveau 3)</t>
  </si>
  <si>
    <t>Production (Opérateurs)</t>
  </si>
  <si>
    <t>Electrique</t>
  </si>
  <si>
    <t>Conformité des installations</t>
  </si>
  <si>
    <t>Répartition des AT</t>
  </si>
  <si>
    <t>Répartition des soins</t>
  </si>
  <si>
    <t>Taux de fréquence et taux de gravité</t>
  </si>
  <si>
    <t>Niveau d'éclairage suffisant</t>
  </si>
  <si>
    <t>Identifier une éventuelle baisse</t>
  </si>
  <si>
    <t>Bilan de santé</t>
  </si>
  <si>
    <t>Validité des autorisations de conduite</t>
  </si>
  <si>
    <t>Manutention mécanique</t>
  </si>
  <si>
    <t>Validité des habilitations</t>
  </si>
  <si>
    <t>100 % SST recyclés</t>
  </si>
  <si>
    <t xml:space="preserve">Tous les ans  </t>
  </si>
  <si>
    <t>Casque non périmés</t>
  </si>
  <si>
    <t>Intervention d'entreprises extérieures</t>
  </si>
  <si>
    <t>Prestataires agréés</t>
  </si>
  <si>
    <t>Identification de l'évolution des risques</t>
  </si>
  <si>
    <t>Pollution de l'eau</t>
  </si>
  <si>
    <t>CdT R4227-28 à R4227-33 + R4227-39</t>
  </si>
  <si>
    <t>Arrêté du 19/03/1993
CdT R4721-12 + R4323-99 à R4323-103 + R4323-99 + R4535-7</t>
  </si>
  <si>
    <t>CdT R4412-17 + R4412-26 + R4224-7 + R4412-25</t>
  </si>
  <si>
    <t>Arrêté du 8 octobre 1987
Cdt R4222-20 R4222-21</t>
  </si>
  <si>
    <t>Arrêté du 14 janvier 2002 rubrique 2661 transformation du caoutchouc + arrêté du 5 mars 1993 + Cdt R4721-11 + R4323-22 à R4323-28 +  R4535-7</t>
  </si>
  <si>
    <t>CdT R4624-11 à R4624-14 + R4624-16 à R4624-18</t>
  </si>
  <si>
    <t>CdT R4225-2 + R4225-3</t>
  </si>
  <si>
    <t>Arrêté du 31/01/1989</t>
  </si>
  <si>
    <t>Substances et préparation dangereuses</t>
  </si>
  <si>
    <t>Annuelle  ou à chaque modification du processus</t>
  </si>
  <si>
    <t>Bon état des dispositifs de sécurité des équipements de travail</t>
  </si>
  <si>
    <t>Filtration efficace</t>
  </si>
  <si>
    <t>Gaines propres</t>
  </si>
  <si>
    <t>Cdt R4222-1 à  R4222-26 + R4412-149 + R4412-150 + R4722-1 + R4722-13 + R4722-26 + R4722-2 + R4722-14 + R4724-3 + R4724-2</t>
  </si>
  <si>
    <t>Identifier l'absence de fissures ou de fuites + propreté</t>
  </si>
  <si>
    <t>Pollution du sol
Pollution de l'eau</t>
  </si>
  <si>
    <t>CdT R4225-4
Arrêté du 5 mai 1995</t>
  </si>
  <si>
    <t>Tous les 3 mois</t>
  </si>
  <si>
    <t>Réalisation des opérations de nettoyage et de désinfection</t>
  </si>
  <si>
    <r>
      <t xml:space="preserve">ANALYSES: 
</t>
    </r>
    <r>
      <rPr>
        <sz val="10"/>
        <rFont val="Comic Sans MS"/>
        <family val="4"/>
      </rPr>
      <t>Rejets aqueux des bains  rinçage PERO ALU  
Rejet aqueux des bains de rinçage  PERO ACIER</t>
    </r>
  </si>
  <si>
    <r>
      <t xml:space="preserve">CdT R4323-55 à R4323-57    </t>
    </r>
    <r>
      <rPr>
        <sz val="10"/>
        <color indexed="10"/>
        <rFont val="Comic Sans MS"/>
        <family val="4"/>
      </rPr>
      <t xml:space="preserve">  </t>
    </r>
    <r>
      <rPr>
        <sz val="10"/>
        <rFont val="Comic Sans MS"/>
        <family val="4"/>
      </rPr>
      <t xml:space="preserve">                           Décret du 02/12/98                            Arrêté  du 02/12/98 </t>
    </r>
  </si>
  <si>
    <t>Eviter les pannes + risques d'incendie</t>
  </si>
  <si>
    <t>ANALYSES des eaux pluviales afin de vérifier l'efficacité des débourbeurs/ séparateurs</t>
  </si>
  <si>
    <t>Voir Arrêté du 14 janvier 2002 rubrique 2661 transformation du caoutchouc + Convention</t>
  </si>
  <si>
    <t>Arrêté du  30 juin 1998 : rubrique 2565 traitement des métaux et matière plastique 
Convention</t>
  </si>
  <si>
    <t>Code de l'environnement
R512-55 à R512-66
Décret 2009-835 du 6 juillet 2009 (échéancier des dates butoires</t>
  </si>
  <si>
    <t>&gt; à 90%</t>
  </si>
  <si>
    <t>Code de l'environnement
R224-17 à R224-41-9
Arrêté du 02/10/2009</t>
  </si>
  <si>
    <t>Vérification si les médicaments ne sont pas périmés</t>
  </si>
  <si>
    <t>0 médicament périmé</t>
  </si>
  <si>
    <t>Infirmerie</t>
  </si>
  <si>
    <t>Santé</t>
  </si>
  <si>
    <t>semestrielle</t>
  </si>
  <si>
    <t>Date d'impression :</t>
  </si>
  <si>
    <t>Travailleurs Isolés</t>
  </si>
  <si>
    <t>Déclanchement de l'alarme</t>
  </si>
  <si>
    <t>Vérificattion du fonctionnement des PTI et de l'intervention d'une personne pour porter secours</t>
  </si>
  <si>
    <t xml:space="preserve">Tous les 3 ans  </t>
  </si>
  <si>
    <t>Voir Arrêté du  30 juin 1998  rubrique 2565 traitement des métaux et matière plastique + convention du 29/04/2009</t>
  </si>
  <si>
    <t>Formation aux risques chimiques</t>
  </si>
  <si>
    <t>tous les 5 ans</t>
  </si>
  <si>
    <t>Personnel concerné formé</t>
  </si>
  <si>
    <t>site</t>
  </si>
  <si>
    <t>articles  du Code du travai L. 4121-2l
et  R. 4412-38 et 39</t>
  </si>
  <si>
    <t>Formation ATEX</t>
  </si>
  <si>
    <t>article R 4227-49</t>
  </si>
  <si>
    <t>tous les 2 ans</t>
  </si>
  <si>
    <t>tous les ans</t>
  </si>
  <si>
    <t>Exigence Freudenberg FSS3</t>
  </si>
  <si>
    <t>tous les 3 ans</t>
  </si>
  <si>
    <t>Nacelle</t>
  </si>
  <si>
    <t>Réglementation</t>
  </si>
  <si>
    <t>Gants en bon état</t>
  </si>
  <si>
    <t>Evaluation annuelle</t>
  </si>
  <si>
    <t>Personnel concerné évalué</t>
  </si>
  <si>
    <t>Responsable</t>
  </si>
  <si>
    <t>Production
Opérateurs leaders</t>
  </si>
  <si>
    <t>M. JEAN</t>
  </si>
  <si>
    <t>C Sazerat</t>
  </si>
  <si>
    <t>GEREP</t>
  </si>
  <si>
    <t>agence de l'eau Loire Bretagne</t>
  </si>
  <si>
    <t>APAVE</t>
  </si>
  <si>
    <t>service HSE</t>
  </si>
  <si>
    <t>tout le personnel</t>
  </si>
  <si>
    <t>société agréée</t>
  </si>
  <si>
    <t>organisme agréé</t>
  </si>
  <si>
    <t>conseiller à la sécurité</t>
  </si>
  <si>
    <t>AIST</t>
  </si>
  <si>
    <t>Aproval</t>
  </si>
  <si>
    <t>mensuelle</t>
  </si>
  <si>
    <t>à chaque livraison</t>
  </si>
  <si>
    <t>Incendie</t>
  </si>
  <si>
    <t>code travail
R4224-12
arrêté du 21 décembre 1993</t>
  </si>
  <si>
    <t>code travail
R4721-11
arrêté du 1er mars 2004 (article 23)</t>
  </si>
  <si>
    <t>code travail
R4721-11
arrêté du 1er mars 2004</t>
  </si>
  <si>
    <t>code travail
R4721-11
arrêté du 1er mars 2004 (article 24)</t>
  </si>
  <si>
    <t>code travail
R4323-99
arrêté du 19 mars 1993</t>
  </si>
  <si>
    <t>recommandations CRAM</t>
  </si>
  <si>
    <t>arrêté du 10 octobre 2000
décret 88-1056 du 14 novembre 1988</t>
  </si>
  <si>
    <t>Assurances</t>
  </si>
  <si>
    <t>code travail
R4227-39
ED 828 INRS</t>
  </si>
  <si>
    <t>Règles APSAD R17</t>
  </si>
  <si>
    <t>code travail
R4227-35, 36 et 39
arrêté du 4 novembre 1993 (art 15)</t>
  </si>
  <si>
    <t>Code du Travail
R4227-39</t>
  </si>
  <si>
    <t>Décret 99-1046 du 13/12/1999
Arrêté du 15/03/2000</t>
  </si>
  <si>
    <t>Remarque auditeur lors de l'audit AUDI des 20 et 21 avril 2005</t>
  </si>
  <si>
    <t>arrêté préfectoral du 12 août 2002
(article 5-2)</t>
  </si>
  <si>
    <t>Aspect Environnemental</t>
  </si>
  <si>
    <t>arrêté 26 février 2003
et arrêté du 14 décembre 2011</t>
  </si>
  <si>
    <t>code travail
R4222-20
arrêté du 08 octobre 1987</t>
  </si>
  <si>
    <t xml:space="preserve">code travail
R4412-27
arrêté du 30 juin 2004
décret 2007-1539 du 26/10/07 </t>
  </si>
  <si>
    <t>arrêté préfectoral du 12 août 2002
(article 7-3)</t>
  </si>
  <si>
    <t>arrêté préfectoral du 12 août 2002
(article 6-4)</t>
  </si>
  <si>
    <t>arrêté ADR</t>
  </si>
  <si>
    <t>arrêté du 31 janvier 2008
GEREP</t>
  </si>
  <si>
    <t>arrêté du 21 décembre 2007
article L213-10 code environnement</t>
  </si>
  <si>
    <t>article L4612-16 du code du travail
arrêté du 12 décembre 1985</t>
  </si>
  <si>
    <t>arrêté préfectoral du 12 août 2002
(article 9-4)
arrêté du 30 juin 1997 rubrique 2560 article 8-4</t>
  </si>
  <si>
    <t>code travail
R4433-1 - R4431-2 - R4433-2</t>
  </si>
  <si>
    <t>réglementation pour les centres de traitement</t>
  </si>
  <si>
    <t>Rapport de vérification
Service HSE
registre incendie</t>
  </si>
  <si>
    <t>Plan ETARE / Bureau Animateur sécurité</t>
  </si>
  <si>
    <t>rapport d'analyse
classement service HSE division</t>
  </si>
  <si>
    <t>rapport d'analyse
classement HSE carter
+ résultats dans fichier informatique</t>
  </si>
  <si>
    <t>rapport enregistré sous L/Support/HSE/Public/Protocole sécurité</t>
  </si>
  <si>
    <t xml:space="preserve">site </t>
  </si>
  <si>
    <t>rapport d'analyse
classement service HSE Carter</t>
  </si>
  <si>
    <t>dans fichier "déchets"</t>
  </si>
  <si>
    <t>rapport d'incident</t>
  </si>
  <si>
    <t>bon état</t>
  </si>
  <si>
    <t>/</t>
  </si>
  <si>
    <t>conformité</t>
  </si>
  <si>
    <t>conforme</t>
  </si>
  <si>
    <t>voir indicateur HSE</t>
  </si>
  <si>
    <t>voir indicateur</t>
  </si>
  <si>
    <t>fonctionnement correct</t>
  </si>
  <si>
    <t>aucune</t>
  </si>
  <si>
    <t>état initial</t>
  </si>
  <si>
    <t>suivant produit</t>
  </si>
  <si>
    <t>5,5 à 8,5
&lt; 600 mg/l
&lt; 800 mg/l
&lt; 2000 mg/l
&lt; 10 mg/l
&lt; 2 mg/l</t>
  </si>
  <si>
    <t>&lt; 85dB</t>
  </si>
  <si>
    <t>valable pour l'année en cours</t>
  </si>
  <si>
    <t>doivent être sur rétention</t>
  </si>
  <si>
    <t>Visite prévention incendie</t>
  </si>
  <si>
    <t>Formation du personnel équipe d'intervention</t>
  </si>
  <si>
    <t>Exercice d'évacuation</t>
  </si>
  <si>
    <t>Vérification des douches de sécurité</t>
  </si>
  <si>
    <t>suivi des consommations électricité</t>
  </si>
  <si>
    <t>suivi des consommations gaz</t>
  </si>
  <si>
    <t>suivi des tonnages et des coûts des déchets</t>
  </si>
  <si>
    <t xml:space="preserve">analyses émissions atmosphériques </t>
  </si>
  <si>
    <t>analyse eaux rejetées (données en valeurs moyennes journalières)</t>
  </si>
  <si>
    <t>visite du conseiller à la sécurité</t>
  </si>
  <si>
    <t>changer la batterie du défibrilateur</t>
  </si>
  <si>
    <t>changer les électrodes du défibrilateur</t>
  </si>
  <si>
    <t>déclaration des emissions polluantes</t>
  </si>
  <si>
    <t>Bilan CHSCT</t>
  </si>
  <si>
    <t>mesures
 nuisances sonores</t>
  </si>
  <si>
    <t>bruit
aux postes de travail</t>
  </si>
  <si>
    <t>mise à jour des CAP (certificat d'Accepation Préhalable) des déchets dangereux</t>
  </si>
  <si>
    <t>audit du stockage des produits chimiques - liquides sur rétention</t>
  </si>
  <si>
    <t xml:space="preserve">indicateur </t>
  </si>
  <si>
    <t>un point non conforme au M7000
A faire en 2012 : annulé, vu avec Guy Rollé. Ce qui fait foi c'est l'arrêté et dans l'arrêté il y a tous les 10 ans. On attend le prochain arrêté préfectoral</t>
  </si>
  <si>
    <t>tous les ateliers</t>
  </si>
  <si>
    <t>Site Chamborêt
toutes activités</t>
  </si>
  <si>
    <t>zones chargements - déchargements</t>
  </si>
  <si>
    <t>défibrilateur</t>
  </si>
  <si>
    <t>site Chamborêt
réjets aqueux</t>
  </si>
  <si>
    <t>site Chamborêt
limites de propriété 
4 points de mesures</t>
  </si>
  <si>
    <t>PLAN DE SURVEILLANCE FJP</t>
  </si>
  <si>
    <t>Pollution des eaux</t>
  </si>
  <si>
    <t>Pollution des sols</t>
  </si>
  <si>
    <t>Equipements de travail</t>
  </si>
  <si>
    <t>Chute hauteur</t>
  </si>
  <si>
    <t>Substances dangereuses</t>
  </si>
  <si>
    <t>B. LANDRE</t>
  </si>
  <si>
    <t>Mise à jour du plan ETARE si necessaire</t>
  </si>
  <si>
    <r>
      <t>&lt;</t>
    </r>
    <r>
      <rPr>
        <sz val="10"/>
        <rFont val="Comic Sans MS"/>
        <family val="4"/>
      </rPr>
      <t xml:space="preserve"> 1 kg/h
</t>
    </r>
    <r>
      <rPr>
        <u/>
        <sz val="10"/>
        <rFont val="Comic Sans MS"/>
        <family val="4"/>
      </rPr>
      <t>&lt;</t>
    </r>
    <r>
      <rPr>
        <sz val="10"/>
        <rFont val="Comic Sans MS"/>
        <family val="4"/>
      </rPr>
      <t xml:space="preserve"> 110 mg/Nm</t>
    </r>
    <r>
      <rPr>
        <vertAlign val="superscript"/>
        <sz val="10"/>
        <rFont val="Comic Sans MS"/>
        <family val="4"/>
      </rPr>
      <t xml:space="preserve">3
 </t>
    </r>
    <r>
      <rPr>
        <u/>
        <sz val="10"/>
        <rFont val="Comic Sans MS"/>
        <family val="4"/>
      </rPr>
      <t>&lt;</t>
    </r>
    <r>
      <rPr>
        <sz val="10"/>
        <rFont val="Comic Sans MS"/>
        <family val="4"/>
      </rPr>
      <t xml:space="preserve"> 1kg/h
</t>
    </r>
    <r>
      <rPr>
        <u/>
        <sz val="10"/>
        <rFont val="Comic Sans MS"/>
        <family val="4"/>
      </rPr>
      <t>&lt;</t>
    </r>
    <r>
      <rPr>
        <sz val="10"/>
        <rFont val="Comic Sans MS"/>
        <family val="4"/>
      </rPr>
      <t xml:space="preserve"> 100 mg/Nm</t>
    </r>
    <r>
      <rPr>
        <vertAlign val="superscript"/>
        <sz val="10"/>
        <rFont val="Comic Sans MS"/>
        <family val="4"/>
      </rPr>
      <t>3</t>
    </r>
  </si>
  <si>
    <t>points de rejet atmosphérique</t>
  </si>
  <si>
    <t>3 points de rejet eau :
surverse de l'étang
bassin d'orage
réseau communal</t>
  </si>
  <si>
    <t>plan de surveillance</t>
  </si>
  <si>
    <t>5 dB
3 dB
75 db jour 55 nuit
55 dB jour 50 nuit
65 dB jour 45 nuit
55 dB jour 45 nuit</t>
  </si>
  <si>
    <t>bon fonctionnement de l'équipement</t>
  </si>
  <si>
    <t>plan cartographie bruit</t>
  </si>
  <si>
    <t>P. ROUSSY</t>
  </si>
  <si>
    <t>A mettre en place (pris en compte sur plan d'action SSE n°1040)</t>
  </si>
  <si>
    <t>Anuelle/ équipement</t>
  </si>
  <si>
    <t>Service RH</t>
  </si>
  <si>
    <t>Remarque : Si anomalie ou non-conformité, définition des actions correctives et préventives pour prise en compte sur un plan d'actions</t>
  </si>
  <si>
    <t>Numéro de ligne</t>
  </si>
  <si>
    <t>entreprise extérieure</t>
  </si>
  <si>
    <t>annuel</t>
  </si>
  <si>
    <t xml:space="preserve">Bon fonctionnement </t>
  </si>
  <si>
    <t>réglementation</t>
  </si>
  <si>
    <t>Decennale</t>
  </si>
  <si>
    <t>1,1</t>
  </si>
  <si>
    <t>adhérisation</t>
  </si>
  <si>
    <t>Vérification de la quantité totale des différents contenants                                            (actuellement: 900 l)</t>
  </si>
  <si>
    <t>changement des cartouches et inspection des masques</t>
  </si>
  <si>
    <t>3/an</t>
  </si>
  <si>
    <t>2,2</t>
  </si>
  <si>
    <t>4,1</t>
  </si>
  <si>
    <t>3,3</t>
  </si>
  <si>
    <t>3,1</t>
  </si>
  <si>
    <t>Vérification de l'enregistrement des opérations de nettoyage et de désinfection</t>
  </si>
  <si>
    <t>vérification par les utilisateurs à chaque utilisation</t>
  </si>
  <si>
    <t>utilisateurs</t>
  </si>
  <si>
    <t>Recommandation CARSAT
Exigence Freudenberg FSS3</t>
  </si>
  <si>
    <t xml:space="preserve"> CACES</t>
  </si>
  <si>
    <t>Chariots (catégories 1+2+3) + nacelle</t>
  </si>
  <si>
    <t>Chariots (catégories 1+2+3)</t>
  </si>
  <si>
    <t>Formation  sans délivrance de CACES</t>
  </si>
  <si>
    <t>1,1
2,2
3,2</t>
  </si>
  <si>
    <t>Médecin du travail</t>
  </si>
  <si>
    <t>Formation TMD</t>
  </si>
  <si>
    <t>liste des FDS série</t>
  </si>
  <si>
    <t>2,3 à 2,5</t>
  </si>
  <si>
    <t>exigence interne</t>
  </si>
  <si>
    <t>code travail</t>
  </si>
  <si>
    <t>Pollution de l'air, eau, sol</t>
  </si>
  <si>
    <t>Equipe 1ère intervention</t>
  </si>
  <si>
    <t>utilisation des extincteurs</t>
  </si>
  <si>
    <t>Serres-files</t>
  </si>
  <si>
    <t>formation</t>
  </si>
  <si>
    <t>évacuation du personnel</t>
  </si>
  <si>
    <t>triennale</t>
  </si>
  <si>
    <t>TA 44 86 0017</t>
  </si>
  <si>
    <t>2,1 et 4,1</t>
  </si>
  <si>
    <t>document de suivi</t>
  </si>
  <si>
    <t>douches de sécurité</t>
  </si>
  <si>
    <t>1,1 et 3,2</t>
  </si>
  <si>
    <t>Diminution des ressources naturelles</t>
  </si>
  <si>
    <t>compteurs électriques</t>
  </si>
  <si>
    <t>compteurs gaz</t>
  </si>
  <si>
    <t>documentation technique</t>
  </si>
  <si>
    <t>règlementation</t>
  </si>
  <si>
    <t>réjets atmosphériques</t>
  </si>
  <si>
    <t>Pollution air</t>
  </si>
  <si>
    <t>1,1 et 2,1</t>
  </si>
  <si>
    <t>TA 42 86 0001</t>
  </si>
  <si>
    <t>4,1 et 3,2</t>
  </si>
  <si>
    <t>a chaque changement significatif</t>
  </si>
  <si>
    <t>stockage produits chimiques</t>
  </si>
  <si>
    <t>CAP déchets</t>
  </si>
  <si>
    <t>Formation aux risques électriques</t>
  </si>
  <si>
    <t>mensuel</t>
  </si>
  <si>
    <t>Vérification si soumis à l'audit énergétique : l’article L. 233-1 du code de l’énergie si pour les deux exercices comptables consécutifs précédant la date d’obligation d’audit :</t>
  </si>
  <si>
    <t>l’article L. 233-1 du code de l’énergie</t>
  </si>
  <si>
    <t>E. DOS SANTOS</t>
  </si>
  <si>
    <t>2,4 et 2,5</t>
  </si>
  <si>
    <t>adhérisation + cuve de gaz</t>
  </si>
  <si>
    <t>1,1 + 3,4</t>
  </si>
  <si>
    <t>Pris en compte dans l'audit SPE</t>
  </si>
  <si>
    <t>Recomman,dation de l'installateur (Sté FRANKLIN)</t>
  </si>
  <si>
    <t>Bonne protection contre la foudre</t>
  </si>
  <si>
    <t>4 PTI (Protection Travailleur Isolé</t>
  </si>
  <si>
    <r>
      <t>annuelle</t>
    </r>
    <r>
      <rPr>
        <sz val="10"/>
        <color indexed="10"/>
        <rFont val="Comic Sans MS"/>
        <family val="4"/>
      </rPr>
      <t xml:space="preserve"> </t>
    </r>
    <r>
      <rPr>
        <b/>
        <sz val="10"/>
        <color indexed="10"/>
        <rFont val="Comic Sans MS"/>
        <family val="4"/>
      </rPr>
      <t>(en attente de décision de l'arrêté à suivre)</t>
    </r>
  </si>
  <si>
    <t>enregistrement informatique</t>
  </si>
  <si>
    <t>Responsables de service</t>
  </si>
  <si>
    <t>GSF</t>
  </si>
  <si>
    <t>Etablir le planning des situations d'urgence de l'année en cours</t>
  </si>
  <si>
    <t>Planning établit</t>
  </si>
  <si>
    <t>pollution du sol, de l'eau et de l'air</t>
  </si>
  <si>
    <t>Site (voir liste des situation d'urgenc)</t>
  </si>
  <si>
    <t>Site (voir liste des situation d'urgence)</t>
  </si>
  <si>
    <t>OHSAS 18001 et ISO 14001 + Cdt pour évacuation incendie</t>
  </si>
  <si>
    <t>Documentation à jour</t>
  </si>
  <si>
    <t>Vérification liste des contacts crisis management + conformité des plans réseaux</t>
  </si>
  <si>
    <t>Barrage sur l'étang</t>
  </si>
  <si>
    <t>suivi des entreprises extérieures</t>
  </si>
  <si>
    <t xml:space="preserve">donner la synthèse d'appréciation des EE aux achats et aux EE </t>
  </si>
  <si>
    <t>vérification et nettoyage si necessaire</t>
  </si>
  <si>
    <t>Arrêté du 04 octobre 2010</t>
  </si>
  <si>
    <t>sécurité</t>
  </si>
  <si>
    <t>A ttente</t>
  </si>
  <si>
    <t>Contrôle ICPE en déclaration rubrique:
2563
2940
4718-2</t>
  </si>
  <si>
    <t>on considère que le passage en DC est en Dec 14 (vu avec GR) 1er contrôle 5 ans après le passage --&gt; après tous les 10 ans</t>
  </si>
  <si>
    <t>1 PTI (Protection Travailleur Isolé</t>
  </si>
  <si>
    <t>Déclenchement de l'alarme</t>
  </si>
  <si>
    <t>Vérification du fonctionnement du PTI et de l'intervention de la plateforme</t>
  </si>
  <si>
    <t>vérification par les utilisateurs 1fois/mois</t>
  </si>
  <si>
    <t>Arevoir lorsque les travaux seront finis</t>
  </si>
  <si>
    <t>redevance pollution eau origine non domestiques</t>
  </si>
  <si>
    <t>A. BACH</t>
  </si>
  <si>
    <t>Opérateurs</t>
  </si>
  <si>
    <t>document FB 44 50 028 stocké à l'adhérisation</t>
  </si>
  <si>
    <t>code travail
R4227-39
ED 828 INRS                                  Règles APSAD R17</t>
  </si>
  <si>
    <t>PTI ATEX</t>
  </si>
  <si>
    <t>Faire un essai annuel de cascading pour voir si la procédure d'urgence fonctionne correctement</t>
  </si>
  <si>
    <t>Arrêt de cette prestation fin 2016 car on est plus soumis à autorisation</t>
  </si>
  <si>
    <t xml:space="preserve">M. JEAN 
</t>
  </si>
  <si>
    <t>Pas Soumis</t>
  </si>
  <si>
    <t>– soit son effectif excède 250 personnes ;
– soit son chiffre d’affaires annuel excède 50 millions d’euros et son total de bilan excède 43 millions d’euros
pendant 2 ans consécutifs</t>
  </si>
  <si>
    <r>
      <rPr>
        <b/>
        <sz val="10"/>
        <color indexed="10"/>
        <rFont val="Comic Sans MS"/>
        <family val="4"/>
      </rPr>
      <t>Site (Résultat FJP)</t>
    </r>
    <r>
      <rPr>
        <b/>
        <sz val="10"/>
        <rFont val="Comic Sans MS"/>
        <family val="4"/>
      </rPr>
      <t xml:space="preserve">
nb de salarié (2014) : 180
nb de salarié (2015) : 179
CA (2015) : 47,652
CA (2014) : 39,170
Bilan (2015) : 52,134
Bilan (2014) : 48,872</t>
    </r>
  </si>
  <si>
    <t>C. BONNEAU</t>
  </si>
  <si>
    <t xml:space="preserve">annuelle
</t>
  </si>
  <si>
    <t>A. CALVIGNAC</t>
  </si>
  <si>
    <t>intervenant extérieur</t>
  </si>
  <si>
    <t>A. BACH
B. BARISAUX</t>
  </si>
  <si>
    <t>non soumis</t>
  </si>
  <si>
    <r>
      <t xml:space="preserve">APAVE
</t>
    </r>
    <r>
      <rPr>
        <sz val="10"/>
        <color indexed="10"/>
        <rFont val="Comic Sans MS"/>
        <family val="4"/>
      </rPr>
      <t>pas d'obligation des assurances, les visites ne seront plus faites à compter de 2016</t>
    </r>
  </si>
  <si>
    <t>vérifier les listes des serres-file et des chargés d'intervention</t>
  </si>
  <si>
    <t>Equipe de seconde intervention</t>
  </si>
  <si>
    <t>Formation de l'équipe de seconde intervantion</t>
  </si>
  <si>
    <t>avoir des personnes formées pour lutter contre l'incendie</t>
  </si>
  <si>
    <t xml:space="preserve">Seul le médecin du travail détient les dates et les dossiers </t>
  </si>
  <si>
    <t>Tous les 2 ans ou bi-annuelle</t>
  </si>
  <si>
    <t>Suivi par les RH via un fichier Excel</t>
  </si>
  <si>
    <t xml:space="preserve">Vérification de la quantité transformée par jour                                                 </t>
  </si>
  <si>
    <t>1,1/2,2/2,5 et 3,2</t>
  </si>
  <si>
    <t>hygiène</t>
  </si>
  <si>
    <t>fluide rince-oeil</t>
  </si>
  <si>
    <t>Aspect sécurité</t>
  </si>
  <si>
    <t>Vérifier que les flacons rince-œil ne soient pas ouvert et/ou périmés</t>
  </si>
  <si>
    <t>mesuelle</t>
  </si>
  <si>
    <t>A. BACH
B. BARISAUX
D. PAILLER
T. LAGRANGE</t>
  </si>
  <si>
    <t>Vérification de la validité des habilitations électriques</t>
  </si>
  <si>
    <t>Analysis</t>
  </si>
  <si>
    <r>
      <t>annuelle</t>
    </r>
    <r>
      <rPr>
        <sz val="10"/>
        <color indexed="10"/>
        <rFont val="Comic Sans MS"/>
        <family val="4"/>
      </rPr>
      <t xml:space="preserve"> </t>
    </r>
  </si>
  <si>
    <t>Incendie, explosion, intrusion</t>
  </si>
  <si>
    <t>procédure interne à FJP</t>
  </si>
  <si>
    <t>déclenchement de la TA 44 86 0023</t>
  </si>
  <si>
    <t>vérifier les jours d'ouverture et fermeture du site</t>
  </si>
  <si>
    <t>vérifier mensuellement le bon fonctionnement de la batterie</t>
  </si>
  <si>
    <t>fonctionnement correct (voyant vert)</t>
  </si>
  <si>
    <t>tous les mois</t>
  </si>
  <si>
    <t>Procédure groupe</t>
  </si>
  <si>
    <t>Mise à jour du document site risks and site security</t>
  </si>
  <si>
    <t>réseau FJP + site du groupe</t>
  </si>
  <si>
    <t>Exigence Freudenberg</t>
  </si>
  <si>
    <t>Evaluation de la conformité à toutes les exigences Freudenberg (FSS, FES, etc)</t>
  </si>
  <si>
    <t>FS HSE 000 0121_FS-1_Attachment-8_Freudenberg_HSE_Assessment_Form_17_01_31</t>
  </si>
  <si>
    <t>conformité aux exigences</t>
  </si>
  <si>
    <t>site Chamborêt</t>
  </si>
  <si>
    <t>Rapport annuel du médecin du travail</t>
  </si>
  <si>
    <t>Rapport papier donné lors des réunions CHSCT</t>
  </si>
  <si>
    <t>Articles  du Code du travail  R4624-51</t>
  </si>
  <si>
    <t>réglementaire contrôle ICPE</t>
  </si>
  <si>
    <t>Risque incendie</t>
  </si>
  <si>
    <t>Cuve de gaz</t>
  </si>
  <si>
    <t>réglementaire contrôle ICPE point3,2 de la rubrique4718</t>
  </si>
  <si>
    <t>réaliser un audit du transporteur de gaz à chaque livraison</t>
  </si>
  <si>
    <t>à chaque livraison de gaz</t>
  </si>
  <si>
    <t>prochaine livraison</t>
  </si>
  <si>
    <t>V. DUVERNEUIL</t>
  </si>
  <si>
    <t>FB 45 86 002</t>
  </si>
  <si>
    <t>respect des règles de sécurité</t>
  </si>
  <si>
    <t>réaliser un audit des entreprises extérieures tous les 2 mois</t>
  </si>
  <si>
    <t>tous les 2 mois</t>
  </si>
  <si>
    <t>M. JEAN/C. BONNEAU</t>
  </si>
  <si>
    <t>FB 45 50 009</t>
  </si>
  <si>
    <t>fatigue stress surdité</t>
  </si>
  <si>
    <t>10 par trimestre</t>
  </si>
  <si>
    <t>lancer la campagne de bouchons moulés</t>
  </si>
  <si>
    <t>c; laloi</t>
  </si>
  <si>
    <t>demandé à plusieurs reprises au SDIS qui est surchargé et demande un rappel en 10/18</t>
  </si>
  <si>
    <t>réglementaire</t>
  </si>
  <si>
    <t>Réglementaire</t>
  </si>
  <si>
    <t>Vérification des installations</t>
  </si>
  <si>
    <t>bon étatvisuel et de fonctionnement</t>
  </si>
  <si>
    <t>Bon état de fonctionnement</t>
  </si>
  <si>
    <t>risque environnemental</t>
  </si>
  <si>
    <t>reporting</t>
  </si>
  <si>
    <t>fichier formation RH</t>
  </si>
  <si>
    <t>registre sécurité</t>
  </si>
  <si>
    <t xml:space="preserve">fichier informatique
HSE </t>
  </si>
  <si>
    <t>tout changement significatif</t>
  </si>
  <si>
    <t>10 fois/an</t>
  </si>
  <si>
    <t>vérification du cascading</t>
  </si>
  <si>
    <t>FJP</t>
  </si>
  <si>
    <t>protection des travailleurs</t>
  </si>
  <si>
    <t>assurances HDI et FCPS4</t>
  </si>
  <si>
    <t>pollution du sol</t>
  </si>
  <si>
    <t>réglementaire
Site en zone 3</t>
  </si>
  <si>
    <t>réaliser une mesure du taux de radon sur le site</t>
  </si>
  <si>
    <t>1 mesure</t>
  </si>
  <si>
    <t>veille réglementaire</t>
  </si>
  <si>
    <t>Détartrage et vérification du bon état de la cuve</t>
  </si>
  <si>
    <t>Nettoyage des débourbeurs/ Séparateurs + déshuileur</t>
  </si>
  <si>
    <t>Ramonage cheminée</t>
  </si>
  <si>
    <t xml:space="preserve">Conforme
</t>
  </si>
  <si>
    <t>Conforme                                                  10 ans pour CO2
15 ans en extérieur
20 ans à l'intérieur</t>
  </si>
  <si>
    <t>respect du droit d'eau</t>
  </si>
  <si>
    <t>Equipement de travail</t>
  </si>
  <si>
    <t xml:space="preserve">Décret 2010-349 du 31/03/10 
Les 2 arrêtésdu 16 avril 2010
</t>
  </si>
  <si>
    <t>suivi de consomation</t>
  </si>
  <si>
    <t>sécurité des piétons et transporteurs</t>
  </si>
  <si>
    <t>Intrusion</t>
  </si>
  <si>
    <t xml:space="preserve"> /</t>
  </si>
  <si>
    <t>risque machine</t>
  </si>
  <si>
    <t>sécurité du personnel</t>
  </si>
  <si>
    <t>tout équipement concerné par la FSS5</t>
  </si>
  <si>
    <t>HSE memo 45</t>
  </si>
  <si>
    <t>faire un rappel annuel au personnel sur le risque de shunt des sécurités (FFS5)</t>
  </si>
  <si>
    <t>conformité aux exigences groupe</t>
  </si>
  <si>
    <t>A lancer dès acceptation du devis par CF</t>
  </si>
  <si>
    <t>1/3 de la population du site/an</t>
  </si>
  <si>
    <t>confirmité réglementation</t>
  </si>
  <si>
    <t xml:space="preserve">conformité aux exigences </t>
  </si>
  <si>
    <t>Dossiers HSE</t>
  </si>
  <si>
    <t>dégivrage congélateur/freezer + nettoyagefrigo + micro-ondes
distributeurs à boissons chaudes + distributeur à nourriture</t>
  </si>
  <si>
    <t>mesures prévues en 2020 avec EK/report dû au covid-19</t>
  </si>
  <si>
    <t>en 2012 pas de redevance
Pas de déclaration à réaliser depuis 2019</t>
  </si>
  <si>
    <t>retard en 2020 dû au covid-19</t>
  </si>
  <si>
    <t>report dû au covid-19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</si>
</sst>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C]mmm\-yy;@"/>
    <numFmt numFmtId="165" formatCode="[$-40C]d\-mmm;@"/>
    <numFmt numFmtId="166" formatCode="d/m/yy;@"/>
  </numFmts>
  <fonts count="32" x14ac:knownFonts="1">
    <font>
      <sz val="10"/>
      <name val="Arial"/>
    </font>
    <font>
      <u/>
      <sz val="10"/>
      <color indexed="12"/>
      <name val="Arial"/>
      <family val="2"/>
    </font>
    <font>
      <sz val="10"/>
      <name val="Comic Sans MS"/>
      <family val="4"/>
    </font>
    <font>
      <b/>
      <sz val="48"/>
      <name val="Comic Sans MS"/>
      <family val="4"/>
    </font>
    <font>
      <b/>
      <sz val="10"/>
      <name val="Comic Sans MS"/>
      <family val="4"/>
    </font>
    <font>
      <b/>
      <sz val="14"/>
      <name val="Comic Sans MS"/>
      <family val="4"/>
    </font>
    <font>
      <b/>
      <sz val="8"/>
      <name val="Comic Sans MS"/>
      <family val="4"/>
    </font>
    <font>
      <b/>
      <sz val="9"/>
      <name val="Comic Sans MS"/>
      <family val="4"/>
    </font>
    <font>
      <b/>
      <sz val="10"/>
      <color indexed="10"/>
      <name val="Comic Sans MS"/>
      <family val="4"/>
    </font>
    <font>
      <sz val="10"/>
      <color indexed="10"/>
      <name val="Comic Sans MS"/>
      <family val="4"/>
    </font>
    <font>
      <b/>
      <sz val="12"/>
      <color indexed="9"/>
      <name val="Comic Sans MS"/>
      <family val="4"/>
    </font>
    <font>
      <b/>
      <sz val="10"/>
      <color indexed="9"/>
      <name val="Comic Sans MS"/>
      <family val="4"/>
    </font>
    <font>
      <sz val="10"/>
      <name val="Arial"/>
      <family val="2"/>
    </font>
    <font>
      <b/>
      <sz val="16"/>
      <color indexed="10"/>
      <name val="Comic Sans MS"/>
      <family val="4"/>
    </font>
    <font>
      <b/>
      <sz val="14"/>
      <color indexed="10"/>
      <name val="Comic Sans MS"/>
      <family val="4"/>
    </font>
    <font>
      <b/>
      <sz val="12"/>
      <name val="Comic Sans MS"/>
      <family val="4"/>
    </font>
    <font>
      <b/>
      <sz val="12"/>
      <color indexed="8"/>
      <name val="Comic Sans MS"/>
      <family val="4"/>
    </font>
    <font>
      <b/>
      <sz val="16"/>
      <name val="Comic Sans MS"/>
      <family val="4"/>
    </font>
    <font>
      <b/>
      <sz val="16"/>
      <color indexed="8"/>
      <name val="Comic Sans MS"/>
      <family val="4"/>
    </font>
    <font>
      <b/>
      <sz val="14"/>
      <color indexed="8"/>
      <name val="Comic Sans MS"/>
      <family val="4"/>
    </font>
    <font>
      <b/>
      <sz val="10"/>
      <name val="Arial"/>
      <family val="2"/>
    </font>
    <font>
      <b/>
      <sz val="14"/>
      <name val="Arial"/>
      <family val="2"/>
    </font>
    <font>
      <vertAlign val="superscript"/>
      <sz val="10"/>
      <name val="Comic Sans MS"/>
      <family val="4"/>
    </font>
    <font>
      <u/>
      <sz val="10"/>
      <name val="Comic Sans MS"/>
      <family val="4"/>
    </font>
    <font>
      <sz val="12"/>
      <color indexed="9"/>
      <name val="Comic Sans MS"/>
      <family val="4"/>
    </font>
    <font>
      <sz val="11"/>
      <name val="Comic Sans MS"/>
      <family val="4"/>
    </font>
    <font>
      <sz val="14"/>
      <name val="Comic Sans MS"/>
      <family val="4"/>
    </font>
    <font>
      <sz val="12"/>
      <name val="Comic Sans MS"/>
      <family val="4"/>
    </font>
    <font>
      <b/>
      <sz val="12"/>
      <color rgb="FFFF0000"/>
      <name val="Comic Sans MS"/>
      <family val="4"/>
    </font>
    <font>
      <sz val="12"/>
      <color rgb="FFFF0000"/>
      <name val="Comic Sans MS"/>
      <family val="4"/>
    </font>
    <font>
      <b/>
      <sz val="10"/>
      <color rgb="FFFF0000"/>
      <name val="Comic Sans MS"/>
      <family val="4"/>
    </font>
    <font>
      <sz val="10"/>
      <color rgb="FF000000"/>
      <name val="Comic Sans MS"/>
      <family val="4"/>
    </font>
  </fonts>
  <fills count="7">
    <fill>
      <patternFill patternType="none"/>
    </fill>
    <fill>
      <patternFill patternType="gray125"/>
    </fill>
    <fill>
      <patternFill patternType="solid">
        <fgColor indexed="12"/>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12" fillId="0" borderId="0"/>
  </cellStyleXfs>
  <cellXfs count="146">
    <xf numFmtId="0" fontId="0" fillId="0" borderId="0" xfId="0"/>
    <xf numFmtId="1" fontId="2" fillId="0" borderId="1" xfId="2" applyNumberFormat="1"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vertical="center" wrapText="1"/>
      <protection locked="0"/>
    </xf>
    <xf numFmtId="0" fontId="2" fillId="0" borderId="5" xfId="0" applyFont="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5" fillId="0" borderId="0" xfId="0" applyFont="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0" fontId="24" fillId="2" borderId="0" xfId="0" applyFont="1" applyFill="1" applyBorder="1" applyAlignment="1" applyProtection="1">
      <alignment horizontal="center" vertical="center"/>
      <protection locked="0"/>
    </xf>
    <xf numFmtId="0" fontId="11" fillId="2" borderId="0" xfId="0" applyFont="1" applyFill="1" applyBorder="1" applyAlignment="1" applyProtection="1">
      <alignment horizontal="center" vertical="center" wrapText="1"/>
      <protection locked="0"/>
    </xf>
    <xf numFmtId="14" fontId="10" fillId="2" borderId="0" xfId="0" applyNumberFormat="1" applyFont="1" applyFill="1" applyBorder="1" applyAlignment="1" applyProtection="1">
      <alignment horizontal="center" vertical="center"/>
      <protection locked="0"/>
    </xf>
    <xf numFmtId="0" fontId="28" fillId="0" borderId="0" xfId="0" applyFont="1" applyBorder="1" applyAlignment="1" applyProtection="1">
      <alignment horizontal="left" vertical="center"/>
      <protection locked="0"/>
    </xf>
    <xf numFmtId="0" fontId="29" fillId="0" borderId="0" xfId="0" applyFont="1" applyBorder="1" applyAlignment="1" applyProtection="1">
      <alignment horizontal="left" vertical="center"/>
      <protection locked="0"/>
    </xf>
    <xf numFmtId="0" fontId="6" fillId="0" borderId="1" xfId="0" applyFont="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protection locked="0"/>
    </xf>
    <xf numFmtId="49" fontId="2" fillId="4" borderId="1" xfId="0" applyNumberFormat="1" applyFont="1" applyFill="1" applyBorder="1" applyAlignment="1" applyProtection="1">
      <alignment horizontal="center" vertical="center" wrapText="1"/>
      <protection locked="0"/>
    </xf>
    <xf numFmtId="49" fontId="2" fillId="0" borderId="1" xfId="0" applyNumberFormat="1"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17" fontId="13" fillId="0"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protection locked="0"/>
    </xf>
    <xf numFmtId="49" fontId="4" fillId="4" borderId="1" xfId="0" applyNumberFormat="1"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2" fillId="4" borderId="0" xfId="0" applyFont="1" applyFill="1" applyBorder="1" applyAlignment="1" applyProtection="1">
      <alignment horizontal="center" vertical="center" wrapText="1"/>
      <protection locked="0"/>
    </xf>
    <xf numFmtId="0" fontId="2" fillId="4" borderId="0" xfId="0" applyFont="1" applyFill="1" applyBorder="1" applyAlignment="1" applyProtection="1">
      <alignment vertical="center" wrapText="1"/>
      <protection locked="0"/>
    </xf>
    <xf numFmtId="0" fontId="13" fillId="0" borderId="1" xfId="0" applyFont="1" applyFill="1" applyBorder="1" applyAlignment="1" applyProtection="1">
      <alignment horizontal="center" vertical="center" wrapText="1"/>
      <protection locked="0"/>
    </xf>
    <xf numFmtId="0" fontId="4" fillId="0" borderId="0" xfId="0" applyFont="1" applyFill="1" applyBorder="1" applyAlignment="1" applyProtection="1">
      <alignment vertical="center" wrapText="1"/>
      <protection locked="0"/>
    </xf>
    <xf numFmtId="49" fontId="4" fillId="0" borderId="10" xfId="0" applyNumberFormat="1" applyFont="1" applyFill="1" applyBorder="1" applyAlignment="1" applyProtection="1">
      <alignment horizontal="center" vertical="center" wrapText="1"/>
      <protection locked="0"/>
    </xf>
    <xf numFmtId="49" fontId="2" fillId="0" borderId="10"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4" fillId="3" borderId="10" xfId="0" applyFont="1" applyFill="1" applyBorder="1" applyAlignment="1" applyProtection="1">
      <alignment horizontal="center" vertical="center" wrapText="1"/>
      <protection locked="0"/>
    </xf>
    <xf numFmtId="0" fontId="4" fillId="0" borderId="10"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3" borderId="10" xfId="0" applyFont="1" applyFill="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49" fontId="2" fillId="3" borderId="1" xfId="0" applyNumberFormat="1" applyFont="1" applyFill="1" applyBorder="1" applyAlignment="1" applyProtection="1">
      <alignment horizontal="center" vertical="center" wrapText="1"/>
      <protection locked="0"/>
    </xf>
    <xf numFmtId="0" fontId="4" fillId="0" borderId="1" xfId="2" applyFont="1" applyFill="1" applyBorder="1" applyAlignment="1" applyProtection="1">
      <alignment horizontal="center" vertical="center" wrapText="1"/>
      <protection locked="0"/>
    </xf>
    <xf numFmtId="0" fontId="2" fillId="0" borderId="1" xfId="2" applyFont="1" applyFill="1" applyBorder="1" applyAlignment="1" applyProtection="1">
      <alignment horizontal="center" vertical="center" wrapText="1"/>
      <protection locked="0"/>
    </xf>
    <xf numFmtId="17" fontId="28" fillId="0" borderId="1" xfId="0" applyNumberFormat="1" applyFont="1" applyFill="1" applyBorder="1" applyAlignment="1" applyProtection="1">
      <alignment horizontal="center" vertical="center" wrapText="1"/>
      <protection locked="0"/>
    </xf>
    <xf numFmtId="0" fontId="2" fillId="5" borderId="1" xfId="2" applyFont="1" applyFill="1" applyBorder="1" applyAlignment="1" applyProtection="1">
      <alignment horizontal="center" vertical="center" wrapText="1"/>
      <protection locked="0"/>
    </xf>
    <xf numFmtId="0" fontId="23" fillId="0" borderId="1" xfId="2" applyFont="1" applyFill="1" applyBorder="1" applyAlignment="1" applyProtection="1">
      <alignment horizontal="center" vertical="center" wrapText="1"/>
      <protection locked="0"/>
    </xf>
    <xf numFmtId="0" fontId="2" fillId="4" borderId="1" xfId="2" applyFont="1" applyFill="1" applyBorder="1" applyAlignment="1" applyProtection="1">
      <alignment horizontal="center" vertical="center" wrapText="1"/>
      <protection locked="0"/>
    </xf>
    <xf numFmtId="0" fontId="20" fillId="0" borderId="0" xfId="0" applyFont="1" applyBorder="1" applyAlignment="1" applyProtection="1">
      <alignment horizontal="center" vertical="center" wrapText="1"/>
      <protection locked="0"/>
    </xf>
    <xf numFmtId="0" fontId="12" fillId="0" borderId="0" xfId="0" applyFont="1" applyBorder="1" applyAlignment="1" applyProtection="1">
      <alignment horizontal="center" vertical="center" wrapText="1"/>
      <protection locked="0"/>
    </xf>
    <xf numFmtId="0" fontId="12" fillId="0" borderId="0" xfId="0" applyFont="1" applyFill="1" applyBorder="1" applyAlignment="1" applyProtection="1">
      <alignment horizontal="center" vertical="center" wrapText="1"/>
      <protection locked="0"/>
    </xf>
    <xf numFmtId="0" fontId="20" fillId="0" borderId="0" xfId="0" applyFont="1" applyFill="1" applyBorder="1" applyAlignment="1" applyProtection="1">
      <alignment horizontal="center" vertical="center" wrapText="1"/>
      <protection locked="0"/>
    </xf>
    <xf numFmtId="0" fontId="21" fillId="0" borderId="0" xfId="0" applyFont="1" applyBorder="1" applyAlignment="1" applyProtection="1">
      <alignment horizontal="center" vertical="center" wrapText="1"/>
      <protection locked="0"/>
    </xf>
    <xf numFmtId="0" fontId="4"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0" fontId="12" fillId="0" borderId="0"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left" vertical="center" wrapText="1"/>
      <protection locked="0"/>
    </xf>
    <xf numFmtId="0" fontId="2" fillId="0" borderId="0" xfId="0" applyFont="1" applyBorder="1" applyAlignment="1" applyProtection="1">
      <alignment horizontal="left" vertical="center" wrapText="1"/>
      <protection locked="0"/>
    </xf>
    <xf numFmtId="2" fontId="2" fillId="0" borderId="1" xfId="0" applyNumberFormat="1"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4" fillId="0" borderId="11" xfId="0" applyFont="1" applyFill="1" applyBorder="1" applyAlignment="1" applyProtection="1">
      <alignment horizontal="center" vertical="center" wrapText="1"/>
      <protection locked="0"/>
    </xf>
    <xf numFmtId="0" fontId="2" fillId="0" borderId="11" xfId="2" applyFont="1" applyFill="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17" fontId="2" fillId="0" borderId="1" xfId="0" applyNumberFormat="1" applyFont="1" applyFill="1" applyBorder="1" applyAlignment="1" applyProtection="1">
      <alignment horizontal="center" vertical="center" wrapText="1"/>
      <protection locked="0"/>
    </xf>
    <xf numFmtId="49" fontId="2" fillId="5" borderId="1" xfId="0" applyNumberFormat="1"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wrapText="1"/>
      <protection locked="0"/>
    </xf>
    <xf numFmtId="0" fontId="26" fillId="0" borderId="1" xfId="2"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4" fillId="5" borderId="1" xfId="2" applyFont="1" applyFill="1" applyBorder="1" applyAlignment="1" applyProtection="1">
      <alignment horizontal="center" vertical="center" wrapText="1"/>
      <protection locked="0"/>
    </xf>
    <xf numFmtId="0" fontId="2" fillId="5" borderId="1" xfId="0" applyFont="1" applyFill="1" applyBorder="1" applyAlignment="1" applyProtection="1">
      <alignment horizontal="center" vertical="center" wrapText="1"/>
      <protection locked="0"/>
    </xf>
    <xf numFmtId="0" fontId="2" fillId="5" borderId="0" xfId="0" applyFont="1" applyFill="1" applyBorder="1" applyAlignment="1" applyProtection="1">
      <alignment horizontal="center" vertical="center" wrapText="1"/>
      <protection locked="0"/>
    </xf>
    <xf numFmtId="0" fontId="2" fillId="5" borderId="0" xfId="0" applyFont="1" applyFill="1" applyBorder="1" applyAlignment="1" applyProtection="1">
      <alignment vertical="center" wrapText="1"/>
      <protection locked="0"/>
    </xf>
    <xf numFmtId="0" fontId="4" fillId="6" borderId="1" xfId="0" applyFont="1" applyFill="1" applyBorder="1" applyAlignment="1" applyProtection="1">
      <alignment horizontal="center" vertical="center" wrapText="1"/>
      <protection locked="0"/>
    </xf>
    <xf numFmtId="49" fontId="2" fillId="6" borderId="1" xfId="0" applyNumberFormat="1" applyFont="1" applyFill="1" applyBorder="1" applyAlignment="1" applyProtection="1">
      <alignment horizontal="center" vertical="center" wrapText="1"/>
      <protection locked="0"/>
    </xf>
    <xf numFmtId="0" fontId="2" fillId="6" borderId="1" xfId="2" applyFont="1" applyFill="1" applyBorder="1" applyAlignment="1" applyProtection="1">
      <alignment horizontal="center" vertical="center" wrapText="1"/>
      <protection locked="0"/>
    </xf>
    <xf numFmtId="0" fontId="4" fillId="6" borderId="1" xfId="2" applyFont="1" applyFill="1" applyBorder="1" applyAlignment="1" applyProtection="1">
      <alignment horizontal="center" vertical="center" wrapText="1"/>
      <protection locked="0"/>
    </xf>
    <xf numFmtId="0" fontId="2" fillId="6" borderId="1" xfId="0" applyFont="1" applyFill="1" applyBorder="1" applyAlignment="1" applyProtection="1">
      <alignment horizontal="center" vertical="center" wrapText="1"/>
      <protection locked="0"/>
    </xf>
    <xf numFmtId="0" fontId="2" fillId="6" borderId="0" xfId="0" applyFont="1" applyFill="1" applyBorder="1" applyAlignment="1" applyProtection="1">
      <alignment horizontal="center" vertical="center" wrapText="1"/>
      <protection locked="0"/>
    </xf>
    <xf numFmtId="0" fontId="2" fillId="6" borderId="0" xfId="0" applyFont="1" applyFill="1" applyBorder="1" applyAlignment="1" applyProtection="1">
      <alignment vertical="center" wrapText="1"/>
      <protection locked="0"/>
    </xf>
    <xf numFmtId="0" fontId="31" fillId="0" borderId="1" xfId="0" applyFont="1" applyBorder="1" applyAlignment="1">
      <alignment wrapText="1"/>
    </xf>
    <xf numFmtId="0" fontId="1" fillId="0" borderId="1" xfId="1" applyFill="1" applyBorder="1" applyAlignment="1" applyProtection="1">
      <alignment horizontal="center" vertical="center" wrapText="1"/>
      <protection locked="0"/>
    </xf>
    <xf numFmtId="0" fontId="4" fillId="5" borderId="10" xfId="0" applyFont="1" applyFill="1" applyBorder="1" applyAlignment="1" applyProtection="1">
      <alignment horizontal="center" vertical="center" wrapText="1"/>
      <protection locked="0"/>
    </xf>
    <xf numFmtId="0" fontId="2" fillId="5" borderId="10" xfId="2" applyFont="1" applyFill="1" applyBorder="1" applyAlignment="1" applyProtection="1">
      <alignment horizontal="center" vertical="center" wrapText="1"/>
      <protection locked="0"/>
    </xf>
    <xf numFmtId="0" fontId="2" fillId="5" borderId="11" xfId="2" applyFont="1" applyFill="1" applyBorder="1" applyAlignment="1" applyProtection="1">
      <alignment horizontal="center" vertical="center" wrapText="1"/>
      <protection locked="0"/>
    </xf>
    <xf numFmtId="0" fontId="2" fillId="0" borderId="10" xfId="2" applyFont="1" applyFill="1" applyBorder="1" applyAlignment="1" applyProtection="1">
      <alignment horizontal="center" vertical="center" wrapText="1"/>
      <protection locked="0"/>
    </xf>
    <xf numFmtId="0" fontId="4" fillId="0" borderId="10" xfId="2" applyFont="1" applyFill="1" applyBorder="1" applyAlignment="1" applyProtection="1">
      <alignment horizontal="center" vertical="center" wrapText="1"/>
      <protection locked="0"/>
    </xf>
    <xf numFmtId="0" fontId="4" fillId="5" borderId="10" xfId="2" applyFont="1" applyFill="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2" fillId="0" borderId="0" xfId="2" applyFont="1" applyFill="1" applyBorder="1" applyAlignment="1" applyProtection="1">
      <alignment horizontal="center" vertical="center" wrapText="1"/>
      <protection locked="0"/>
    </xf>
    <xf numFmtId="0" fontId="2" fillId="5" borderId="10" xfId="0" applyFont="1" applyFill="1" applyBorder="1" applyAlignment="1" applyProtection="1">
      <alignment horizontal="center" vertical="center" wrapText="1"/>
      <protection locked="0"/>
    </xf>
    <xf numFmtId="1" fontId="19" fillId="0" borderId="1" xfId="0" applyNumberFormat="1" applyFont="1" applyFill="1" applyBorder="1" applyAlignment="1" applyProtection="1">
      <alignment horizontal="center" vertical="center" wrapText="1"/>
      <protection locked="0"/>
    </xf>
    <xf numFmtId="165" fontId="15" fillId="0" borderId="1" xfId="0" applyNumberFormat="1" applyFont="1" applyFill="1" applyBorder="1" applyAlignment="1" applyProtection="1">
      <alignment horizontal="center" vertical="center" wrapText="1"/>
      <protection locked="0"/>
    </xf>
    <xf numFmtId="0" fontId="5" fillId="0" borderId="1" xfId="0" applyNumberFormat="1" applyFont="1" applyFill="1" applyBorder="1" applyAlignment="1" applyProtection="1">
      <alignment horizontal="center" vertical="center" wrapText="1"/>
      <protection locked="0"/>
    </xf>
    <xf numFmtId="0" fontId="19" fillId="4" borderId="1" xfId="0" applyNumberFormat="1" applyFont="1" applyFill="1" applyBorder="1" applyAlignment="1" applyProtection="1">
      <alignment horizontal="center" vertical="center" wrapText="1"/>
      <protection locked="0"/>
    </xf>
    <xf numFmtId="0" fontId="19" fillId="0" borderId="1" xfId="0" applyNumberFormat="1" applyFont="1" applyFill="1" applyBorder="1" applyAlignment="1" applyProtection="1">
      <alignment horizontal="center" vertical="center" wrapText="1"/>
      <protection locked="0"/>
    </xf>
    <xf numFmtId="0" fontId="19" fillId="0" borderId="12" xfId="0" applyNumberFormat="1" applyFont="1" applyFill="1" applyBorder="1" applyAlignment="1" applyProtection="1">
      <alignment horizontal="center" vertical="center" wrapText="1"/>
      <protection locked="0"/>
    </xf>
    <xf numFmtId="165" fontId="27" fillId="0" borderId="1" xfId="0" applyNumberFormat="1" applyFont="1" applyFill="1" applyBorder="1" applyAlignment="1" applyProtection="1">
      <alignment horizontal="center" vertical="center" wrapText="1"/>
      <protection locked="0"/>
    </xf>
    <xf numFmtId="164" fontId="2" fillId="0" borderId="0" xfId="0" applyNumberFormat="1" applyFont="1" applyBorder="1" applyAlignment="1" applyProtection="1">
      <alignment horizontal="center" vertical="center" wrapText="1"/>
      <protection locked="0"/>
    </xf>
    <xf numFmtId="164" fontId="7" fillId="0" borderId="1" xfId="0" applyNumberFormat="1" applyFont="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164" fontId="15" fillId="0" borderId="1" xfId="0" applyNumberFormat="1" applyFont="1" applyFill="1" applyBorder="1" applyAlignment="1" applyProtection="1">
      <alignment horizontal="center" vertical="center" wrapText="1"/>
      <protection locked="0"/>
    </xf>
    <xf numFmtId="164" fontId="16" fillId="0" borderId="1" xfId="0" applyNumberFormat="1" applyFont="1" applyFill="1" applyBorder="1" applyAlignment="1" applyProtection="1">
      <alignment horizontal="center" vertical="center" wrapText="1"/>
      <protection locked="0"/>
    </xf>
    <xf numFmtId="164" fontId="17" fillId="3" borderId="1" xfId="0" applyNumberFormat="1" applyFont="1" applyFill="1" applyBorder="1" applyAlignment="1" applyProtection="1">
      <alignment horizontal="center" vertical="center" wrapText="1"/>
      <protection locked="0"/>
    </xf>
    <xf numFmtId="164" fontId="16" fillId="6" borderId="1" xfId="0" applyNumberFormat="1" applyFont="1" applyFill="1" applyBorder="1" applyAlignment="1" applyProtection="1">
      <alignment horizontal="center" vertical="center" wrapText="1"/>
      <protection locked="0"/>
    </xf>
    <xf numFmtId="164" fontId="2" fillId="0" borderId="1" xfId="0" applyNumberFormat="1" applyFont="1" applyFill="1" applyBorder="1" applyAlignment="1" applyProtection="1">
      <alignment horizontal="center" vertical="center" wrapText="1"/>
      <protection locked="0"/>
    </xf>
    <xf numFmtId="164" fontId="16" fillId="5" borderId="1" xfId="0" applyNumberFormat="1" applyFont="1" applyFill="1" applyBorder="1" applyAlignment="1" applyProtection="1">
      <alignment horizontal="center" vertical="center" wrapText="1"/>
      <protection locked="0"/>
    </xf>
    <xf numFmtId="164" fontId="18" fillId="3" borderId="1" xfId="0" applyNumberFormat="1" applyFont="1" applyFill="1" applyBorder="1" applyAlignment="1" applyProtection="1">
      <alignment horizontal="center" vertical="center" wrapText="1"/>
      <protection locked="0"/>
    </xf>
    <xf numFmtId="164" fontId="18" fillId="0" borderId="1" xfId="0" applyNumberFormat="1" applyFont="1" applyFill="1" applyBorder="1" applyAlignment="1" applyProtection="1">
      <alignment horizontal="center" vertical="center" wrapText="1"/>
      <protection locked="0"/>
    </xf>
    <xf numFmtId="164" fontId="19" fillId="0" borderId="1" xfId="0" applyNumberFormat="1" applyFont="1" applyFill="1" applyBorder="1" applyAlignment="1" applyProtection="1">
      <alignment horizontal="center" vertical="center" wrapText="1"/>
      <protection locked="0"/>
    </xf>
    <xf numFmtId="164" fontId="18" fillId="6" borderId="1" xfId="0" applyNumberFormat="1" applyFont="1" applyFill="1" applyBorder="1" applyAlignment="1" applyProtection="1">
      <alignment horizontal="center" vertical="center" wrapText="1"/>
      <protection locked="0"/>
    </xf>
    <xf numFmtId="164" fontId="12" fillId="0" borderId="0" xfId="0" applyNumberFormat="1" applyFont="1" applyBorder="1" applyAlignment="1" applyProtection="1">
      <alignment horizontal="center" vertical="center" wrapText="1"/>
      <protection locked="0"/>
    </xf>
    <xf numFmtId="0" fontId="5" fillId="4"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164" fontId="27" fillId="0" borderId="1" xfId="0" applyNumberFormat="1" applyFont="1" applyFill="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166" fontId="3" fillId="0" borderId="3" xfId="0" applyNumberFormat="1"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166" fontId="3" fillId="0" borderId="0" xfId="0" applyNumberFormat="1"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166" fontId="3" fillId="0" borderId="8" xfId="0" applyNumberFormat="1"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cellXfs>
  <cellStyles count="3">
    <cellStyle name="Lien hypertexte" xfId="1" builtinId="8"/>
    <cellStyle name="Normal" xfId="0" builtinId="0"/>
    <cellStyle name="Normal 2" xfId="2"/>
  </cellStyles>
  <dxfs count="79">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14</xdr:col>
      <xdr:colOff>0</xdr:colOff>
      <xdr:row>6</xdr:row>
      <xdr:rowOff>0</xdr:rowOff>
    </xdr:from>
    <xdr:to>
      <xdr:col>14</xdr:col>
      <xdr:colOff>0</xdr:colOff>
      <xdr:row>6</xdr:row>
      <xdr:rowOff>0</xdr:rowOff>
    </xdr:to>
    <xdr:sp macro="" textlink="">
      <xdr:nvSpPr>
        <xdr:cNvPr id="1034" name="Text Box 10"/>
        <xdr:cNvSpPr txBox="1">
          <a:spLocks noChangeArrowheads="1"/>
        </xdr:cNvSpPr>
      </xdr:nvSpPr>
      <xdr:spPr bwMode="auto">
        <a:xfrm>
          <a:off x="18459450" y="1419225"/>
          <a:ext cx="0" cy="0"/>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T</a:t>
          </a:r>
        </a:p>
      </xdr:txBody>
    </xdr:sp>
    <xdr:clientData/>
  </xdr:twoCellAnchor>
  <xdr:twoCellAnchor>
    <xdr:from>
      <xdr:col>14</xdr:col>
      <xdr:colOff>0</xdr:colOff>
      <xdr:row>6</xdr:row>
      <xdr:rowOff>0</xdr:rowOff>
    </xdr:from>
    <xdr:to>
      <xdr:col>14</xdr:col>
      <xdr:colOff>0</xdr:colOff>
      <xdr:row>6</xdr:row>
      <xdr:rowOff>0</xdr:rowOff>
    </xdr:to>
    <xdr:sp macro="" textlink="">
      <xdr:nvSpPr>
        <xdr:cNvPr id="1036" name="Text Box 12"/>
        <xdr:cNvSpPr txBox="1">
          <a:spLocks noChangeArrowheads="1"/>
        </xdr:cNvSpPr>
      </xdr:nvSpPr>
      <xdr:spPr bwMode="auto">
        <a:xfrm>
          <a:off x="19259550" y="1419225"/>
          <a:ext cx="0" cy="0"/>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C</a:t>
          </a:r>
        </a:p>
      </xdr:txBody>
    </xdr:sp>
    <xdr:clientData/>
  </xdr:twoCellAnchor>
  <xdr:twoCellAnchor>
    <xdr:from>
      <xdr:col>0</xdr:col>
      <xdr:colOff>266700</xdr:colOff>
      <xdr:row>1</xdr:row>
      <xdr:rowOff>114300</xdr:rowOff>
    </xdr:from>
    <xdr:to>
      <xdr:col>2</xdr:col>
      <xdr:colOff>1123950</xdr:colOff>
      <xdr:row>3</xdr:row>
      <xdr:rowOff>171450</xdr:rowOff>
    </xdr:to>
    <xdr:pic>
      <xdr:nvPicPr>
        <xdr:cNvPr id="15535" name="Image 1" descr="Logo_FST_gros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342900"/>
          <a:ext cx="22479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INTENANCE/Suivi%20action%20Plan%20de%20surveillance/Suivi%20plan%20de%20surveillance%20FJP%20maintenanc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actions retirées"/>
    </sheetNames>
    <sheetDataSet>
      <sheetData sheetId="0">
        <row r="7">
          <cell r="B7">
            <v>1</v>
          </cell>
          <cell r="C7" t="str">
            <v>Machine PERO ACIER 1665</v>
          </cell>
          <cell r="D7" t="str">
            <v>Détartrage et vérification du bon état de la cuve</v>
          </cell>
          <cell r="E7" t="str">
            <v>Bi-annuelle</v>
          </cell>
          <cell r="F7">
            <v>43796</v>
          </cell>
          <cell r="G7">
            <v>43978</v>
          </cell>
          <cell r="H7" t="str">
            <v>B. LANDRE</v>
          </cell>
          <cell r="I7" t="str">
            <v>Interne</v>
          </cell>
          <cell r="J7" t="str">
            <v>identifié sur la machine</v>
          </cell>
          <cell r="K7" t="str">
            <v>oui</v>
          </cell>
          <cell r="L7" t="str">
            <v>oui</v>
          </cell>
          <cell r="N7" t="str">
            <v xml:space="preserve"> /</v>
          </cell>
        </row>
        <row r="8">
          <cell r="B8">
            <v>2</v>
          </cell>
          <cell r="C8" t="str">
            <v>Porte coupe-feu</v>
          </cell>
          <cell r="D8" t="str">
            <v>Vérification de la conformité et du bon fonctionnement des 3 portes coupe feu</v>
          </cell>
          <cell r="E8" t="str">
            <v>mensuel</v>
          </cell>
          <cell r="F8">
            <v>43951</v>
          </cell>
          <cell r="G8">
            <v>43980</v>
          </cell>
          <cell r="H8" t="str">
            <v>B. LANDRE</v>
          </cell>
          <cell r="I8" t="str">
            <v>B. LANDRE</v>
          </cell>
          <cell r="J8" t="str">
            <v xml:space="preserve"> /</v>
          </cell>
          <cell r="K8" t="str">
            <v>oui</v>
          </cell>
          <cell r="L8" t="str">
            <v>oui</v>
          </cell>
          <cell r="N8" t="str">
            <v>Réparation du rideau coupe-feu le 16-07-2019. De nouveau opérationnel.</v>
          </cell>
        </row>
        <row r="9">
          <cell r="B9">
            <v>3</v>
          </cell>
          <cell r="C9" t="str">
            <v>Caisson de filtration    adhérisation                 (trempé auto et tonneau)</v>
          </cell>
          <cell r="D9" t="str">
            <v>Remplacement du filtre charbon actif</v>
          </cell>
          <cell r="E9" t="str">
            <v>annuel</v>
          </cell>
          <cell r="F9">
            <v>43868</v>
          </cell>
          <cell r="G9">
            <v>44232</v>
          </cell>
          <cell r="H9" t="str">
            <v>B. LANDRE</v>
          </cell>
          <cell r="I9" t="str">
            <v>B. LANDRE</v>
          </cell>
          <cell r="J9" t="str">
            <v xml:space="preserve"> /</v>
          </cell>
          <cell r="K9" t="str">
            <v>oui</v>
          </cell>
          <cell r="L9" t="str">
            <v>oui</v>
          </cell>
          <cell r="N9" t="str">
            <v>Montage avec nacelle et chariot des expéditions</v>
          </cell>
        </row>
        <row r="10">
          <cell r="B10">
            <v>4</v>
          </cell>
          <cell r="C10" t="str">
            <v>Equipements concernés
A identifer
Equipements non concernés
A identifier</v>
          </cell>
          <cell r="D10" t="str">
            <v>L’inspection comporte l’inspection documentaire, l’évaluation, lors de l’inspection sur site, du rendement du système de climatisation et de son dimensionnement par rapport aux exigences en matière de refroidissement du bâtiment, ainsi que la fourniture d</v>
          </cell>
          <cell r="E10" t="str">
            <v xml:space="preserve">Tous les 5 ans  </v>
          </cell>
          <cell r="F10">
            <v>43020</v>
          </cell>
          <cell r="G10">
            <v>44846</v>
          </cell>
          <cell r="H10" t="str">
            <v>B. LANDRE</v>
          </cell>
          <cell r="I10" t="str">
            <v>SPIE</v>
          </cell>
          <cell r="J10" t="str">
            <v>Rapport de vérification</v>
          </cell>
          <cell r="K10" t="str">
            <v>oui</v>
          </cell>
          <cell r="L10" t="str">
            <v>oui</v>
          </cell>
          <cell r="N10" t="str">
            <v xml:space="preserve"> /</v>
          </cell>
        </row>
        <row r="11">
          <cell r="B11">
            <v>5</v>
          </cell>
          <cell r="C11" t="str">
            <v>Tous les équipements équipés de gaz frigorifiques</v>
          </cell>
          <cell r="D11" t="str">
            <v>Contrôle d'étanchéité du réseau de gaz frigorifique de tous les équipements concernés (groupe froid, climatiseurs…..)</v>
          </cell>
          <cell r="E11" t="str">
            <v>annuel</v>
          </cell>
          <cell r="F11">
            <v>43732</v>
          </cell>
          <cell r="G11">
            <v>44078</v>
          </cell>
          <cell r="H11" t="str">
            <v>B. LANDRE</v>
          </cell>
          <cell r="I11" t="str">
            <v>SPIE</v>
          </cell>
          <cell r="J11" t="str">
            <v>L:\MAINTENANCE\Fournisseurs\Contrôles réglementaires</v>
          </cell>
          <cell r="K11" t="str">
            <v>oui</v>
          </cell>
          <cell r="L11" t="str">
            <v>oui</v>
          </cell>
          <cell r="N11" t="str">
            <v xml:space="preserve"> /</v>
          </cell>
        </row>
        <row r="12">
          <cell r="B12">
            <v>6</v>
          </cell>
          <cell r="C12" t="str">
            <v>Cellule haute tension</v>
          </cell>
          <cell r="D12" t="str">
            <v>Nettoyage, dépoussiérage et serrage des bornes des cellules haute tension</v>
          </cell>
          <cell r="E12" t="str">
            <v>annuel</v>
          </cell>
          <cell r="F12">
            <v>43736</v>
          </cell>
          <cell r="G12">
            <v>44102</v>
          </cell>
          <cell r="H12" t="str">
            <v>F.DEMAY</v>
          </cell>
          <cell r="I12" t="str">
            <v>APAVE</v>
          </cell>
          <cell r="J12" t="str">
            <v>L:\MAINTENANCE\Fournisseurs\Contrôles réglementaires</v>
          </cell>
          <cell r="K12" t="str">
            <v>oui</v>
          </cell>
          <cell r="L12" t="str">
            <v>oui</v>
          </cell>
          <cell r="N12" t="str">
            <v>A3000</v>
          </cell>
        </row>
        <row r="13">
          <cell r="B13">
            <v>7</v>
          </cell>
          <cell r="C13" t="str">
            <v>Centrales de renouvellement d'air de l'atelier                MAKE-UP 1 n°C15</v>
          </cell>
          <cell r="D13" t="str">
            <v>Maintenance et vérification du bon fonctionnement des équipements</v>
          </cell>
          <cell r="E13" t="str">
            <v>Tous les 2 mois</v>
          </cell>
          <cell r="F13">
            <v>43843</v>
          </cell>
          <cell r="G13">
            <v>43903</v>
          </cell>
          <cell r="H13" t="str">
            <v>B. LANDRE</v>
          </cell>
          <cell r="I13" t="str">
            <v>SPIE</v>
          </cell>
          <cell r="J13" t="str">
            <v>Rapport d'intervention dans GMAO SPIE</v>
          </cell>
          <cell r="K13" t="str">
            <v>oui</v>
          </cell>
          <cell r="L13" t="str">
            <v>oui</v>
          </cell>
          <cell r="N13" t="str">
            <v>Non réalisé cause COVID-19   A planifier en mai ou Juin</v>
          </cell>
        </row>
        <row r="14">
          <cell r="B14">
            <v>8</v>
          </cell>
          <cell r="C14" t="str">
            <v>Gants haute tension dans le local électrique</v>
          </cell>
          <cell r="D14" t="str">
            <v>Impection visuelle des gants</v>
          </cell>
          <cell r="E14" t="str">
            <v>annuel</v>
          </cell>
          <cell r="F14">
            <v>43851</v>
          </cell>
          <cell r="G14">
            <v>44217</v>
          </cell>
          <cell r="H14" t="str">
            <v>B. LANDRE</v>
          </cell>
          <cell r="I14" t="str">
            <v>B. LANDRE</v>
          </cell>
          <cell r="J14" t="str">
            <v xml:space="preserve"> /</v>
          </cell>
          <cell r="K14" t="str">
            <v>oui</v>
          </cell>
          <cell r="L14" t="str">
            <v>oui</v>
          </cell>
          <cell r="N14" t="str">
            <v xml:space="preserve"> /</v>
          </cell>
        </row>
        <row r="15">
          <cell r="B15">
            <v>9</v>
          </cell>
          <cell r="C15" t="str">
            <v>3 chaudières GAZ</v>
          </cell>
          <cell r="D15" t="str">
            <v>Analyse des rejets des chaudières atmosphériques et du bon fonctionnement</v>
          </cell>
          <cell r="E15" t="str">
            <v>annuel</v>
          </cell>
          <cell r="F15">
            <v>43861</v>
          </cell>
          <cell r="G15">
            <v>44225</v>
          </cell>
          <cell r="H15" t="str">
            <v>B. LANDRE</v>
          </cell>
          <cell r="I15" t="str">
            <v>SPIE</v>
          </cell>
          <cell r="J15" t="str">
            <v xml:space="preserve">Carnet de chaufferie </v>
          </cell>
          <cell r="K15" t="str">
            <v>oui</v>
          </cell>
          <cell r="L15" t="str">
            <v>oui</v>
          </cell>
          <cell r="N15" t="str">
            <v xml:space="preserve"> /</v>
          </cell>
        </row>
        <row r="16">
          <cell r="B16">
            <v>10</v>
          </cell>
          <cell r="C16" t="str">
            <v>3 chaudières GAZ</v>
          </cell>
          <cell r="D16" t="str">
            <v>Ramonage cheminée</v>
          </cell>
          <cell r="E16" t="str">
            <v>annuel</v>
          </cell>
          <cell r="F16">
            <v>43654</v>
          </cell>
          <cell r="G16">
            <v>44020</v>
          </cell>
          <cell r="H16" t="str">
            <v>B. LANDRE</v>
          </cell>
          <cell r="I16" t="str">
            <v>SPIE</v>
          </cell>
          <cell r="J16" t="str">
            <v xml:space="preserve">Carnet de chaufferie </v>
          </cell>
          <cell r="K16" t="str">
            <v>oui</v>
          </cell>
          <cell r="L16" t="str">
            <v>oui</v>
          </cell>
          <cell r="N16" t="str">
            <v xml:space="preserve"> /</v>
          </cell>
        </row>
        <row r="17">
          <cell r="B17">
            <v>11</v>
          </cell>
          <cell r="C17" t="str">
            <v>3 Débourbeurs/ séparateurs et déshuileur</v>
          </cell>
          <cell r="D17" t="str">
            <v>Nettoyage des débourbeurs/ Séparateurs + déshuileur</v>
          </cell>
          <cell r="E17" t="str">
            <v xml:space="preserve">Tous les 2 ans  </v>
          </cell>
          <cell r="F17">
            <v>43851</v>
          </cell>
          <cell r="G17">
            <v>44582</v>
          </cell>
          <cell r="H17" t="str">
            <v>B. LANDRE</v>
          </cell>
          <cell r="I17" t="str">
            <v>SANICENTRE</v>
          </cell>
          <cell r="J17" t="str">
            <v xml:space="preserve">Facture de la prestation et BSDI  des boues </v>
          </cell>
          <cell r="K17" t="str">
            <v>oui</v>
          </cell>
          <cell r="L17" t="str">
            <v>oui</v>
          </cell>
          <cell r="N17" t="str">
            <v>Présence de surnageants + liquides sans présence de pollution ou hydrocarbure ni de boue suite au contrôle visuel du 23-01-2020.</v>
          </cell>
        </row>
        <row r="18">
          <cell r="B18">
            <v>12</v>
          </cell>
          <cell r="C18" t="str">
            <v>6 Fontaines à eau</v>
          </cell>
          <cell r="D18" t="str">
            <v>Changement des filtre et désinfection</v>
          </cell>
          <cell r="E18" t="str">
            <v>annuel</v>
          </cell>
          <cell r="F18">
            <v>43711</v>
          </cell>
          <cell r="G18">
            <v>44077</v>
          </cell>
          <cell r="H18" t="str">
            <v>B. LANDRE</v>
          </cell>
          <cell r="I18" t="str">
            <v>La Pause Plaisir</v>
          </cell>
          <cell r="J18" t="str">
            <v xml:space="preserve"> /</v>
          </cell>
          <cell r="K18" t="str">
            <v>oui</v>
          </cell>
          <cell r="L18" t="str">
            <v>oui</v>
          </cell>
          <cell r="N18" t="str">
            <v xml:space="preserve"> /</v>
          </cell>
        </row>
        <row r="19">
          <cell r="B19">
            <v>13</v>
          </cell>
          <cell r="C19" t="str">
            <v>Casquettes de protection</v>
          </cell>
          <cell r="D19" t="str">
            <v>Remplacement des EPI périmés</v>
          </cell>
          <cell r="E19" t="str">
            <v>Tous les 5 ans</v>
          </cell>
          <cell r="F19">
            <v>42353</v>
          </cell>
          <cell r="G19">
            <v>44180</v>
          </cell>
          <cell r="H19" t="str">
            <v>M. JEAN</v>
          </cell>
          <cell r="I19" t="str">
            <v>B. LANDRE</v>
          </cell>
          <cell r="J19" t="str">
            <v>Sur les casques</v>
          </cell>
          <cell r="K19" t="str">
            <v>oui</v>
          </cell>
          <cell r="L19" t="str">
            <v>oui</v>
          </cell>
          <cell r="N19" t="str">
            <v xml:space="preserve"> /</v>
          </cell>
        </row>
        <row r="20">
          <cell r="B20">
            <v>14</v>
          </cell>
          <cell r="C20" t="str">
            <v>Gaines d'aération</v>
          </cell>
          <cell r="D20" t="str">
            <v>Vérification et nettoyage si besoin des gaines d'aération</v>
          </cell>
          <cell r="E20" t="str">
            <v>annuel</v>
          </cell>
          <cell r="F20">
            <v>43636</v>
          </cell>
          <cell r="G20">
            <v>44001</v>
          </cell>
          <cell r="H20" t="str">
            <v>B. LANDRE</v>
          </cell>
          <cell r="I20" t="str">
            <v>B. LANDRE</v>
          </cell>
          <cell r="J20" t="str">
            <v xml:space="preserve"> /</v>
          </cell>
          <cell r="K20" t="str">
            <v>oui</v>
          </cell>
          <cell r="L20" t="str">
            <v>oui</v>
          </cell>
          <cell r="N20" t="str">
            <v>Nettoyage des gaines du make-up en Juin 2018 par la société IGIENAIR. Pose en interne  de filtres dans les caissons en Juin 2018.</v>
          </cell>
        </row>
        <row r="21">
          <cell r="B21">
            <v>15</v>
          </cell>
          <cell r="C21" t="str">
            <v>Porte coupe-feu</v>
          </cell>
          <cell r="D21" t="str">
            <v>Maintenance des équipements</v>
          </cell>
          <cell r="E21" t="str">
            <v>annuel</v>
          </cell>
          <cell r="F21">
            <v>43746</v>
          </cell>
          <cell r="G21">
            <v>44112</v>
          </cell>
          <cell r="H21" t="str">
            <v>B. LANDRE</v>
          </cell>
          <cell r="I21" t="str">
            <v>STOEBICH</v>
          </cell>
          <cell r="J21" t="str">
            <v>L:\MAINTENANCE\Fournisseurs\Contrôles réglementaires</v>
          </cell>
          <cell r="K21" t="str">
            <v>oui</v>
          </cell>
          <cell r="L21" t="str">
            <v>oui</v>
          </cell>
          <cell r="N21" t="str">
            <v xml:space="preserve"> /</v>
          </cell>
        </row>
        <row r="22">
          <cell r="B22">
            <v>16</v>
          </cell>
          <cell r="C22" t="str">
            <v>Protection contre la foudre</v>
          </cell>
          <cell r="D22" t="str">
            <v>Vérification</v>
          </cell>
          <cell r="E22" t="str">
            <v>mensuel</v>
          </cell>
          <cell r="F22">
            <v>43951</v>
          </cell>
          <cell r="G22">
            <v>43980</v>
          </cell>
          <cell r="H22" t="str">
            <v>B. LANDRE</v>
          </cell>
          <cell r="I22" t="str">
            <v>B. LANDRE</v>
          </cell>
          <cell r="J22" t="str">
            <v xml:space="preserve"> /</v>
          </cell>
          <cell r="K22" t="str">
            <v>oui</v>
          </cell>
          <cell r="L22" t="str">
            <v>oui</v>
          </cell>
          <cell r="N22" t="str">
            <v xml:space="preserve"> /</v>
          </cell>
        </row>
        <row r="23">
          <cell r="B23">
            <v>17</v>
          </cell>
          <cell r="C23" t="str">
            <v>Protection contre la foudre</v>
          </cell>
          <cell r="D23" t="str">
            <v>Vérification</v>
          </cell>
          <cell r="E23" t="str">
            <v>annuel</v>
          </cell>
          <cell r="F23">
            <v>43619</v>
          </cell>
          <cell r="G23">
            <v>43985</v>
          </cell>
          <cell r="H23" t="str">
            <v>B. LANDRE</v>
          </cell>
          <cell r="I23" t="str">
            <v>FRANKLIN</v>
          </cell>
          <cell r="J23" t="str">
            <v>L:\MAINTENANCE\Fournisseurs\Contrôles réglementaires</v>
          </cell>
          <cell r="K23" t="str">
            <v>oui</v>
          </cell>
          <cell r="L23" t="str">
            <v>oui</v>
          </cell>
          <cell r="N23" t="str">
            <v>Suite à la remarque du dernier ctl, l'alimentation du parafoudre est independante de la détection incendie. Prévoir la clé: échelle d'accés toiture bat 52&amp;53, local TGBT bat 52&amp;53, local tech bat 52&amp;53, local transfo</v>
          </cell>
        </row>
        <row r="24">
          <cell r="B24">
            <v>18</v>
          </cell>
          <cell r="C24" t="str">
            <v>Rétentions du site hors machines</v>
          </cell>
          <cell r="D24" t="str">
            <v>Vérification visuelle</v>
          </cell>
          <cell r="E24" t="str">
            <v>annuel</v>
          </cell>
          <cell r="F24">
            <v>43711</v>
          </cell>
          <cell r="G24">
            <v>44077</v>
          </cell>
          <cell r="H24" t="str">
            <v>B. LANDRE</v>
          </cell>
          <cell r="I24" t="str">
            <v>B. LANDRE</v>
          </cell>
          <cell r="J24" t="str">
            <v xml:space="preserve"> /</v>
          </cell>
          <cell r="K24" t="str">
            <v>oui</v>
          </cell>
          <cell r="L24" t="str">
            <v>oui</v>
          </cell>
          <cell r="N24" t="str">
            <v xml:space="preserve"> /</v>
          </cell>
        </row>
        <row r="25">
          <cell r="B25">
            <v>19</v>
          </cell>
          <cell r="C25" t="str">
            <v>Tous les néons</v>
          </cell>
          <cell r="D25" t="str">
            <v>Changement des néons HS</v>
          </cell>
          <cell r="E25" t="str">
            <v>Bi-annuelle</v>
          </cell>
          <cell r="F25">
            <v>43889</v>
          </cell>
          <cell r="G25">
            <v>44071</v>
          </cell>
          <cell r="H25" t="str">
            <v>B. LANDRE</v>
          </cell>
          <cell r="I25" t="str">
            <v>B. LANDRE</v>
          </cell>
          <cell r="J25" t="str">
            <v xml:space="preserve"> /</v>
          </cell>
          <cell r="K25" t="str">
            <v>oui</v>
          </cell>
          <cell r="L25" t="str">
            <v>oui</v>
          </cell>
          <cell r="N25" t="str">
            <v xml:space="preserve"> /</v>
          </cell>
        </row>
        <row r="26">
          <cell r="B26">
            <v>20</v>
          </cell>
          <cell r="C26" t="str">
            <v>portes automatiques et semi-automatiques</v>
          </cell>
          <cell r="D26" t="str">
            <v>Vérification des portes automatiques</v>
          </cell>
          <cell r="E26" t="str">
            <v>Bi-annuelle</v>
          </cell>
          <cell r="F26">
            <v>43734</v>
          </cell>
          <cell r="G26">
            <v>43916</v>
          </cell>
          <cell r="H26" t="str">
            <v>B. LANDRE</v>
          </cell>
          <cell r="I26" t="str">
            <v>KONE</v>
          </cell>
          <cell r="J26" t="str">
            <v>L:\MAINTENANCE\Fournisseurs\Contrôles réglementaires</v>
          </cell>
          <cell r="K26" t="str">
            <v>oui</v>
          </cell>
          <cell r="L26" t="str">
            <v>oui</v>
          </cell>
          <cell r="N26" t="str">
            <v>Non réalisé cause COVID-19   A planifier en mai ou Juin. Proposition faite pour réaliser les contrôles en S24. en attente retour</v>
          </cell>
        </row>
        <row r="27">
          <cell r="B27">
            <v>21</v>
          </cell>
          <cell r="C27" t="str">
            <v>liste chariots élévateur et nacelle
gerbeurs et chariots porte moules</v>
          </cell>
          <cell r="D27" t="str">
            <v>Vérification
chariots élévateurs auto portés, gerbeurs et nacelles</v>
          </cell>
          <cell r="E27" t="str">
            <v>Bi-annuelle</v>
          </cell>
          <cell r="F27">
            <v>43808</v>
          </cell>
          <cell r="G27">
            <v>43990</v>
          </cell>
          <cell r="H27" t="str">
            <v>B. LANDRE</v>
          </cell>
          <cell r="I27" t="str">
            <v>APAVE</v>
          </cell>
          <cell r="J27" t="str">
            <v>L:\MAINTENANCE\Fournisseurs\Contrôles réglementaires</v>
          </cell>
          <cell r="K27" t="str">
            <v>oui</v>
          </cell>
          <cell r="L27" t="str">
            <v>oui</v>
          </cell>
          <cell r="N27" t="str">
            <v>G1000.</v>
          </cell>
        </row>
        <row r="28">
          <cell r="B28">
            <v>22</v>
          </cell>
          <cell r="C28" t="str">
            <v>palans - ponts roulants - tables élévatrices</v>
          </cell>
          <cell r="D28" t="str">
            <v xml:space="preserve">Vérification
autres appareils de levage
 palans - ponts roulants - tables élévatrices </v>
          </cell>
          <cell r="E28" t="str">
            <v>annuel</v>
          </cell>
          <cell r="F28">
            <v>43808</v>
          </cell>
          <cell r="G28">
            <v>44172</v>
          </cell>
          <cell r="H28" t="str">
            <v>B. LANDRE</v>
          </cell>
          <cell r="I28" t="str">
            <v>APAVE</v>
          </cell>
          <cell r="J28" t="str">
            <v>L:\MAINTENANCE\Fournisseurs\Contrôles réglementaires</v>
          </cell>
          <cell r="K28" t="str">
            <v>oui</v>
          </cell>
          <cell r="L28" t="str">
            <v>oui</v>
          </cell>
          <cell r="N28" t="str">
            <v>G1000</v>
          </cell>
        </row>
        <row r="29">
          <cell r="B29">
            <v>23</v>
          </cell>
          <cell r="C29" t="str">
            <v>listes accessoires levage</v>
          </cell>
          <cell r="D29" t="str">
            <v>Vérification des accéssoires de levage, chariots - nacelle - crochets - élingues - pince auto-serrante - aimant - ventouse - …</v>
          </cell>
          <cell r="E29" t="str">
            <v>annuel</v>
          </cell>
          <cell r="F29">
            <v>43808</v>
          </cell>
          <cell r="G29">
            <v>44172</v>
          </cell>
          <cell r="H29" t="str">
            <v>B. LANDRE</v>
          </cell>
          <cell r="I29" t="str">
            <v>APAVE</v>
          </cell>
          <cell r="J29" t="str">
            <v>L:\MAINTENANCE\Fournisseurs\Contrôles réglementaires</v>
          </cell>
          <cell r="K29" t="str">
            <v>oui</v>
          </cell>
          <cell r="L29" t="str">
            <v>oui</v>
          </cell>
          <cell r="N29" t="str">
            <v>G1000</v>
          </cell>
        </row>
        <row r="30">
          <cell r="B30">
            <v>24</v>
          </cell>
          <cell r="C30" t="str">
            <v>EPI</v>
          </cell>
          <cell r="D30" t="str">
            <v>Vérification des accéssoires de sécurité contre les chuttes de hauteur</v>
          </cell>
          <cell r="E30" t="str">
            <v>annuel</v>
          </cell>
          <cell r="F30">
            <v>43808</v>
          </cell>
          <cell r="G30">
            <v>44172</v>
          </cell>
          <cell r="H30" t="str">
            <v>B. LANDRE</v>
          </cell>
          <cell r="I30" t="str">
            <v>APAVE</v>
          </cell>
          <cell r="J30" t="str">
            <v>L:\MAINTENANCE\Fournisseurs\Contrôles réglementaires</v>
          </cell>
          <cell r="K30" t="str">
            <v>oui</v>
          </cell>
          <cell r="L30" t="str">
            <v>oui</v>
          </cell>
          <cell r="N30" t="str">
            <v>G1000</v>
          </cell>
        </row>
        <row r="31">
          <cell r="B31">
            <v>25</v>
          </cell>
          <cell r="C31" t="str">
            <v>Chariots manuels</v>
          </cell>
          <cell r="D31" t="str">
            <v>Vérification du système de freinage des chariots manuels</v>
          </cell>
          <cell r="E31" t="str">
            <v>Bi-annuelle</v>
          </cell>
          <cell r="F31">
            <v>43833</v>
          </cell>
          <cell r="G31">
            <v>44015</v>
          </cell>
          <cell r="H31" t="str">
            <v>B. LANDRE</v>
          </cell>
          <cell r="I31" t="str">
            <v>maintenance</v>
          </cell>
          <cell r="J31" t="str">
            <v xml:space="preserve"> /</v>
          </cell>
          <cell r="K31" t="str">
            <v>oui</v>
          </cell>
          <cell r="L31" t="str">
            <v>oui</v>
          </cell>
          <cell r="N31" t="str">
            <v xml:space="preserve"> /</v>
          </cell>
        </row>
        <row r="32">
          <cell r="B32">
            <v>26</v>
          </cell>
          <cell r="C32" t="str">
            <v>EPC (ligne de vie au dessus des étuves et des toitures)</v>
          </cell>
          <cell r="D32" t="str">
            <v>Vérification 
ligne de vie (10 élements)</v>
          </cell>
          <cell r="E32" t="str">
            <v>annuel</v>
          </cell>
          <cell r="F32">
            <v>43636</v>
          </cell>
          <cell r="G32">
            <v>44001</v>
          </cell>
          <cell r="H32" t="str">
            <v>B. LANDRE</v>
          </cell>
          <cell r="I32" t="str">
            <v>APAVE</v>
          </cell>
          <cell r="J32" t="str">
            <v>L:\MAINTENANCE\Fournisseurs\Contrôles réglementaires</v>
          </cell>
          <cell r="K32" t="str">
            <v>oui</v>
          </cell>
          <cell r="L32" t="str">
            <v>oui</v>
          </cell>
          <cell r="N32" t="str">
            <v>G1000.</v>
          </cell>
        </row>
        <row r="33">
          <cell r="B33">
            <v>27</v>
          </cell>
          <cell r="C33" t="str">
            <v>RAYONNAGES            FREUDENBERG                   Tous les ateliers</v>
          </cell>
          <cell r="D33" t="str">
            <v>Vérification  des rayonnages                 (contrôle visuel)</v>
          </cell>
          <cell r="E33" t="str">
            <v>annuel</v>
          </cell>
          <cell r="F33">
            <v>43787</v>
          </cell>
          <cell r="G33">
            <v>44153</v>
          </cell>
          <cell r="H33" t="str">
            <v>B. LANDRE</v>
          </cell>
          <cell r="I33" t="str">
            <v>B. LANDRE</v>
          </cell>
          <cell r="J33" t="str">
            <v>classeur HSE</v>
          </cell>
          <cell r="K33" t="str">
            <v>oui</v>
          </cell>
          <cell r="L33" t="str">
            <v>oui</v>
          </cell>
          <cell r="N33" t="str">
            <v xml:space="preserve"> /</v>
          </cell>
        </row>
        <row r="34">
          <cell r="B34">
            <v>28</v>
          </cell>
          <cell r="C34" t="str">
            <v>liste échelles - escabeaux - marche pied</v>
          </cell>
          <cell r="D34" t="str">
            <v>Vérfication des echelles / plateformes</v>
          </cell>
          <cell r="E34" t="str">
            <v>annuel</v>
          </cell>
          <cell r="F34">
            <v>43846</v>
          </cell>
          <cell r="G34">
            <v>44212</v>
          </cell>
          <cell r="H34" t="str">
            <v>B. LANDRE</v>
          </cell>
          <cell r="I34" t="str">
            <v>B. LANDRE</v>
          </cell>
          <cell r="J34" t="str">
            <v>classeur HSE</v>
          </cell>
          <cell r="K34" t="str">
            <v>oui</v>
          </cell>
          <cell r="L34" t="str">
            <v>oui</v>
          </cell>
          <cell r="N34" t="str">
            <v xml:space="preserve"> /</v>
          </cell>
        </row>
        <row r="35">
          <cell r="B35">
            <v>29</v>
          </cell>
          <cell r="C35" t="str">
            <v>toutes installations électriques</v>
          </cell>
          <cell r="D35" t="str">
            <v>Vérification des installations électriques</v>
          </cell>
          <cell r="E35" t="str">
            <v>annuel</v>
          </cell>
          <cell r="F35">
            <v>43649</v>
          </cell>
          <cell r="G35">
            <v>44015</v>
          </cell>
          <cell r="H35" t="str">
            <v>F.DEMAY</v>
          </cell>
          <cell r="I35" t="str">
            <v>APAVE</v>
          </cell>
          <cell r="J35" t="str">
            <v>L:\MAINTENANCE\Fournisseurs\Contrôles réglementaires</v>
          </cell>
          <cell r="K35" t="str">
            <v>oui</v>
          </cell>
          <cell r="L35" t="str">
            <v>oui</v>
          </cell>
          <cell r="N35" t="str">
            <v>A1000</v>
          </cell>
        </row>
        <row r="36">
          <cell r="B36">
            <v>30</v>
          </cell>
          <cell r="C36" t="str">
            <v>transformateurs</v>
          </cell>
          <cell r="D36" t="str">
            <v>Vérification des transformateurs - distribution électrique
mesure d'isolement des transformateurs</v>
          </cell>
          <cell r="E36" t="str">
            <v>annuel</v>
          </cell>
          <cell r="F36">
            <v>43736</v>
          </cell>
          <cell r="G36">
            <v>44102</v>
          </cell>
          <cell r="H36" t="str">
            <v>F.DEMAY</v>
          </cell>
          <cell r="I36" t="str">
            <v>APAVE</v>
          </cell>
          <cell r="J36" t="str">
            <v>L:\MAINTENANCE\Fournisseurs\Contrôles réglementaires</v>
          </cell>
          <cell r="K36" t="str">
            <v>oui</v>
          </cell>
          <cell r="L36" t="str">
            <v>oui</v>
          </cell>
          <cell r="N36" t="str">
            <v>A3000</v>
          </cell>
        </row>
        <row r="37">
          <cell r="B37">
            <v>31</v>
          </cell>
          <cell r="C37" t="str">
            <v xml:space="preserve">Liste et plan de situation des extincteurs </v>
          </cell>
          <cell r="D37" t="str">
            <v>Vérification des extincteurs.</v>
          </cell>
          <cell r="E37" t="str">
            <v>annuel</v>
          </cell>
          <cell r="F37">
            <v>43766</v>
          </cell>
          <cell r="G37">
            <v>44132</v>
          </cell>
          <cell r="H37" t="str">
            <v>B. LANDRE</v>
          </cell>
          <cell r="I37" t="str">
            <v>CHRONOFEU</v>
          </cell>
          <cell r="J37" t="str">
            <v>L:\MAINTENANCE\Fournisseurs\Contrôles réglementaires</v>
          </cell>
          <cell r="K37" t="str">
            <v>oui</v>
          </cell>
          <cell r="L37" t="str">
            <v>oui</v>
          </cell>
          <cell r="N37" t="str">
            <v xml:space="preserve"> /</v>
          </cell>
        </row>
        <row r="38">
          <cell r="B38">
            <v>32</v>
          </cell>
          <cell r="C38" t="str">
            <v>Liste des éxutoires de fumées</v>
          </cell>
          <cell r="D38" t="str">
            <v>Vérification des exutoires de fumées</v>
          </cell>
          <cell r="E38" t="str">
            <v>annuel</v>
          </cell>
          <cell r="F38">
            <v>43797</v>
          </cell>
          <cell r="G38">
            <v>44162</v>
          </cell>
          <cell r="H38" t="str">
            <v>B. LANDRE</v>
          </cell>
          <cell r="I38" t="str">
            <v>CHRONOFEU</v>
          </cell>
          <cell r="J38" t="str">
            <v>L:\MAINTENANCE\Fournisseurs\Contrôles réglementaires</v>
          </cell>
          <cell r="K38" t="str">
            <v>oui</v>
          </cell>
          <cell r="L38" t="str">
            <v>oui</v>
          </cell>
          <cell r="N38" t="str">
            <v xml:space="preserve"> /</v>
          </cell>
        </row>
        <row r="39">
          <cell r="B39">
            <v>34</v>
          </cell>
          <cell r="C39" t="str">
            <v>alarmes incendie</v>
          </cell>
          <cell r="D39" t="str">
            <v>Vérification du bon fontionnement des systèmes d'alarmes acoustiques et lumineuses</v>
          </cell>
          <cell r="E39" t="str">
            <v>Bi-annuelle</v>
          </cell>
          <cell r="F39">
            <v>43832</v>
          </cell>
          <cell r="G39">
            <v>43927</v>
          </cell>
          <cell r="H39" t="str">
            <v>B. LANDRE</v>
          </cell>
          <cell r="I39" t="str">
            <v>SIEMENS</v>
          </cell>
          <cell r="J39" t="str">
            <v>L:\MAINTENANCE\Fournisseurs\Contrôles réglementaires</v>
          </cell>
          <cell r="K39" t="str">
            <v>oui</v>
          </cell>
          <cell r="L39" t="str">
            <v>oui</v>
          </cell>
          <cell r="N39" t="str">
            <v>Non réalisé cause COVID-19   A planifier en mai ou Juin</v>
          </cell>
        </row>
        <row r="40">
          <cell r="B40">
            <v>35</v>
          </cell>
          <cell r="C40" t="str">
            <v xml:space="preserve">Etang réserve incendie </v>
          </cell>
          <cell r="D40" t="str">
            <v>Nettoyer l'accès aux bouchons d'ouverture et fermeture étang</v>
          </cell>
          <cell r="E40" t="str">
            <v>Tous les trois mois</v>
          </cell>
          <cell r="F40">
            <v>43908</v>
          </cell>
          <cell r="G40">
            <v>44000</v>
          </cell>
          <cell r="H40" t="str">
            <v>B. LANDRE</v>
          </cell>
          <cell r="I40" t="str">
            <v>B. LANDRE</v>
          </cell>
          <cell r="J40" t="str">
            <v xml:space="preserve"> /</v>
          </cell>
          <cell r="K40" t="str">
            <v>oui</v>
          </cell>
          <cell r="L40" t="str">
            <v>oui</v>
          </cell>
          <cell r="N40" t="str">
            <v xml:space="preserve"> /</v>
          </cell>
        </row>
        <row r="41">
          <cell r="B41">
            <v>36</v>
          </cell>
          <cell r="C41" t="str">
            <v xml:space="preserve">compresseurs
Machines </v>
          </cell>
          <cell r="D41" t="str">
            <v>Epreuve des équipements sous pression</v>
          </cell>
          <cell r="E41" t="str">
            <v>décennal</v>
          </cell>
          <cell r="F41">
            <v>42353</v>
          </cell>
          <cell r="G41">
            <v>46006</v>
          </cell>
          <cell r="H41" t="str">
            <v>N. BOUTET</v>
          </cell>
          <cell r="I41" t="str">
            <v>APAVE</v>
          </cell>
          <cell r="J41" t="str">
            <v>L:\MAINTENANCE\Fournisseurs\Recensement des appareillages APAVE\Inventaire des équipements sous pression</v>
          </cell>
          <cell r="K41" t="str">
            <v>oui</v>
          </cell>
          <cell r="L41" t="str">
            <v>oui</v>
          </cell>
          <cell r="N41" t="str">
            <v>Equipements concernés:                      A13 - A12 - A4</v>
          </cell>
        </row>
        <row r="42">
          <cell r="B42">
            <v>37</v>
          </cell>
          <cell r="C42" t="str">
            <v xml:space="preserve">compresseurs
Machines </v>
          </cell>
          <cell r="D42" t="str">
            <v>Maintenance</v>
          </cell>
          <cell r="E42" t="str">
            <v>Suivant le compteur horaire de l'équipement</v>
          </cell>
          <cell r="F42">
            <v>43816</v>
          </cell>
          <cell r="G42">
            <v>44004</v>
          </cell>
          <cell r="H42" t="str">
            <v>N. BOUTET</v>
          </cell>
          <cell r="I42" t="str">
            <v>WORTHINGTON CREYSSENSAC</v>
          </cell>
          <cell r="J42" t="str">
            <v>L:\MAINTENANCE\Fournisseurs\Recensement des appareillages APAVE\Inventaire des équipements sous pression</v>
          </cell>
          <cell r="K42" t="str">
            <v>oui</v>
          </cell>
          <cell r="L42" t="str">
            <v>oui</v>
          </cell>
          <cell r="N42" t="str">
            <v>Tous les compresseurs</v>
          </cell>
        </row>
        <row r="43">
          <cell r="B43">
            <v>38</v>
          </cell>
          <cell r="C43" t="str">
            <v xml:space="preserve">compresseurs
Machines </v>
          </cell>
          <cell r="D43" t="str">
            <v>Epreuve des équipements sous pression</v>
          </cell>
          <cell r="E43" t="str">
            <v>décennal</v>
          </cell>
          <cell r="F43">
            <v>41889</v>
          </cell>
          <cell r="G43">
            <v>45552</v>
          </cell>
          <cell r="H43" t="str">
            <v>N. BOUTET</v>
          </cell>
          <cell r="I43" t="str">
            <v>APAVE</v>
          </cell>
          <cell r="J43" t="str">
            <v>L:\MAINTENANCE\Fournisseurs\Recensement des appareillages APAVE\Inventaire des équipements sous pression</v>
          </cell>
          <cell r="K43" t="str">
            <v>oui</v>
          </cell>
          <cell r="L43" t="str">
            <v>oui</v>
          </cell>
          <cell r="N43" t="str">
            <v>Equipements concernés:                          A6 - A7</v>
          </cell>
        </row>
        <row r="44">
          <cell r="B44">
            <v>39</v>
          </cell>
          <cell r="C44" t="str">
            <v>compteurs d'eau</v>
          </cell>
          <cell r="D44" t="str">
            <v>relevé consommation eau</v>
          </cell>
          <cell r="E44" t="str">
            <v>mensuel</v>
          </cell>
          <cell r="F44">
            <v>43951</v>
          </cell>
          <cell r="G44">
            <v>43980</v>
          </cell>
          <cell r="H44" t="str">
            <v>B. LANDRE</v>
          </cell>
          <cell r="I44" t="str">
            <v>B. LANDRE</v>
          </cell>
          <cell r="J44" t="str">
            <v>Service HSE</v>
          </cell>
          <cell r="K44" t="str">
            <v>oui</v>
          </cell>
          <cell r="L44" t="str">
            <v>oui</v>
          </cell>
          <cell r="N44" t="str">
            <v xml:space="preserve"> /</v>
          </cell>
        </row>
        <row r="45">
          <cell r="B45">
            <v>40</v>
          </cell>
          <cell r="C45" t="str">
            <v>liste et plan des BAES</v>
          </cell>
          <cell r="D45" t="str">
            <v>Surveillance bon fonctionnement des BAES</v>
          </cell>
          <cell r="E45" t="str">
            <v>mensuel</v>
          </cell>
          <cell r="F45">
            <v>43951</v>
          </cell>
          <cell r="G45">
            <v>43980</v>
          </cell>
          <cell r="H45" t="str">
            <v>B. LANDRE</v>
          </cell>
          <cell r="I45" t="str">
            <v>B. LANDRE</v>
          </cell>
          <cell r="J45" t="str">
            <v>Classeur                  ''REGISTRE SECURITE'' Service HSE</v>
          </cell>
          <cell r="K45" t="str">
            <v>oui</v>
          </cell>
          <cell r="L45" t="str">
            <v>oui</v>
          </cell>
          <cell r="N45" t="str">
            <v xml:space="preserve">Tache réalisé à 100% lors du contrôle des blocs phares à chaque fin d'année.    </v>
          </cell>
        </row>
        <row r="46">
          <cell r="B46">
            <v>41</v>
          </cell>
          <cell r="C46" t="str">
            <v xml:space="preserve">Blocs d'éclairage de sécurité </v>
          </cell>
          <cell r="D46" t="str">
            <v>Surveillance de l'autonomie pendant une heure de l'éclairage de sécurité et des blocs d'éclairage de sécurité</v>
          </cell>
          <cell r="E46" t="str">
            <v>Bi-annuelle</v>
          </cell>
          <cell r="F46">
            <v>43822</v>
          </cell>
          <cell r="G46">
            <v>44005</v>
          </cell>
          <cell r="H46" t="str">
            <v>B. LANDRE</v>
          </cell>
          <cell r="I46" t="str">
            <v>B. LANDRE</v>
          </cell>
          <cell r="J46" t="str">
            <v>L:\MAINTENANCE\Fournisseurs\Contrôles réglementaires</v>
          </cell>
          <cell r="K46" t="str">
            <v>oui</v>
          </cell>
          <cell r="L46" t="str">
            <v>oui</v>
          </cell>
          <cell r="N46" t="str">
            <v>Réalisé en interne depuis le 11/2019.  Contrôle du 23-12-2019                RAS. Voir pbs LES n°66 - 67 et 24</v>
          </cell>
        </row>
        <row r="47">
          <cell r="B47">
            <v>42</v>
          </cell>
          <cell r="C47" t="str">
            <v>Moto-pompe pour RIA</v>
          </cell>
          <cell r="D47" t="str">
            <v>Vérification motopompe du circuit RIA
+ système d'arrosage de la cuve de gaz</v>
          </cell>
          <cell r="E47" t="str">
            <v>mensuel</v>
          </cell>
          <cell r="F47">
            <v>43949</v>
          </cell>
          <cell r="G47">
            <v>43980</v>
          </cell>
          <cell r="H47" t="str">
            <v>B. LANDRE</v>
          </cell>
          <cell r="I47" t="str">
            <v>B. LANDRE</v>
          </cell>
          <cell r="J47" t="str">
            <v>Classeur de suivi au local de la pompe</v>
          </cell>
          <cell r="K47" t="str">
            <v>oui</v>
          </cell>
          <cell r="L47" t="str">
            <v>oui</v>
          </cell>
          <cell r="N47" t="str">
            <v>Pompe en panne depuis la S12/2020     Réparée en S17/2020</v>
          </cell>
        </row>
        <row r="48">
          <cell r="B48">
            <v>43</v>
          </cell>
          <cell r="C48" t="str">
            <v>réseau incendie</v>
          </cell>
          <cell r="D48" t="str">
            <v>Arrosage cuve gaz + 3 RIA pendant 30 min consécutives 1 fois l'an</v>
          </cell>
          <cell r="E48" t="str">
            <v>annuel</v>
          </cell>
          <cell r="F48">
            <v>43822</v>
          </cell>
          <cell r="G48">
            <v>44188</v>
          </cell>
          <cell r="H48" t="str">
            <v>B. LANDRE</v>
          </cell>
          <cell r="I48" t="str">
            <v>B. LANDRE</v>
          </cell>
          <cell r="J48" t="str">
            <v>Classeur de suivi au local de la pompe</v>
          </cell>
          <cell r="K48" t="str">
            <v>oui</v>
          </cell>
          <cell r="L48" t="str">
            <v>oui</v>
          </cell>
          <cell r="N48" t="str">
            <v>3 RIA + cuve de gaz ok à 5 bars.                                                                                 Débit de la pompe 12m3/hr</v>
          </cell>
        </row>
        <row r="49">
          <cell r="B49">
            <v>44</v>
          </cell>
          <cell r="C49" t="str">
            <v>côté étang proche champ     Mr CAENEN</v>
          </cell>
          <cell r="D49" t="str">
            <v>Vérification écoulement dans la canalisation + nettoyer la prise d'eau     au niveau du petit étang</v>
          </cell>
          <cell r="E49" t="str">
            <v>mensuel</v>
          </cell>
          <cell r="F49">
            <v>43949</v>
          </cell>
          <cell r="G49">
            <v>43980</v>
          </cell>
          <cell r="H49" t="str">
            <v>B. LANDRE</v>
          </cell>
          <cell r="I49" t="str">
            <v>B. LANDRE</v>
          </cell>
          <cell r="J49" t="str">
            <v>aucun</v>
          </cell>
          <cell r="K49" t="str">
            <v>oui</v>
          </cell>
          <cell r="L49" t="str">
            <v>oui</v>
          </cell>
          <cell r="N49" t="str">
            <v>Bouché depuis Aout 2018. contact pris avec mr CAENEN.                                                        Pas de suite de lui et toujours bouché au 28-02-2019.</v>
          </cell>
        </row>
        <row r="50">
          <cell r="B50">
            <v>45</v>
          </cell>
          <cell r="C50" t="str">
            <v>Cuve de gaz</v>
          </cell>
          <cell r="D50" t="str">
            <v>Vérification  et contrôle étanchéité des équipements de la cuve de gaz</v>
          </cell>
          <cell r="E50" t="str">
            <v>Tous les 48 mois</v>
          </cell>
          <cell r="F50">
            <v>43440</v>
          </cell>
          <cell r="G50">
            <v>44901</v>
          </cell>
          <cell r="H50" t="str">
            <v>B. LANDRE</v>
          </cell>
          <cell r="I50" t="str">
            <v>MESTROLE</v>
          </cell>
          <cell r="J50" t="str">
            <v>Rapport d'inspection
classement service HSE Carter</v>
          </cell>
          <cell r="K50" t="str">
            <v>oui</v>
          </cell>
          <cell r="L50" t="str">
            <v>oui</v>
          </cell>
          <cell r="N50" t="str">
            <v>prochain contrôle en décembre 2022</v>
          </cell>
        </row>
        <row r="51">
          <cell r="B51">
            <v>46</v>
          </cell>
          <cell r="C51" t="str">
            <v>liste aspiration ventilation
locaux à pollution spécifique</v>
          </cell>
          <cell r="D51" t="str">
            <v>contrôle du débit d'air extrait
contrôle des pressions statiques ou des vitesses
examen état des éléments de l'installation
examen état système de traitement</v>
          </cell>
          <cell r="E51" t="str">
            <v>annuel</v>
          </cell>
          <cell r="F51">
            <v>43754</v>
          </cell>
          <cell r="G51">
            <v>44120</v>
          </cell>
          <cell r="H51" t="str">
            <v>B. LANDRE</v>
          </cell>
          <cell r="I51" t="str">
            <v>organisme compétent</v>
          </cell>
          <cell r="J51" t="str">
            <v>APAVE</v>
          </cell>
          <cell r="K51" t="str">
            <v>oui</v>
          </cell>
          <cell r="L51" t="str">
            <v>oui</v>
          </cell>
          <cell r="N51" t="str">
            <v xml:space="preserve"> /</v>
          </cell>
        </row>
        <row r="52">
          <cell r="B52">
            <v>47</v>
          </cell>
          <cell r="C52" t="str">
            <v>liste aspiration ventilation
locaux à pollution non spécifiques</v>
          </cell>
          <cell r="D52" t="str">
            <v>contrôle du débit global minimal d'air neuf
examen état des éléments de l'installation
examen état système de traitement</v>
          </cell>
          <cell r="E52" t="str">
            <v>annuel</v>
          </cell>
          <cell r="F52">
            <v>43754</v>
          </cell>
          <cell r="G52">
            <v>44120</v>
          </cell>
          <cell r="H52" t="str">
            <v>B. LANDRE</v>
          </cell>
          <cell r="I52" t="str">
            <v>organisme compétent</v>
          </cell>
          <cell r="J52" t="str">
            <v>APAVE</v>
          </cell>
          <cell r="K52" t="str">
            <v>oui</v>
          </cell>
          <cell r="L52" t="str">
            <v>oui</v>
          </cell>
          <cell r="N52" t="str">
            <v xml:space="preserve"> /</v>
          </cell>
        </row>
        <row r="53">
          <cell r="B53">
            <v>48</v>
          </cell>
          <cell r="C53" t="str">
            <v>site Chamborêt
plan et listes
groupes froids et climatisation</v>
          </cell>
          <cell r="D53" t="str">
            <v>vérification de la maintenance faite par SPIE sur les groupes froids</v>
          </cell>
          <cell r="E53" t="str">
            <v>Tous les 3 mois</v>
          </cell>
          <cell r="F53">
            <v>43875</v>
          </cell>
          <cell r="G53">
            <v>43958</v>
          </cell>
          <cell r="H53" t="str">
            <v>B. LANDRE</v>
          </cell>
          <cell r="I53" t="str">
            <v>SPIE</v>
          </cell>
          <cell r="J53" t="str">
            <v>Rapport d'intervention dans GMAO SPIE</v>
          </cell>
          <cell r="K53" t="str">
            <v>oui</v>
          </cell>
          <cell r="L53" t="str">
            <v>oui</v>
          </cell>
          <cell r="N53" t="str">
            <v xml:space="preserve"> /</v>
          </cell>
        </row>
        <row r="54">
          <cell r="B54">
            <v>49</v>
          </cell>
          <cell r="C54" t="str">
            <v>liste et plan des disconnecteurs</v>
          </cell>
          <cell r="D54" t="str">
            <v>Vérification des disconnecteurs</v>
          </cell>
          <cell r="E54" t="str">
            <v>annuel</v>
          </cell>
          <cell r="F54">
            <v>43726</v>
          </cell>
          <cell r="G54">
            <v>44092</v>
          </cell>
          <cell r="H54" t="str">
            <v>B. LANDRE</v>
          </cell>
          <cell r="I54" t="str">
            <v>SPIE</v>
          </cell>
          <cell r="J54" t="str">
            <v>L:\MAINTENANCE\Fournisseurs\Contrôles réglementaires</v>
          </cell>
          <cell r="K54" t="str">
            <v>oui</v>
          </cell>
          <cell r="L54" t="str">
            <v>oui</v>
          </cell>
          <cell r="N54" t="str">
            <v xml:space="preserve"> /</v>
          </cell>
        </row>
        <row r="55">
          <cell r="B55">
            <v>50</v>
          </cell>
          <cell r="C55" t="str">
            <v>local stockage sel</v>
          </cell>
          <cell r="D55" t="str">
            <v>refaire le stock de sel pour l'hiver
1 tonne par site</v>
          </cell>
          <cell r="E55" t="str">
            <v>annuel</v>
          </cell>
          <cell r="F55">
            <v>43725</v>
          </cell>
          <cell r="G55">
            <v>44091</v>
          </cell>
          <cell r="H55" t="str">
            <v>B. LANDRE</v>
          </cell>
          <cell r="I55" t="str">
            <v>B. LANDRE</v>
          </cell>
          <cell r="J55" t="str">
            <v>plan de surveillance</v>
          </cell>
          <cell r="K55" t="str">
            <v>oui</v>
          </cell>
          <cell r="L55" t="str">
            <v>oui</v>
          </cell>
          <cell r="N55" t="str">
            <v xml:space="preserve"> /</v>
          </cell>
        </row>
        <row r="56">
          <cell r="B56">
            <v>51</v>
          </cell>
          <cell r="C56" t="str">
            <v>Groupe de refroidissement (enceintes climatiques)        F19 - F20 - F21 - F22</v>
          </cell>
          <cell r="D56" t="str">
            <v>Maintenance et entretien</v>
          </cell>
          <cell r="E56" t="str">
            <v>Bi-annuelle</v>
          </cell>
          <cell r="F56">
            <v>43875</v>
          </cell>
          <cell r="G56">
            <v>44015</v>
          </cell>
          <cell r="H56" t="str">
            <v>B. LANDRE</v>
          </cell>
          <cell r="I56" t="str">
            <v>SPIE</v>
          </cell>
          <cell r="J56" t="str">
            <v>Rapport d'intervention dans GMAO SPIE</v>
          </cell>
          <cell r="K56" t="str">
            <v>oui</v>
          </cell>
          <cell r="L56" t="str">
            <v>oui</v>
          </cell>
          <cell r="N56" t="str">
            <v xml:space="preserve"> /</v>
          </cell>
        </row>
        <row r="57">
          <cell r="B57">
            <v>52</v>
          </cell>
          <cell r="C57" t="str">
            <v>Cuve de gaz</v>
          </cell>
          <cell r="D57" t="str">
            <v xml:space="preserve">Epreuve  cuve de gaz </v>
          </cell>
          <cell r="E57" t="str">
            <v>décennal</v>
          </cell>
          <cell r="F57">
            <v>42191</v>
          </cell>
          <cell r="G57">
            <v>45844</v>
          </cell>
          <cell r="H57" t="str">
            <v>B. LANDRE</v>
          </cell>
          <cell r="I57" t="str">
            <v>GLI CITERGAZ</v>
          </cell>
          <cell r="J57" t="str">
            <v>L:\MAINTENANCE\Fournisseurs\Recensement des appareillages APAVE\Inventaire des équipements sous pression</v>
          </cell>
          <cell r="K57" t="str">
            <v>oui</v>
          </cell>
          <cell r="L57" t="str">
            <v>oui</v>
          </cell>
          <cell r="N57" t="str">
            <v>prochaine épreuve en juillet  2025</v>
          </cell>
        </row>
        <row r="58">
          <cell r="B58">
            <v>53</v>
          </cell>
          <cell r="C58" t="str">
            <v>Equipements de travail suivants
- presses moulage
- mélangeurs à cylindres</v>
          </cell>
          <cell r="D58" t="str">
            <v>contrôles trimestriels
Vérification visuel de l'état physique
essai de fonctionnement
réglages et jeux
contrôle des indicateurs (mano - voyants)</v>
          </cell>
          <cell r="E58" t="str">
            <v>trimestrielle</v>
          </cell>
          <cell r="F58">
            <v>43917</v>
          </cell>
          <cell r="G58">
            <v>44009</v>
          </cell>
          <cell r="H58" t="str">
            <v>P. ROUSSY</v>
          </cell>
          <cell r="I58" t="str">
            <v>service maintenance</v>
          </cell>
          <cell r="J58" t="str">
            <v>Service production-maintenance</v>
          </cell>
          <cell r="K58" t="str">
            <v>oui</v>
          </cell>
          <cell r="N58" t="str">
            <v>Les contrôles trimestriels sont pris en compte par la maintennace.
Conserver les enregistrements niveau 1 et 2 pendant 4 mois</v>
          </cell>
        </row>
        <row r="59">
          <cell r="B59">
            <v>54</v>
          </cell>
          <cell r="C59" t="str">
            <v>Moto-pompe pour RIA</v>
          </cell>
          <cell r="D59" t="str">
            <v>Révision et préconisation de réparation si besoin de la moto pompe</v>
          </cell>
          <cell r="E59" t="str">
            <v>annuel</v>
          </cell>
          <cell r="F59">
            <v>43752</v>
          </cell>
          <cell r="G59">
            <v>44118</v>
          </cell>
          <cell r="H59" t="str">
            <v>B. LANDRE</v>
          </cell>
          <cell r="I59" t="str">
            <v>SPIE</v>
          </cell>
          <cell r="J59" t="str">
            <v>Rapport d'intervention dans GMAO SPIE</v>
          </cell>
          <cell r="K59" t="str">
            <v>oui</v>
          </cell>
          <cell r="L59" t="str">
            <v>oui</v>
          </cell>
          <cell r="N59" t="str">
            <v xml:space="preserve"> /</v>
          </cell>
        </row>
        <row r="60">
          <cell r="B60">
            <v>55</v>
          </cell>
          <cell r="C60" t="str">
            <v>3 chaudières GAZ</v>
          </cell>
          <cell r="D60" t="str">
            <v>Maintenance et entretien</v>
          </cell>
          <cell r="E60" t="str">
            <v>Bi-annuelle</v>
          </cell>
          <cell r="F60">
            <v>43861</v>
          </cell>
          <cell r="G60">
            <v>44057</v>
          </cell>
          <cell r="H60" t="str">
            <v>B. LANDRE</v>
          </cell>
          <cell r="I60" t="str">
            <v>SPIE</v>
          </cell>
          <cell r="J60" t="str">
            <v>Rapport d'intervention dans GMAO SPIE ou livret de chaufferie</v>
          </cell>
          <cell r="K60" t="str">
            <v>oui</v>
          </cell>
          <cell r="L60" t="str">
            <v>oui</v>
          </cell>
          <cell r="N60" t="str">
            <v>C17 - C18 - C21</v>
          </cell>
        </row>
        <row r="61">
          <cell r="B61">
            <v>56</v>
          </cell>
          <cell r="C61" t="str">
            <v>ROOF TOP et MAKE-UP</v>
          </cell>
          <cell r="D61" t="str">
            <v>Vérification de l'équipement à réaliser par organisme agréé autre que SPIE</v>
          </cell>
          <cell r="E61" t="str">
            <v>Tous les 5 ans</v>
          </cell>
          <cell r="F61">
            <v>43020</v>
          </cell>
          <cell r="G61">
            <v>44846</v>
          </cell>
          <cell r="H61" t="str">
            <v>B. LANDRE</v>
          </cell>
          <cell r="I61" t="str">
            <v>APAVE</v>
          </cell>
          <cell r="J61" t="str">
            <v>Dossier ROOF TOP à la maintenance</v>
          </cell>
          <cell r="K61" t="str">
            <v>oui</v>
          </cell>
          <cell r="L61" t="str">
            <v>oui</v>
          </cell>
        </row>
        <row r="62">
          <cell r="B62">
            <v>57</v>
          </cell>
          <cell r="C62" t="str">
            <v>Materiel électroportatif</v>
          </cell>
          <cell r="D62" t="str">
            <v>Vérification et test du materiel électroportatif</v>
          </cell>
          <cell r="E62" t="str">
            <v>annuel</v>
          </cell>
          <cell r="F62">
            <v>43781</v>
          </cell>
          <cell r="G62">
            <v>44147</v>
          </cell>
          <cell r="H62" t="str">
            <v>B. LANDRE</v>
          </cell>
          <cell r="I62" t="str">
            <v>APAVE</v>
          </cell>
          <cell r="J62" t="str">
            <v>L:\MAINTENANCE\Fournisseurs\Contrôles réglementaires</v>
          </cell>
          <cell r="K62" t="str">
            <v>oui</v>
          </cell>
          <cell r="L62" t="str">
            <v>oui</v>
          </cell>
          <cell r="N62" t="str">
            <v>rappeler au technicien responsable de l'action de ce présenter avec les étiquettes autocollante 2020</v>
          </cell>
        </row>
        <row r="63">
          <cell r="B63">
            <v>58</v>
          </cell>
          <cell r="C63" t="str">
            <v xml:space="preserve">compresseurs
Machines </v>
          </cell>
          <cell r="D63" t="str">
            <v>Epreuve des équipements sous pression</v>
          </cell>
          <cell r="E63" t="str">
            <v>48 mois</v>
          </cell>
          <cell r="F63">
            <v>43816</v>
          </cell>
          <cell r="G63">
            <v>45279</v>
          </cell>
          <cell r="H63" t="str">
            <v>N. BOUTET</v>
          </cell>
          <cell r="I63" t="str">
            <v>APAVE</v>
          </cell>
          <cell r="J63" t="str">
            <v>L:\MAINTENANCE\Fournisseurs\Recensement des appareillages APAVE\Inventaire des équipements sous pression</v>
          </cell>
          <cell r="K63" t="str">
            <v>oui</v>
          </cell>
          <cell r="L63" t="str">
            <v>oui</v>
          </cell>
          <cell r="N63" t="str">
            <v>Equipements concernés:                            A8 - A9 - A4 - A13</v>
          </cell>
        </row>
        <row r="64">
          <cell r="B64">
            <v>59</v>
          </cell>
          <cell r="C64" t="str">
            <v>meules de l'outillage et de la maintenance</v>
          </cell>
          <cell r="D64" t="str">
            <v>Vérifier et régler si besoin l'écartement de la meule et de la tablette (à 2mm maximum) + vérifier la présence de l'écran de protection</v>
          </cell>
          <cell r="E64" t="str">
            <v>Bi-annuelle</v>
          </cell>
          <cell r="F64">
            <v>43841</v>
          </cell>
          <cell r="G64">
            <v>44023</v>
          </cell>
          <cell r="H64" t="str">
            <v>M. JEAN</v>
          </cell>
          <cell r="I64" t="str">
            <v>B. LANDRE</v>
          </cell>
          <cell r="J64" t="str">
            <v xml:space="preserve"> /</v>
          </cell>
          <cell r="K64" t="str">
            <v>oui</v>
          </cell>
          <cell r="L64" t="str">
            <v>oui</v>
          </cell>
          <cell r="N64" t="str">
            <v xml:space="preserve"> /</v>
          </cell>
        </row>
        <row r="65">
          <cell r="B65">
            <v>60</v>
          </cell>
          <cell r="C65" t="str">
            <v xml:space="preserve">compresseurs
Machines </v>
          </cell>
          <cell r="D65" t="str">
            <v>Epreuve des équipements sous pression</v>
          </cell>
          <cell r="E65" t="str">
            <v>48 mois</v>
          </cell>
          <cell r="F65">
            <v>43294</v>
          </cell>
          <cell r="G65">
            <v>44754</v>
          </cell>
          <cell r="H65" t="str">
            <v>N. BOUTET</v>
          </cell>
          <cell r="I65" t="str">
            <v>APAVE</v>
          </cell>
          <cell r="J65" t="str">
            <v>L:\MAINTENANCE\Fournisseurs\Recensement des appareillages APAVE\Inventaire des équipements sous pression</v>
          </cell>
          <cell r="K65" t="str">
            <v>oui</v>
          </cell>
          <cell r="L65" t="str">
            <v>oui</v>
          </cell>
          <cell r="N65" t="str">
            <v xml:space="preserve">Equipements concernés:                            A6 - A7 </v>
          </cell>
        </row>
        <row r="66">
          <cell r="B66">
            <v>61</v>
          </cell>
          <cell r="C66" t="str">
            <v xml:space="preserve">compresseurs
Machines </v>
          </cell>
          <cell r="D66" t="str">
            <v>Epreuve des équipements sous pression</v>
          </cell>
          <cell r="E66" t="str">
            <v>décennal</v>
          </cell>
          <cell r="F66">
            <v>43816</v>
          </cell>
          <cell r="G66">
            <v>47469</v>
          </cell>
          <cell r="H66" t="str">
            <v>N. BOUTET</v>
          </cell>
          <cell r="I66" t="str">
            <v>APAVE</v>
          </cell>
          <cell r="J66" t="str">
            <v>L:\MAINTENANCE\Fournisseurs\Recensement des appareillages APAVE\Inventaire des équipements sous pression</v>
          </cell>
          <cell r="K66" t="str">
            <v>oui</v>
          </cell>
          <cell r="L66" t="str">
            <v>oui</v>
          </cell>
          <cell r="N66" t="str">
            <v>Equipements concernés:                            A8 - A9</v>
          </cell>
        </row>
        <row r="67">
          <cell r="B67">
            <v>62</v>
          </cell>
          <cell r="C67" t="str">
            <v>Machine PERO ALU 1698</v>
          </cell>
          <cell r="D67" t="str">
            <v>Détartrage et vérification de l'état des cuves de la  machines PERO  ALU</v>
          </cell>
          <cell r="E67" t="str">
            <v>annuel</v>
          </cell>
          <cell r="F67">
            <v>43711</v>
          </cell>
          <cell r="G67">
            <v>44077</v>
          </cell>
          <cell r="H67" t="str">
            <v>B. LANDRE</v>
          </cell>
          <cell r="I67" t="str">
            <v>Interne</v>
          </cell>
          <cell r="J67" t="str">
            <v>identifié sur la machine</v>
          </cell>
          <cell r="K67" t="str">
            <v>oui</v>
          </cell>
          <cell r="L67" t="str">
            <v>oui</v>
          </cell>
          <cell r="N67" t="str">
            <v xml:space="preserve"> /</v>
          </cell>
        </row>
        <row r="68">
          <cell r="B68">
            <v>63</v>
          </cell>
          <cell r="C68" t="str">
            <v>Etuves  1998 - 2044 - 1999</v>
          </cell>
          <cell r="D68" t="str">
            <v>Nettoyage des conduits de fumées, des extracteurs et de l'enceinte de post-vulcanisation</v>
          </cell>
          <cell r="E68" t="str">
            <v>annuel</v>
          </cell>
          <cell r="F68">
            <v>43787</v>
          </cell>
          <cell r="G68">
            <v>44151</v>
          </cell>
          <cell r="H68" t="str">
            <v>B. LANDRE</v>
          </cell>
          <cell r="I68" t="str">
            <v>ISS</v>
          </cell>
          <cell r="J68" t="str">
            <v>L:\MAINTENANCE\Fournisseurs\Contrôles réglementaires</v>
          </cell>
          <cell r="K68" t="str">
            <v>oui</v>
          </cell>
          <cell r="L68" t="str">
            <v>oui</v>
          </cell>
          <cell r="N68" t="str">
            <v>nettoyage 1 fois/an</v>
          </cell>
        </row>
        <row r="69">
          <cell r="B69">
            <v>64</v>
          </cell>
          <cell r="C69" t="str">
            <v>Etuves  2119 - 2120</v>
          </cell>
          <cell r="D69" t="str">
            <v>Nettoyage des conduits de fumées, des extracteurs et de l'enceinte de post-vulcanisation</v>
          </cell>
          <cell r="E69" t="str">
            <v>Bi-annuelle</v>
          </cell>
          <cell r="F69">
            <v>43752</v>
          </cell>
          <cell r="G69">
            <v>43927</v>
          </cell>
          <cell r="H69" t="str">
            <v>B. LANDRE</v>
          </cell>
          <cell r="I69" t="str">
            <v>ISS</v>
          </cell>
          <cell r="J69" t="str">
            <v>L:\MAINTENANCE\Fournisseurs\Contrôles réglementaires</v>
          </cell>
          <cell r="K69" t="str">
            <v>oui</v>
          </cell>
          <cell r="L69" t="str">
            <v>oui</v>
          </cell>
          <cell r="N69" t="str">
            <v>Non réalisé cauce COVID-19  A planifier en Mai ou Juin</v>
          </cell>
        </row>
        <row r="70">
          <cell r="B70">
            <v>65</v>
          </cell>
          <cell r="C70" t="str">
            <v>Etuves  1923 - 1949</v>
          </cell>
          <cell r="D70" t="str">
            <v>Nettoyage des conduits de fumées, des extracteurs et de l'enceinte de post-vulcanisation</v>
          </cell>
          <cell r="E70" t="str">
            <v>annuel</v>
          </cell>
          <cell r="F70">
            <v>43627</v>
          </cell>
          <cell r="G70">
            <v>43990</v>
          </cell>
          <cell r="H70" t="str">
            <v>B. LANDRE</v>
          </cell>
          <cell r="I70" t="str">
            <v>ISS</v>
          </cell>
          <cell r="J70" t="str">
            <v>L:\MAINTENANCE\Fournisseurs\Contrôles réglementaires</v>
          </cell>
          <cell r="K70" t="str">
            <v>oui</v>
          </cell>
          <cell r="L70" t="str">
            <v>oui</v>
          </cell>
          <cell r="N70" t="str">
            <v>nettoyage 1 fois/an</v>
          </cell>
        </row>
        <row r="71">
          <cell r="B71">
            <v>66</v>
          </cell>
          <cell r="C71" t="str">
            <v>Etuves  1924 - 1948</v>
          </cell>
          <cell r="D71" t="str">
            <v>Nettoyage des conduits de fumées, des extracteurs et de l'enceinte de post-vulcanisation</v>
          </cell>
          <cell r="E71" t="str">
            <v>annuel</v>
          </cell>
          <cell r="F71">
            <v>43352</v>
          </cell>
          <cell r="G71">
            <v>44081</v>
          </cell>
          <cell r="H71" t="str">
            <v>B. LANDRE</v>
          </cell>
          <cell r="I71" t="str">
            <v>ISS</v>
          </cell>
          <cell r="J71" t="str">
            <v>L:\MAINTENANCE\Fournisseurs\Contrôles réglementaires</v>
          </cell>
          <cell r="K71" t="str">
            <v>oui</v>
          </cell>
          <cell r="L71" t="str">
            <v>oui</v>
          </cell>
          <cell r="N71" t="str">
            <v>nettoyage 1 fois/an</v>
          </cell>
        </row>
        <row r="72">
          <cell r="B72">
            <v>67</v>
          </cell>
          <cell r="C72" t="str">
            <v>Etuves  2107 - 1957</v>
          </cell>
          <cell r="D72" t="str">
            <v>Nettoyage des conduits de fumées, des extracteurs et de l'enceinte de post-vulcanisation</v>
          </cell>
          <cell r="E72" t="str">
            <v>annuel</v>
          </cell>
          <cell r="F72">
            <v>42918</v>
          </cell>
          <cell r="H72" t="str">
            <v>B. LANDRE</v>
          </cell>
          <cell r="I72" t="str">
            <v>ISS</v>
          </cell>
          <cell r="J72" t="str">
            <v>L:\MAINTENANCE\Fournisseurs\Contrôles réglementaires</v>
          </cell>
          <cell r="K72" t="str">
            <v>oui</v>
          </cell>
          <cell r="L72" t="str">
            <v>oui</v>
          </cell>
          <cell r="N72" t="str">
            <v>nettoyage à la demande</v>
          </cell>
        </row>
        <row r="73">
          <cell r="B73">
            <v>68</v>
          </cell>
          <cell r="C73" t="str">
            <v>Manomètres des équipements</v>
          </cell>
          <cell r="D73" t="str">
            <v>Contrôle de l'état des manomètres et de leurs fonctionnement par rapport à une valeur type (tolérance suivant les manomètres)</v>
          </cell>
          <cell r="E73" t="str">
            <v>annuel</v>
          </cell>
          <cell r="F73">
            <v>43943</v>
          </cell>
          <cell r="G73">
            <v>44308</v>
          </cell>
          <cell r="H73" t="str">
            <v>B. LANDRE</v>
          </cell>
          <cell r="I73" t="str">
            <v>Interne</v>
          </cell>
          <cell r="J73" t="str">
            <v>\\ds.intern\FileStore\Location\Nantiat-Fmsas (NAN)\MAINTENANCE\TPM moyens\TPM\Suivi équipements (étalonnage)\Manomètres</v>
          </cell>
          <cell r="K73" t="str">
            <v>oui</v>
          </cell>
          <cell r="L73" t="str">
            <v>oui</v>
          </cell>
          <cell r="N73" t="str">
            <v xml:space="preserve"> /</v>
          </cell>
        </row>
        <row r="74">
          <cell r="B74">
            <v>69</v>
          </cell>
          <cell r="C74" t="str">
            <v>Calibrateur de fuite           n°1892</v>
          </cell>
          <cell r="D74" t="str">
            <v>Calibrage de l'appareil pour exactitude des données</v>
          </cell>
          <cell r="E74" t="str">
            <v>annuel</v>
          </cell>
          <cell r="F74">
            <v>43847</v>
          </cell>
          <cell r="G74">
            <v>44213</v>
          </cell>
          <cell r="H74" t="str">
            <v>B. LANDRE</v>
          </cell>
          <cell r="I74" t="str">
            <v>ATEQ</v>
          </cell>
          <cell r="J74" t="str">
            <v>\\ds.intern\FileStore\Location\Nantiat-Fmsas (NAN)\MAINTENANCE\TPM moyens\TPM\Suivi équipements (étalonnage)\Test-air</v>
          </cell>
          <cell r="K74" t="str">
            <v>oui</v>
          </cell>
          <cell r="L74" t="str">
            <v>oui</v>
          </cell>
          <cell r="N74" t="str">
            <v>A envoyer le 07-01-2021</v>
          </cell>
        </row>
        <row r="75">
          <cell r="B75">
            <v>70</v>
          </cell>
          <cell r="C75" t="str">
            <v>Contrôleurs de fuite ATEQ Type F3 n°50-7831</v>
          </cell>
          <cell r="D75" t="str">
            <v>Contrôle de l'état des appareils et de leurs fonctionnement par rapport à une valeur définie</v>
          </cell>
          <cell r="E75" t="str">
            <v>Tous les 2 ans</v>
          </cell>
          <cell r="F75">
            <v>43653</v>
          </cell>
          <cell r="G75">
            <v>44384</v>
          </cell>
          <cell r="H75" t="str">
            <v>B. LANDRE</v>
          </cell>
          <cell r="I75" t="str">
            <v>ATEQ</v>
          </cell>
          <cell r="J75" t="str">
            <v>\\ds.intern\FileStore\Location\Nantiat-Fmsas (NAN)\MAINTENANCE\TPM moyens\TPM\Suivi équipements (étalonnage)\Test-air</v>
          </cell>
          <cell r="K75" t="str">
            <v>oui</v>
          </cell>
          <cell r="L75" t="str">
            <v>oui</v>
          </cell>
          <cell r="N75" t="str">
            <v xml:space="preserve"> /</v>
          </cell>
        </row>
        <row r="76">
          <cell r="B76">
            <v>71</v>
          </cell>
          <cell r="C76" t="str">
            <v>Contrôleurs de fuite ATEQ</v>
          </cell>
          <cell r="D76" t="str">
            <v>Contrôle de l'état des appareils et de leurs fonctionnement par rapport à une valeur définie</v>
          </cell>
          <cell r="E76" t="str">
            <v>annuel</v>
          </cell>
          <cell r="F76">
            <v>43699</v>
          </cell>
          <cell r="G76">
            <v>44067</v>
          </cell>
          <cell r="H76" t="str">
            <v>B. LANDRE</v>
          </cell>
          <cell r="I76" t="str">
            <v>Interne</v>
          </cell>
          <cell r="J76" t="str">
            <v>\\ds.intern\FileStore\Location\Nantiat-Fmsas (NAN)\MAINTENANCE\TPM moyens\TPM\Suivi équipements (étalonnage)\Test-air</v>
          </cell>
          <cell r="K76" t="str">
            <v>oui</v>
          </cell>
          <cell r="L76" t="str">
            <v>oui</v>
          </cell>
          <cell r="N76" t="str">
            <v xml:space="preserve"> /</v>
          </cell>
        </row>
        <row r="77">
          <cell r="B77">
            <v>72</v>
          </cell>
          <cell r="C77" t="str">
            <v>Contrôleurs de fuite ATEQ</v>
          </cell>
          <cell r="D77" t="str">
            <v>Contrôle de l'état des appareils et de leurs fonctionnement par rapport à une valeur définie</v>
          </cell>
          <cell r="E77" t="str">
            <v>annuel</v>
          </cell>
          <cell r="F77">
            <v>43712</v>
          </cell>
          <cell r="G77">
            <v>44078</v>
          </cell>
          <cell r="H77" t="str">
            <v>B. LANDRE</v>
          </cell>
          <cell r="I77" t="str">
            <v>Interne</v>
          </cell>
          <cell r="J77" t="str">
            <v>\\ds.intern\FileStore\Location\Nantiat-Fmsas (NAN)\MAINTENANCE\TPM moyens\TPM\Suivi équipements (étalonnage)\Test-air</v>
          </cell>
          <cell r="K77" t="str">
            <v>oui</v>
          </cell>
          <cell r="L77" t="str">
            <v>oui</v>
          </cell>
        </row>
        <row r="78">
          <cell r="B78">
            <v>73</v>
          </cell>
          <cell r="C78" t="str">
            <v>Réseau d'eau glacé presses</v>
          </cell>
          <cell r="D78" t="str">
            <v>Vérification de la concentration de cétamine dans le réseau</v>
          </cell>
          <cell r="E78" t="str">
            <v>Bi-annuelle</v>
          </cell>
          <cell r="F78">
            <v>43718</v>
          </cell>
          <cell r="G78">
            <v>43900</v>
          </cell>
          <cell r="H78" t="str">
            <v>B. LANDRE</v>
          </cell>
          <cell r="I78" t="str">
            <v>SPIE</v>
          </cell>
          <cell r="J78" t="str">
            <v>L:\MAINTENANCE\Fournisseurs\Contrôles réglementaires</v>
          </cell>
          <cell r="K78" t="str">
            <v>oui</v>
          </cell>
          <cell r="L78" t="str">
            <v>oui</v>
          </cell>
          <cell r="N78" t="str">
            <v>Non réalisé cause COVID-19   A planifier en mai ou Juin</v>
          </cell>
        </row>
        <row r="79">
          <cell r="B79">
            <v>74</v>
          </cell>
          <cell r="C79" t="str">
            <v>Chalumeau Oxyacétylénique (maintenance)</v>
          </cell>
          <cell r="D79" t="str">
            <v>Vérification de l'état des tuyaux souples (absence de craquelures ou autres défauts)</v>
          </cell>
          <cell r="E79" t="str">
            <v>Tous les 5 ans</v>
          </cell>
          <cell r="F79">
            <v>43871</v>
          </cell>
          <cell r="G79">
            <v>45698</v>
          </cell>
          <cell r="H79" t="str">
            <v>B. LANDRE</v>
          </cell>
          <cell r="I79" t="str">
            <v>B. LANDRE</v>
          </cell>
          <cell r="J79" t="str">
            <v xml:space="preserve"> /</v>
          </cell>
          <cell r="K79" t="str">
            <v>oui</v>
          </cell>
          <cell r="L79" t="str">
            <v>oui</v>
          </cell>
          <cell r="N79" t="str">
            <v xml:space="preserve"> /</v>
          </cell>
        </row>
        <row r="80">
          <cell r="B80">
            <v>75</v>
          </cell>
          <cell r="C80" t="str">
            <v>Contrôles équipements</v>
          </cell>
          <cell r="D80" t="str">
            <v>Contrôle thermographique des équipements BT et de toutes les presses</v>
          </cell>
          <cell r="E80" t="str">
            <v>annuel</v>
          </cell>
          <cell r="F80">
            <v>43620</v>
          </cell>
          <cell r="G80">
            <v>43986</v>
          </cell>
          <cell r="H80" t="str">
            <v>B. LANDRE</v>
          </cell>
          <cell r="I80" t="str">
            <v>APAVE</v>
          </cell>
          <cell r="J80" t="str">
            <v>L:\MAINTENANCE\Fournisseurs\Contrôles réglementaires</v>
          </cell>
          <cell r="K80" t="str">
            <v>oui</v>
          </cell>
          <cell r="L80" t="str">
            <v>oui</v>
          </cell>
          <cell r="N80" t="str">
            <v>A3060</v>
          </cell>
        </row>
        <row r="81">
          <cell r="B81">
            <v>76</v>
          </cell>
          <cell r="C81" t="str">
            <v>Contrôles équipements</v>
          </cell>
          <cell r="D81" t="str">
            <v>contrôle isolement HT</v>
          </cell>
          <cell r="E81" t="str">
            <v>annuel</v>
          </cell>
          <cell r="F81">
            <v>43736</v>
          </cell>
          <cell r="G81">
            <v>44102</v>
          </cell>
          <cell r="H81" t="str">
            <v>F.DEMAY</v>
          </cell>
          <cell r="I81" t="str">
            <v>APAVE</v>
          </cell>
          <cell r="J81" t="str">
            <v>L:\MAINTENANCE\Fournisseurs\Contrôles réglementaires</v>
          </cell>
          <cell r="K81" t="str">
            <v>oui</v>
          </cell>
          <cell r="L81" t="str">
            <v>oui</v>
          </cell>
          <cell r="N81" t="str">
            <v>A3000</v>
          </cell>
        </row>
        <row r="82">
          <cell r="B82">
            <v>77</v>
          </cell>
          <cell r="C82" t="str">
            <v>Système d'aspiration centralisé des presses</v>
          </cell>
          <cell r="D82" t="str">
            <v xml:space="preserve">Nettoyage des boites à chiffon </v>
          </cell>
          <cell r="E82" t="str">
            <v>annuel</v>
          </cell>
          <cell r="F82">
            <v>43949</v>
          </cell>
          <cell r="G82">
            <v>44314</v>
          </cell>
          <cell r="H82" t="str">
            <v>B. LANDRE</v>
          </cell>
          <cell r="I82" t="str">
            <v>non défini</v>
          </cell>
          <cell r="J82" t="str">
            <v>Enregistrement numérique ''Rapport d'incidence ou dossier associé''</v>
          </cell>
          <cell r="K82" t="str">
            <v>oui</v>
          </cell>
          <cell r="L82" t="str">
            <v>oui</v>
          </cell>
          <cell r="N82" t="str">
            <v>Réalisé en interne. Économie de 480 euros</v>
          </cell>
        </row>
        <row r="83">
          <cell r="B83">
            <v>78</v>
          </cell>
          <cell r="C83" t="str">
            <v>Chariot autoporté .           Nacelle .                                Petit train</v>
          </cell>
          <cell r="D83" t="str">
            <v>Remplacement des feuilles de contrôle journalières</v>
          </cell>
          <cell r="E83" t="str">
            <v>mensuel</v>
          </cell>
          <cell r="F83">
            <v>43949</v>
          </cell>
          <cell r="G83">
            <v>43980</v>
          </cell>
          <cell r="H83" t="str">
            <v>B. LANDRE</v>
          </cell>
          <cell r="I83" t="str">
            <v>B. LANDRE</v>
          </cell>
          <cell r="J83" t="str">
            <v>Enregistrement numérique ''Rapport d'incidence ou dossier associé''</v>
          </cell>
          <cell r="K83" t="str">
            <v>oui</v>
          </cell>
          <cell r="L83" t="str">
            <v>oui</v>
          </cell>
          <cell r="N83" t="str">
            <v xml:space="preserve"> /</v>
          </cell>
        </row>
        <row r="84">
          <cell r="B84">
            <v>79</v>
          </cell>
          <cell r="C84" t="str">
            <v>Etuves  VOTSCH et SAT</v>
          </cell>
          <cell r="D84" t="str">
            <v>Nettoyer les admissions d'air des étuves par aspiration</v>
          </cell>
          <cell r="E84" t="str">
            <v>annuel</v>
          </cell>
          <cell r="F84">
            <v>43530</v>
          </cell>
          <cell r="G84">
            <v>43896</v>
          </cell>
          <cell r="H84" t="str">
            <v>B. LANDRE</v>
          </cell>
          <cell r="I84" t="str">
            <v>B. LANDRE</v>
          </cell>
          <cell r="J84" t="str">
            <v xml:space="preserve"> /</v>
          </cell>
          <cell r="K84" t="str">
            <v>oui</v>
          </cell>
          <cell r="L84" t="str">
            <v>oui</v>
          </cell>
          <cell r="N84" t="str">
            <v>Non réalisé cause COVID-19   A planifier en mai ou Juin</v>
          </cell>
        </row>
        <row r="85">
          <cell r="B85">
            <v>80</v>
          </cell>
          <cell r="C85" t="str">
            <v>Passage à l'heure d'été et d'hiver</v>
          </cell>
          <cell r="D85" t="str">
            <v>Modification des horloges des presses et pendules du site</v>
          </cell>
          <cell r="E85" t="str">
            <v>annuel</v>
          </cell>
          <cell r="F85">
            <v>43917</v>
          </cell>
          <cell r="G85">
            <v>44127</v>
          </cell>
          <cell r="H85" t="str">
            <v>B. LANDRE</v>
          </cell>
          <cell r="I85" t="str">
            <v>B. LANDRE</v>
          </cell>
          <cell r="J85" t="str">
            <v xml:space="preserve"> /</v>
          </cell>
          <cell r="K85" t="str">
            <v>oui</v>
          </cell>
          <cell r="L85" t="str">
            <v>oui</v>
          </cell>
          <cell r="N85" t="str">
            <v>https://www.calendrier-365.fr/heure-d-ete-heure-d-hiver.html</v>
          </cell>
        </row>
        <row r="86">
          <cell r="B86">
            <v>81</v>
          </cell>
          <cell r="C86" t="str">
            <v xml:space="preserve">Compétences et/ou habilitations </v>
          </cell>
          <cell r="D86" t="str">
            <v>Compétences et/ou habilitations du personnel Maintenance / Métiers Techniques pour l'application de la FSS1 et de la FSS3</v>
          </cell>
          <cell r="E86" t="str">
            <v>annuel</v>
          </cell>
          <cell r="F86">
            <v>43836</v>
          </cell>
          <cell r="G86">
            <v>44202</v>
          </cell>
          <cell r="H86" t="str">
            <v>B. LANDRE</v>
          </cell>
          <cell r="I86" t="str">
            <v>P.ROUSSY</v>
          </cell>
          <cell r="J86" t="str">
            <v>GMS</v>
          </cell>
          <cell r="K86" t="str">
            <v>oui</v>
          </cell>
          <cell r="L86" t="str">
            <v>oui</v>
          </cell>
          <cell r="N86" t="str">
            <v>A imprimer chaque début d'année pour MAJ de la date du document</v>
          </cell>
        </row>
        <row r="87">
          <cell r="B87">
            <v>82</v>
          </cell>
          <cell r="C87" t="str">
            <v xml:space="preserve">PPA société LASELEC                    </v>
          </cell>
          <cell r="D87" t="str">
            <v>Mettre à jour pour année suivante</v>
          </cell>
          <cell r="E87" t="str">
            <v>annuel</v>
          </cell>
          <cell r="F87">
            <v>43846</v>
          </cell>
          <cell r="G87">
            <v>44214</v>
          </cell>
          <cell r="H87" t="str">
            <v>B. LANDRE</v>
          </cell>
          <cell r="I87" t="str">
            <v>B. LANDRE</v>
          </cell>
          <cell r="J87" t="str">
            <v>\\ds.intern\FileStore\Location\Nantiat-Fmsas (NAN)\QHSE\HSE\4-4-5_maitrise_operationnelle\Entreprises_exterieures\Plan_Prevention\LASELEC</v>
          </cell>
          <cell r="K87" t="str">
            <v>oui</v>
          </cell>
          <cell r="L87" t="str">
            <v>oui</v>
          </cell>
          <cell r="N87" t="str">
            <v xml:space="preserve"> /</v>
          </cell>
        </row>
        <row r="88">
          <cell r="B88">
            <v>83</v>
          </cell>
          <cell r="C88" t="str">
            <v xml:space="preserve">PPA société FRANKLIN                  </v>
          </cell>
          <cell r="D88" t="str">
            <v>Mettre à jour pour année suivante</v>
          </cell>
          <cell r="E88" t="str">
            <v>annuel</v>
          </cell>
          <cell r="F88">
            <v>43849</v>
          </cell>
          <cell r="G88">
            <v>44215</v>
          </cell>
          <cell r="H88" t="str">
            <v>B. LANDRE</v>
          </cell>
          <cell r="I88" t="str">
            <v>B. LANDRE</v>
          </cell>
          <cell r="J88" t="str">
            <v>\\ds.intern\FileStore\Location\Nantiat-Fmsas (NAN)\QHSE\HSE\4-4-5_maitrise_operationnelle\Entreprises_exterieures\Plan_Prevention\FRANKLIN</v>
          </cell>
          <cell r="K88" t="str">
            <v>oui</v>
          </cell>
          <cell r="L88" t="str">
            <v>oui</v>
          </cell>
          <cell r="N88" t="str">
            <v xml:space="preserve"> /</v>
          </cell>
        </row>
        <row r="89">
          <cell r="B89">
            <v>84</v>
          </cell>
          <cell r="C89" t="str">
            <v xml:space="preserve">PPA société POUTOU                     </v>
          </cell>
          <cell r="D89" t="str">
            <v>Mettre à jour pour année suivante</v>
          </cell>
          <cell r="E89" t="str">
            <v>annuel</v>
          </cell>
          <cell r="F89">
            <v>43857</v>
          </cell>
          <cell r="G89">
            <v>44223</v>
          </cell>
          <cell r="H89" t="str">
            <v>B. LANDRE</v>
          </cell>
          <cell r="I89" t="str">
            <v>B. LANDRE</v>
          </cell>
          <cell r="J89" t="str">
            <v>\\ds.intern\FileStore\Location\Nantiat-Fmsas (NAN)\QHSE\HSE\4-4-5_maitrise_operationnelle\Entreprises_exterieures\Plan_Prevention\POUTOU</v>
          </cell>
          <cell r="K89" t="str">
            <v>oui</v>
          </cell>
          <cell r="L89" t="str">
            <v>oui</v>
          </cell>
          <cell r="N89" t="str">
            <v xml:space="preserve"> /</v>
          </cell>
        </row>
        <row r="90">
          <cell r="B90">
            <v>85</v>
          </cell>
          <cell r="C90" t="str">
            <v xml:space="preserve">PPA société                  MULTIAIR FRANCE                     </v>
          </cell>
          <cell r="D90" t="str">
            <v>Mettre à jour pour année suivante</v>
          </cell>
          <cell r="E90" t="str">
            <v>annuel</v>
          </cell>
          <cell r="F90">
            <v>43709</v>
          </cell>
          <cell r="G90">
            <v>44075</v>
          </cell>
          <cell r="H90" t="str">
            <v>B. LANDRE</v>
          </cell>
          <cell r="I90" t="str">
            <v>B. LANDRE</v>
          </cell>
          <cell r="J90" t="str">
            <v>\\ds.intern\FileStore\Location\Nantiat-Fmsas (NAN)\QHSE\HSE\4-4-5_maitrise_operationnelle\Entreprises_exterieures\Plan_Prevention\WORTHINGTON CREYSSENSAC</v>
          </cell>
          <cell r="K90" t="str">
            <v>oui</v>
          </cell>
          <cell r="L90" t="str">
            <v>oui</v>
          </cell>
          <cell r="N90" t="str">
            <v xml:space="preserve"> /</v>
          </cell>
        </row>
        <row r="91">
          <cell r="B91">
            <v>86</v>
          </cell>
          <cell r="C91" t="str">
            <v xml:space="preserve">PPA société CHRONOFEU            </v>
          </cell>
          <cell r="D91" t="str">
            <v>Mettre à jour pour année suivante</v>
          </cell>
          <cell r="E91" t="str">
            <v>annuel</v>
          </cell>
          <cell r="F91">
            <v>43863</v>
          </cell>
          <cell r="G91">
            <v>44229</v>
          </cell>
          <cell r="H91" t="str">
            <v>B. LANDRE</v>
          </cell>
          <cell r="I91" t="str">
            <v>B. LANDRE</v>
          </cell>
          <cell r="J91" t="str">
            <v>\\ds.intern\FileStore\Location\Nantiat-Fmsas (NAN)\QHSE\HSE\4-4-5_maitrise_operationnelle\Entreprises_exterieures\Plan_Prevention\CHRONOFEU</v>
          </cell>
          <cell r="K91" t="str">
            <v>oui</v>
          </cell>
          <cell r="L91" t="str">
            <v>oui</v>
          </cell>
          <cell r="N91" t="str">
            <v xml:space="preserve"> /</v>
          </cell>
        </row>
        <row r="92">
          <cell r="B92">
            <v>87</v>
          </cell>
          <cell r="C92" t="str">
            <v xml:space="preserve">PPA société ISS                              </v>
          </cell>
          <cell r="D92" t="str">
            <v>Mettre à jour pour année suivante</v>
          </cell>
          <cell r="E92" t="str">
            <v>annuel</v>
          </cell>
          <cell r="F92">
            <v>43864</v>
          </cell>
          <cell r="G92">
            <v>44229</v>
          </cell>
          <cell r="H92" t="str">
            <v>B. LANDRE</v>
          </cell>
          <cell r="I92" t="str">
            <v>ISS</v>
          </cell>
          <cell r="J92" t="str">
            <v>\\ds.intern\FileStore\Location\Nantiat-Fmsas (NAN)\QHSE\HSE\4-4-5_maitrise_operationnelle\Entreprises_exterieures\Plan_Prevention\ISS</v>
          </cell>
          <cell r="K92" t="str">
            <v>oui</v>
          </cell>
          <cell r="L92" t="str">
            <v>oui</v>
          </cell>
          <cell r="N92" t="str">
            <v xml:space="preserve"> /</v>
          </cell>
        </row>
        <row r="93">
          <cell r="B93">
            <v>88</v>
          </cell>
          <cell r="C93" t="str">
            <v xml:space="preserve">PPA société STEINL                       </v>
          </cell>
          <cell r="D93" t="str">
            <v>Mettre à jour pour année suivante</v>
          </cell>
          <cell r="E93" t="str">
            <v>annuel</v>
          </cell>
          <cell r="F93">
            <v>43671</v>
          </cell>
          <cell r="G93">
            <v>44037</v>
          </cell>
          <cell r="H93" t="str">
            <v>B. LANDRE</v>
          </cell>
          <cell r="I93" t="str">
            <v>B. LANDRE</v>
          </cell>
          <cell r="J93" t="str">
            <v>\\ds.intern\FileStore\Location\Nantiat-Fmsas (NAN)\QHSE\HSE\4-4-5_maitrise_operationnelle\Entreprises_exterieures\Plan_Prevention\STEINL</v>
          </cell>
          <cell r="K93" t="str">
            <v>oui</v>
          </cell>
          <cell r="L93" t="str">
            <v>oui</v>
          </cell>
          <cell r="N93" t="str">
            <v xml:space="preserve"> /</v>
          </cell>
        </row>
        <row r="94">
          <cell r="B94">
            <v>89</v>
          </cell>
          <cell r="C94" t="str">
            <v xml:space="preserve">PPA société CICAIR                       </v>
          </cell>
          <cell r="D94" t="str">
            <v>Mettre à jour pour année suivante</v>
          </cell>
          <cell r="E94" t="str">
            <v>annuel</v>
          </cell>
          <cell r="F94">
            <v>43876</v>
          </cell>
          <cell r="G94">
            <v>44242</v>
          </cell>
          <cell r="H94" t="str">
            <v>B. LANDRE</v>
          </cell>
          <cell r="I94" t="str">
            <v>B. LANDRE</v>
          </cell>
          <cell r="J94" t="str">
            <v>\\ds.intern\FileStore\Location\Nantiat-Fmsas (NAN)\QHSE\HSE\4-4-5_maitrise_operationnelle\Entreprises_exterieures\Plan_Prevention\CICAIR</v>
          </cell>
          <cell r="K94" t="str">
            <v>oui</v>
          </cell>
          <cell r="L94" t="str">
            <v>oui</v>
          </cell>
          <cell r="N94" t="str">
            <v xml:space="preserve"> /</v>
          </cell>
        </row>
        <row r="95">
          <cell r="B95">
            <v>90</v>
          </cell>
          <cell r="C95" t="str">
            <v>Caisson de filtration    adhérisation                 (trempé auto et tonneau)</v>
          </cell>
          <cell r="D95" t="str">
            <v>Envoyer pour MAJ devis ctl COV à l'APAVE et devis achat                           filtres charbons actif et plissé à SPIE</v>
          </cell>
          <cell r="E95" t="str">
            <v>annuel</v>
          </cell>
          <cell r="F95">
            <v>43739</v>
          </cell>
          <cell r="G95">
            <v>44105</v>
          </cell>
          <cell r="H95" t="str">
            <v>B. LANDRE</v>
          </cell>
          <cell r="I95" t="str">
            <v>B. LANDRE</v>
          </cell>
          <cell r="J95" t="str">
            <v>NA</v>
          </cell>
          <cell r="K95" t="str">
            <v>oui</v>
          </cell>
          <cell r="L95" t="str">
            <v>oui</v>
          </cell>
          <cell r="N95" t="str">
            <v xml:space="preserve"> /</v>
          </cell>
        </row>
        <row r="96">
          <cell r="B96">
            <v>91</v>
          </cell>
          <cell r="C96" t="str">
            <v xml:space="preserve">PPA société GSF                            </v>
          </cell>
          <cell r="D96" t="str">
            <v>Mettre à jour pour année suivante</v>
          </cell>
          <cell r="E96" t="str">
            <v>annuel</v>
          </cell>
          <cell r="F96">
            <v>43924</v>
          </cell>
          <cell r="G96">
            <v>44289</v>
          </cell>
          <cell r="H96" t="str">
            <v>B. LANDRE</v>
          </cell>
          <cell r="I96" t="str">
            <v>B. LANDRE</v>
          </cell>
          <cell r="J96" t="str">
            <v>\\ds.intern\FileStore\Location\Nantiat-Fmsas (NAN)\QHSE\HSE\4-4-5_maitrise_operationnelle\Entreprises_exterieures\Plan_Prevention\GSF</v>
          </cell>
          <cell r="K96" t="str">
            <v>oui</v>
          </cell>
          <cell r="L96" t="str">
            <v>oui</v>
          </cell>
          <cell r="N96" t="str">
            <v>envoyé par mail le 26/03/2020 retour prévu S16</v>
          </cell>
        </row>
        <row r="97">
          <cell r="B97">
            <v>92</v>
          </cell>
          <cell r="C97" t="str">
            <v xml:space="preserve">PPA société SPIE                           </v>
          </cell>
          <cell r="D97" t="str">
            <v>Mettre à jour pour année suivante</v>
          </cell>
          <cell r="E97" t="str">
            <v>annuel</v>
          </cell>
          <cell r="F97">
            <v>43945</v>
          </cell>
          <cell r="G97">
            <v>44310</v>
          </cell>
          <cell r="H97" t="str">
            <v>B. LANDRE</v>
          </cell>
          <cell r="I97" t="str">
            <v>B. LANDRE</v>
          </cell>
          <cell r="J97" t="str">
            <v>\\ds.intern\FileStore\Location\Nantiat-Fmsas (NAN)\QHSE\HSE\4-4-5_maitrise_operationnelle\Entreprises_exterieures\Plan_Prevention\SPIE</v>
          </cell>
          <cell r="K97" t="str">
            <v>oui</v>
          </cell>
          <cell r="L97" t="str">
            <v>oui</v>
          </cell>
          <cell r="N97" t="str">
            <v xml:space="preserve"> /</v>
          </cell>
        </row>
        <row r="98">
          <cell r="B98">
            <v>93</v>
          </cell>
          <cell r="C98" t="str">
            <v xml:space="preserve"> PPA société AM-PESAGE                      </v>
          </cell>
          <cell r="D98" t="str">
            <v>Mettre à jour pour année suivante</v>
          </cell>
          <cell r="E98" t="str">
            <v>annuel</v>
          </cell>
          <cell r="F98">
            <v>43582</v>
          </cell>
          <cell r="G98">
            <v>43948</v>
          </cell>
          <cell r="H98" t="str">
            <v>B. LANDRE</v>
          </cell>
          <cell r="I98" t="str">
            <v>B. LANDRE</v>
          </cell>
          <cell r="J98" t="str">
            <v>\\ds.intern\FileStore\Location\Nantiat-Fmsas (NAN)\LCCG\QHSE\HSE\4-4-5_maitrise_operationnelle\Entreprises_exterieures\Plan_Prevention\AM_PESAGE</v>
          </cell>
          <cell r="K98" t="str">
            <v>oui</v>
          </cell>
          <cell r="L98" t="str">
            <v>oui</v>
          </cell>
          <cell r="N98" t="str">
            <v>envoyé par mail le 24/04/2020 en attente retour</v>
          </cell>
        </row>
        <row r="99">
          <cell r="B99">
            <v>94</v>
          </cell>
          <cell r="C99" t="str">
            <v xml:space="preserve">PPA société BRUN                         </v>
          </cell>
          <cell r="D99" t="str">
            <v>Mettre à jour pour année suivante</v>
          </cell>
          <cell r="E99" t="str">
            <v>annuel</v>
          </cell>
          <cell r="F99">
            <v>43945</v>
          </cell>
          <cell r="G99">
            <v>44310</v>
          </cell>
          <cell r="H99" t="str">
            <v>B. LANDRE</v>
          </cell>
          <cell r="I99" t="str">
            <v>B. LANDRE</v>
          </cell>
          <cell r="J99" t="str">
            <v>\\ds.intern\FileStore\Location\Nantiat-Fmsas (NAN)\QHSE\HSE\4-4-5_maitrise_operationnelle\Entreprises_exterieures\Plan_Prevention\BRUN</v>
          </cell>
          <cell r="K99" t="str">
            <v>oui</v>
          </cell>
          <cell r="L99" t="str">
            <v>oui</v>
          </cell>
          <cell r="N99" t="str">
            <v xml:space="preserve"> /</v>
          </cell>
        </row>
        <row r="100">
          <cell r="B100">
            <v>95</v>
          </cell>
          <cell r="C100" t="str">
            <v xml:space="preserve">PPA société APAVE                            </v>
          </cell>
          <cell r="D100" t="str">
            <v>Mettre à jour pour année suivante</v>
          </cell>
          <cell r="E100" t="str">
            <v>annuel</v>
          </cell>
          <cell r="F100">
            <v>43617</v>
          </cell>
          <cell r="G100">
            <v>44001</v>
          </cell>
          <cell r="H100" t="str">
            <v>B. LANDRE</v>
          </cell>
          <cell r="I100" t="str">
            <v>APAVE</v>
          </cell>
          <cell r="J100" t="str">
            <v>\\ds.intern\FileStore\Location\Nantiat-Fmsas (NAN)\QHSE\HSE\4-4-5_maitrise_operationnelle\Entreprises_exterieures\Plan_Prevention\APAVE</v>
          </cell>
          <cell r="K100" t="str">
            <v>oui</v>
          </cell>
          <cell r="L100" t="str">
            <v>oui</v>
          </cell>
          <cell r="N100" t="str">
            <v xml:space="preserve"> /</v>
          </cell>
        </row>
        <row r="101">
          <cell r="B101">
            <v>96</v>
          </cell>
          <cell r="C101" t="str">
            <v xml:space="preserve">PPA société KONE                            </v>
          </cell>
          <cell r="D101" t="str">
            <v>Mettre à jour pour année suivante</v>
          </cell>
          <cell r="E101" t="str">
            <v>annuel</v>
          </cell>
          <cell r="F101">
            <v>43617</v>
          </cell>
          <cell r="G101">
            <v>43983</v>
          </cell>
          <cell r="H101" t="str">
            <v>B. LANDRE</v>
          </cell>
          <cell r="I101" t="str">
            <v>KONE</v>
          </cell>
          <cell r="J101" t="str">
            <v>\\ds.intern\FileStore\Location\Nantiat-Fmsas (NAN)\QHSE\HSE\4-4-5_maitrise_operationnelle\Entreprises_exterieures\Plan_Prevention\KONE</v>
          </cell>
          <cell r="K101" t="str">
            <v>oui</v>
          </cell>
          <cell r="L101" t="str">
            <v>oui</v>
          </cell>
          <cell r="N101" t="str">
            <v>envoyé par mail le 13/05/2020</v>
          </cell>
        </row>
        <row r="102">
          <cell r="B102">
            <v>97</v>
          </cell>
          <cell r="C102" t="str">
            <v xml:space="preserve">PPA société LANDAUD                           </v>
          </cell>
          <cell r="D102" t="str">
            <v>Mettre à jour pour année suivante</v>
          </cell>
          <cell r="E102" t="str">
            <v>annuel</v>
          </cell>
          <cell r="F102">
            <v>43627</v>
          </cell>
          <cell r="G102">
            <v>43993</v>
          </cell>
          <cell r="H102" t="str">
            <v>B. LANDRE</v>
          </cell>
          <cell r="I102" t="str">
            <v>B. LANDRE</v>
          </cell>
          <cell r="J102" t="str">
            <v>\\ds.intern\FileStore\Location\Nantiat-Fmsas (NAN)\QHSE\HSE\4-4-5_maitrise_operationnelle\Entreprises_exterieures\Plan_Prevention\LANDAUD</v>
          </cell>
          <cell r="K102" t="str">
            <v>oui</v>
          </cell>
          <cell r="L102" t="str">
            <v>oui</v>
          </cell>
          <cell r="N102" t="str">
            <v xml:space="preserve"> /</v>
          </cell>
        </row>
        <row r="103">
          <cell r="B103">
            <v>98</v>
          </cell>
          <cell r="C103" t="str">
            <v xml:space="preserve">PPA société PALL                            </v>
          </cell>
          <cell r="D103" t="str">
            <v>Mettre à jour pour année suivante</v>
          </cell>
          <cell r="E103" t="str">
            <v>Tous les 2 ans</v>
          </cell>
          <cell r="F103">
            <v>43292</v>
          </cell>
          <cell r="G103">
            <v>44022</v>
          </cell>
          <cell r="H103" t="str">
            <v>B. LANDRE</v>
          </cell>
          <cell r="I103" t="str">
            <v>B. LANDRE</v>
          </cell>
          <cell r="J103" t="str">
            <v>\\ds.intern\FileStore\Location\Nantiat-Fmsas (NAN)\QHSE\HSE\4-4-5_maitrise_operationnelle\Entreprises_exterieures\Plan_Prevention\PALL</v>
          </cell>
          <cell r="K103" t="str">
            <v>oui</v>
          </cell>
          <cell r="L103" t="str">
            <v>oui</v>
          </cell>
          <cell r="N103" t="str">
            <v xml:space="preserve"> /</v>
          </cell>
        </row>
        <row r="104">
          <cell r="B104">
            <v>99</v>
          </cell>
          <cell r="C104" t="str">
            <v>Culligan</v>
          </cell>
          <cell r="D104" t="str">
            <v>Visite de contrôle, analyse et désinfection du système de distribution</v>
          </cell>
          <cell r="E104" t="str">
            <v>Bi-annuelle</v>
          </cell>
          <cell r="F104">
            <v>43808</v>
          </cell>
          <cell r="G104">
            <v>43993</v>
          </cell>
          <cell r="H104" t="str">
            <v>P. ROUSSY</v>
          </cell>
          <cell r="I104" t="str">
            <v>VEOLIA</v>
          </cell>
          <cell r="J104" t="str">
            <v>Dossier CULLIGAN n°1664                          à la maintenance</v>
          </cell>
          <cell r="K104" t="str">
            <v>oui</v>
          </cell>
          <cell r="L104" t="str">
            <v>oui</v>
          </cell>
          <cell r="N104" t="str">
            <v xml:space="preserve"> /</v>
          </cell>
        </row>
        <row r="105">
          <cell r="B105">
            <v>100</v>
          </cell>
          <cell r="C105" t="str">
            <v>PPA société                           VEOLIA WATER STI</v>
          </cell>
          <cell r="D105" t="str">
            <v>Visite de contrôle, analyse et désinfection du système de distribution</v>
          </cell>
          <cell r="E105" t="str">
            <v>annuel</v>
          </cell>
          <cell r="F105">
            <v>43729</v>
          </cell>
          <cell r="G105">
            <v>44095</v>
          </cell>
          <cell r="H105" t="str">
            <v>B. LANDRE</v>
          </cell>
          <cell r="I105" t="str">
            <v>B. LANDRE</v>
          </cell>
          <cell r="J105" t="str">
            <v>\\ds.intern\FileStore\Location\Nantiat-Fmsas (NAN)\QHSE\HSE\4-4-5_maitrise_operationnelle\Entreprises_exterieures\Plan_Prevention\VEOLIA</v>
          </cell>
          <cell r="K105" t="str">
            <v>oui</v>
          </cell>
          <cell r="L105" t="str">
            <v>oui</v>
          </cell>
          <cell r="N105" t="str">
            <v xml:space="preserve"> /</v>
          </cell>
        </row>
        <row r="106">
          <cell r="B106">
            <v>101</v>
          </cell>
          <cell r="C106" t="str">
            <v>PPA société ABCI</v>
          </cell>
          <cell r="D106" t="str">
            <v>Travaux de fabrication ou de modification de dispositifs ou d'appareillages ferreux</v>
          </cell>
          <cell r="E106" t="str">
            <v>Ponctuel</v>
          </cell>
          <cell r="F106">
            <v>43432</v>
          </cell>
          <cell r="H106" t="str">
            <v>B. LANDRE</v>
          </cell>
          <cell r="I106" t="str">
            <v>B. LANDRE</v>
          </cell>
          <cell r="J106" t="str">
            <v>\\ds.intern\FileStore\Location\Nantiat-Fmsas (NAN)\QHSE\HSE\4-4-5_maitrise_operationnelle\Entreprises_exterieures\Plan_Prevention\ABCI</v>
          </cell>
          <cell r="K106" t="str">
            <v>oui</v>
          </cell>
          <cell r="L106" t="str">
            <v>oui</v>
          </cell>
          <cell r="N106" t="str">
            <v xml:space="preserve"> /</v>
          </cell>
        </row>
        <row r="107">
          <cell r="B107">
            <v>102</v>
          </cell>
          <cell r="C107" t="str">
            <v>Vérification des sécurités machines                   (maintenance - SMED)</v>
          </cell>
          <cell r="D107" t="str">
            <v>Remplacement de la  feuille de contrôle des ARU</v>
          </cell>
          <cell r="E107" t="str">
            <v>mensuel</v>
          </cell>
          <cell r="F107">
            <v>43949</v>
          </cell>
          <cell r="G107">
            <v>43980</v>
          </cell>
          <cell r="H107" t="str">
            <v>T.LAGRANGE</v>
          </cell>
          <cell r="I107" t="str">
            <v>B. LANDRE</v>
          </cell>
          <cell r="J107" t="str">
            <v>Porte documents à l'mplacement des machines (maintenance)</v>
          </cell>
          <cell r="K107" t="str">
            <v>oui</v>
          </cell>
          <cell r="L107" t="str">
            <v>oui</v>
          </cell>
          <cell r="N107" t="str">
            <v xml:space="preserve"> /</v>
          </cell>
        </row>
        <row r="108">
          <cell r="B108">
            <v>103</v>
          </cell>
          <cell r="C108" t="str">
            <v>Système d'aspiration centralisée des presses   Système d'aspiration              du mélangeur</v>
          </cell>
          <cell r="D108" t="str">
            <v>Visite périodique</v>
          </cell>
          <cell r="E108" t="str">
            <v>Bi-annuelle</v>
          </cell>
          <cell r="F108">
            <v>42858</v>
          </cell>
          <cell r="G108">
            <v>43955</v>
          </cell>
          <cell r="H108" t="str">
            <v>B. LANDRE</v>
          </cell>
          <cell r="I108" t="str">
            <v>CICAIR</v>
          </cell>
          <cell r="J108" t="str">
            <v>Enregistrement numérique ''Rapport d'incidence ou dossier associé''</v>
          </cell>
          <cell r="K108" t="str">
            <v>oui</v>
          </cell>
          <cell r="L108" t="str">
            <v>oui</v>
          </cell>
          <cell r="N108" t="str">
            <v>Nettoyage des boites à chiffon réalisé en interne</v>
          </cell>
        </row>
        <row r="109">
          <cell r="B109">
            <v>104</v>
          </cell>
          <cell r="C109" t="str">
            <v>palans - ponts roulants</v>
          </cell>
          <cell r="D109" t="str">
            <v xml:space="preserve">Vérification
autres appareils de levage
 palans - ponts roulants - tables élévatrices </v>
          </cell>
          <cell r="E109" t="str">
            <v>annuel</v>
          </cell>
          <cell r="F109">
            <v>43776</v>
          </cell>
          <cell r="G109">
            <v>44144</v>
          </cell>
          <cell r="H109" t="str">
            <v>B. LANDRE</v>
          </cell>
          <cell r="I109" t="str">
            <v>ADC</v>
          </cell>
          <cell r="J109" t="str">
            <v>Enregistrement numérique ''Rapport d'incidence ou dossier associé''</v>
          </cell>
          <cell r="K109" t="str">
            <v>oui</v>
          </cell>
          <cell r="L109" t="str">
            <v>oui</v>
          </cell>
          <cell r="N109" t="str">
            <v>Visite de 2020 prévoir sur la potence le remplacement de la vis point fixe moufle</v>
          </cell>
        </row>
        <row r="110">
          <cell r="B110">
            <v>105</v>
          </cell>
          <cell r="C110" t="str">
            <v>PPA société La Pause Plaisir</v>
          </cell>
          <cell r="D110" t="str">
            <v>Entretien et remplissage des machines de consommables</v>
          </cell>
          <cell r="E110" t="str">
            <v>annuel</v>
          </cell>
          <cell r="F110">
            <v>43841</v>
          </cell>
          <cell r="G110">
            <v>44207</v>
          </cell>
          <cell r="H110" t="str">
            <v>B. LANDRE</v>
          </cell>
          <cell r="I110" t="str">
            <v>B. LANDRE</v>
          </cell>
          <cell r="J110" t="str">
            <v>\\ds.intern\FileStore\Location\Nantiat-Fmsas (NAN)\QHSE\HSE\4-4-5_maitrise_operationnelle\Entreprises_exterieures\Plan_Prevention\LA_PAUSE_PLAISIR</v>
          </cell>
          <cell r="K110" t="str">
            <v>oui</v>
          </cell>
          <cell r="L110" t="str">
            <v>oui</v>
          </cell>
          <cell r="N110" t="str">
            <v xml:space="preserve"> /</v>
          </cell>
        </row>
        <row r="111">
          <cell r="B111">
            <v>106</v>
          </cell>
          <cell r="C111" t="str">
            <v>PPA société PROMANET</v>
          </cell>
          <cell r="D111" t="str">
            <v>Pose ou remplacement de distributeurs. Rechargement du stock ou autres produits</v>
          </cell>
          <cell r="E111" t="str">
            <v>annuel</v>
          </cell>
          <cell r="F111">
            <v>43798</v>
          </cell>
          <cell r="G111">
            <v>44164</v>
          </cell>
          <cell r="H111" t="str">
            <v>B. LANDRE</v>
          </cell>
          <cell r="I111" t="str">
            <v>B. LANDRE</v>
          </cell>
          <cell r="J111" t="str">
            <v>\\ds.intern\FileStore\Location\Nantiat-Fmsas (NAN)\QHSE\HSE\4-4-5_maitrise_operationnelle\Entreprises_exterieures\Plan_Prevention\PROMANET</v>
          </cell>
          <cell r="K111" t="str">
            <v>oui</v>
          </cell>
          <cell r="L111" t="str">
            <v>oui</v>
          </cell>
          <cell r="N111" t="str">
            <v xml:space="preserve"> /</v>
          </cell>
        </row>
        <row r="112">
          <cell r="B112">
            <v>107</v>
          </cell>
          <cell r="C112" t="str">
            <v>Toutes les presses</v>
          </cell>
          <cell r="D112" t="str">
            <v>Contrôler le serrage des colliers des vannes d'eau glace des presses</v>
          </cell>
          <cell r="E112" t="str">
            <v>annuel</v>
          </cell>
          <cell r="F112">
            <v>43655</v>
          </cell>
          <cell r="G112">
            <v>44021</v>
          </cell>
          <cell r="H112" t="str">
            <v>B. LANDRE</v>
          </cell>
          <cell r="I112" t="str">
            <v>?</v>
          </cell>
          <cell r="J112" t="str">
            <v>Enregistrement numérique ''Rapport d'incidence ou dossier associé''</v>
          </cell>
          <cell r="K112" t="str">
            <v>oui</v>
          </cell>
          <cell r="L112" t="str">
            <v>oui</v>
          </cell>
          <cell r="N112" t="str">
            <v>Tuyaux x2 réseau eau glacé à changer. Rempl d'un flexible d'eau sur P1068. Resserrage de 25% des colliers du parc machine.</v>
          </cell>
        </row>
        <row r="113">
          <cell r="B113">
            <v>108</v>
          </cell>
          <cell r="C113" t="str">
            <v>HT - BT                                       Locaux de livraison et de distribution électrique</v>
          </cell>
          <cell r="D113" t="str">
            <v>Maintenance et comptage sur le poste de livraison  et de distribution (coupure ENEDIS, SCHNEIDER pour maintenance) prévenir un mois à l'avance.</v>
          </cell>
          <cell r="E113" t="str">
            <v>Tous les 3 ans</v>
          </cell>
          <cell r="F113">
            <v>43582</v>
          </cell>
          <cell r="G113">
            <v>44674</v>
          </cell>
          <cell r="H113" t="str">
            <v>B. LANDRE</v>
          </cell>
          <cell r="I113" t="str">
            <v>Schneider Electric</v>
          </cell>
          <cell r="J113" t="str">
            <v>L:\MAINTENANCE\Fournisseurs\Contrôles réglementaires</v>
          </cell>
          <cell r="K113" t="str">
            <v>oui</v>
          </cell>
          <cell r="L113" t="str">
            <v>oui</v>
          </cell>
          <cell r="N113" t="str">
            <v xml:space="preserve"> /</v>
          </cell>
        </row>
        <row r="114">
          <cell r="B114">
            <v>109</v>
          </cell>
          <cell r="C114" t="str">
            <v>Réceptacle de récupération condensats des étuves sur toiture</v>
          </cell>
          <cell r="D114" t="str">
            <v>Remplacer si besoin la poche dans le receptacle condensats</v>
          </cell>
          <cell r="E114" t="str">
            <v>annuel</v>
          </cell>
          <cell r="F114">
            <v>43791</v>
          </cell>
          <cell r="G114">
            <v>44151</v>
          </cell>
          <cell r="H114" t="str">
            <v>B. LANDRE</v>
          </cell>
          <cell r="I114" t="str">
            <v>ISS</v>
          </cell>
          <cell r="J114" t="str">
            <v>/</v>
          </cell>
          <cell r="K114" t="str">
            <v>oui</v>
          </cell>
          <cell r="L114" t="str">
            <v>oui</v>
          </cell>
          <cell r="N114" t="str">
            <v>Réalisé par la société ISS à chaque nettoyage d'étuve.</v>
          </cell>
        </row>
        <row r="115">
          <cell r="B115">
            <v>110</v>
          </cell>
          <cell r="C115" t="str">
            <v>Tous les équipements équipés d'une horloge de mise en route des chauffes</v>
          </cell>
          <cell r="D115" t="str">
            <v>Programmer les horloges à chaque pont ou jour férié et changement d'heure hiver et été</v>
          </cell>
          <cell r="E115" t="str">
            <v xml:space="preserve"> /</v>
          </cell>
          <cell r="F115" t="str">
            <v xml:space="preserve"> /</v>
          </cell>
          <cell r="G115">
            <v>43959</v>
          </cell>
          <cell r="H115" t="str">
            <v>B. LANDRE</v>
          </cell>
          <cell r="I115" t="str">
            <v>F DEMAY</v>
          </cell>
          <cell r="J115" t="str">
            <v>/</v>
          </cell>
          <cell r="K115" t="str">
            <v>oui</v>
          </cell>
          <cell r="L115" t="str">
            <v>oui</v>
          </cell>
          <cell r="N115" t="str">
            <v xml:space="preserve"> /</v>
          </cell>
        </row>
        <row r="116">
          <cell r="B116">
            <v>111</v>
          </cell>
          <cell r="C116" t="str">
            <v xml:space="preserve">PPA société BOVIS                  </v>
          </cell>
          <cell r="D116" t="str">
            <v>Mettre à jour le PP à  la demande</v>
          </cell>
          <cell r="E116" t="str">
            <v>Ponctuel</v>
          </cell>
          <cell r="F116">
            <v>43213</v>
          </cell>
          <cell r="H116" t="str">
            <v>B. LANDRE</v>
          </cell>
          <cell r="I116" t="str">
            <v>B. LANDRE</v>
          </cell>
          <cell r="J116" t="str">
            <v>\\ds.intern\FileStore\Location\Nantiat-Fmsas (NAN)\QHSE\HSE\4-4-5_maitrise_operationnelle\Entreprises_exterieures\Plan_Prevention\BOVIS</v>
          </cell>
          <cell r="K116" t="str">
            <v>oui</v>
          </cell>
          <cell r="L116" t="str">
            <v>oui</v>
          </cell>
          <cell r="N116" t="str">
            <v xml:space="preserve"> /</v>
          </cell>
        </row>
        <row r="117">
          <cell r="B117">
            <v>112</v>
          </cell>
          <cell r="C117" t="str">
            <v xml:space="preserve">PPA société MECATHEIL             </v>
          </cell>
          <cell r="D117" t="str">
            <v>Mettre à jour pour année suivante</v>
          </cell>
          <cell r="E117" t="str">
            <v>annuel</v>
          </cell>
          <cell r="F117">
            <v>43667</v>
          </cell>
          <cell r="G117">
            <v>44033</v>
          </cell>
          <cell r="H117" t="str">
            <v>B. LANDRE</v>
          </cell>
          <cell r="I117" t="str">
            <v>B. LANDRE</v>
          </cell>
          <cell r="J117" t="str">
            <v>\\ds.intern\FileStore\Location\Nantiat-Fmsas (NAN)\QHSE\HSE\4-4-5_maitrise_operationnelle\Entreprises_exterieures\Plan_Prevention\MECATHEIL</v>
          </cell>
          <cell r="K117" t="str">
            <v>oui</v>
          </cell>
          <cell r="L117" t="str">
            <v>oui</v>
          </cell>
          <cell r="N117" t="str">
            <v xml:space="preserve"> /</v>
          </cell>
        </row>
        <row r="118">
          <cell r="B118">
            <v>113</v>
          </cell>
          <cell r="C118" t="str">
            <v>alarme anti-intrusion</v>
          </cell>
          <cell r="D118" t="str">
            <v>Contrôle et fontionnement des dispositifs de vérrouillage et de déverrouillage des portes en cas d'incendie.</v>
          </cell>
          <cell r="E118" t="str">
            <v>annuel</v>
          </cell>
          <cell r="F118">
            <v>43927</v>
          </cell>
          <cell r="G118">
            <v>43927</v>
          </cell>
          <cell r="H118" t="str">
            <v>B. LANDRE</v>
          </cell>
          <cell r="I118" t="str">
            <v>OPTI SECURITE</v>
          </cell>
          <cell r="J118" t="str">
            <v>L:\MAINTENANCE\Fournisseurs\Contrôles réglementaires</v>
          </cell>
          <cell r="K118" t="str">
            <v>oui</v>
          </cell>
          <cell r="L118" t="str">
            <v>oui</v>
          </cell>
          <cell r="N118" t="str">
            <v>Non réalisé cause COVID-19   A planifier en mai ou Juin</v>
          </cell>
        </row>
        <row r="119">
          <cell r="B119">
            <v>114</v>
          </cell>
          <cell r="C119" t="str">
            <v xml:space="preserve">PPA société STOEBICH          </v>
          </cell>
          <cell r="D119" t="str">
            <v>Mettre à jour pour année suivante</v>
          </cell>
          <cell r="E119" t="str">
            <v>annuel</v>
          </cell>
          <cell r="F119">
            <v>43746</v>
          </cell>
          <cell r="G119">
            <v>44112</v>
          </cell>
          <cell r="H119" t="str">
            <v>B. LANDRE</v>
          </cell>
          <cell r="I119" t="str">
            <v>STOEBICH</v>
          </cell>
          <cell r="J119" t="str">
            <v>\\ds.intern\FileStore\Location\Nantiat-Fmsas (NAN)\QHSE\HSE\4-4-5_maitrise_operationnelle\Entreprises_exterieures\Plan_Prevention\STOEBICH</v>
          </cell>
          <cell r="K119" t="str">
            <v>oui</v>
          </cell>
          <cell r="L119" t="str">
            <v>oui</v>
          </cell>
          <cell r="N119" t="str">
            <v xml:space="preserve"> /</v>
          </cell>
        </row>
        <row r="120">
          <cell r="B120">
            <v>115</v>
          </cell>
          <cell r="C120" t="str">
            <v>Dossiers TPM</v>
          </cell>
          <cell r="D120" t="str">
            <v xml:space="preserve">TPM mise à jour des documents </v>
          </cell>
          <cell r="E120" t="str">
            <v>Bi-annuelle</v>
          </cell>
          <cell r="F120">
            <v>43791</v>
          </cell>
          <cell r="G120">
            <v>43973</v>
          </cell>
          <cell r="H120" t="str">
            <v>B. LANDRE</v>
          </cell>
          <cell r="I120" t="str">
            <v>B. LANDRE</v>
          </cell>
          <cell r="J120" t="str">
            <v>Enregistrement numérique ''Rapport d'incidence ou dossier associé''</v>
          </cell>
          <cell r="K120" t="str">
            <v>oui</v>
          </cell>
          <cell r="L120" t="str">
            <v>oui</v>
          </cell>
          <cell r="N120" t="str">
            <v xml:space="preserve"> /</v>
          </cell>
        </row>
        <row r="121">
          <cell r="B121">
            <v>116</v>
          </cell>
          <cell r="C121" t="str">
            <v xml:space="preserve">PPA société SPIE éléctricité      </v>
          </cell>
          <cell r="D121" t="str">
            <v>Mettre à jour pour année suivante</v>
          </cell>
          <cell r="E121" t="str">
            <v>annuel</v>
          </cell>
          <cell r="F121">
            <v>43801</v>
          </cell>
          <cell r="G121">
            <v>44167</v>
          </cell>
          <cell r="H121" t="str">
            <v>B. LANDRE</v>
          </cell>
          <cell r="I121" t="str">
            <v>SPIE Electrique</v>
          </cell>
          <cell r="J121" t="str">
            <v>\\ds.intern\FileStore\Location\Nantiat-Fmsas (NAN)\QHSE\HSE\4-4-5_maitrise_operationnelle\Entreprises_exterieures\Plan_Prevention\SPIE éléctricité</v>
          </cell>
          <cell r="K121" t="str">
            <v>oui</v>
          </cell>
          <cell r="L121" t="str">
            <v>oui</v>
          </cell>
          <cell r="N121" t="str">
            <v xml:space="preserve"> /</v>
          </cell>
        </row>
        <row r="122">
          <cell r="B122">
            <v>117</v>
          </cell>
          <cell r="C122" t="str">
            <v xml:space="preserve">PPA société REP   </v>
          </cell>
          <cell r="D122" t="str">
            <v>Mettre à jour pour année suivante</v>
          </cell>
          <cell r="E122" t="str">
            <v>annuel</v>
          </cell>
          <cell r="F122">
            <v>43796</v>
          </cell>
          <cell r="G122">
            <v>44162</v>
          </cell>
          <cell r="H122" t="str">
            <v>B. LANDRE</v>
          </cell>
          <cell r="I122" t="str">
            <v>REP</v>
          </cell>
          <cell r="J122" t="str">
            <v>L:\QHSE\HSE\4-4-5_maitrise_operationnelle\Entreprises_exterieures\Plan_Prevention</v>
          </cell>
          <cell r="K122" t="str">
            <v>oui</v>
          </cell>
          <cell r="L122" t="str">
            <v>oui</v>
          </cell>
          <cell r="N122" t="str">
            <v xml:space="preserve"> /</v>
          </cell>
        </row>
        <row r="123">
          <cell r="B123">
            <v>118</v>
          </cell>
          <cell r="C123" t="str">
            <v xml:space="preserve">PPP société ACE </v>
          </cell>
          <cell r="D123" t="str">
            <v>Mettre à jour pour année suivante</v>
          </cell>
          <cell r="E123" t="str">
            <v>Ponctuel</v>
          </cell>
          <cell r="F123">
            <v>43410</v>
          </cell>
          <cell r="H123" t="str">
            <v>B. LANDRE</v>
          </cell>
          <cell r="I123" t="str">
            <v>ACE</v>
          </cell>
          <cell r="J123" t="str">
            <v>L:\QHSE\HSE\4-4-5_maitrise_operationnelle\Entreprises_exterieures\Plan_Prevention</v>
          </cell>
          <cell r="K123" t="str">
            <v>oui</v>
          </cell>
          <cell r="L123" t="str">
            <v>oui</v>
          </cell>
          <cell r="N123" t="str">
            <v xml:space="preserve"> /</v>
          </cell>
        </row>
        <row r="124">
          <cell r="B124">
            <v>119</v>
          </cell>
          <cell r="C124" t="str">
            <v>PPA société SIEMENS</v>
          </cell>
          <cell r="D124" t="str">
            <v>Mettre à jour pour année suivante</v>
          </cell>
          <cell r="E124" t="str">
            <v>annuel</v>
          </cell>
          <cell r="F124">
            <v>43832</v>
          </cell>
          <cell r="G124">
            <v>44200</v>
          </cell>
          <cell r="H124" t="str">
            <v>B. LANDRE</v>
          </cell>
          <cell r="I124" t="str">
            <v>SIEMENS</v>
          </cell>
          <cell r="J124" t="str">
            <v>L:\QHSE\HSE\4-4-5_maitrise_operationnelle\Entreprises_exterieures\Plan_Prevention</v>
          </cell>
          <cell r="K124" t="str">
            <v>oui</v>
          </cell>
          <cell r="L124" t="str">
            <v>oui</v>
          </cell>
          <cell r="N124" t="str">
            <v xml:space="preserve"> /</v>
          </cell>
        </row>
        <row r="125">
          <cell r="B125">
            <v>120</v>
          </cell>
          <cell r="C125" t="str">
            <v>Machine à laver</v>
          </cell>
          <cell r="D125" t="str">
            <v>Détartrage et nettoyages des cuves</v>
          </cell>
          <cell r="E125" t="str">
            <v>annuel</v>
          </cell>
          <cell r="F125">
            <v>43719</v>
          </cell>
          <cell r="G125">
            <v>44085</v>
          </cell>
          <cell r="H125" t="str">
            <v>B. LANDRE</v>
          </cell>
          <cell r="I125" t="str">
            <v>ISS</v>
          </cell>
          <cell r="J125" t="str">
            <v>L:\MAINTENANCE\Fournisseurs\Contrôles réglementaires</v>
          </cell>
          <cell r="K125" t="str">
            <v>oui</v>
          </cell>
          <cell r="L125" t="str">
            <v>oui</v>
          </cell>
          <cell r="N125" t="str">
            <v xml:space="preserve"> /</v>
          </cell>
        </row>
        <row r="126">
          <cell r="B126">
            <v>121</v>
          </cell>
          <cell r="C126" t="str">
            <v>Contrôle environnement de travail</v>
          </cell>
          <cell r="D126" t="str">
            <v>Rejets atmosphériques</v>
          </cell>
          <cell r="E126" t="str">
            <v>A définir</v>
          </cell>
          <cell r="F126" t="str">
            <v xml:space="preserve"> /</v>
          </cell>
          <cell r="G126" t="str">
            <v xml:space="preserve"> /</v>
          </cell>
          <cell r="H126" t="str">
            <v>?</v>
          </cell>
          <cell r="I126" t="str">
            <v>APAVE</v>
          </cell>
          <cell r="J126" t="str">
            <v>Rapport d'intervention service maintenance</v>
          </cell>
          <cell r="K126" t="str">
            <v>oui</v>
          </cell>
          <cell r="L126" t="str">
            <v>non</v>
          </cell>
          <cell r="N126" t="str">
            <v>en cours de création</v>
          </cell>
        </row>
        <row r="127">
          <cell r="B127">
            <v>122</v>
          </cell>
          <cell r="C127" t="str">
            <v>Contrôle environnement de travail</v>
          </cell>
          <cell r="D127" t="str">
            <v>Rejets acqueux</v>
          </cell>
          <cell r="E127" t="str">
            <v>A définir</v>
          </cell>
          <cell r="F127" t="str">
            <v xml:space="preserve"> /</v>
          </cell>
          <cell r="G127" t="str">
            <v xml:space="preserve"> /</v>
          </cell>
          <cell r="H127" t="str">
            <v>?</v>
          </cell>
          <cell r="I127" t="str">
            <v>APAVE</v>
          </cell>
          <cell r="J127" t="str">
            <v>Rapport d'intervention service maintenance</v>
          </cell>
          <cell r="K127" t="str">
            <v>oui</v>
          </cell>
          <cell r="L127" t="str">
            <v>non</v>
          </cell>
          <cell r="N127" t="str">
            <v>en cours de création</v>
          </cell>
        </row>
        <row r="128">
          <cell r="B128">
            <v>123</v>
          </cell>
          <cell r="C128" t="str">
            <v>Contrôle environnement de travail</v>
          </cell>
          <cell r="D128" t="str">
            <v>Mesures de bruits</v>
          </cell>
          <cell r="E128" t="str">
            <v>A définir</v>
          </cell>
          <cell r="F128" t="str">
            <v xml:space="preserve"> /</v>
          </cell>
          <cell r="G128" t="str">
            <v xml:space="preserve"> /</v>
          </cell>
          <cell r="H128" t="str">
            <v>?</v>
          </cell>
          <cell r="I128" t="str">
            <v>APAVE</v>
          </cell>
          <cell r="J128" t="str">
            <v>Rapport d'intervention service maintenance</v>
          </cell>
          <cell r="K128" t="str">
            <v>oui</v>
          </cell>
          <cell r="L128" t="str">
            <v>non</v>
          </cell>
          <cell r="N128" t="str">
            <v>en cours de création</v>
          </cell>
        </row>
        <row r="129">
          <cell r="B129">
            <v>124</v>
          </cell>
          <cell r="C129" t="str">
            <v>Contrôle environnement de travail</v>
          </cell>
          <cell r="D129" t="str">
            <v>AALT assainissement des locaux de travail</v>
          </cell>
          <cell r="E129" t="str">
            <v>A définir</v>
          </cell>
          <cell r="F129" t="str">
            <v xml:space="preserve"> /</v>
          </cell>
          <cell r="G129" t="str">
            <v xml:space="preserve"> /</v>
          </cell>
          <cell r="H129" t="str">
            <v>?</v>
          </cell>
          <cell r="I129" t="str">
            <v>APAVE</v>
          </cell>
          <cell r="J129" t="str">
            <v>Rapport d'intervention service maintenance</v>
          </cell>
          <cell r="K129" t="str">
            <v>oui</v>
          </cell>
          <cell r="L129" t="str">
            <v>non</v>
          </cell>
          <cell r="N129" t="str">
            <v>en cours de création</v>
          </cell>
        </row>
        <row r="130">
          <cell r="B130">
            <v>125</v>
          </cell>
          <cell r="C130" t="str">
            <v>Contrôle environnement de travail</v>
          </cell>
          <cell r="D130" t="str">
            <v>Mesures de pollution interne</v>
          </cell>
          <cell r="E130" t="str">
            <v>A définir</v>
          </cell>
          <cell r="F130" t="str">
            <v xml:space="preserve"> /</v>
          </cell>
          <cell r="G130" t="str">
            <v xml:space="preserve"> /</v>
          </cell>
          <cell r="H130" t="str">
            <v>?</v>
          </cell>
          <cell r="I130" t="str">
            <v>APAVE</v>
          </cell>
          <cell r="J130" t="str">
            <v>Rapport d'intervention service maintenance</v>
          </cell>
          <cell r="K130" t="str">
            <v>oui</v>
          </cell>
          <cell r="L130" t="str">
            <v>non</v>
          </cell>
          <cell r="N130" t="str">
            <v>en cours de création</v>
          </cell>
        </row>
        <row r="131">
          <cell r="B131">
            <v>126</v>
          </cell>
          <cell r="C131" t="str">
            <v xml:space="preserve">Contrat d'entretien espaces verts </v>
          </cell>
          <cell r="D131" t="str">
            <v>Renégiciation du contrat d'entretien</v>
          </cell>
          <cell r="E131" t="str">
            <v>Tous les 2 ans</v>
          </cell>
          <cell r="F131">
            <v>43432</v>
          </cell>
          <cell r="G131">
            <v>44075</v>
          </cell>
          <cell r="H131" t="str">
            <v>B. LANDRE</v>
          </cell>
          <cell r="I131" t="str">
            <v>B. LANDRE</v>
          </cell>
          <cell r="J131" t="str">
            <v>L:\MAINTENANCE\Fournisseurs\Fournisseurs_sous_contrat\Espace verts\Société BRUN</v>
          </cell>
          <cell r="K131" t="str">
            <v>oui</v>
          </cell>
          <cell r="L131" t="str">
            <v>oui</v>
          </cell>
          <cell r="N131" t="str">
            <v xml:space="preserve"> /</v>
          </cell>
        </row>
        <row r="132">
          <cell r="B132">
            <v>127</v>
          </cell>
          <cell r="C132" t="str">
            <v>Liste et plan de situation des RIA</v>
          </cell>
          <cell r="D132" t="str">
            <v>Vérification et contrôle du fonctionnement des RIA</v>
          </cell>
          <cell r="E132" t="str">
            <v>annuel</v>
          </cell>
          <cell r="F132">
            <v>43768</v>
          </cell>
          <cell r="G132">
            <v>44134</v>
          </cell>
          <cell r="H132" t="str">
            <v>B. LANDRE</v>
          </cell>
          <cell r="I132" t="str">
            <v>CHRONOFEU</v>
          </cell>
          <cell r="J132" t="str">
            <v>L:\MAINTENANCE\Fournisseurs\Contrôles réglementaires</v>
          </cell>
          <cell r="K132" t="str">
            <v>oui</v>
          </cell>
          <cell r="L132" t="str">
            <v>oui</v>
          </cell>
          <cell r="N132" t="str">
            <v xml:space="preserve"> /</v>
          </cell>
        </row>
        <row r="133">
          <cell r="B133">
            <v>128</v>
          </cell>
          <cell r="C133" t="str">
            <v>Atelier moulage et adhérisation</v>
          </cell>
          <cell r="D133" t="str">
            <v>Contrôle des rejets atmosphériques et des risques chimiques liés aux travailleurs</v>
          </cell>
          <cell r="E133" t="str">
            <v>annuel</v>
          </cell>
          <cell r="F133">
            <v>43160</v>
          </cell>
          <cell r="G133">
            <v>44104</v>
          </cell>
          <cell r="H133" t="str">
            <v>B. LANDRE</v>
          </cell>
          <cell r="I133" t="str">
            <v>?</v>
          </cell>
          <cell r="J133" t="str">
            <v>L:\MAINTENANCE\Fournisseurs\Contrôles réglementaires</v>
          </cell>
          <cell r="K133" t="str">
            <v>oui</v>
          </cell>
          <cell r="L133" t="str">
            <v>oui</v>
          </cell>
          <cell r="N133" t="str">
            <v xml:space="preserve"> /</v>
          </cell>
        </row>
        <row r="134">
          <cell r="B134">
            <v>129</v>
          </cell>
          <cell r="C134" t="str">
            <v>Clotures des abords du site</v>
          </cell>
          <cell r="D134" t="str">
            <v>Vérifier l'état des clotures et contrôler     les éventuelles dégradations</v>
          </cell>
          <cell r="E134" t="str">
            <v>Bi-annuelle</v>
          </cell>
          <cell r="F134">
            <v>43495</v>
          </cell>
          <cell r="G134">
            <v>44042</v>
          </cell>
          <cell r="H134" t="str">
            <v>B. LANDRE</v>
          </cell>
          <cell r="I134" t="str">
            <v>B. LANDRE</v>
          </cell>
          <cell r="J134" t="str">
            <v xml:space="preserve"> /</v>
          </cell>
          <cell r="K134" t="str">
            <v>oui</v>
          </cell>
          <cell r="L134" t="str">
            <v>oui</v>
          </cell>
          <cell r="N134" t="str">
            <v xml:space="preserve"> /</v>
          </cell>
        </row>
        <row r="135">
          <cell r="B135">
            <v>130</v>
          </cell>
          <cell r="C135" t="str">
            <v>Casque de protection</v>
          </cell>
          <cell r="D135" t="str">
            <v>Remplacement des EPI périmés</v>
          </cell>
          <cell r="E135" t="str">
            <v>Tous les 5 ans</v>
          </cell>
          <cell r="F135">
            <v>43374</v>
          </cell>
          <cell r="G135">
            <v>45200</v>
          </cell>
          <cell r="H135" t="str">
            <v>M. JEAN</v>
          </cell>
          <cell r="I135" t="str">
            <v>B. LANDRE</v>
          </cell>
          <cell r="J135" t="str">
            <v>Sur les casques</v>
          </cell>
          <cell r="K135" t="str">
            <v>oui</v>
          </cell>
          <cell r="L135" t="str">
            <v>oui</v>
          </cell>
          <cell r="N135" t="str">
            <v>Estampillé à la date du 10-2018.                                                A remplacer en 10-2023.</v>
          </cell>
        </row>
        <row r="136">
          <cell r="B136">
            <v>131</v>
          </cell>
          <cell r="C136" t="str">
            <v>HT - BT                                       Locaux de livraison et de distribution électrique</v>
          </cell>
          <cell r="D136" t="str">
            <v xml:space="preserve">Nettoyage et maintenance niveau 1 et 2 </v>
          </cell>
          <cell r="E136" t="str">
            <v>annuel</v>
          </cell>
          <cell r="F136">
            <v>43582</v>
          </cell>
          <cell r="G136">
            <v>44009</v>
          </cell>
          <cell r="H136" t="str">
            <v>B. LANDRE</v>
          </cell>
          <cell r="I136" t="str">
            <v>SPIE Electrique</v>
          </cell>
          <cell r="J136" t="str">
            <v>L:\MAINTENANCE\Fournisseurs\Contrôles réglementaires</v>
          </cell>
          <cell r="K136" t="str">
            <v>oui</v>
          </cell>
          <cell r="L136" t="str">
            <v>oui</v>
          </cell>
          <cell r="N136" t="str">
            <v>Date à confirmer avec SPIE ELECTRIC</v>
          </cell>
        </row>
        <row r="137">
          <cell r="B137">
            <v>132</v>
          </cell>
          <cell r="C137" t="str">
            <v>HT - BT                                       Locaux de livraison et de distribution électrique</v>
          </cell>
          <cell r="D137" t="str">
            <v>Prévoir en investissement  les éventuelles dépenses de réparations ou maintenance sur les équipements HT et BT</v>
          </cell>
          <cell r="E137" t="str">
            <v>Tous les 3 ans</v>
          </cell>
          <cell r="F137" t="str">
            <v xml:space="preserve"> /</v>
          </cell>
          <cell r="G137">
            <v>44228</v>
          </cell>
          <cell r="H137" t="str">
            <v>B. LANDRE</v>
          </cell>
          <cell r="I137" t="str">
            <v>B. LANDRE</v>
          </cell>
          <cell r="J137" t="str">
            <v xml:space="preserve"> /</v>
          </cell>
          <cell r="K137" t="str">
            <v>oui</v>
          </cell>
          <cell r="L137" t="str">
            <v>oui</v>
          </cell>
          <cell r="N137" t="str">
            <v xml:space="preserve"> /</v>
          </cell>
        </row>
        <row r="138">
          <cell r="B138">
            <v>133</v>
          </cell>
          <cell r="C138" t="str">
            <v>HT - BT                                       Vérification des protections</v>
          </cell>
          <cell r="D138" t="str">
            <v xml:space="preserve">Contrôle, vérification, comptage </v>
          </cell>
          <cell r="E138" t="str">
            <v>Tous les 2 ans</v>
          </cell>
          <cell r="F138">
            <v>43582</v>
          </cell>
          <cell r="G138">
            <v>44311</v>
          </cell>
          <cell r="H138" t="str">
            <v>B. LANDRE</v>
          </cell>
          <cell r="I138" t="str">
            <v>ENEDIS</v>
          </cell>
          <cell r="J138" t="str">
            <v>L:\MAINTENANCE\Fournisseurs\Contrôles réglementaires</v>
          </cell>
          <cell r="K138" t="str">
            <v>oui</v>
          </cell>
          <cell r="L138" t="str">
            <v>oui</v>
          </cell>
          <cell r="N138" t="str">
            <v xml:space="preserve"> /</v>
          </cell>
        </row>
        <row r="139">
          <cell r="B139">
            <v>134</v>
          </cell>
          <cell r="C139" t="str">
            <v>RAYONNAGES                   CORTECO                             Tous les ateliers</v>
          </cell>
          <cell r="D139" t="str">
            <v>Vérification  des rayonnages                 (contrôle visuel)</v>
          </cell>
          <cell r="E139" t="str">
            <v>annuel</v>
          </cell>
          <cell r="F139">
            <v>43601</v>
          </cell>
          <cell r="G139">
            <v>43966</v>
          </cell>
          <cell r="H139" t="str">
            <v>B. LANDRE</v>
          </cell>
          <cell r="I139" t="str">
            <v>B. LANDRE</v>
          </cell>
          <cell r="J139" t="str">
            <v>CORTECO             Service HSE</v>
          </cell>
          <cell r="K139" t="str">
            <v>oui</v>
          </cell>
          <cell r="L139" t="str">
            <v>oui</v>
          </cell>
          <cell r="N139" t="str">
            <v xml:space="preserve"> /</v>
          </cell>
        </row>
        <row r="140">
          <cell r="B140">
            <v>135</v>
          </cell>
          <cell r="C140" t="str">
            <v>HT - BT                                       Local distribution électrique TRANSFORMATEURS</v>
          </cell>
          <cell r="D140" t="str">
            <v>Faire analyser les transformateurs qui présentent des soucis de corrosion suivant le rapport                                         E245447 et E245569</v>
          </cell>
          <cell r="E140" t="str">
            <v>annuel</v>
          </cell>
          <cell r="F140">
            <v>43582</v>
          </cell>
          <cell r="G140">
            <v>44009</v>
          </cell>
          <cell r="H140" t="str">
            <v>B. LANDRE</v>
          </cell>
          <cell r="I140" t="str">
            <v>SPIE Electrique</v>
          </cell>
          <cell r="J140" t="str">
            <v>L:\MAINTENANCE\Fournisseurs\HT-BT gestion et suivi des actions</v>
          </cell>
          <cell r="K140" t="str">
            <v>oui</v>
          </cell>
          <cell r="L140" t="str">
            <v>oui</v>
          </cell>
          <cell r="N140" t="str">
            <v xml:space="preserve"> /</v>
          </cell>
        </row>
        <row r="141">
          <cell r="B141">
            <v>136</v>
          </cell>
          <cell r="C141" t="str">
            <v xml:space="preserve">PPA société OPTI SECURITE      </v>
          </cell>
          <cell r="D141" t="str">
            <v>Mettre à jour pour année suivante</v>
          </cell>
          <cell r="E141" t="str">
            <v>annuel</v>
          </cell>
          <cell r="F141">
            <v>43874</v>
          </cell>
          <cell r="G141">
            <v>44240</v>
          </cell>
          <cell r="H141" t="str">
            <v>B. LANDRE</v>
          </cell>
          <cell r="I141" t="str">
            <v>OPTI SECURITE</v>
          </cell>
          <cell r="J141" t="str">
            <v>L:\QHSE\HSE\4-4-5_maitrise_operationnelle\Entreprises_exterieures\Plan_Prevention</v>
          </cell>
          <cell r="K141" t="str">
            <v>oui</v>
          </cell>
          <cell r="L141" t="str">
            <v>oui</v>
          </cell>
          <cell r="N141" t="str">
            <v xml:space="preserve"> /</v>
          </cell>
        </row>
        <row r="142">
          <cell r="B142">
            <v>137</v>
          </cell>
          <cell r="C142" t="str">
            <v>Toitures et terrasses du site</v>
          </cell>
          <cell r="D142" t="str">
            <v xml:space="preserve">Entretien avec retrait des déchets vévétaux sur les toitures et terrasses </v>
          </cell>
          <cell r="E142" t="str">
            <v>Tous les 2 ans</v>
          </cell>
          <cell r="F142">
            <v>43766</v>
          </cell>
          <cell r="G142">
            <v>44497</v>
          </cell>
          <cell r="H142" t="str">
            <v>B. LANDRE</v>
          </cell>
          <cell r="I142" t="str">
            <v>SMAC</v>
          </cell>
          <cell r="J142" t="str">
            <v xml:space="preserve"> /</v>
          </cell>
          <cell r="K142" t="str">
            <v>oui</v>
          </cell>
          <cell r="L142" t="str">
            <v>oui</v>
          </cell>
          <cell r="N142" t="str">
            <v xml:space="preserve"> /</v>
          </cell>
        </row>
        <row r="143">
          <cell r="B143">
            <v>138</v>
          </cell>
          <cell r="C143" t="str">
            <v>Rooftops + à vérifier pour les autres équipements qui dépassent 12 KW de puissance frigorifique</v>
          </cell>
          <cell r="D143" t="str">
            <v>Faire réaliser une inspection périodique par organisme autre que celui qui entretien</v>
          </cell>
          <cell r="E143" t="str">
            <v>tous les 5 ans</v>
          </cell>
          <cell r="F143" t="str">
            <v xml:space="preserve"> /</v>
          </cell>
          <cell r="H143" t="str">
            <v>B. LANDRE</v>
          </cell>
          <cell r="I143" t="str">
            <v>APAVE</v>
          </cell>
          <cell r="J143" t="str">
            <v>L:\MAINTENANCE\Fournisseurs\Contrôles réglementaires</v>
          </cell>
          <cell r="K143" t="str">
            <v>oui</v>
          </cell>
          <cell r="L143" t="str">
            <v>non</v>
          </cell>
          <cell r="N143" t="str">
            <v>ligne de surveillance en création voir devis du 04/02/2020 n°A533230235.1 dans le dossier devis - APAVE</v>
          </cell>
        </row>
        <row r="144">
          <cell r="B144">
            <v>139</v>
          </cell>
          <cell r="C144" t="str">
            <v>Puissance électrique</v>
          </cell>
          <cell r="D144" t="str">
            <v>Puissance souscrite</v>
          </cell>
          <cell r="E144" t="str">
            <v>annuel</v>
          </cell>
          <cell r="F144">
            <v>43739</v>
          </cell>
          <cell r="G144">
            <v>44105</v>
          </cell>
          <cell r="H144" t="str">
            <v>B. LANDRE</v>
          </cell>
          <cell r="I144" t="str">
            <v>F DEMAY</v>
          </cell>
          <cell r="J144" t="str">
            <v>..\Fournisseurs\ENEDIS</v>
          </cell>
          <cell r="K144" t="str">
            <v>oui</v>
          </cell>
          <cell r="L144" t="str">
            <v>oui</v>
          </cell>
          <cell r="N144" t="str">
            <v>pour relance</v>
          </cell>
        </row>
        <row r="145">
          <cell r="B145">
            <v>140</v>
          </cell>
        </row>
        <row r="146">
          <cell r="B146">
            <v>141</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410"/>
  <sheetViews>
    <sheetView tabSelected="1" zoomScale="70" zoomScaleNormal="70" workbookViewId="0">
      <pane ySplit="9" topLeftCell="A139" activePane="bottomLeft" state="frozen"/>
      <selection pane="bottomLeft" activeCell="E149" sqref="E149"/>
    </sheetView>
  </sheetViews>
  <sheetFormatPr baseColWidth="10" defaultColWidth="11.5703125" defaultRowHeight="22.5" x14ac:dyDescent="0.2"/>
  <cols>
    <col min="1" max="1" width="9.140625" style="68" customWidth="1"/>
    <col min="2" max="2" width="11.7109375" style="68" customWidth="1"/>
    <col min="3" max="3" width="22.28515625" style="70" bestFit="1" customWidth="1"/>
    <col min="4" max="4" width="16.42578125" style="9" customWidth="1"/>
    <col min="5" max="5" width="35.42578125" style="15" customWidth="1"/>
    <col min="6" max="6" width="30.140625" style="9" customWidth="1"/>
    <col min="7" max="7" width="31" style="68" customWidth="1"/>
    <col min="8" max="8" width="30.5703125" style="67" customWidth="1"/>
    <col min="9" max="9" width="20" style="17" customWidth="1"/>
    <col min="10" max="10" width="20.140625" style="116" customWidth="1"/>
    <col min="11" max="11" width="16.5703125" style="9" customWidth="1"/>
    <col min="12" max="12" width="15.140625" style="9" customWidth="1"/>
    <col min="13" max="13" width="17.28515625" style="9" customWidth="1"/>
    <col min="14" max="14" width="21.42578125" style="71" customWidth="1"/>
    <col min="15" max="15" width="40.140625" style="7" customWidth="1"/>
    <col min="16" max="16384" width="11.5703125" style="7"/>
  </cols>
  <sheetData>
    <row r="1" spans="1:26" ht="18" customHeight="1" x14ac:dyDescent="0.2">
      <c r="A1" s="2"/>
      <c r="B1" s="3"/>
      <c r="C1" s="4"/>
      <c r="D1" s="134" t="s">
        <v>255</v>
      </c>
      <c r="E1" s="135"/>
      <c r="F1" s="135"/>
      <c r="G1" s="135"/>
      <c r="H1" s="135"/>
      <c r="I1" s="135"/>
      <c r="J1" s="136"/>
      <c r="K1" s="135"/>
      <c r="L1" s="135"/>
      <c r="M1" s="135"/>
      <c r="N1" s="137"/>
      <c r="O1" s="5"/>
      <c r="P1" s="6"/>
      <c r="Q1" s="6"/>
      <c r="R1" s="6"/>
      <c r="S1" s="6"/>
      <c r="T1" s="6"/>
      <c r="U1" s="6"/>
    </row>
    <row r="2" spans="1:26" ht="18" customHeight="1" x14ac:dyDescent="0.2">
      <c r="A2" s="8"/>
      <c r="B2" s="9"/>
      <c r="C2" s="6"/>
      <c r="D2" s="138"/>
      <c r="E2" s="139"/>
      <c r="F2" s="139"/>
      <c r="G2" s="139"/>
      <c r="H2" s="139"/>
      <c r="I2" s="139"/>
      <c r="J2" s="140"/>
      <c r="K2" s="139"/>
      <c r="L2" s="139"/>
      <c r="M2" s="139"/>
      <c r="N2" s="141"/>
      <c r="O2" s="10"/>
      <c r="P2" s="6"/>
      <c r="Q2" s="6"/>
      <c r="R2" s="6"/>
      <c r="S2" s="6"/>
      <c r="T2" s="6"/>
      <c r="U2" s="6"/>
    </row>
    <row r="3" spans="1:26" ht="17.25" customHeight="1" x14ac:dyDescent="0.2">
      <c r="A3" s="8"/>
      <c r="B3" s="9"/>
      <c r="C3" s="6"/>
      <c r="D3" s="138"/>
      <c r="E3" s="139"/>
      <c r="F3" s="139"/>
      <c r="G3" s="139"/>
      <c r="H3" s="139"/>
      <c r="I3" s="139"/>
      <c r="J3" s="140"/>
      <c r="K3" s="139"/>
      <c r="L3" s="139"/>
      <c r="M3" s="139"/>
      <c r="N3" s="141"/>
      <c r="O3" s="10"/>
      <c r="P3" s="6"/>
      <c r="Q3" s="6"/>
      <c r="R3" s="6"/>
      <c r="S3" s="6"/>
      <c r="T3" s="6"/>
      <c r="U3" s="6"/>
    </row>
    <row r="4" spans="1:26" ht="18" customHeight="1" x14ac:dyDescent="0.2">
      <c r="A4" s="8"/>
      <c r="B4" s="9"/>
      <c r="C4" s="6"/>
      <c r="D4" s="138"/>
      <c r="E4" s="139"/>
      <c r="F4" s="139"/>
      <c r="G4" s="139"/>
      <c r="H4" s="139"/>
      <c r="I4" s="139"/>
      <c r="J4" s="140"/>
      <c r="K4" s="139"/>
      <c r="L4" s="139"/>
      <c r="M4" s="139"/>
      <c r="N4" s="141"/>
      <c r="O4" s="10"/>
      <c r="P4" s="6"/>
      <c r="Q4" s="6"/>
      <c r="R4" s="6"/>
      <c r="S4" s="6"/>
      <c r="T4" s="6"/>
      <c r="U4" s="6"/>
    </row>
    <row r="5" spans="1:26" ht="18" customHeight="1" x14ac:dyDescent="0.2">
      <c r="A5" s="11"/>
      <c r="B5" s="12"/>
      <c r="C5" s="13"/>
      <c r="D5" s="142"/>
      <c r="E5" s="143"/>
      <c r="F5" s="143"/>
      <c r="G5" s="143"/>
      <c r="H5" s="143"/>
      <c r="I5" s="143"/>
      <c r="J5" s="144"/>
      <c r="K5" s="143"/>
      <c r="L5" s="143"/>
      <c r="M5" s="143"/>
      <c r="N5" s="145"/>
      <c r="O5" s="14"/>
      <c r="P5" s="6"/>
      <c r="Q5" s="6"/>
      <c r="R5" s="6"/>
      <c r="S5" s="6"/>
      <c r="T5" s="6"/>
      <c r="U5" s="6"/>
    </row>
    <row r="6" spans="1:26" x14ac:dyDescent="0.2">
      <c r="A6" s="9"/>
      <c r="B6" s="9"/>
      <c r="C6" s="6"/>
      <c r="G6" s="9"/>
      <c r="H6" s="16"/>
      <c r="N6" s="9"/>
      <c r="O6" s="6"/>
      <c r="P6" s="6"/>
      <c r="Q6" s="6"/>
      <c r="R6" s="6"/>
      <c r="S6" s="6"/>
      <c r="T6" s="6"/>
      <c r="U6" s="6"/>
    </row>
    <row r="7" spans="1:26" x14ac:dyDescent="0.2">
      <c r="A7" s="18" t="s">
        <v>139</v>
      </c>
      <c r="B7" s="19"/>
      <c r="C7" s="20"/>
      <c r="D7" s="21">
        <f ca="1">TODAY()</f>
        <v>43964</v>
      </c>
      <c r="G7" s="9"/>
      <c r="H7" s="16"/>
      <c r="N7" s="9"/>
      <c r="O7" s="6"/>
      <c r="P7" s="6"/>
      <c r="Q7" s="6"/>
      <c r="R7" s="6"/>
      <c r="S7" s="6"/>
      <c r="T7" s="6"/>
      <c r="U7" s="6"/>
    </row>
    <row r="8" spans="1:26" x14ac:dyDescent="0.2">
      <c r="A8" s="22" t="s">
        <v>274</v>
      </c>
      <c r="B8" s="23"/>
      <c r="C8" s="6"/>
      <c r="G8" s="9"/>
      <c r="H8" s="16"/>
      <c r="L8" s="133"/>
      <c r="M8" s="133"/>
      <c r="N8" s="9"/>
      <c r="O8" s="6"/>
      <c r="P8" s="6"/>
      <c r="Q8" s="6"/>
      <c r="R8" s="6"/>
      <c r="S8" s="6"/>
      <c r="T8" s="6"/>
      <c r="U8" s="6"/>
    </row>
    <row r="9" spans="1:26" ht="31.5" customHeight="1" x14ac:dyDescent="0.2">
      <c r="A9" s="24" t="s">
        <v>27</v>
      </c>
      <c r="B9" s="24" t="s">
        <v>275</v>
      </c>
      <c r="C9" s="25" t="s">
        <v>74</v>
      </c>
      <c r="D9" s="26" t="s">
        <v>2</v>
      </c>
      <c r="E9" s="25" t="s">
        <v>67</v>
      </c>
      <c r="F9" s="26" t="s">
        <v>29</v>
      </c>
      <c r="G9" s="26" t="s">
        <v>5</v>
      </c>
      <c r="H9" s="26" t="s">
        <v>81</v>
      </c>
      <c r="I9" s="26" t="s">
        <v>3</v>
      </c>
      <c r="J9" s="117" t="s">
        <v>23</v>
      </c>
      <c r="K9" s="26" t="s">
        <v>25</v>
      </c>
      <c r="L9" s="26" t="s">
        <v>161</v>
      </c>
      <c r="M9" s="26" t="s">
        <v>76</v>
      </c>
      <c r="N9" s="26" t="s">
        <v>4</v>
      </c>
      <c r="O9" s="26" t="s">
        <v>55</v>
      </c>
      <c r="P9" s="6"/>
      <c r="Q9" s="6"/>
      <c r="R9" s="6"/>
      <c r="S9" s="6"/>
      <c r="T9" s="6"/>
      <c r="U9" s="6"/>
    </row>
    <row r="10" spans="1:26" ht="60" x14ac:dyDescent="0.2">
      <c r="A10" s="27" t="s">
        <v>281</v>
      </c>
      <c r="B10" s="28"/>
      <c r="C10" s="29" t="s">
        <v>114</v>
      </c>
      <c r="D10" s="30" t="s">
        <v>14</v>
      </c>
      <c r="E10" s="31" t="s">
        <v>282</v>
      </c>
      <c r="F10" s="30" t="s">
        <v>31</v>
      </c>
      <c r="G10" s="30" t="s">
        <v>283</v>
      </c>
      <c r="H10" s="31" t="s">
        <v>20</v>
      </c>
      <c r="I10" s="32" t="s">
        <v>115</v>
      </c>
      <c r="J10" s="118">
        <v>43739</v>
      </c>
      <c r="K10" s="33">
        <v>44105</v>
      </c>
      <c r="L10" s="32" t="s">
        <v>163</v>
      </c>
      <c r="M10" s="34"/>
      <c r="N10" s="30" t="s">
        <v>24</v>
      </c>
      <c r="O10" s="31"/>
      <c r="P10" s="6"/>
      <c r="Q10" s="6"/>
      <c r="R10" s="6"/>
      <c r="S10" s="6"/>
      <c r="T10" s="6"/>
      <c r="U10" s="6"/>
      <c r="V10" s="6"/>
      <c r="W10" s="6"/>
      <c r="X10" s="6"/>
      <c r="Y10" s="6"/>
      <c r="Z10" s="6"/>
    </row>
    <row r="11" spans="1:26" ht="39" x14ac:dyDescent="0.2">
      <c r="A11" s="27" t="s">
        <v>281</v>
      </c>
      <c r="B11" s="111">
        <v>1</v>
      </c>
      <c r="C11" s="29" t="s">
        <v>80</v>
      </c>
      <c r="D11" s="30" t="s">
        <v>26</v>
      </c>
      <c r="E11" s="132" t="str">
        <f>VLOOKUP(B11,[1]Feuil1!$B$7:$N$200,2,FALSE)</f>
        <v>Machine PERO ACIER 1665</v>
      </c>
      <c r="F11" s="32" t="s">
        <v>108</v>
      </c>
      <c r="G11" s="132" t="str">
        <f>VLOOKUP(B11,[1]Feuil1!$B$7:$N$200,3,FALSE)</f>
        <v>Détartrage et vérification du bon état de la cuve</v>
      </c>
      <c r="H11" s="31" t="s">
        <v>463</v>
      </c>
      <c r="I11" s="132" t="str">
        <f>VLOOKUP(B11,[1]Feuil1!$B$7:$N$200,4,FALSE)</f>
        <v>Bi-annuelle</v>
      </c>
      <c r="J11" s="119">
        <f>VLOOKUP(B11,[1]Feuil1!$B$7:$N$200,5,FALSE)</f>
        <v>43796</v>
      </c>
      <c r="K11" s="58">
        <f>VLOOKUP(B11,[1]Feuil1!$B$7:$N$200,6,FALSE)</f>
        <v>43978</v>
      </c>
      <c r="L11" s="110" t="str">
        <f>VLOOKUP(B11,[1]Feuil1!$B$7:$N$200,7,FALSE)</f>
        <v>B. LANDRE</v>
      </c>
      <c r="M11" s="115" t="str">
        <f>VLOOKUP(B11,[1]Feuil1!$B$7:$N$200,8,FALSE)</f>
        <v>Interne</v>
      </c>
      <c r="N11" s="115" t="str">
        <f>VLOOKUP(B11,[1]Feuil1!$B$7:$N$200,9,FALSE)</f>
        <v>identifié sur la machine</v>
      </c>
      <c r="O11" s="115" t="str">
        <f>VLOOKUP(B11,[1]Feuil1!$B$7:$N$200,13,FALSE)</f>
        <v xml:space="preserve"> /</v>
      </c>
      <c r="P11" s="6"/>
      <c r="Q11" s="6"/>
      <c r="R11" s="6"/>
      <c r="S11" s="6"/>
      <c r="T11" s="6"/>
      <c r="U11" s="6"/>
      <c r="V11" s="6"/>
      <c r="W11" s="6"/>
      <c r="X11" s="6"/>
      <c r="Y11" s="6"/>
      <c r="Z11" s="6"/>
    </row>
    <row r="12" spans="1:26" ht="103.5" customHeight="1" x14ac:dyDescent="0.2">
      <c r="A12" s="27" t="s">
        <v>281</v>
      </c>
      <c r="B12" s="28"/>
      <c r="C12" s="29" t="s">
        <v>114</v>
      </c>
      <c r="D12" s="30" t="s">
        <v>10</v>
      </c>
      <c r="E12" s="31" t="s">
        <v>68</v>
      </c>
      <c r="F12" s="30" t="s">
        <v>130</v>
      </c>
      <c r="G12" s="36" t="s">
        <v>125</v>
      </c>
      <c r="H12" s="36" t="s">
        <v>144</v>
      </c>
      <c r="I12" s="30" t="s">
        <v>381</v>
      </c>
      <c r="J12" s="118">
        <v>43191</v>
      </c>
      <c r="K12" s="58">
        <v>43862</v>
      </c>
      <c r="L12" s="32" t="s">
        <v>163</v>
      </c>
      <c r="M12" s="30" t="s">
        <v>403</v>
      </c>
      <c r="N12" s="30" t="s">
        <v>6</v>
      </c>
      <c r="O12" s="57" t="s">
        <v>487</v>
      </c>
      <c r="P12" s="6"/>
      <c r="Q12" s="6"/>
      <c r="R12" s="6"/>
      <c r="S12" s="6"/>
      <c r="T12" s="6"/>
      <c r="U12" s="6"/>
      <c r="V12" s="6"/>
      <c r="W12" s="6"/>
      <c r="X12" s="6"/>
      <c r="Y12" s="6"/>
      <c r="Z12" s="6"/>
    </row>
    <row r="13" spans="1:26" ht="60" x14ac:dyDescent="0.2">
      <c r="A13" s="27" t="s">
        <v>281</v>
      </c>
      <c r="B13" s="28"/>
      <c r="C13" s="29" t="s">
        <v>75</v>
      </c>
      <c r="D13" s="30" t="s">
        <v>359</v>
      </c>
      <c r="E13" s="31" t="s">
        <v>0</v>
      </c>
      <c r="F13" s="32" t="s">
        <v>107</v>
      </c>
      <c r="G13" s="30" t="s">
        <v>284</v>
      </c>
      <c r="H13" s="31" t="s">
        <v>1</v>
      </c>
      <c r="I13" s="32" t="s">
        <v>285</v>
      </c>
      <c r="J13" s="118">
        <v>43770</v>
      </c>
      <c r="K13" s="58">
        <v>43891</v>
      </c>
      <c r="L13" s="32" t="s">
        <v>369</v>
      </c>
      <c r="M13" s="35" t="s">
        <v>369</v>
      </c>
      <c r="N13" s="30" t="s">
        <v>343</v>
      </c>
      <c r="O13" s="38"/>
      <c r="P13" s="6"/>
      <c r="Q13" s="6"/>
      <c r="R13" s="6"/>
      <c r="S13" s="6"/>
      <c r="T13" s="6"/>
      <c r="U13" s="6"/>
      <c r="V13" s="6"/>
      <c r="W13" s="6"/>
      <c r="X13" s="6"/>
      <c r="Y13" s="6"/>
      <c r="Z13" s="6"/>
    </row>
    <row r="14" spans="1:26" ht="81" customHeight="1" x14ac:dyDescent="0.2">
      <c r="A14" s="27" t="s">
        <v>281</v>
      </c>
      <c r="B14" s="111">
        <v>3</v>
      </c>
      <c r="C14" s="29" t="s">
        <v>75</v>
      </c>
      <c r="D14" s="34"/>
      <c r="E14" s="132" t="str">
        <f>VLOOKUP(B14,[1]Feuil1!$B$7:$N$200,2,FALSE)</f>
        <v>Caisson de filtration    adhérisation                 (trempé auto et tonneau)</v>
      </c>
      <c r="F14" s="32" t="s">
        <v>107</v>
      </c>
      <c r="G14" s="132" t="str">
        <f>VLOOKUP(B14,[1]Feuil1!$B$7:$N$200,3,FALSE)</f>
        <v>Remplacement du filtre charbon actif</v>
      </c>
      <c r="H14" s="31" t="s">
        <v>79</v>
      </c>
      <c r="I14" s="132" t="str">
        <f>VLOOKUP(B14,[1]Feuil1!$B$7:$N$200,4,FALSE)</f>
        <v>annuel</v>
      </c>
      <c r="J14" s="119">
        <f>VLOOKUP(B14,[1]Feuil1!$B$7:$N$200,5,FALSE)</f>
        <v>43868</v>
      </c>
      <c r="K14" s="58">
        <f>VLOOKUP(B14,[1]Feuil1!$B$7:$N$200,6,FALSE)</f>
        <v>44232</v>
      </c>
      <c r="L14" s="110" t="str">
        <f>VLOOKUP(B14,[1]Feuil1!$B$7:$N$200,7,FALSE)</f>
        <v>B. LANDRE</v>
      </c>
      <c r="M14" s="115" t="str">
        <f>VLOOKUP(B14,[1]Feuil1!$B$7:$N$200,8,FALSE)</f>
        <v>B. LANDRE</v>
      </c>
      <c r="N14" s="115" t="str">
        <f>VLOOKUP(B14,[1]Feuil1!$B$7:$N$200,9,FALSE)</f>
        <v xml:space="preserve"> /</v>
      </c>
      <c r="O14" s="115" t="str">
        <f>VLOOKUP(B14,[1]Feuil1!$B$7:$N$200,13,FALSE)</f>
        <v>Montage avec nacelle et chariot des expéditions</v>
      </c>
      <c r="P14" s="6"/>
      <c r="Q14" s="6"/>
      <c r="R14" s="6"/>
      <c r="S14" s="6"/>
      <c r="T14" s="6"/>
      <c r="U14" s="6"/>
      <c r="V14" s="6"/>
      <c r="W14" s="6"/>
      <c r="X14" s="6"/>
      <c r="Y14" s="6"/>
      <c r="Z14" s="6"/>
    </row>
    <row r="15" spans="1:26" ht="90.75" customHeight="1" x14ac:dyDescent="0.2">
      <c r="A15" s="31">
        <v>1.1000000000000001</v>
      </c>
      <c r="B15" s="130">
        <v>128</v>
      </c>
      <c r="C15" s="29" t="s">
        <v>114</v>
      </c>
      <c r="D15" s="57" t="s">
        <v>16</v>
      </c>
      <c r="E15" s="132" t="str">
        <f>VLOOKUP(B15,[1]Feuil1!$B$7:$N$200,2,FALSE)</f>
        <v>Atelier moulage et adhérisation</v>
      </c>
      <c r="F15" s="57" t="s">
        <v>196</v>
      </c>
      <c r="G15" s="132" t="str">
        <f>VLOOKUP(B15,[1]Feuil1!$B$7:$N$200,3,FALSE)</f>
        <v>Contrôle des rejets atmosphériques et des risques chimiques liés aux travailleurs</v>
      </c>
      <c r="H15" s="57" t="s">
        <v>224</v>
      </c>
      <c r="I15" s="132" t="str">
        <f>VLOOKUP(B15,[1]Feuil1!$B$7:$N$200,4,FALSE)</f>
        <v>annuel</v>
      </c>
      <c r="J15" s="119">
        <f>VLOOKUP(B15,[1]Feuil1!$B$7:$N$200,5,FALSE)</f>
        <v>43160</v>
      </c>
      <c r="K15" s="58">
        <f>VLOOKUP(B15,[1]Feuil1!$B$7:$N$200,6,FALSE)</f>
        <v>44104</v>
      </c>
      <c r="L15" s="110" t="str">
        <f>VLOOKUP(B15,[1]Feuil1!$B$7:$N$200,7,FALSE)</f>
        <v>B. LANDRE</v>
      </c>
      <c r="M15" s="115" t="str">
        <f>VLOOKUP(B15,[1]Feuil1!$B$7:$N$200,8,FALSE)</f>
        <v>?</v>
      </c>
      <c r="N15" s="115" t="str">
        <f>VLOOKUP(B15,[1]Feuil1!$B$7:$N$200,9,FALSE)</f>
        <v>L:\MAINTENANCE\Fournisseurs\Contrôles réglementaires</v>
      </c>
      <c r="O15" s="115" t="str">
        <f>VLOOKUP(B15,[1]Feuil1!$B$7:$N$200,13,FALSE)</f>
        <v xml:space="preserve"> /</v>
      </c>
      <c r="P15" s="6"/>
      <c r="Q15" s="6"/>
      <c r="R15" s="6"/>
      <c r="S15" s="6"/>
      <c r="T15" s="6"/>
      <c r="U15" s="6"/>
      <c r="V15" s="6"/>
      <c r="W15" s="6"/>
      <c r="X15" s="6"/>
      <c r="Y15" s="6"/>
      <c r="Z15" s="6"/>
    </row>
    <row r="16" spans="1:26" ht="64.5" x14ac:dyDescent="0.2">
      <c r="A16" s="31">
        <v>1.1000000000000001</v>
      </c>
      <c r="B16" s="28"/>
      <c r="C16" s="29" t="s">
        <v>114</v>
      </c>
      <c r="D16" s="57" t="s">
        <v>16</v>
      </c>
      <c r="E16" s="56" t="s">
        <v>264</v>
      </c>
      <c r="F16" s="57" t="s">
        <v>197</v>
      </c>
      <c r="G16" s="57" t="s">
        <v>236</v>
      </c>
      <c r="H16" s="60" t="s">
        <v>263</v>
      </c>
      <c r="I16" s="57" t="s">
        <v>342</v>
      </c>
      <c r="J16" s="120">
        <v>43739</v>
      </c>
      <c r="K16" s="58">
        <v>44105</v>
      </c>
      <c r="L16" s="30" t="s">
        <v>163</v>
      </c>
      <c r="M16" s="30" t="s">
        <v>170</v>
      </c>
      <c r="N16" s="57" t="s">
        <v>208</v>
      </c>
      <c r="O16" s="57"/>
      <c r="P16" s="6"/>
      <c r="Q16" s="6"/>
      <c r="R16" s="6"/>
      <c r="S16" s="6"/>
      <c r="T16" s="6"/>
      <c r="U16" s="6"/>
      <c r="V16" s="6"/>
      <c r="W16" s="6"/>
      <c r="X16" s="6"/>
      <c r="Y16" s="6"/>
      <c r="Z16" s="6"/>
    </row>
    <row r="17" spans="1:26" s="42" customFormat="1" ht="60" x14ac:dyDescent="0.2">
      <c r="A17" s="79">
        <v>1.1000000000000001</v>
      </c>
      <c r="B17" s="80"/>
      <c r="C17" s="28" t="s">
        <v>140</v>
      </c>
      <c r="D17" s="83"/>
      <c r="E17" s="31" t="s">
        <v>363</v>
      </c>
      <c r="F17" s="32" t="s">
        <v>107</v>
      </c>
      <c r="G17" s="30" t="s">
        <v>454</v>
      </c>
      <c r="H17" s="31" t="s">
        <v>365</v>
      </c>
      <c r="I17" s="32" t="s">
        <v>366</v>
      </c>
      <c r="J17" s="121"/>
      <c r="K17" s="58" t="s">
        <v>216</v>
      </c>
      <c r="L17" s="30" t="s">
        <v>369</v>
      </c>
      <c r="M17" s="35" t="s">
        <v>370</v>
      </c>
      <c r="N17" s="30" t="s">
        <v>371</v>
      </c>
      <c r="O17" s="81"/>
      <c r="P17" s="41"/>
      <c r="Q17" s="41"/>
      <c r="R17" s="41"/>
      <c r="S17" s="41"/>
      <c r="T17" s="41"/>
      <c r="U17" s="41"/>
      <c r="V17" s="41"/>
      <c r="W17" s="41"/>
      <c r="X17" s="41"/>
      <c r="Y17" s="41"/>
      <c r="Z17" s="41"/>
    </row>
    <row r="18" spans="1:26" ht="121.5" customHeight="1" x14ac:dyDescent="0.2">
      <c r="A18" s="31">
        <v>1.1000000000000001</v>
      </c>
      <c r="B18" s="80"/>
      <c r="C18" s="32" t="s">
        <v>258</v>
      </c>
      <c r="D18" s="59"/>
      <c r="E18" s="56" t="s">
        <v>373</v>
      </c>
      <c r="F18" s="32" t="s">
        <v>107</v>
      </c>
      <c r="G18" s="30" t="s">
        <v>364</v>
      </c>
      <c r="H18" s="57" t="s">
        <v>374</v>
      </c>
      <c r="I18" s="107" t="s">
        <v>277</v>
      </c>
      <c r="J18" s="120">
        <v>43556</v>
      </c>
      <c r="K18" s="58">
        <v>43922</v>
      </c>
      <c r="L18" s="30" t="s">
        <v>163</v>
      </c>
      <c r="M18" s="30" t="s">
        <v>163</v>
      </c>
      <c r="N18" s="30" t="s">
        <v>371</v>
      </c>
      <c r="O18" s="84"/>
      <c r="P18" s="6"/>
      <c r="Q18" s="6"/>
      <c r="R18" s="6"/>
      <c r="S18" s="6"/>
      <c r="T18" s="6"/>
      <c r="U18" s="6"/>
      <c r="V18" s="6"/>
      <c r="W18" s="6"/>
      <c r="X18" s="6"/>
      <c r="Y18" s="6"/>
      <c r="Z18" s="6"/>
    </row>
    <row r="19" spans="1:26" s="44" customFormat="1" ht="58.5" x14ac:dyDescent="0.2">
      <c r="A19" s="31">
        <v>2</v>
      </c>
      <c r="B19" s="112">
        <v>25</v>
      </c>
      <c r="C19" s="32" t="s">
        <v>258</v>
      </c>
      <c r="D19" s="55"/>
      <c r="E19" s="132" t="str">
        <f>VLOOKUP(B19,[1]Feuil1!$B$7:$N$200,2,FALSE)</f>
        <v>Chariots manuels</v>
      </c>
      <c r="F19" s="57" t="s">
        <v>304</v>
      </c>
      <c r="G19" s="132" t="str">
        <f>VLOOKUP(B19,[1]Feuil1!$B$7:$N$200,3,FALSE)</f>
        <v>Vérification du système de freinage des chariots manuels</v>
      </c>
      <c r="H19" s="57" t="s">
        <v>215</v>
      </c>
      <c r="I19" s="132" t="str">
        <f>VLOOKUP(B19,[1]Feuil1!$B$7:$N$200,4,FALSE)</f>
        <v>Bi-annuelle</v>
      </c>
      <c r="J19" s="119">
        <f>VLOOKUP(B19,[1]Feuil1!$B$7:$N$200,5,FALSE)</f>
        <v>43833</v>
      </c>
      <c r="K19" s="58">
        <f>VLOOKUP(B19,[1]Feuil1!$B$7:$N$200,6,FALSE)</f>
        <v>44015</v>
      </c>
      <c r="L19" s="110" t="str">
        <f>VLOOKUP(B19,[1]Feuil1!$B$7:$N$200,7,FALSE)</f>
        <v>B. LANDRE</v>
      </c>
      <c r="M19" s="115" t="str">
        <f>VLOOKUP(B19,[1]Feuil1!$B$7:$N$200,8,FALSE)</f>
        <v>maintenance</v>
      </c>
      <c r="N19" s="115" t="str">
        <f>VLOOKUP(B19,[1]Feuil1!$B$7:$N$200,9,FALSE)</f>
        <v xml:space="preserve"> /</v>
      </c>
      <c r="O19" s="115" t="str">
        <f>VLOOKUP(B19,[1]Feuil1!$B$7:$N$200,13,FALSE)</f>
        <v xml:space="preserve"> /</v>
      </c>
      <c r="P19" s="15"/>
      <c r="Q19" s="15"/>
      <c r="R19" s="15"/>
      <c r="S19" s="15"/>
      <c r="T19" s="15"/>
      <c r="U19" s="15"/>
      <c r="V19" s="15"/>
      <c r="W19" s="15"/>
      <c r="X19" s="15"/>
      <c r="Y19" s="15"/>
      <c r="Z19" s="15"/>
    </row>
    <row r="20" spans="1:26" s="44" customFormat="1" ht="60" x14ac:dyDescent="0.2">
      <c r="A20" s="90">
        <v>2.1</v>
      </c>
      <c r="B20" s="91"/>
      <c r="C20" s="92"/>
      <c r="D20" s="92"/>
      <c r="E20" s="93" t="s">
        <v>251</v>
      </c>
      <c r="F20" s="92" t="s">
        <v>199</v>
      </c>
      <c r="G20" s="92" t="s">
        <v>238</v>
      </c>
      <c r="H20" s="92" t="s">
        <v>217</v>
      </c>
      <c r="I20" s="92" t="s">
        <v>11</v>
      </c>
      <c r="J20" s="122"/>
      <c r="K20" s="122"/>
      <c r="L20" s="94" t="s">
        <v>163</v>
      </c>
      <c r="M20" s="94" t="s">
        <v>172</v>
      </c>
      <c r="N20" s="92" t="s">
        <v>210</v>
      </c>
      <c r="O20" s="92" t="s">
        <v>375</v>
      </c>
      <c r="P20" s="15"/>
      <c r="Q20" s="15"/>
      <c r="R20" s="15"/>
      <c r="S20" s="15"/>
      <c r="T20" s="15"/>
      <c r="U20" s="15"/>
      <c r="V20" s="15"/>
      <c r="W20" s="15"/>
      <c r="X20" s="15"/>
      <c r="Y20" s="15"/>
      <c r="Z20" s="15"/>
    </row>
    <row r="21" spans="1:26" ht="78" x14ac:dyDescent="0.2">
      <c r="A21" s="27" t="s">
        <v>286</v>
      </c>
      <c r="B21" s="111">
        <v>2</v>
      </c>
      <c r="C21" s="29" t="s">
        <v>77</v>
      </c>
      <c r="D21" s="30" t="s">
        <v>7</v>
      </c>
      <c r="E21" s="132" t="str">
        <f>VLOOKUP(B21,[1]Feuil1!$B$7:$N$200,2,FALSE)</f>
        <v>Porte coupe-feu</v>
      </c>
      <c r="F21" s="32" t="s">
        <v>106</v>
      </c>
      <c r="G21" s="132" t="str">
        <f>VLOOKUP(B21,[1]Feuil1!$B$7:$N$200,3,FALSE)</f>
        <v>Vérification de la conformité et du bon fonctionnement des 3 portes coupe feu</v>
      </c>
      <c r="H21" s="31" t="s">
        <v>78</v>
      </c>
      <c r="I21" s="132" t="str">
        <f>VLOOKUP(B21,[1]Feuil1!$B$7:$N$200,4,FALSE)</f>
        <v>mensuel</v>
      </c>
      <c r="J21" s="119">
        <f>VLOOKUP(B21,[1]Feuil1!$B$7:$N$200,5,FALSE)</f>
        <v>43951</v>
      </c>
      <c r="K21" s="58">
        <f>VLOOKUP(B21,[1]Feuil1!$B$7:$N$200,6,FALSE)</f>
        <v>43980</v>
      </c>
      <c r="L21" s="110" t="str">
        <f>VLOOKUP(B21,[1]Feuil1!$B$7:$N$200,7,FALSE)</f>
        <v>B. LANDRE</v>
      </c>
      <c r="M21" s="115" t="str">
        <f>VLOOKUP(B21,[1]Feuil1!$B$7:$N$200,8,FALSE)</f>
        <v>B. LANDRE</v>
      </c>
      <c r="N21" s="115" t="str">
        <f>VLOOKUP(B21,[1]Feuil1!$B$7:$N$200,9,FALSE)</f>
        <v xml:space="preserve"> /</v>
      </c>
      <c r="O21" s="115" t="str">
        <f>VLOOKUP(B21,[1]Feuil1!$B$7:$N$200,13,FALSE)</f>
        <v>Réparation du rideau coupe-feu le 16-07-2019. De nouveau opérationnel.</v>
      </c>
      <c r="P21" s="6"/>
      <c r="Q21" s="6"/>
      <c r="R21" s="6"/>
      <c r="S21" s="6"/>
      <c r="T21" s="6"/>
      <c r="U21" s="6"/>
      <c r="V21" s="6"/>
      <c r="W21" s="6"/>
      <c r="X21" s="6"/>
      <c r="Y21" s="6"/>
      <c r="Z21" s="6"/>
    </row>
    <row r="22" spans="1:26" ht="75" customHeight="1" x14ac:dyDescent="0.2">
      <c r="A22" s="27" t="s">
        <v>286</v>
      </c>
      <c r="B22" s="28"/>
      <c r="C22" s="29" t="s">
        <v>80</v>
      </c>
      <c r="D22" s="32" t="s">
        <v>359</v>
      </c>
      <c r="E22" s="31" t="s">
        <v>69</v>
      </c>
      <c r="F22" s="32" t="s">
        <v>110</v>
      </c>
      <c r="G22" s="32" t="s">
        <v>84</v>
      </c>
      <c r="H22" s="31" t="s">
        <v>116</v>
      </c>
      <c r="I22" s="32" t="s">
        <v>18</v>
      </c>
      <c r="J22" s="121"/>
      <c r="K22" s="58" t="s">
        <v>216</v>
      </c>
      <c r="L22" s="32" t="s">
        <v>162</v>
      </c>
      <c r="M22" s="34"/>
      <c r="N22" s="32" t="s">
        <v>50</v>
      </c>
      <c r="O22" s="31" t="s">
        <v>57</v>
      </c>
      <c r="P22" s="6"/>
      <c r="Q22" s="6"/>
      <c r="R22" s="6"/>
      <c r="S22" s="6"/>
      <c r="T22" s="6"/>
      <c r="U22" s="6"/>
      <c r="V22" s="6"/>
      <c r="W22" s="6"/>
      <c r="X22" s="6"/>
      <c r="Y22" s="6"/>
      <c r="Z22" s="6"/>
    </row>
    <row r="23" spans="1:26" s="44" customFormat="1" ht="83.25" customHeight="1" x14ac:dyDescent="0.2">
      <c r="A23" s="27" t="s">
        <v>286</v>
      </c>
      <c r="B23" s="28"/>
      <c r="C23" s="29" t="s">
        <v>80</v>
      </c>
      <c r="D23" s="30" t="s">
        <v>359</v>
      </c>
      <c r="E23" s="31" t="s">
        <v>69</v>
      </c>
      <c r="F23" s="30" t="s">
        <v>110</v>
      </c>
      <c r="G23" s="30" t="s">
        <v>85</v>
      </c>
      <c r="H23" s="31" t="s">
        <v>116</v>
      </c>
      <c r="I23" s="32" t="s">
        <v>19</v>
      </c>
      <c r="J23" s="121"/>
      <c r="K23" s="58" t="s">
        <v>216</v>
      </c>
      <c r="L23" s="30" t="s">
        <v>87</v>
      </c>
      <c r="M23" s="34"/>
      <c r="N23" s="30" t="s">
        <v>51</v>
      </c>
      <c r="O23" s="31" t="s">
        <v>57</v>
      </c>
      <c r="P23" s="15"/>
      <c r="Q23" s="15"/>
      <c r="R23" s="15"/>
      <c r="S23" s="15"/>
      <c r="T23" s="15"/>
      <c r="U23" s="15"/>
      <c r="V23" s="15"/>
      <c r="W23" s="15"/>
      <c r="X23" s="15"/>
      <c r="Y23" s="15"/>
      <c r="Z23" s="15"/>
    </row>
    <row r="24" spans="1:26" ht="75" x14ac:dyDescent="0.2">
      <c r="A24" s="27" t="s">
        <v>286</v>
      </c>
      <c r="B24" s="28"/>
      <c r="C24" s="29" t="s">
        <v>80</v>
      </c>
      <c r="D24" s="30" t="s">
        <v>359</v>
      </c>
      <c r="E24" s="31" t="s">
        <v>69</v>
      </c>
      <c r="F24" s="30" t="s">
        <v>110</v>
      </c>
      <c r="G24" s="30" t="s">
        <v>86</v>
      </c>
      <c r="H24" s="31" t="s">
        <v>116</v>
      </c>
      <c r="I24" s="32" t="s">
        <v>272</v>
      </c>
      <c r="J24" s="121"/>
      <c r="K24" s="58" t="s">
        <v>216</v>
      </c>
      <c r="L24" s="30" t="s">
        <v>270</v>
      </c>
      <c r="M24" s="34"/>
      <c r="N24" s="30" t="s">
        <v>56</v>
      </c>
      <c r="O24" s="31" t="s">
        <v>271</v>
      </c>
      <c r="P24" s="6"/>
      <c r="Q24" s="6"/>
      <c r="R24" s="6"/>
      <c r="S24" s="6"/>
      <c r="T24" s="6"/>
      <c r="U24" s="6"/>
      <c r="V24" s="6"/>
      <c r="W24" s="6"/>
      <c r="X24" s="6"/>
      <c r="Y24" s="6"/>
      <c r="Z24" s="6"/>
    </row>
    <row r="25" spans="1:26" ht="45" x14ac:dyDescent="0.2">
      <c r="A25" s="27" t="s">
        <v>286</v>
      </c>
      <c r="B25" s="28"/>
      <c r="C25" s="29" t="s">
        <v>82</v>
      </c>
      <c r="D25" s="30" t="s">
        <v>9</v>
      </c>
      <c r="E25" s="31" t="s">
        <v>69</v>
      </c>
      <c r="F25" s="30" t="s">
        <v>32</v>
      </c>
      <c r="G25" s="30" t="s">
        <v>394</v>
      </c>
      <c r="H25" s="31" t="s">
        <v>22</v>
      </c>
      <c r="I25" s="32" t="s">
        <v>21</v>
      </c>
      <c r="J25" s="118">
        <v>43739</v>
      </c>
      <c r="K25" s="58">
        <v>44105</v>
      </c>
      <c r="L25" s="30" t="s">
        <v>163</v>
      </c>
      <c r="M25" s="34"/>
      <c r="N25" s="30" t="s">
        <v>448</v>
      </c>
      <c r="O25" s="31"/>
      <c r="P25" s="6"/>
      <c r="Q25" s="6"/>
      <c r="R25" s="6"/>
      <c r="S25" s="6"/>
      <c r="T25" s="6"/>
      <c r="U25" s="6"/>
      <c r="V25" s="6"/>
      <c r="W25" s="6"/>
      <c r="X25" s="6"/>
      <c r="Y25" s="6"/>
      <c r="Z25" s="6"/>
    </row>
    <row r="26" spans="1:26" ht="117" x14ac:dyDescent="0.2">
      <c r="A26" s="31">
        <v>2.5</v>
      </c>
      <c r="B26" s="112">
        <v>23</v>
      </c>
      <c r="C26" s="32" t="s">
        <v>258</v>
      </c>
      <c r="D26" s="55"/>
      <c r="E26" s="132" t="str">
        <f>VLOOKUP(B26,[1]Feuil1!$B$7:$N$200,2,FALSE)</f>
        <v>listes accessoires levage</v>
      </c>
      <c r="F26" s="57" t="s">
        <v>182</v>
      </c>
      <c r="G26" s="132" t="str">
        <f>VLOOKUP(B26,[1]Feuil1!$B$7:$N$200,3,FALSE)</f>
        <v>Vérification des accéssoires de levage, chariots - nacelle - crochets - élingues - pince auto-serrante - aimant - ventouse - …</v>
      </c>
      <c r="H26" s="57" t="s">
        <v>215</v>
      </c>
      <c r="I26" s="132" t="str">
        <f>VLOOKUP(B26,[1]Feuil1!$B$7:$N$200,4,FALSE)</f>
        <v>annuel</v>
      </c>
      <c r="J26" s="119">
        <f>VLOOKUP(B26,[1]Feuil1!$B$7:$N$200,5,FALSE)</f>
        <v>43808</v>
      </c>
      <c r="K26" s="58">
        <f>VLOOKUP(B26,[1]Feuil1!$B$7:$N$200,6,FALSE)</f>
        <v>44172</v>
      </c>
      <c r="L26" s="110" t="str">
        <f>VLOOKUP(B26,[1]Feuil1!$B$7:$N$200,7,FALSE)</f>
        <v>B. LANDRE</v>
      </c>
      <c r="M26" s="115" t="str">
        <f>VLOOKUP(B26,[1]Feuil1!$B$7:$N$200,8,FALSE)</f>
        <v>APAVE</v>
      </c>
      <c r="N26" s="115" t="str">
        <f>VLOOKUP(B26,[1]Feuil1!$B$7:$N$200,9,FALSE)</f>
        <v>L:\MAINTENANCE\Fournisseurs\Contrôles réglementaires</v>
      </c>
      <c r="O26" s="115" t="str">
        <f>VLOOKUP(B26,[1]Feuil1!$B$7:$N$200,13,FALSE)</f>
        <v>G1000</v>
      </c>
      <c r="P26" s="6"/>
      <c r="Q26" s="6"/>
      <c r="R26" s="6"/>
      <c r="S26" s="6"/>
      <c r="T26" s="6"/>
      <c r="U26" s="6"/>
      <c r="V26" s="6"/>
      <c r="W26" s="6"/>
      <c r="X26" s="6"/>
      <c r="Y26" s="6"/>
      <c r="Z26" s="6"/>
    </row>
    <row r="27" spans="1:26" ht="62.25" customHeight="1" x14ac:dyDescent="0.2">
      <c r="A27" s="27" t="s">
        <v>289</v>
      </c>
      <c r="B27" s="28"/>
      <c r="C27" s="29" t="s">
        <v>137</v>
      </c>
      <c r="D27" s="47"/>
      <c r="E27" s="31" t="s">
        <v>136</v>
      </c>
      <c r="F27" s="47"/>
      <c r="G27" s="36" t="s">
        <v>134</v>
      </c>
      <c r="H27" s="36" t="s">
        <v>135</v>
      </c>
      <c r="I27" s="30" t="s">
        <v>100</v>
      </c>
      <c r="J27" s="118">
        <v>43831</v>
      </c>
      <c r="K27" s="58">
        <v>43862</v>
      </c>
      <c r="L27" s="32" t="s">
        <v>163</v>
      </c>
      <c r="M27" s="30"/>
      <c r="N27" s="30" t="s">
        <v>34</v>
      </c>
      <c r="O27" s="48"/>
      <c r="P27" s="6"/>
      <c r="Q27" s="6"/>
      <c r="R27" s="6"/>
      <c r="S27" s="6"/>
      <c r="T27" s="6"/>
      <c r="U27" s="6"/>
      <c r="V27" s="6"/>
      <c r="W27" s="6"/>
      <c r="X27" s="6"/>
      <c r="Y27" s="6"/>
      <c r="Z27" s="6"/>
    </row>
    <row r="28" spans="1:26" ht="30" x14ac:dyDescent="0.2">
      <c r="A28" s="50">
        <v>3.1</v>
      </c>
      <c r="B28" s="28"/>
      <c r="C28" s="59"/>
      <c r="D28" s="59"/>
      <c r="E28" s="56" t="s">
        <v>252</v>
      </c>
      <c r="F28" s="57" t="s">
        <v>320</v>
      </c>
      <c r="G28" s="57" t="s">
        <v>239</v>
      </c>
      <c r="H28" s="57" t="s">
        <v>221</v>
      </c>
      <c r="I28" s="57" t="s">
        <v>146</v>
      </c>
      <c r="J28" s="120">
        <v>43344</v>
      </c>
      <c r="K28" s="58">
        <v>45170</v>
      </c>
      <c r="L28" s="32" t="s">
        <v>163</v>
      </c>
      <c r="M28" s="30" t="s">
        <v>163</v>
      </c>
      <c r="N28" s="57" t="s">
        <v>266</v>
      </c>
      <c r="O28" s="57"/>
      <c r="P28" s="6"/>
      <c r="Q28" s="6"/>
      <c r="R28" s="6"/>
      <c r="S28" s="6"/>
      <c r="T28" s="6"/>
      <c r="U28" s="6"/>
      <c r="V28" s="6"/>
      <c r="W28" s="6"/>
      <c r="X28" s="6"/>
      <c r="Y28" s="6"/>
      <c r="Z28" s="6"/>
    </row>
    <row r="29" spans="1:26" ht="34.5" customHeight="1" x14ac:dyDescent="0.2">
      <c r="A29" s="31">
        <v>3.1</v>
      </c>
      <c r="B29" s="28"/>
      <c r="C29" s="100"/>
      <c r="D29" s="59"/>
      <c r="E29" s="56" t="s">
        <v>252</v>
      </c>
      <c r="F29" s="57" t="s">
        <v>320</v>
      </c>
      <c r="G29" s="57" t="s">
        <v>240</v>
      </c>
      <c r="H29" s="57" t="s">
        <v>221</v>
      </c>
      <c r="I29" s="57" t="s">
        <v>152</v>
      </c>
      <c r="J29" s="120">
        <v>43586</v>
      </c>
      <c r="K29" s="58">
        <v>44409</v>
      </c>
      <c r="L29" s="32" t="s">
        <v>163</v>
      </c>
      <c r="M29" s="30" t="s">
        <v>163</v>
      </c>
      <c r="N29" s="57" t="s">
        <v>266</v>
      </c>
      <c r="O29" s="57"/>
      <c r="P29" s="6"/>
      <c r="Q29" s="6"/>
      <c r="R29" s="6"/>
      <c r="S29" s="6"/>
      <c r="T29" s="6"/>
      <c r="U29" s="6"/>
      <c r="V29" s="6"/>
      <c r="W29" s="6"/>
      <c r="X29" s="6"/>
      <c r="Y29" s="6"/>
      <c r="Z29" s="6"/>
    </row>
    <row r="30" spans="1:26" ht="52.5" customHeight="1" x14ac:dyDescent="0.2">
      <c r="A30" s="31">
        <v>3.1</v>
      </c>
      <c r="B30" s="28"/>
      <c r="C30" s="59"/>
      <c r="D30" s="59"/>
      <c r="E30" s="56" t="s">
        <v>252</v>
      </c>
      <c r="F30" s="57" t="s">
        <v>320</v>
      </c>
      <c r="G30" s="57" t="s">
        <v>409</v>
      </c>
      <c r="H30" s="57" t="s">
        <v>410</v>
      </c>
      <c r="I30" s="57" t="s">
        <v>411</v>
      </c>
      <c r="J30" s="120">
        <v>43891</v>
      </c>
      <c r="K30" s="58">
        <v>43922</v>
      </c>
      <c r="L30" s="32" t="s">
        <v>163</v>
      </c>
      <c r="M30" s="30" t="s">
        <v>163</v>
      </c>
      <c r="N30" s="57" t="s">
        <v>266</v>
      </c>
      <c r="O30" s="57"/>
      <c r="P30" s="6"/>
      <c r="Q30" s="6"/>
      <c r="R30" s="6"/>
      <c r="S30" s="6"/>
      <c r="T30" s="6"/>
      <c r="U30" s="6"/>
      <c r="V30" s="6"/>
      <c r="W30" s="6"/>
      <c r="X30" s="6"/>
      <c r="Y30" s="6"/>
      <c r="Z30" s="6"/>
    </row>
    <row r="31" spans="1:26" ht="94.5" customHeight="1" x14ac:dyDescent="0.2">
      <c r="A31" s="45" t="s">
        <v>288</v>
      </c>
      <c r="B31" s="111">
        <v>11</v>
      </c>
      <c r="C31" s="53"/>
      <c r="D31" s="6" t="s">
        <v>10</v>
      </c>
      <c r="E31" s="132" t="str">
        <f>VLOOKUP(B31,[1]Feuil1!$B$7:$N$200,2,FALSE)</f>
        <v>3 Débourbeurs/ séparateurs et déshuileur</v>
      </c>
      <c r="F31" s="51" t="s">
        <v>30</v>
      </c>
      <c r="G31" s="132" t="str">
        <f>VLOOKUP(B31,[1]Feuil1!$B$7:$N$200,3,FALSE)</f>
        <v>Nettoyage des débourbeurs/ Séparateurs + déshuileur</v>
      </c>
      <c r="H31" s="31" t="s">
        <v>464</v>
      </c>
      <c r="I31" s="132" t="str">
        <f>VLOOKUP(B31,[1]Feuil1!$B$7:$N$200,4,FALSE)</f>
        <v xml:space="preserve">Tous les 2 ans  </v>
      </c>
      <c r="J31" s="119">
        <f>VLOOKUP(B31,[1]Feuil1!$B$7:$N$200,5,FALSE)</f>
        <v>43851</v>
      </c>
      <c r="K31" s="58">
        <f>VLOOKUP(B31,[1]Feuil1!$B$7:$N$200,6,FALSE)</f>
        <v>44582</v>
      </c>
      <c r="L31" s="110" t="str">
        <f>VLOOKUP(B31,[1]Feuil1!$B$7:$N$200,7,FALSE)</f>
        <v>B. LANDRE</v>
      </c>
      <c r="M31" s="115" t="str">
        <f>VLOOKUP(B31,[1]Feuil1!$B$7:$N$200,8,FALSE)</f>
        <v>SANICENTRE</v>
      </c>
      <c r="N31" s="115" t="str">
        <f>VLOOKUP(B31,[1]Feuil1!$B$7:$N$200,9,FALSE)</f>
        <v xml:space="preserve">Facture de la prestation et BSDI  des boues </v>
      </c>
      <c r="O31" s="115" t="str">
        <f>VLOOKUP(B31,[1]Feuil1!$B$7:$N$200,13,FALSE)</f>
        <v>Présence de surnageants + liquides sans présence de pollution ou hydrocarbure ni de boue suite au contrôle visuel du 23-01-2020.</v>
      </c>
      <c r="P31" s="6"/>
      <c r="Q31" s="6"/>
      <c r="R31" s="6"/>
      <c r="S31" s="6"/>
      <c r="T31" s="6"/>
      <c r="U31" s="6"/>
      <c r="V31" s="6"/>
      <c r="W31" s="6"/>
      <c r="X31" s="6"/>
      <c r="Y31" s="6"/>
      <c r="Z31" s="6"/>
    </row>
    <row r="32" spans="1:26" ht="70.5" customHeight="1" x14ac:dyDescent="0.2">
      <c r="A32" s="45" t="s">
        <v>288</v>
      </c>
      <c r="B32" s="28"/>
      <c r="C32" s="46" t="s">
        <v>114</v>
      </c>
      <c r="D32" s="52" t="s">
        <v>10</v>
      </c>
      <c r="E32" s="49"/>
      <c r="F32" s="49"/>
      <c r="G32" s="106" t="s">
        <v>128</v>
      </c>
      <c r="H32" s="36" t="s">
        <v>129</v>
      </c>
      <c r="I32" s="52" t="s">
        <v>143</v>
      </c>
      <c r="J32" s="118">
        <v>43191</v>
      </c>
      <c r="K32" s="58">
        <v>44287</v>
      </c>
      <c r="L32" s="30" t="s">
        <v>163</v>
      </c>
      <c r="M32" s="30" t="s">
        <v>403</v>
      </c>
      <c r="N32" s="54" t="s">
        <v>6</v>
      </c>
      <c r="O32" s="37"/>
      <c r="P32" s="6"/>
      <c r="Q32" s="6"/>
      <c r="R32" s="6"/>
      <c r="S32" s="6"/>
      <c r="T32" s="6"/>
      <c r="U32" s="6"/>
      <c r="V32" s="6"/>
      <c r="W32" s="6"/>
      <c r="X32" s="6"/>
      <c r="Y32" s="6"/>
      <c r="Z32" s="6"/>
    </row>
    <row r="33" spans="1:26" ht="89.25" customHeight="1" x14ac:dyDescent="0.2">
      <c r="A33" s="50">
        <v>3.3</v>
      </c>
      <c r="B33" s="113">
        <v>34</v>
      </c>
      <c r="C33" s="51" t="s">
        <v>177</v>
      </c>
      <c r="D33" s="102" t="s">
        <v>305</v>
      </c>
      <c r="E33" s="132" t="str">
        <f>VLOOKUP(B33,[1]Feuil1!$B$7:$N$200,2,FALSE)</f>
        <v>alarmes incendie</v>
      </c>
      <c r="F33" s="102" t="s">
        <v>443</v>
      </c>
      <c r="G33" s="132" t="str">
        <f>VLOOKUP(B33,[1]Feuil1!$B$7:$N$200,3,FALSE)</f>
        <v>Vérification du bon fontionnement des systèmes d'alarmes acoustiques et lumineuses</v>
      </c>
      <c r="H33" s="57" t="s">
        <v>446</v>
      </c>
      <c r="I33" s="132" t="str">
        <f>VLOOKUP(B33,[1]Feuil1!$B$7:$N$200,4,FALSE)</f>
        <v>Bi-annuelle</v>
      </c>
      <c r="J33" s="119">
        <f>VLOOKUP(B33,[1]Feuil1!$B$7:$N$200,5,FALSE)</f>
        <v>43832</v>
      </c>
      <c r="K33" s="58">
        <f>VLOOKUP(B33,[1]Feuil1!$B$7:$N$200,6,FALSE)</f>
        <v>43927</v>
      </c>
      <c r="L33" s="110" t="str">
        <f>VLOOKUP(B33,[1]Feuil1!$B$7:$N$200,7,FALSE)</f>
        <v>B. LANDRE</v>
      </c>
      <c r="M33" s="115" t="str">
        <f>VLOOKUP(B33,[1]Feuil1!$B$7:$N$200,8,FALSE)</f>
        <v>SIEMENS</v>
      </c>
      <c r="N33" s="115" t="str">
        <f>VLOOKUP(B33,[1]Feuil1!$B$7:$N$200,9,FALSE)</f>
        <v>L:\MAINTENANCE\Fournisseurs\Contrôles réglementaires</v>
      </c>
      <c r="O33" s="115" t="str">
        <f>VLOOKUP(B33,[1]Feuil1!$B$7:$N$200,13,FALSE)</f>
        <v>Non réalisé cause COVID-19   A planifier en mai ou Juin</v>
      </c>
      <c r="P33" s="6"/>
      <c r="Q33" s="6"/>
      <c r="R33" s="6"/>
      <c r="S33" s="6"/>
      <c r="T33" s="6"/>
      <c r="U33" s="6"/>
      <c r="V33" s="6"/>
      <c r="W33" s="6"/>
      <c r="X33" s="6"/>
      <c r="Y33" s="6"/>
      <c r="Z33" s="6"/>
    </row>
    <row r="34" spans="1:26" ht="83.25" customHeight="1" x14ac:dyDescent="0.2">
      <c r="A34" s="50">
        <v>3.3</v>
      </c>
      <c r="B34" s="113">
        <v>43</v>
      </c>
      <c r="C34" s="59"/>
      <c r="D34" s="57" t="s">
        <v>256</v>
      </c>
      <c r="E34" s="132" t="str">
        <f>VLOOKUP(B34,[1]Feuil1!$B$7:$N$200,2,FALSE)</f>
        <v>réseau incendie</v>
      </c>
      <c r="F34" s="57" t="s">
        <v>443</v>
      </c>
      <c r="G34" s="132" t="str">
        <f>VLOOKUP(B34,[1]Feuil1!$B$7:$N$200,3,FALSE)</f>
        <v>Arrosage cuve gaz + 3 RIA pendant 30 min consécutives 1 fois l'an</v>
      </c>
      <c r="H34" s="57" t="s">
        <v>446</v>
      </c>
      <c r="I34" s="132" t="str">
        <f>VLOOKUP(B34,[1]Feuil1!$B$7:$N$200,4,FALSE)</f>
        <v>annuel</v>
      </c>
      <c r="J34" s="119">
        <f>VLOOKUP(B34,[1]Feuil1!$B$7:$N$200,5,FALSE)</f>
        <v>43822</v>
      </c>
      <c r="K34" s="58">
        <f>VLOOKUP(B34,[1]Feuil1!$B$7:$N$200,6,FALSE)</f>
        <v>44188</v>
      </c>
      <c r="L34" s="110" t="str">
        <f>VLOOKUP(B34,[1]Feuil1!$B$7:$N$200,7,FALSE)</f>
        <v>B. LANDRE</v>
      </c>
      <c r="M34" s="115" t="str">
        <f>VLOOKUP(B34,[1]Feuil1!$B$7:$N$200,8,FALSE)</f>
        <v>B. LANDRE</v>
      </c>
      <c r="N34" s="115" t="str">
        <f>VLOOKUP(B34,[1]Feuil1!$B$7:$N$200,9,FALSE)</f>
        <v>Classeur de suivi au local de la pompe</v>
      </c>
      <c r="O34" s="115" t="str">
        <f>VLOOKUP(B34,[1]Feuil1!$B$7:$N$200,13,FALSE)</f>
        <v>3 RIA + cuve de gaz ok à 5 bars.                                                                                 Débit de la pompe 12m3/hr</v>
      </c>
      <c r="P34" s="6"/>
      <c r="Q34" s="6"/>
      <c r="R34" s="6"/>
      <c r="S34" s="6"/>
      <c r="T34" s="6"/>
      <c r="U34" s="6"/>
      <c r="V34" s="6"/>
      <c r="W34" s="6"/>
      <c r="X34" s="6"/>
      <c r="Y34" s="6"/>
      <c r="Z34" s="6"/>
    </row>
    <row r="35" spans="1:26" ht="78" x14ac:dyDescent="0.2">
      <c r="A35" s="31">
        <v>3.3</v>
      </c>
      <c r="B35" s="113">
        <v>44</v>
      </c>
      <c r="C35" s="32" t="s">
        <v>177</v>
      </c>
      <c r="D35" s="57" t="s">
        <v>305</v>
      </c>
      <c r="E35" s="132" t="str">
        <f>VLOOKUP(B35,[1]Feuil1!$B$7:$N$200,2,FALSE)</f>
        <v>côté étang proche champ     Mr CAENEN</v>
      </c>
      <c r="F35" s="57" t="s">
        <v>443</v>
      </c>
      <c r="G35" s="132" t="str">
        <f>VLOOKUP(B35,[1]Feuil1!$B$7:$N$200,3,FALSE)</f>
        <v>Vérification écoulement dans la canalisation + nettoyer la prise d'eau     au niveau du petit étang</v>
      </c>
      <c r="H35" s="57" t="s">
        <v>468</v>
      </c>
      <c r="I35" s="132" t="str">
        <f>VLOOKUP(B35,[1]Feuil1!$B$7:$N$200,4,FALSE)</f>
        <v>mensuel</v>
      </c>
      <c r="J35" s="119">
        <f>VLOOKUP(B35,[1]Feuil1!$B$7:$N$200,5,FALSE)</f>
        <v>43949</v>
      </c>
      <c r="K35" s="58">
        <f>VLOOKUP(B35,[1]Feuil1!$B$7:$N$200,6,FALSE)</f>
        <v>43980</v>
      </c>
      <c r="L35" s="110" t="str">
        <f>VLOOKUP(B35,[1]Feuil1!$B$7:$N$200,7,FALSE)</f>
        <v>B. LANDRE</v>
      </c>
      <c r="M35" s="115" t="str">
        <f>VLOOKUP(B35,[1]Feuil1!$B$7:$N$200,8,FALSE)</f>
        <v>B. LANDRE</v>
      </c>
      <c r="N35" s="115" t="str">
        <f>VLOOKUP(B35,[1]Feuil1!$B$7:$N$200,9,FALSE)</f>
        <v>aucun</v>
      </c>
      <c r="O35" s="115" t="str">
        <f>VLOOKUP(B35,[1]Feuil1!$B$7:$N$200,13,FALSE)</f>
        <v>Bouché depuis Aout 2018. contact pris avec mr CAENEN.                                                        Pas de suite de lui et toujours bouché au 28-02-2019.</v>
      </c>
      <c r="P35" s="6"/>
      <c r="Q35" s="6"/>
      <c r="R35" s="6"/>
      <c r="S35" s="6"/>
      <c r="T35" s="6"/>
      <c r="U35" s="6"/>
      <c r="V35" s="6"/>
      <c r="W35" s="6"/>
      <c r="X35" s="6"/>
      <c r="Y35" s="6"/>
      <c r="Z35" s="6"/>
    </row>
    <row r="36" spans="1:26" ht="90" x14ac:dyDescent="0.2">
      <c r="A36" s="31">
        <v>3.3</v>
      </c>
      <c r="B36" s="28"/>
      <c r="C36" s="59"/>
      <c r="D36" s="57" t="s">
        <v>256</v>
      </c>
      <c r="E36" s="56" t="s">
        <v>265</v>
      </c>
      <c r="F36" s="57" t="s">
        <v>198</v>
      </c>
      <c r="G36" s="57" t="s">
        <v>237</v>
      </c>
      <c r="H36" s="57" t="s">
        <v>225</v>
      </c>
      <c r="I36" s="57" t="s">
        <v>404</v>
      </c>
      <c r="J36" s="120">
        <v>43191</v>
      </c>
      <c r="K36" s="58">
        <v>43862</v>
      </c>
      <c r="L36" s="30" t="s">
        <v>163</v>
      </c>
      <c r="M36" s="30" t="s">
        <v>170</v>
      </c>
      <c r="N36" s="57" t="s">
        <v>209</v>
      </c>
      <c r="O36" s="57" t="s">
        <v>487</v>
      </c>
      <c r="P36" s="6"/>
      <c r="Q36" s="6"/>
      <c r="R36" s="6"/>
      <c r="S36" s="6"/>
      <c r="T36" s="6"/>
      <c r="U36" s="6"/>
      <c r="V36" s="6"/>
      <c r="W36" s="6"/>
      <c r="X36" s="6"/>
      <c r="Y36" s="6"/>
      <c r="Z36" s="6"/>
    </row>
    <row r="37" spans="1:26" ht="60" customHeight="1" x14ac:dyDescent="0.2">
      <c r="A37" s="31">
        <v>3.3</v>
      </c>
      <c r="B37" s="28"/>
      <c r="C37" s="59"/>
      <c r="D37" s="57" t="s">
        <v>317</v>
      </c>
      <c r="E37" s="56" t="s">
        <v>253</v>
      </c>
      <c r="F37" s="57" t="s">
        <v>201</v>
      </c>
      <c r="G37" s="57" t="s">
        <v>368</v>
      </c>
      <c r="H37" s="57" t="s">
        <v>222</v>
      </c>
      <c r="I37" s="57" t="s">
        <v>11</v>
      </c>
      <c r="J37" s="120">
        <v>43891</v>
      </c>
      <c r="K37" s="58">
        <v>44256</v>
      </c>
      <c r="L37" s="30" t="s">
        <v>163</v>
      </c>
      <c r="M37" s="30" t="s">
        <v>166</v>
      </c>
      <c r="N37" s="57" t="s">
        <v>211</v>
      </c>
      <c r="O37" s="57" t="s">
        <v>488</v>
      </c>
      <c r="P37" s="6"/>
      <c r="Q37" s="6"/>
      <c r="R37" s="6"/>
      <c r="S37" s="6"/>
      <c r="T37" s="6"/>
      <c r="U37" s="6"/>
      <c r="V37" s="6"/>
      <c r="W37" s="6"/>
      <c r="X37" s="6"/>
      <c r="Y37" s="6"/>
      <c r="Z37" s="6"/>
    </row>
    <row r="38" spans="1:26" ht="75" customHeight="1" x14ac:dyDescent="0.2">
      <c r="A38" s="50">
        <v>3.3</v>
      </c>
      <c r="B38" s="28"/>
      <c r="C38" s="51" t="s">
        <v>17</v>
      </c>
      <c r="D38" s="102" t="s">
        <v>17</v>
      </c>
      <c r="E38" s="103" t="s">
        <v>254</v>
      </c>
      <c r="F38" s="102" t="s">
        <v>203</v>
      </c>
      <c r="G38" s="102" t="s">
        <v>243</v>
      </c>
      <c r="H38" s="57" t="s">
        <v>267</v>
      </c>
      <c r="I38" s="102" t="s">
        <v>280</v>
      </c>
      <c r="J38" s="120">
        <v>40057</v>
      </c>
      <c r="K38" s="58">
        <v>43709</v>
      </c>
      <c r="L38" s="30" t="s">
        <v>163</v>
      </c>
      <c r="M38" s="30" t="s">
        <v>170</v>
      </c>
      <c r="N38" s="57" t="s">
        <v>212</v>
      </c>
      <c r="O38" s="57" t="s">
        <v>248</v>
      </c>
      <c r="P38" s="6"/>
      <c r="Q38" s="6"/>
      <c r="R38" s="6"/>
      <c r="S38" s="6"/>
      <c r="T38" s="6"/>
      <c r="U38" s="6"/>
      <c r="V38" s="6"/>
      <c r="W38" s="6"/>
      <c r="X38" s="6"/>
      <c r="Y38" s="6"/>
      <c r="Z38" s="6"/>
    </row>
    <row r="39" spans="1:26" ht="102.75" customHeight="1" x14ac:dyDescent="0.2">
      <c r="A39" s="50">
        <v>3.3</v>
      </c>
      <c r="B39" s="114">
        <v>51</v>
      </c>
      <c r="C39" s="51" t="s">
        <v>469</v>
      </c>
      <c r="D39" s="100"/>
      <c r="E39" s="132" t="str">
        <f>VLOOKUP(B39,[1]Feuil1!$B$7:$N$200,2,FALSE)</f>
        <v>Groupe de refroidissement (enceintes climatiques)        F19 - F20 - F21 - F22</v>
      </c>
      <c r="F39" s="59"/>
      <c r="G39" s="132" t="str">
        <f>VLOOKUP(B39,[1]Feuil1!$B$7:$N$200,3,FALSE)</f>
        <v>Maintenance et entretien</v>
      </c>
      <c r="H39" s="100"/>
      <c r="I39" s="132" t="str">
        <f>VLOOKUP(B39,[1]Feuil1!$B$7:$N$200,4,FALSE)</f>
        <v>Bi-annuelle</v>
      </c>
      <c r="J39" s="119">
        <f>VLOOKUP(B39,[1]Feuil1!$B$7:$N$200,5,FALSE)</f>
        <v>43875</v>
      </c>
      <c r="K39" s="58">
        <f>VLOOKUP(B39,[1]Feuil1!$B$7:$N$200,6,FALSE)</f>
        <v>44015</v>
      </c>
      <c r="L39" s="110" t="str">
        <f>VLOOKUP(B39,[1]Feuil1!$B$7:$N$200,7,FALSE)</f>
        <v>B. LANDRE</v>
      </c>
      <c r="M39" s="115" t="str">
        <f>VLOOKUP(B39,[1]Feuil1!$B$7:$N$200,8,FALSE)</f>
        <v>SPIE</v>
      </c>
      <c r="N39" s="115" t="str">
        <f>VLOOKUP(B39,[1]Feuil1!$B$7:$N$200,9,FALSE)</f>
        <v>Rapport d'intervention dans GMAO SPIE</v>
      </c>
      <c r="O39" s="115" t="str">
        <f>VLOOKUP(B39,[1]Feuil1!$B$7:$N$200,13,FALSE)</f>
        <v xml:space="preserve"> /</v>
      </c>
      <c r="P39" s="6"/>
      <c r="Q39" s="6"/>
      <c r="R39" s="6"/>
      <c r="S39" s="6"/>
      <c r="T39" s="6"/>
      <c r="U39" s="6"/>
      <c r="V39" s="6"/>
      <c r="W39" s="6"/>
      <c r="X39" s="6"/>
      <c r="Y39" s="6"/>
      <c r="Z39" s="6"/>
    </row>
    <row r="40" spans="1:26" ht="175.5" customHeight="1" x14ac:dyDescent="0.2">
      <c r="A40" s="50">
        <v>3.3</v>
      </c>
      <c r="B40" s="114">
        <v>53</v>
      </c>
      <c r="C40" s="51" t="s">
        <v>177</v>
      </c>
      <c r="D40" s="102" t="s">
        <v>305</v>
      </c>
      <c r="E40" s="132" t="str">
        <f>VLOOKUP(B40,[1]Feuil1!$B$7:$N$200,2,FALSE)</f>
        <v>Equipements de travail suivants
- presses moulage
- mélangeurs à cylindres</v>
      </c>
      <c r="F40" s="102" t="s">
        <v>279</v>
      </c>
      <c r="G40" s="132" t="str">
        <f>VLOOKUP(B40,[1]Feuil1!$B$7:$N$200,3,FALSE)</f>
        <v>contrôles trimestriels
Vérification visuel de l'état physique
essai de fonctionnement
réglages et jeux
contrôle des indicateurs (mano - voyants)</v>
      </c>
      <c r="H40" s="102" t="s">
        <v>278</v>
      </c>
      <c r="I40" s="132" t="str">
        <f>VLOOKUP(B40,[1]Feuil1!$B$7:$N$200,4,FALSE)</f>
        <v>trimestrielle</v>
      </c>
      <c r="J40" s="119">
        <f>VLOOKUP(B40,[1]Feuil1!$B$7:$N$200,5,FALSE)</f>
        <v>43917</v>
      </c>
      <c r="K40" s="58">
        <f>VLOOKUP(B40,[1]Feuil1!$B$7:$N$200,6,FALSE)</f>
        <v>44009</v>
      </c>
      <c r="L40" s="110" t="str">
        <f>VLOOKUP(B40,[1]Feuil1!$B$7:$N$200,7,FALSE)</f>
        <v>P. ROUSSY</v>
      </c>
      <c r="M40" s="115" t="str">
        <f>VLOOKUP(B40,[1]Feuil1!$B$7:$N$200,8,FALSE)</f>
        <v>service maintenance</v>
      </c>
      <c r="N40" s="115" t="str">
        <f>VLOOKUP(B40,[1]Feuil1!$B$7:$N$200,9,FALSE)</f>
        <v>Service production-maintenance</v>
      </c>
      <c r="O40" s="115" t="str">
        <f>VLOOKUP(B40,[1]Feuil1!$B$7:$N$200,13,FALSE)</f>
        <v>Les contrôles trimestriels sont pris en compte par la maintennace.
Conserver les enregistrements niveau 1 et 2 pendant 4 mois</v>
      </c>
      <c r="P40" s="6"/>
      <c r="Q40" s="6"/>
      <c r="R40" s="6"/>
      <c r="S40" s="6"/>
      <c r="T40" s="6"/>
      <c r="U40" s="6"/>
      <c r="V40" s="6"/>
      <c r="W40" s="6"/>
      <c r="X40" s="6"/>
      <c r="Y40" s="6"/>
      <c r="Z40" s="6"/>
    </row>
    <row r="41" spans="1:26" s="42" customFormat="1" ht="72" customHeight="1" x14ac:dyDescent="0.2">
      <c r="A41" s="45" t="s">
        <v>287</v>
      </c>
      <c r="B41" s="111">
        <v>6</v>
      </c>
      <c r="C41" s="46" t="s">
        <v>77</v>
      </c>
      <c r="D41" s="51" t="s">
        <v>7</v>
      </c>
      <c r="E41" s="132" t="str">
        <f>VLOOKUP(B41,[1]Feuil1!$B$7:$N$200,2,FALSE)</f>
        <v>Cellule haute tension</v>
      </c>
      <c r="F41" s="102" t="s">
        <v>279</v>
      </c>
      <c r="G41" s="132" t="str">
        <f>VLOOKUP(B41,[1]Feuil1!$B$7:$N$200,3,FALSE)</f>
        <v>Nettoyage, dépoussiérage et serrage des bornes des cellules haute tension</v>
      </c>
      <c r="H41" s="50" t="s">
        <v>127</v>
      </c>
      <c r="I41" s="132" t="str">
        <f>VLOOKUP(B41,[1]Feuil1!$B$7:$N$200,4,FALSE)</f>
        <v>annuel</v>
      </c>
      <c r="J41" s="119">
        <f>VLOOKUP(B41,[1]Feuil1!$B$7:$N$200,5,FALSE)</f>
        <v>43736</v>
      </c>
      <c r="K41" s="58">
        <f>VLOOKUP(B41,[1]Feuil1!$B$7:$N$200,6,FALSE)</f>
        <v>44102</v>
      </c>
      <c r="L41" s="110" t="str">
        <f>VLOOKUP(B41,[1]Feuil1!$B$7:$N$200,7,FALSE)</f>
        <v>F.DEMAY</v>
      </c>
      <c r="M41" s="115" t="str">
        <f>VLOOKUP(B41,[1]Feuil1!$B$7:$N$200,8,FALSE)</f>
        <v>APAVE</v>
      </c>
      <c r="N41" s="115" t="str">
        <f>VLOOKUP(B41,[1]Feuil1!$B$7:$N$200,9,FALSE)</f>
        <v>L:\MAINTENANCE\Fournisseurs\Contrôles réglementaires</v>
      </c>
      <c r="O41" s="115" t="str">
        <f>VLOOKUP(B41,[1]Feuil1!$B$7:$N$200,13,FALSE)</f>
        <v>A3000</v>
      </c>
      <c r="P41" s="41"/>
      <c r="Q41" s="41"/>
      <c r="R41" s="41"/>
      <c r="S41" s="41"/>
      <c r="T41" s="41"/>
      <c r="U41" s="41"/>
      <c r="V41" s="41"/>
      <c r="W41" s="41"/>
      <c r="X41" s="41"/>
      <c r="Y41" s="41"/>
      <c r="Z41" s="41"/>
    </row>
    <row r="42" spans="1:26" ht="98.25" customHeight="1" x14ac:dyDescent="0.2">
      <c r="A42" s="45" t="s">
        <v>287</v>
      </c>
      <c r="B42" s="111">
        <v>7</v>
      </c>
      <c r="C42" s="46" t="s">
        <v>82</v>
      </c>
      <c r="D42" s="51" t="s">
        <v>16</v>
      </c>
      <c r="E42" s="132" t="str">
        <f>VLOOKUP(B42,[1]Feuil1!$B$7:$N$200,2,FALSE)</f>
        <v>Centrales de renouvellement d'air de l'atelier                MAKE-UP 1 n°C15</v>
      </c>
      <c r="F42" s="51" t="s">
        <v>109</v>
      </c>
      <c r="G42" s="132" t="str">
        <f>VLOOKUP(B42,[1]Feuil1!$B$7:$N$200,3,FALSE)</f>
        <v>Maintenance et vérification du bon fonctionnement des équipements</v>
      </c>
      <c r="H42" s="50" t="s">
        <v>117</v>
      </c>
      <c r="I42" s="132" t="str">
        <f>VLOOKUP(B42,[1]Feuil1!$B$7:$N$200,4,FALSE)</f>
        <v>Tous les 2 mois</v>
      </c>
      <c r="J42" s="119">
        <f>VLOOKUP(B42,[1]Feuil1!$B$7:$N$200,5,FALSE)</f>
        <v>43843</v>
      </c>
      <c r="K42" s="58">
        <f>VLOOKUP(B42,[1]Feuil1!$B$7:$N$200,6,FALSE)</f>
        <v>43903</v>
      </c>
      <c r="L42" s="110" t="str">
        <f>VLOOKUP(B42,[1]Feuil1!$B$7:$N$200,7,FALSE)</f>
        <v>B. LANDRE</v>
      </c>
      <c r="M42" s="115" t="str">
        <f>VLOOKUP(B42,[1]Feuil1!$B$7:$N$200,8,FALSE)</f>
        <v>SPIE</v>
      </c>
      <c r="N42" s="115" t="str">
        <f>VLOOKUP(B42,[1]Feuil1!$B$7:$N$200,9,FALSE)</f>
        <v>Rapport d'intervention dans GMAO SPIE</v>
      </c>
      <c r="O42" s="115" t="str">
        <f>VLOOKUP(B42,[1]Feuil1!$B$7:$N$200,13,FALSE)</f>
        <v>Non réalisé cause COVID-19   A planifier en mai ou Juin</v>
      </c>
      <c r="P42" s="6"/>
      <c r="Q42" s="6"/>
      <c r="R42" s="6"/>
      <c r="S42" s="6"/>
      <c r="T42" s="6"/>
      <c r="U42" s="6"/>
      <c r="V42" s="6"/>
      <c r="W42" s="6"/>
      <c r="X42" s="6"/>
      <c r="Y42" s="6"/>
      <c r="Z42" s="6"/>
    </row>
    <row r="43" spans="1:26" ht="45" customHeight="1" x14ac:dyDescent="0.2">
      <c r="A43" s="45" t="s">
        <v>287</v>
      </c>
      <c r="B43" s="111">
        <v>8</v>
      </c>
      <c r="C43" s="46" t="s">
        <v>88</v>
      </c>
      <c r="D43" s="53"/>
      <c r="E43" s="132" t="str">
        <f>VLOOKUP(B43,[1]Feuil1!$B$7:$N$200,2,FALSE)</f>
        <v>Gants haute tension dans le local électrique</v>
      </c>
      <c r="F43" s="51" t="s">
        <v>107</v>
      </c>
      <c r="G43" s="132" t="str">
        <f>VLOOKUP(B43,[1]Feuil1!$B$7:$N$200,3,FALSE)</f>
        <v>Impection visuelle des gants</v>
      </c>
      <c r="H43" s="50" t="s">
        <v>158</v>
      </c>
      <c r="I43" s="132" t="str">
        <f>VLOOKUP(B43,[1]Feuil1!$B$7:$N$200,4,FALSE)</f>
        <v>annuel</v>
      </c>
      <c r="J43" s="119">
        <f>VLOOKUP(B43,[1]Feuil1!$B$7:$N$200,5,FALSE)</f>
        <v>43851</v>
      </c>
      <c r="K43" s="58">
        <f>VLOOKUP(B43,[1]Feuil1!$B$7:$N$200,6,FALSE)</f>
        <v>44217</v>
      </c>
      <c r="L43" s="110" t="str">
        <f>VLOOKUP(B43,[1]Feuil1!$B$7:$N$200,7,FALSE)</f>
        <v>B. LANDRE</v>
      </c>
      <c r="M43" s="115" t="str">
        <f>VLOOKUP(B43,[1]Feuil1!$B$7:$N$200,8,FALSE)</f>
        <v>B. LANDRE</v>
      </c>
      <c r="N43" s="115" t="str">
        <f>VLOOKUP(B43,[1]Feuil1!$B$7:$N$200,9,FALSE)</f>
        <v xml:space="preserve"> /</v>
      </c>
      <c r="O43" s="115" t="str">
        <f>VLOOKUP(B43,[1]Feuil1!$B$7:$N$200,13,FALSE)</f>
        <v xml:space="preserve"> /</v>
      </c>
      <c r="P43" s="6"/>
      <c r="Q43" s="6"/>
      <c r="R43" s="6"/>
      <c r="S43" s="6"/>
      <c r="T43" s="6"/>
      <c r="U43" s="6"/>
      <c r="V43" s="6"/>
      <c r="W43" s="6"/>
      <c r="X43" s="6"/>
      <c r="Y43" s="6"/>
      <c r="Z43" s="6"/>
    </row>
    <row r="44" spans="1:26" ht="58.5" x14ac:dyDescent="0.2">
      <c r="A44" s="45" t="s">
        <v>287</v>
      </c>
      <c r="B44" s="111">
        <v>9</v>
      </c>
      <c r="C44" s="29" t="s">
        <v>77</v>
      </c>
      <c r="D44" s="32" t="s">
        <v>9</v>
      </c>
      <c r="E44" s="132" t="str">
        <f>VLOOKUP(B44,[1]Feuil1!$B$7:$N$200,2,FALSE)</f>
        <v>3 chaudières GAZ</v>
      </c>
      <c r="F44" s="51" t="s">
        <v>133</v>
      </c>
      <c r="G44" s="132" t="str">
        <f>VLOOKUP(B44,[1]Feuil1!$B$7:$N$200,3,FALSE)</f>
        <v>Analyse des rejets des chaudières atmosphériques et du bon fonctionnement</v>
      </c>
      <c r="H44" s="50" t="s">
        <v>132</v>
      </c>
      <c r="I44" s="132" t="str">
        <f>VLOOKUP(B44,[1]Feuil1!$B$7:$N$200,4,FALSE)</f>
        <v>annuel</v>
      </c>
      <c r="J44" s="119">
        <f>VLOOKUP(B44,[1]Feuil1!$B$7:$N$200,5,FALSE)</f>
        <v>43861</v>
      </c>
      <c r="K44" s="58">
        <f>VLOOKUP(B44,[1]Feuil1!$B$7:$N$200,6,FALSE)</f>
        <v>44225</v>
      </c>
      <c r="L44" s="110" t="str">
        <f>VLOOKUP(B44,[1]Feuil1!$B$7:$N$200,7,FALSE)</f>
        <v>B. LANDRE</v>
      </c>
      <c r="M44" s="115" t="str">
        <f>VLOOKUP(B44,[1]Feuil1!$B$7:$N$200,8,FALSE)</f>
        <v>SPIE</v>
      </c>
      <c r="N44" s="115" t="str">
        <f>VLOOKUP(B44,[1]Feuil1!$B$7:$N$200,9,FALSE)</f>
        <v xml:space="preserve">Carnet de chaufferie </v>
      </c>
      <c r="O44" s="115" t="str">
        <f>VLOOKUP(B44,[1]Feuil1!$B$7:$N$200,13,FALSE)</f>
        <v xml:space="preserve"> /</v>
      </c>
      <c r="P44" s="6"/>
      <c r="Q44" s="6"/>
      <c r="R44" s="6"/>
      <c r="S44" s="6"/>
      <c r="T44" s="6"/>
      <c r="U44" s="6"/>
      <c r="V44" s="6"/>
      <c r="W44" s="6"/>
      <c r="X44" s="6"/>
      <c r="Y44" s="6"/>
      <c r="Z44" s="6"/>
    </row>
    <row r="45" spans="1:26" ht="45" x14ac:dyDescent="0.2">
      <c r="A45" s="45" t="s">
        <v>287</v>
      </c>
      <c r="B45" s="111">
        <v>10</v>
      </c>
      <c r="C45" s="29" t="s">
        <v>77</v>
      </c>
      <c r="D45" s="32" t="s">
        <v>9</v>
      </c>
      <c r="E45" s="132" t="str">
        <f>VLOOKUP(B45,[1]Feuil1!$B$7:$N$200,2,FALSE)</f>
        <v>3 chaudières GAZ</v>
      </c>
      <c r="F45" s="32" t="s">
        <v>133</v>
      </c>
      <c r="G45" s="132" t="str">
        <f>VLOOKUP(B45,[1]Feuil1!$B$7:$N$200,3,FALSE)</f>
        <v>Ramonage cheminée</v>
      </c>
      <c r="H45" s="31" t="s">
        <v>465</v>
      </c>
      <c r="I45" s="132" t="str">
        <f>VLOOKUP(B45,[1]Feuil1!$B$7:$N$200,4,FALSE)</f>
        <v>annuel</v>
      </c>
      <c r="J45" s="119">
        <f>VLOOKUP(B45,[1]Feuil1!$B$7:$N$200,5,FALSE)</f>
        <v>43654</v>
      </c>
      <c r="K45" s="58">
        <f>VLOOKUP(B45,[1]Feuil1!$B$7:$N$200,6,FALSE)</f>
        <v>44020</v>
      </c>
      <c r="L45" s="110" t="str">
        <f>VLOOKUP(B45,[1]Feuil1!$B$7:$N$200,7,FALSE)</f>
        <v>B. LANDRE</v>
      </c>
      <c r="M45" s="115" t="str">
        <f>VLOOKUP(B45,[1]Feuil1!$B$7:$N$200,8,FALSE)</f>
        <v>SPIE</v>
      </c>
      <c r="N45" s="115" t="str">
        <f>VLOOKUP(B45,[1]Feuil1!$B$7:$N$200,9,FALSE)</f>
        <v xml:space="preserve">Carnet de chaufferie </v>
      </c>
      <c r="O45" s="115" t="str">
        <f>VLOOKUP(B45,[1]Feuil1!$B$7:$N$200,13,FALSE)</f>
        <v xml:space="preserve"> /</v>
      </c>
      <c r="P45" s="6"/>
      <c r="Q45" s="6"/>
      <c r="R45" s="6"/>
      <c r="S45" s="6"/>
      <c r="T45" s="6"/>
      <c r="U45" s="6"/>
      <c r="V45" s="6"/>
      <c r="W45" s="6"/>
      <c r="X45" s="6"/>
      <c r="Y45" s="6"/>
      <c r="Z45" s="6"/>
    </row>
    <row r="46" spans="1:26" ht="78" x14ac:dyDescent="0.2">
      <c r="A46" s="50">
        <v>4.0999999999999996</v>
      </c>
      <c r="B46" s="112">
        <v>29</v>
      </c>
      <c r="C46" s="32" t="s">
        <v>97</v>
      </c>
      <c r="D46" s="57" t="s">
        <v>305</v>
      </c>
      <c r="E46" s="132" t="str">
        <f>VLOOKUP(B46,[1]Feuil1!$B$7:$N$200,2,FALSE)</f>
        <v>toutes installations électriques</v>
      </c>
      <c r="F46" s="57" t="s">
        <v>184</v>
      </c>
      <c r="G46" s="132" t="str">
        <f>VLOOKUP(B46,[1]Feuil1!$B$7:$N$200,3,FALSE)</f>
        <v>Vérification des installations électriques</v>
      </c>
      <c r="H46" s="57" t="s">
        <v>215</v>
      </c>
      <c r="I46" s="132" t="str">
        <f>VLOOKUP(B46,[1]Feuil1!$B$7:$N$200,4,FALSE)</f>
        <v>annuel</v>
      </c>
      <c r="J46" s="119">
        <f>VLOOKUP(B46,[1]Feuil1!$B$7:$N$200,5,FALSE)</f>
        <v>43649</v>
      </c>
      <c r="K46" s="58">
        <f>VLOOKUP(B46,[1]Feuil1!$B$7:$N$200,6,FALSE)</f>
        <v>44015</v>
      </c>
      <c r="L46" s="110" t="str">
        <f>VLOOKUP(B46,[1]Feuil1!$B$7:$N$200,7,FALSE)</f>
        <v>F.DEMAY</v>
      </c>
      <c r="M46" s="115" t="str">
        <f>VLOOKUP(B46,[1]Feuil1!$B$7:$N$200,8,FALSE)</f>
        <v>APAVE</v>
      </c>
      <c r="N46" s="115" t="str">
        <f>VLOOKUP(B46,[1]Feuil1!$B$7:$N$200,9,FALSE)</f>
        <v>L:\MAINTENANCE\Fournisseurs\Contrôles réglementaires</v>
      </c>
      <c r="O46" s="115" t="str">
        <f>VLOOKUP(B46,[1]Feuil1!$B$7:$N$200,13,FALSE)</f>
        <v>A1000</v>
      </c>
      <c r="P46" s="6"/>
      <c r="Q46" s="6"/>
      <c r="R46" s="6"/>
      <c r="S46" s="6"/>
      <c r="T46" s="6"/>
      <c r="U46" s="6"/>
      <c r="V46" s="6"/>
      <c r="W46" s="6"/>
      <c r="X46" s="6"/>
      <c r="Y46" s="6"/>
      <c r="Z46" s="6"/>
    </row>
    <row r="47" spans="1:26" ht="117" x14ac:dyDescent="0.2">
      <c r="A47" s="50">
        <v>4.0999999999999996</v>
      </c>
      <c r="B47" s="113">
        <v>47</v>
      </c>
      <c r="C47" s="59"/>
      <c r="D47" s="57" t="s">
        <v>16</v>
      </c>
      <c r="E47" s="132" t="str">
        <f>VLOOKUP(B47,[1]Feuil1!$B$7:$N$200,2,FALSE)</f>
        <v>liste aspiration ventilation
locaux à pollution non spécifiques</v>
      </c>
      <c r="F47" s="57" t="s">
        <v>443</v>
      </c>
      <c r="G47" s="132" t="str">
        <f>VLOOKUP(B47,[1]Feuil1!$B$7:$N$200,3,FALSE)</f>
        <v>contrôle du débit global minimal d'air neuf
examen état des éléments de l'installation
examen état système de traitement</v>
      </c>
      <c r="H47" s="102" t="s">
        <v>218</v>
      </c>
      <c r="I47" s="132" t="str">
        <f>VLOOKUP(B47,[1]Feuil1!$B$7:$N$200,4,FALSE)</f>
        <v>annuel</v>
      </c>
      <c r="J47" s="119">
        <f>VLOOKUP(B47,[1]Feuil1!$B$7:$N$200,5,FALSE)</f>
        <v>43754</v>
      </c>
      <c r="K47" s="58">
        <f>VLOOKUP(B47,[1]Feuil1!$B$7:$N$200,6,FALSE)</f>
        <v>44120</v>
      </c>
      <c r="L47" s="110" t="str">
        <f>VLOOKUP(B47,[1]Feuil1!$B$7:$N$200,7,FALSE)</f>
        <v>B. LANDRE</v>
      </c>
      <c r="M47" s="115" t="str">
        <f>VLOOKUP(B47,[1]Feuil1!$B$7:$N$200,8,FALSE)</f>
        <v>organisme compétent</v>
      </c>
      <c r="N47" s="115" t="str">
        <f>VLOOKUP(B47,[1]Feuil1!$B$7:$N$200,9,FALSE)</f>
        <v>APAVE</v>
      </c>
      <c r="O47" s="115" t="str">
        <f>VLOOKUP(B47,[1]Feuil1!$B$7:$N$200,13,FALSE)</f>
        <v xml:space="preserve"> /</v>
      </c>
      <c r="P47" s="6"/>
      <c r="Q47" s="6"/>
      <c r="R47" s="6"/>
      <c r="S47" s="6"/>
      <c r="T47" s="6"/>
      <c r="U47" s="6"/>
      <c r="V47" s="6"/>
      <c r="W47" s="6"/>
      <c r="X47" s="6"/>
      <c r="Y47" s="6"/>
      <c r="Z47" s="6"/>
    </row>
    <row r="48" spans="1:26" ht="57" customHeight="1" x14ac:dyDescent="0.2">
      <c r="A48" s="50">
        <v>4.0999999999999996</v>
      </c>
      <c r="B48" s="113">
        <v>56</v>
      </c>
      <c r="C48" s="51" t="s">
        <v>447</v>
      </c>
      <c r="D48" s="59"/>
      <c r="E48" s="132" t="str">
        <f>VLOOKUP(B48,[1]Feuil1!$B$7:$N$200,2,FALSE)</f>
        <v>ROOF TOP et MAKE-UP</v>
      </c>
      <c r="F48" s="57" t="s">
        <v>423</v>
      </c>
      <c r="G48" s="132" t="str">
        <f>VLOOKUP(B48,[1]Feuil1!$B$7:$N$200,3,FALSE)</f>
        <v>Vérification de l'équipement à réaliser par organisme agréé autre que SPIE</v>
      </c>
      <c r="H48" s="102" t="s">
        <v>418</v>
      </c>
      <c r="I48" s="132" t="str">
        <f>VLOOKUP(B48,[1]Feuil1!$B$7:$N$200,4,FALSE)</f>
        <v>Tous les 5 ans</v>
      </c>
      <c r="J48" s="119">
        <f>VLOOKUP(B48,[1]Feuil1!$B$7:$N$200,5,FALSE)</f>
        <v>43020</v>
      </c>
      <c r="K48" s="58">
        <f>VLOOKUP(B48,[1]Feuil1!$B$7:$N$200,6,FALSE)</f>
        <v>44846</v>
      </c>
      <c r="L48" s="110" t="str">
        <f>VLOOKUP(B48,[1]Feuil1!$B$7:$N$200,7,FALSE)</f>
        <v>B. LANDRE</v>
      </c>
      <c r="M48" s="115" t="str">
        <f>VLOOKUP(B48,[1]Feuil1!$B$7:$N$200,8,FALSE)</f>
        <v>APAVE</v>
      </c>
      <c r="N48" s="115" t="str">
        <f>VLOOKUP(B48,[1]Feuil1!$B$7:$N$200,9,FALSE)</f>
        <v>Dossier ROOF TOP à la maintenance</v>
      </c>
      <c r="O48" s="115">
        <f>VLOOKUP(B48,[1]Feuil1!$B$7:$N$200,13,FALSE)</f>
        <v>0</v>
      </c>
      <c r="P48" s="6"/>
      <c r="Q48" s="6"/>
      <c r="R48" s="6"/>
      <c r="S48" s="6"/>
      <c r="T48" s="6"/>
      <c r="U48" s="6"/>
      <c r="V48" s="6"/>
      <c r="W48" s="6"/>
      <c r="X48" s="6"/>
      <c r="Y48" s="6"/>
      <c r="Z48" s="6"/>
    </row>
    <row r="49" spans="1:26" ht="31.5" x14ac:dyDescent="0.2">
      <c r="A49" s="50">
        <v>4.0999999999999996</v>
      </c>
      <c r="B49" s="80"/>
      <c r="C49" s="51" t="s">
        <v>424</v>
      </c>
      <c r="D49" s="100"/>
      <c r="E49" s="103" t="s">
        <v>425</v>
      </c>
      <c r="F49" s="57" t="s">
        <v>426</v>
      </c>
      <c r="G49" s="102" t="s">
        <v>427</v>
      </c>
      <c r="H49" s="102" t="s">
        <v>418</v>
      </c>
      <c r="I49" s="57" t="s">
        <v>428</v>
      </c>
      <c r="J49" s="119">
        <v>43313</v>
      </c>
      <c r="K49" s="58" t="s">
        <v>429</v>
      </c>
      <c r="L49" s="30" t="s">
        <v>163</v>
      </c>
      <c r="M49" s="30" t="s">
        <v>430</v>
      </c>
      <c r="N49" s="57" t="s">
        <v>431</v>
      </c>
      <c r="O49" s="98"/>
      <c r="P49" s="6"/>
      <c r="Q49" s="6"/>
      <c r="R49" s="6"/>
      <c r="S49" s="6"/>
      <c r="T49" s="6"/>
      <c r="U49" s="6"/>
      <c r="V49" s="6"/>
      <c r="W49" s="6"/>
      <c r="X49" s="6"/>
      <c r="Y49" s="6"/>
      <c r="Z49" s="6"/>
    </row>
    <row r="50" spans="1:26" ht="58.5" x14ac:dyDescent="0.2">
      <c r="A50" s="50">
        <v>4.3</v>
      </c>
      <c r="B50" s="113">
        <v>54</v>
      </c>
      <c r="C50" s="46" t="s">
        <v>77</v>
      </c>
      <c r="D50" s="51" t="s">
        <v>9</v>
      </c>
      <c r="E50" s="132" t="str">
        <f>VLOOKUP(B50,[1]Feuil1!$B$7:$N$200,2,FALSE)</f>
        <v>Moto-pompe pour RIA</v>
      </c>
      <c r="F50" s="102" t="s">
        <v>279</v>
      </c>
      <c r="G50" s="132" t="str">
        <f>VLOOKUP(B50,[1]Feuil1!$B$7:$N$200,3,FALSE)</f>
        <v>Révision et préconisation de réparation si besoin de la moto pompe</v>
      </c>
      <c r="H50" s="102" t="s">
        <v>268</v>
      </c>
      <c r="I50" s="132" t="str">
        <f>VLOOKUP(B50,[1]Feuil1!$B$7:$N$200,4,FALSE)</f>
        <v>annuel</v>
      </c>
      <c r="J50" s="119">
        <f>VLOOKUP(B50,[1]Feuil1!$B$7:$N$200,5,FALSE)</f>
        <v>43752</v>
      </c>
      <c r="K50" s="58">
        <f>VLOOKUP(B50,[1]Feuil1!$B$7:$N$200,6,FALSE)</f>
        <v>44118</v>
      </c>
      <c r="L50" s="110" t="str">
        <f>VLOOKUP(B50,[1]Feuil1!$B$7:$N$200,7,FALSE)</f>
        <v>B. LANDRE</v>
      </c>
      <c r="M50" s="115" t="str">
        <f>VLOOKUP(B50,[1]Feuil1!$B$7:$N$200,8,FALSE)</f>
        <v>SPIE</v>
      </c>
      <c r="N50" s="115" t="str">
        <f>VLOOKUP(B50,[1]Feuil1!$B$7:$N$200,9,FALSE)</f>
        <v>Rapport d'intervention dans GMAO SPIE</v>
      </c>
      <c r="O50" s="115" t="str">
        <f>VLOOKUP(B50,[1]Feuil1!$B$7:$N$200,13,FALSE)</f>
        <v xml:space="preserve"> /</v>
      </c>
      <c r="P50" s="6"/>
      <c r="Q50" s="6"/>
      <c r="R50" s="6"/>
      <c r="S50" s="6"/>
      <c r="T50" s="6"/>
      <c r="U50" s="6"/>
      <c r="V50" s="6"/>
      <c r="W50" s="6"/>
      <c r="X50" s="6"/>
      <c r="Y50" s="6"/>
      <c r="Z50" s="6"/>
    </row>
    <row r="51" spans="1:26" ht="42" customHeight="1" x14ac:dyDescent="0.2">
      <c r="A51" s="50">
        <v>5.0999999999999996</v>
      </c>
      <c r="B51" s="113">
        <v>49</v>
      </c>
      <c r="C51" s="59"/>
      <c r="D51" s="100"/>
      <c r="E51" s="132" t="str">
        <f>VLOOKUP(B51,[1]Feuil1!$B$7:$N$200,2,FALSE)</f>
        <v>liste et plan des disconnecteurs</v>
      </c>
      <c r="F51" s="102" t="s">
        <v>321</v>
      </c>
      <c r="G51" s="132" t="str">
        <f>VLOOKUP(B51,[1]Feuil1!$B$7:$N$200,3,FALSE)</f>
        <v>Vérification des disconnecteurs</v>
      </c>
      <c r="H51" s="102" t="s">
        <v>221</v>
      </c>
      <c r="I51" s="132" t="str">
        <f>VLOOKUP(B51,[1]Feuil1!$B$7:$N$200,4,FALSE)</f>
        <v>annuel</v>
      </c>
      <c r="J51" s="119">
        <f>VLOOKUP(B51,[1]Feuil1!$B$7:$N$200,5,FALSE)</f>
        <v>43726</v>
      </c>
      <c r="K51" s="58">
        <f>VLOOKUP(B51,[1]Feuil1!$B$7:$N$200,6,FALSE)</f>
        <v>44092</v>
      </c>
      <c r="L51" s="110" t="str">
        <f>VLOOKUP(B51,[1]Feuil1!$B$7:$N$200,7,FALSE)</f>
        <v>B. LANDRE</v>
      </c>
      <c r="M51" s="115" t="str">
        <f>VLOOKUP(B51,[1]Feuil1!$B$7:$N$200,8,FALSE)</f>
        <v>SPIE</v>
      </c>
      <c r="N51" s="115" t="str">
        <f>VLOOKUP(B51,[1]Feuil1!$B$7:$N$200,9,FALSE)</f>
        <v>L:\MAINTENANCE\Fournisseurs\Contrôles réglementaires</v>
      </c>
      <c r="O51" s="115" t="str">
        <f>VLOOKUP(B51,[1]Feuil1!$B$7:$N$200,13,FALSE)</f>
        <v xml:space="preserve"> /</v>
      </c>
      <c r="P51" s="6"/>
      <c r="Q51" s="6"/>
      <c r="R51" s="6"/>
      <c r="S51" s="6"/>
      <c r="T51" s="6"/>
      <c r="U51" s="6"/>
      <c r="V51" s="6"/>
      <c r="W51" s="6"/>
      <c r="X51" s="6"/>
      <c r="Y51" s="6"/>
      <c r="Z51" s="6"/>
    </row>
    <row r="52" spans="1:26" ht="90" x14ac:dyDescent="0.2">
      <c r="A52" s="45" t="s">
        <v>337</v>
      </c>
      <c r="B52" s="29"/>
      <c r="C52" s="29" t="s">
        <v>75</v>
      </c>
      <c r="D52" s="52" t="s">
        <v>7</v>
      </c>
      <c r="E52" s="50" t="s">
        <v>336</v>
      </c>
      <c r="F52" s="51" t="s">
        <v>131</v>
      </c>
      <c r="G52" s="51" t="s">
        <v>361</v>
      </c>
      <c r="H52" s="50" t="s">
        <v>35</v>
      </c>
      <c r="I52" s="32" t="s">
        <v>65</v>
      </c>
      <c r="J52" s="123" t="s">
        <v>362</v>
      </c>
      <c r="K52" s="58">
        <v>44075</v>
      </c>
      <c r="L52" s="32" t="s">
        <v>163</v>
      </c>
      <c r="M52" s="51"/>
      <c r="N52" s="32" t="s">
        <v>66</v>
      </c>
      <c r="O52" s="37"/>
      <c r="P52" s="6"/>
      <c r="Q52" s="6"/>
      <c r="R52" s="6"/>
      <c r="S52" s="6"/>
      <c r="T52" s="6"/>
      <c r="U52" s="6"/>
      <c r="V52" s="6"/>
      <c r="W52" s="6"/>
      <c r="X52" s="6"/>
      <c r="Y52" s="6"/>
      <c r="Z52" s="6"/>
    </row>
    <row r="53" spans="1:26" ht="45" x14ac:dyDescent="0.2">
      <c r="A53" s="99" t="s">
        <v>324</v>
      </c>
      <c r="B53" s="78"/>
      <c r="C53" s="78" t="s">
        <v>114</v>
      </c>
      <c r="D53" s="100" t="s">
        <v>323</v>
      </c>
      <c r="E53" s="104" t="s">
        <v>322</v>
      </c>
      <c r="F53" s="100" t="s">
        <v>200</v>
      </c>
      <c r="G53" s="100" t="s">
        <v>241</v>
      </c>
      <c r="H53" s="100" t="s">
        <v>222</v>
      </c>
      <c r="I53" s="59" t="s">
        <v>11</v>
      </c>
      <c r="J53" s="124">
        <v>42036</v>
      </c>
      <c r="K53" s="58" t="s">
        <v>385</v>
      </c>
      <c r="L53" s="87" t="s">
        <v>163</v>
      </c>
      <c r="M53" s="108" t="s">
        <v>165</v>
      </c>
      <c r="N53" s="59" t="s">
        <v>211</v>
      </c>
      <c r="O53" s="59" t="s">
        <v>218</v>
      </c>
      <c r="P53" s="6"/>
      <c r="Q53" s="6"/>
      <c r="R53" s="6"/>
      <c r="S53" s="6"/>
      <c r="T53" s="6"/>
      <c r="U53" s="6"/>
      <c r="V53" s="6"/>
      <c r="W53" s="6"/>
      <c r="X53" s="6"/>
      <c r="Y53" s="6"/>
      <c r="Z53" s="6"/>
    </row>
    <row r="54" spans="1:26" ht="45" x14ac:dyDescent="0.2">
      <c r="A54" s="50" t="s">
        <v>316</v>
      </c>
      <c r="B54" s="28"/>
      <c r="C54" s="32" t="s">
        <v>177</v>
      </c>
      <c r="D54" s="102" t="s">
        <v>105</v>
      </c>
      <c r="E54" s="103" t="s">
        <v>315</v>
      </c>
      <c r="F54" s="102" t="s">
        <v>191</v>
      </c>
      <c r="G54" s="102" t="s">
        <v>232</v>
      </c>
      <c r="H54" s="102" t="s">
        <v>221</v>
      </c>
      <c r="I54" s="57" t="s">
        <v>175</v>
      </c>
      <c r="J54" s="125"/>
      <c r="K54" s="58" t="s">
        <v>216</v>
      </c>
      <c r="L54" s="32" t="s">
        <v>384</v>
      </c>
      <c r="M54" s="52"/>
      <c r="N54" s="57" t="s">
        <v>314</v>
      </c>
      <c r="O54" s="57"/>
      <c r="P54" s="6"/>
      <c r="Q54" s="6"/>
      <c r="R54" s="6"/>
      <c r="S54" s="6"/>
      <c r="T54" s="6"/>
      <c r="U54" s="6"/>
      <c r="V54" s="6"/>
      <c r="W54" s="6"/>
      <c r="X54" s="6"/>
      <c r="Y54" s="6"/>
      <c r="Z54" s="6"/>
    </row>
    <row r="55" spans="1:26" ht="49.5" x14ac:dyDescent="0.2">
      <c r="A55" s="45" t="s">
        <v>298</v>
      </c>
      <c r="B55" s="28"/>
      <c r="C55" s="29" t="s">
        <v>114</v>
      </c>
      <c r="D55" s="52" t="s">
        <v>359</v>
      </c>
      <c r="E55" s="50" t="s">
        <v>148</v>
      </c>
      <c r="F55" s="52" t="s">
        <v>149</v>
      </c>
      <c r="G55" s="52" t="s">
        <v>145</v>
      </c>
      <c r="H55" s="50" t="s">
        <v>147</v>
      </c>
      <c r="I55" s="30" t="s">
        <v>146</v>
      </c>
      <c r="J55" s="126">
        <v>42278</v>
      </c>
      <c r="K55" s="58">
        <v>44105</v>
      </c>
      <c r="L55" s="30" t="s">
        <v>163</v>
      </c>
      <c r="M55" s="53" t="s">
        <v>276</v>
      </c>
      <c r="N55" s="30" t="s">
        <v>449</v>
      </c>
      <c r="O55" s="48"/>
      <c r="P55" s="6"/>
      <c r="Q55" s="6"/>
      <c r="R55" s="6"/>
      <c r="S55" s="6"/>
      <c r="T55" s="6"/>
      <c r="U55" s="6"/>
      <c r="V55" s="6"/>
      <c r="W55" s="6"/>
      <c r="X55" s="6"/>
      <c r="Y55" s="6"/>
      <c r="Z55" s="6"/>
    </row>
    <row r="56" spans="1:26" ht="59.25" customHeight="1" x14ac:dyDescent="0.2">
      <c r="A56" s="50" t="s">
        <v>395</v>
      </c>
      <c r="B56" s="28"/>
      <c r="C56" s="87"/>
      <c r="D56" s="102" t="s">
        <v>396</v>
      </c>
      <c r="E56" s="103" t="s">
        <v>397</v>
      </c>
      <c r="F56" s="102" t="s">
        <v>398</v>
      </c>
      <c r="G56" s="102" t="s">
        <v>399</v>
      </c>
      <c r="H56" s="102" t="s">
        <v>221</v>
      </c>
      <c r="I56" s="57" t="s">
        <v>400</v>
      </c>
      <c r="J56" s="125"/>
      <c r="K56" s="58" t="s">
        <v>216</v>
      </c>
      <c r="L56" s="32" t="s">
        <v>401</v>
      </c>
      <c r="M56" s="52"/>
      <c r="N56" s="57" t="s">
        <v>314</v>
      </c>
      <c r="O56" s="57"/>
      <c r="P56" s="6"/>
      <c r="Q56" s="6"/>
      <c r="R56" s="6"/>
      <c r="S56" s="6"/>
      <c r="T56" s="6"/>
      <c r="U56" s="6"/>
      <c r="V56" s="6"/>
      <c r="W56" s="6"/>
      <c r="X56" s="6"/>
      <c r="Y56" s="6"/>
      <c r="Z56" s="6"/>
    </row>
    <row r="57" spans="1:26" ht="58.5" x14ac:dyDescent="0.2">
      <c r="A57" s="50" t="s">
        <v>313</v>
      </c>
      <c r="B57" s="113">
        <v>35</v>
      </c>
      <c r="C57" s="32"/>
      <c r="D57" s="100"/>
      <c r="E57" s="132" t="str">
        <f>VLOOKUP(B57,[1]Feuil1!$B$7:$N$200,2,FALSE)</f>
        <v xml:space="preserve">Etang réserve incendie </v>
      </c>
      <c r="F57" s="102" t="s">
        <v>443</v>
      </c>
      <c r="G57" s="132" t="str">
        <f>VLOOKUP(B57,[1]Feuil1!$B$7:$N$200,3,FALSE)</f>
        <v>Nettoyer l'accès aux bouchons d'ouverture et fermeture étang</v>
      </c>
      <c r="H57" s="102" t="s">
        <v>218</v>
      </c>
      <c r="I57" s="132" t="str">
        <f>VLOOKUP(B57,[1]Feuil1!$B$7:$N$200,4,FALSE)</f>
        <v>Tous les trois mois</v>
      </c>
      <c r="J57" s="119">
        <f>VLOOKUP(B57,[1]Feuil1!$B$7:$N$200,5,FALSE)</f>
        <v>43908</v>
      </c>
      <c r="K57" s="58">
        <f>VLOOKUP(B57,[1]Feuil1!$B$7:$N$200,6,FALSE)</f>
        <v>44000</v>
      </c>
      <c r="L57" s="110" t="str">
        <f>VLOOKUP(B57,[1]Feuil1!$B$7:$N$200,7,FALSE)</f>
        <v>B. LANDRE</v>
      </c>
      <c r="M57" s="115" t="str">
        <f>VLOOKUP(B57,[1]Feuil1!$B$7:$N$200,8,FALSE)</f>
        <v>B. LANDRE</v>
      </c>
      <c r="N57" s="115" t="str">
        <f>VLOOKUP(B57,[1]Feuil1!$B$7:$N$200,9,FALSE)</f>
        <v xml:space="preserve"> /</v>
      </c>
      <c r="O57" s="115" t="str">
        <f>VLOOKUP(B57,[1]Feuil1!$B$7:$N$200,13,FALSE)</f>
        <v xml:space="preserve"> /</v>
      </c>
      <c r="P57" s="6"/>
      <c r="Q57" s="6"/>
      <c r="R57" s="6"/>
      <c r="S57" s="6"/>
      <c r="T57" s="6"/>
      <c r="U57" s="6"/>
      <c r="V57" s="6"/>
      <c r="W57" s="6"/>
      <c r="X57" s="6"/>
      <c r="Y57" s="6"/>
      <c r="Z57" s="6"/>
    </row>
    <row r="58" spans="1:26" ht="42.75" customHeight="1" x14ac:dyDescent="0.2">
      <c r="A58" s="50" t="s">
        <v>313</v>
      </c>
      <c r="B58" s="113">
        <v>36</v>
      </c>
      <c r="C58" s="32" t="s">
        <v>258</v>
      </c>
      <c r="D58" s="100"/>
      <c r="E58" s="132" t="str">
        <f>VLOOKUP(B58,[1]Feuil1!$B$7:$N$200,2,FALSE)</f>
        <v xml:space="preserve">compresseurs
Machines </v>
      </c>
      <c r="F58" s="102" t="s">
        <v>190</v>
      </c>
      <c r="G58" s="132" t="str">
        <f>VLOOKUP(B58,[1]Feuil1!$B$7:$N$200,3,FALSE)</f>
        <v>Epreuve des équipements sous pression</v>
      </c>
      <c r="H58" s="102" t="s">
        <v>218</v>
      </c>
      <c r="I58" s="132" t="str">
        <f>VLOOKUP(B58,[1]Feuil1!$B$7:$N$200,4,FALSE)</f>
        <v>décennal</v>
      </c>
      <c r="J58" s="119">
        <f>VLOOKUP(B58,[1]Feuil1!$B$7:$N$200,5,FALSE)</f>
        <v>42353</v>
      </c>
      <c r="K58" s="58">
        <f>VLOOKUP(B58,[1]Feuil1!$B$7:$N$200,6,FALSE)</f>
        <v>46006</v>
      </c>
      <c r="L58" s="110" t="str">
        <f>VLOOKUP(B58,[1]Feuil1!$B$7:$N$200,7,FALSE)</f>
        <v>N. BOUTET</v>
      </c>
      <c r="M58" s="115" t="str">
        <f>VLOOKUP(B58,[1]Feuil1!$B$7:$N$200,8,FALSE)</f>
        <v>APAVE</v>
      </c>
      <c r="N58" s="115" t="str">
        <f>VLOOKUP(B58,[1]Feuil1!$B$7:$N$200,9,FALSE)</f>
        <v>L:\MAINTENANCE\Fournisseurs\Recensement des appareillages APAVE\Inventaire des équipements sous pression</v>
      </c>
      <c r="O58" s="115" t="str">
        <f>VLOOKUP(B58,[1]Feuil1!$B$7:$N$200,13,FALSE)</f>
        <v>Equipements concernés:                      A13 - A12 - A4</v>
      </c>
      <c r="P58" s="6"/>
      <c r="Q58" s="6"/>
      <c r="R58" s="6"/>
      <c r="S58" s="6"/>
      <c r="T58" s="6"/>
      <c r="U58" s="6"/>
      <c r="V58" s="6"/>
      <c r="W58" s="6"/>
      <c r="X58" s="6"/>
      <c r="Y58" s="6"/>
      <c r="Z58" s="6"/>
    </row>
    <row r="59" spans="1:26" ht="136.5" x14ac:dyDescent="0.2">
      <c r="A59" s="31" t="s">
        <v>313</v>
      </c>
      <c r="B59" s="113">
        <v>38</v>
      </c>
      <c r="C59" s="32" t="s">
        <v>258</v>
      </c>
      <c r="D59" s="59"/>
      <c r="E59" s="132" t="str">
        <f>VLOOKUP(B59,[1]Feuil1!$B$7:$N$200,2,FALSE)</f>
        <v xml:space="preserve">compresseurs
Machines </v>
      </c>
      <c r="F59" s="57" t="s">
        <v>190</v>
      </c>
      <c r="G59" s="132" t="str">
        <f>VLOOKUP(B59,[1]Feuil1!$B$7:$N$200,3,FALSE)</f>
        <v>Epreuve des équipements sous pression</v>
      </c>
      <c r="H59" s="57" t="s">
        <v>218</v>
      </c>
      <c r="I59" s="132" t="str">
        <f>VLOOKUP(B59,[1]Feuil1!$B$7:$N$200,4,FALSE)</f>
        <v>décennal</v>
      </c>
      <c r="J59" s="119">
        <f>VLOOKUP(B59,[1]Feuil1!$B$7:$N$200,5,FALSE)</f>
        <v>41889</v>
      </c>
      <c r="K59" s="58">
        <f>VLOOKUP(B59,[1]Feuil1!$B$7:$N$200,6,FALSE)</f>
        <v>45552</v>
      </c>
      <c r="L59" s="110" t="str">
        <f>VLOOKUP(B59,[1]Feuil1!$B$7:$N$200,7,FALSE)</f>
        <v>N. BOUTET</v>
      </c>
      <c r="M59" s="115" t="str">
        <f>VLOOKUP(B59,[1]Feuil1!$B$7:$N$200,8,FALSE)</f>
        <v>APAVE</v>
      </c>
      <c r="N59" s="115" t="str">
        <f>VLOOKUP(B59,[1]Feuil1!$B$7:$N$200,9,FALSE)</f>
        <v>L:\MAINTENANCE\Fournisseurs\Recensement des appareillages APAVE\Inventaire des équipements sous pression</v>
      </c>
      <c r="O59" s="115" t="str">
        <f>VLOOKUP(B59,[1]Feuil1!$B$7:$N$200,13,FALSE)</f>
        <v>Equipements concernés:                          A6 - A7</v>
      </c>
      <c r="P59" s="6"/>
      <c r="Q59" s="6"/>
      <c r="R59" s="6"/>
      <c r="S59" s="6"/>
      <c r="T59" s="6"/>
      <c r="U59" s="6"/>
      <c r="V59" s="6"/>
      <c r="W59" s="6"/>
      <c r="X59" s="6"/>
      <c r="Y59" s="6"/>
      <c r="Z59" s="6"/>
    </row>
    <row r="60" spans="1:26" ht="78" x14ac:dyDescent="0.2">
      <c r="A60" s="31" t="s">
        <v>302</v>
      </c>
      <c r="B60" s="112">
        <v>21</v>
      </c>
      <c r="C60" s="32" t="s">
        <v>97</v>
      </c>
      <c r="D60" s="55"/>
      <c r="E60" s="132" t="str">
        <f>VLOOKUP(B60,[1]Feuil1!$B$7:$N$200,2,FALSE)</f>
        <v>liste chariots élévateur et nacelle
gerbeurs et chariots porte moules</v>
      </c>
      <c r="F60" s="57" t="s">
        <v>180</v>
      </c>
      <c r="G60" s="132" t="str">
        <f>VLOOKUP(B60,[1]Feuil1!$B$7:$N$200,3,FALSE)</f>
        <v>Vérification
chariots élévateurs auto portés, gerbeurs et nacelles</v>
      </c>
      <c r="H60" s="57" t="s">
        <v>78</v>
      </c>
      <c r="I60" s="132" t="str">
        <f>VLOOKUP(B60,[1]Feuil1!$B$7:$N$200,4,FALSE)</f>
        <v>Bi-annuelle</v>
      </c>
      <c r="J60" s="119">
        <f>VLOOKUP(B60,[1]Feuil1!$B$7:$N$200,5,FALSE)</f>
        <v>43808</v>
      </c>
      <c r="K60" s="58">
        <f>VLOOKUP(B60,[1]Feuil1!$B$7:$N$200,6,FALSE)</f>
        <v>43990</v>
      </c>
      <c r="L60" s="110" t="str">
        <f>VLOOKUP(B60,[1]Feuil1!$B$7:$N$200,7,FALSE)</f>
        <v>B. LANDRE</v>
      </c>
      <c r="M60" s="115" t="str">
        <f>VLOOKUP(B60,[1]Feuil1!$B$7:$N$200,8,FALSE)</f>
        <v>APAVE</v>
      </c>
      <c r="N60" s="115" t="str">
        <f>VLOOKUP(B60,[1]Feuil1!$B$7:$N$200,9,FALSE)</f>
        <v>L:\MAINTENANCE\Fournisseurs\Contrôles réglementaires</v>
      </c>
      <c r="O60" s="115" t="str">
        <f>VLOOKUP(B60,[1]Feuil1!$B$7:$N$200,13,FALSE)</f>
        <v>G1000.</v>
      </c>
      <c r="P60" s="6"/>
      <c r="Q60" s="6"/>
      <c r="R60" s="6"/>
      <c r="S60" s="6"/>
      <c r="T60" s="6"/>
      <c r="U60" s="6"/>
      <c r="V60" s="6"/>
      <c r="W60" s="6"/>
      <c r="X60" s="6"/>
      <c r="Y60" s="6"/>
      <c r="Z60" s="6"/>
    </row>
    <row r="61" spans="1:26" ht="79.5" customHeight="1" x14ac:dyDescent="0.2">
      <c r="A61" s="31" t="s">
        <v>302</v>
      </c>
      <c r="B61" s="112">
        <v>22</v>
      </c>
      <c r="C61" s="32" t="s">
        <v>97</v>
      </c>
      <c r="D61" s="55"/>
      <c r="E61" s="132" t="str">
        <f>VLOOKUP(B61,[1]Feuil1!$B$7:$N$200,2,FALSE)</f>
        <v>palans - ponts roulants - tables élévatrices</v>
      </c>
      <c r="F61" s="57" t="s">
        <v>181</v>
      </c>
      <c r="G61" s="132" t="str">
        <f>VLOOKUP(B61,[1]Feuil1!$B$7:$N$200,3,FALSE)</f>
        <v xml:space="preserve">Vérification
autres appareils de levage
 palans - ponts roulants - tables élévatrices </v>
      </c>
      <c r="H61" s="57" t="s">
        <v>78</v>
      </c>
      <c r="I61" s="132" t="str">
        <f>VLOOKUP(B61,[1]Feuil1!$B$7:$N$200,4,FALSE)</f>
        <v>annuel</v>
      </c>
      <c r="J61" s="119">
        <f>VLOOKUP(B61,[1]Feuil1!$B$7:$N$200,5,FALSE)</f>
        <v>43808</v>
      </c>
      <c r="K61" s="58">
        <f>VLOOKUP(B61,[1]Feuil1!$B$7:$N$200,6,FALSE)</f>
        <v>44172</v>
      </c>
      <c r="L61" s="110" t="str">
        <f>VLOOKUP(B61,[1]Feuil1!$B$7:$N$200,7,FALSE)</f>
        <v>B. LANDRE</v>
      </c>
      <c r="M61" s="115" t="str">
        <f>VLOOKUP(B61,[1]Feuil1!$B$7:$N$200,8,FALSE)</f>
        <v>APAVE</v>
      </c>
      <c r="N61" s="115" t="str">
        <f>VLOOKUP(B61,[1]Feuil1!$B$7:$N$200,9,FALSE)</f>
        <v>L:\MAINTENANCE\Fournisseurs\Contrôles réglementaires</v>
      </c>
      <c r="O61" s="115" t="str">
        <f>VLOOKUP(B61,[1]Feuil1!$B$7:$N$200,13,FALSE)</f>
        <v>G1000</v>
      </c>
      <c r="P61" s="6"/>
      <c r="Q61" s="6"/>
      <c r="R61" s="6"/>
      <c r="S61" s="6"/>
      <c r="T61" s="6"/>
      <c r="U61" s="6"/>
      <c r="V61" s="6"/>
      <c r="W61" s="6"/>
      <c r="X61" s="6"/>
      <c r="Y61" s="6"/>
      <c r="Z61" s="6"/>
    </row>
    <row r="62" spans="1:26" ht="61.5" customHeight="1" x14ac:dyDescent="0.2">
      <c r="A62" s="31" t="s">
        <v>335</v>
      </c>
      <c r="B62" s="113">
        <v>55</v>
      </c>
      <c r="C62" s="32" t="s">
        <v>177</v>
      </c>
      <c r="D62" s="57" t="s">
        <v>305</v>
      </c>
      <c r="E62" s="132" t="str">
        <f>VLOOKUP(B62,[1]Feuil1!$B$7:$N$200,2,FALSE)</f>
        <v>3 chaudières GAZ</v>
      </c>
      <c r="F62" s="57" t="s">
        <v>279</v>
      </c>
      <c r="G62" s="132" t="str">
        <f>VLOOKUP(B62,[1]Feuil1!$B$7:$N$200,3,FALSE)</f>
        <v>Maintenance et entretien</v>
      </c>
      <c r="H62" s="57" t="s">
        <v>278</v>
      </c>
      <c r="I62" s="132" t="str">
        <f>VLOOKUP(B62,[1]Feuil1!$B$7:$N$200,4,FALSE)</f>
        <v>Bi-annuelle</v>
      </c>
      <c r="J62" s="119">
        <f>VLOOKUP(B62,[1]Feuil1!$B$7:$N$200,5,FALSE)</f>
        <v>43861</v>
      </c>
      <c r="K62" s="58">
        <f>VLOOKUP(B62,[1]Feuil1!$B$7:$N$200,6,FALSE)</f>
        <v>44057</v>
      </c>
      <c r="L62" s="110" t="str">
        <f>VLOOKUP(B62,[1]Feuil1!$B$7:$N$200,7,FALSE)</f>
        <v>B. LANDRE</v>
      </c>
      <c r="M62" s="115" t="str">
        <f>VLOOKUP(B62,[1]Feuil1!$B$7:$N$200,8,FALSE)</f>
        <v>SPIE</v>
      </c>
      <c r="N62" s="115" t="str">
        <f>VLOOKUP(B62,[1]Feuil1!$B$7:$N$200,9,FALSE)</f>
        <v>Rapport d'intervention dans GMAO SPIE ou livret de chaufferie</v>
      </c>
      <c r="O62" s="115" t="str">
        <f>VLOOKUP(B62,[1]Feuil1!$B$7:$N$200,13,FALSE)</f>
        <v>C17 - C18 - C21</v>
      </c>
      <c r="P62" s="6"/>
      <c r="Q62" s="6"/>
      <c r="R62" s="6"/>
      <c r="S62" s="6"/>
      <c r="T62" s="6"/>
      <c r="U62" s="6"/>
      <c r="V62" s="6"/>
      <c r="W62" s="6"/>
      <c r="X62" s="6"/>
      <c r="Y62" s="6"/>
      <c r="Z62" s="6"/>
    </row>
    <row r="63" spans="1:26" ht="58.5" x14ac:dyDescent="0.2">
      <c r="A63" s="31" t="s">
        <v>326</v>
      </c>
      <c r="B63" s="113">
        <v>50</v>
      </c>
      <c r="C63" s="32" t="s">
        <v>258</v>
      </c>
      <c r="D63" s="57" t="s">
        <v>105</v>
      </c>
      <c r="E63" s="132" t="str">
        <f>VLOOKUP(B63,[1]Feuil1!$B$7:$N$200,2,FALSE)</f>
        <v>local stockage sel</v>
      </c>
      <c r="F63" s="57" t="s">
        <v>321</v>
      </c>
      <c r="G63" s="132" t="str">
        <f>VLOOKUP(B63,[1]Feuil1!$B$7:$N$200,3,FALSE)</f>
        <v>refaire le stock de sel pour l'hiver
1 tonne par site</v>
      </c>
      <c r="H63" s="57" t="s">
        <v>472</v>
      </c>
      <c r="I63" s="132" t="str">
        <f>VLOOKUP(B63,[1]Feuil1!$B$7:$N$200,4,FALSE)</f>
        <v>annuel</v>
      </c>
      <c r="J63" s="119">
        <f>VLOOKUP(B63,[1]Feuil1!$B$7:$N$200,5,FALSE)</f>
        <v>43725</v>
      </c>
      <c r="K63" s="58">
        <f>VLOOKUP(B63,[1]Feuil1!$B$7:$N$200,6,FALSE)</f>
        <v>44091</v>
      </c>
      <c r="L63" s="110" t="str">
        <f>VLOOKUP(B63,[1]Feuil1!$B$7:$N$200,7,FALSE)</f>
        <v>B. LANDRE</v>
      </c>
      <c r="M63" s="115" t="str">
        <f>VLOOKUP(B63,[1]Feuil1!$B$7:$N$200,8,FALSE)</f>
        <v>B. LANDRE</v>
      </c>
      <c r="N63" s="115" t="str">
        <f>VLOOKUP(B63,[1]Feuil1!$B$7:$N$200,9,FALSE)</f>
        <v>plan de surveillance</v>
      </c>
      <c r="O63" s="115" t="str">
        <f>VLOOKUP(B63,[1]Feuil1!$B$7:$N$200,13,FALSE)</f>
        <v xml:space="preserve"> /</v>
      </c>
      <c r="P63" s="6"/>
      <c r="Q63" s="6"/>
      <c r="R63" s="6"/>
      <c r="S63" s="6"/>
      <c r="T63" s="6"/>
      <c r="U63" s="6"/>
      <c r="V63" s="6"/>
      <c r="W63" s="6"/>
      <c r="X63" s="6"/>
      <c r="Y63" s="6"/>
      <c r="Z63" s="6"/>
    </row>
    <row r="64" spans="1:26" ht="268.5" customHeight="1" x14ac:dyDescent="0.2">
      <c r="A64" s="39" t="s">
        <v>28</v>
      </c>
      <c r="B64" s="111">
        <v>4</v>
      </c>
      <c r="C64" s="29" t="s">
        <v>75</v>
      </c>
      <c r="D64" s="35" t="s">
        <v>9</v>
      </c>
      <c r="E64" s="132" t="str">
        <f>VLOOKUP(B64,[1]Feuil1!$B$7:$N$200,2,FALSE)</f>
        <v>Equipements concernés
A identifer
Equipements non concernés
A identifier</v>
      </c>
      <c r="F64" s="35" t="s">
        <v>470</v>
      </c>
      <c r="G64" s="132" t="str">
        <f>VLOOKUP(B64,[1]Feuil1!$B$7:$N$200,3,FALSE)</f>
        <v>L’inspection comporte l’inspection documentaire, l’évaluation, lors de l’inspection sur site, du rendement du système de climatisation et de son dimensionnement par rapport aux exigences en matière de refroidissement du bâtiment, ainsi que la fourniture d</v>
      </c>
      <c r="H64" s="40" t="s">
        <v>89</v>
      </c>
      <c r="I64" s="132" t="str">
        <f>VLOOKUP(B64,[1]Feuil1!$B$7:$N$200,4,FALSE)</f>
        <v xml:space="preserve">Tous les 5 ans  </v>
      </c>
      <c r="J64" s="119">
        <f>VLOOKUP(B64,[1]Feuil1!$B$7:$N$200,5,FALSE)</f>
        <v>43020</v>
      </c>
      <c r="K64" s="58">
        <f>VLOOKUP(B64,[1]Feuil1!$B$7:$N$200,6,FALSE)</f>
        <v>44846</v>
      </c>
      <c r="L64" s="110" t="str">
        <f>VLOOKUP(B64,[1]Feuil1!$B$7:$N$200,7,FALSE)</f>
        <v>B. LANDRE</v>
      </c>
      <c r="M64" s="115" t="str">
        <f>VLOOKUP(B64,[1]Feuil1!$B$7:$N$200,8,FALSE)</f>
        <v>SPIE</v>
      </c>
      <c r="N64" s="115" t="str">
        <f>VLOOKUP(B64,[1]Feuil1!$B$7:$N$200,9,FALSE)</f>
        <v>Rapport de vérification</v>
      </c>
      <c r="O64" s="115" t="str">
        <f>VLOOKUP(B64,[1]Feuil1!$B$7:$N$200,13,FALSE)</f>
        <v xml:space="preserve"> /</v>
      </c>
      <c r="P64" s="6"/>
      <c r="Q64" s="6"/>
      <c r="R64" s="6"/>
      <c r="S64" s="6"/>
      <c r="T64" s="6"/>
      <c r="U64" s="6"/>
      <c r="V64" s="6"/>
      <c r="W64" s="6"/>
      <c r="X64" s="6"/>
      <c r="Y64" s="6"/>
      <c r="Z64" s="6"/>
    </row>
    <row r="65" spans="1:26" ht="50.25" customHeight="1" x14ac:dyDescent="0.2">
      <c r="A65" s="27" t="s">
        <v>28</v>
      </c>
      <c r="B65" s="111">
        <v>5</v>
      </c>
      <c r="C65" s="29" t="s">
        <v>75</v>
      </c>
      <c r="D65" s="32" t="s">
        <v>9</v>
      </c>
      <c r="E65" s="132" t="str">
        <f>VLOOKUP(B65,[1]Feuil1!$B$7:$N$200,2,FALSE)</f>
        <v>Tous les équipements équipés de gaz frigorifiques</v>
      </c>
      <c r="F65" s="32" t="s">
        <v>72</v>
      </c>
      <c r="G65" s="132" t="str">
        <f>VLOOKUP(B65,[1]Feuil1!$B$7:$N$200,3,FALSE)</f>
        <v>Contrôle d'étanchéité du réseau de gaz frigorifique de tous les équipements concernés (groupe froid, climatiseurs…..)</v>
      </c>
      <c r="H65" s="31" t="s">
        <v>15</v>
      </c>
      <c r="I65" s="132" t="str">
        <f>VLOOKUP(B65,[1]Feuil1!$B$7:$N$200,4,FALSE)</f>
        <v>annuel</v>
      </c>
      <c r="J65" s="119">
        <f>VLOOKUP(B65,[1]Feuil1!$B$7:$N$200,5,FALSE)</f>
        <v>43732</v>
      </c>
      <c r="K65" s="58">
        <f>VLOOKUP(B65,[1]Feuil1!$B$7:$N$200,6,FALSE)</f>
        <v>44078</v>
      </c>
      <c r="L65" s="110" t="str">
        <f>VLOOKUP(B65,[1]Feuil1!$B$7:$N$200,7,FALSE)</f>
        <v>B. LANDRE</v>
      </c>
      <c r="M65" s="115" t="str">
        <f>VLOOKUP(B65,[1]Feuil1!$B$7:$N$200,8,FALSE)</f>
        <v>SPIE</v>
      </c>
      <c r="N65" s="115" t="str">
        <f>VLOOKUP(B65,[1]Feuil1!$B$7:$N$200,9,FALSE)</f>
        <v>L:\MAINTENANCE\Fournisseurs\Contrôles réglementaires</v>
      </c>
      <c r="O65" s="115" t="str">
        <f>VLOOKUP(B65,[1]Feuil1!$B$7:$N$200,13,FALSE)</f>
        <v xml:space="preserve"> /</v>
      </c>
      <c r="P65" s="6"/>
      <c r="Q65" s="6"/>
      <c r="R65" s="6"/>
      <c r="S65" s="6"/>
      <c r="T65" s="6"/>
      <c r="U65" s="6"/>
      <c r="V65" s="6"/>
      <c r="W65" s="6"/>
      <c r="X65" s="6"/>
      <c r="Y65" s="6"/>
      <c r="Z65" s="6"/>
    </row>
    <row r="66" spans="1:26" ht="39" x14ac:dyDescent="0.2">
      <c r="A66" s="27" t="s">
        <v>44</v>
      </c>
      <c r="B66" s="111">
        <v>12</v>
      </c>
      <c r="C66" s="29" t="s">
        <v>33</v>
      </c>
      <c r="D66" s="32" t="s">
        <v>105</v>
      </c>
      <c r="E66" s="132" t="str">
        <f>VLOOKUP(B66,[1]Feuil1!$B$7:$N$200,2,FALSE)</f>
        <v>6 Fontaines à eau</v>
      </c>
      <c r="F66" s="32" t="s">
        <v>112</v>
      </c>
      <c r="G66" s="132" t="str">
        <f>VLOOKUP(B66,[1]Feuil1!$B$7:$N$200,3,FALSE)</f>
        <v>Changement des filtre et désinfection</v>
      </c>
      <c r="H66" s="31" t="s">
        <v>73</v>
      </c>
      <c r="I66" s="132" t="str">
        <f>VLOOKUP(B66,[1]Feuil1!$B$7:$N$200,4,FALSE)</f>
        <v>annuel</v>
      </c>
      <c r="J66" s="119">
        <f>VLOOKUP(B66,[1]Feuil1!$B$7:$N$200,5,FALSE)</f>
        <v>43711</v>
      </c>
      <c r="K66" s="58">
        <f>VLOOKUP(B66,[1]Feuil1!$B$7:$N$200,6,FALSE)</f>
        <v>44077</v>
      </c>
      <c r="L66" s="110" t="str">
        <f>VLOOKUP(B66,[1]Feuil1!$B$7:$N$200,7,FALSE)</f>
        <v>B. LANDRE</v>
      </c>
      <c r="M66" s="115" t="str">
        <f>VLOOKUP(B66,[1]Feuil1!$B$7:$N$200,8,FALSE)</f>
        <v>La Pause Plaisir</v>
      </c>
      <c r="N66" s="115" t="str">
        <f>VLOOKUP(B66,[1]Feuil1!$B$7:$N$200,9,FALSE)</f>
        <v xml:space="preserve"> /</v>
      </c>
      <c r="O66" s="115" t="str">
        <f>VLOOKUP(B66,[1]Feuil1!$B$7:$N$200,13,FALSE)</f>
        <v xml:space="preserve"> /</v>
      </c>
      <c r="P66" s="6"/>
      <c r="Q66" s="6"/>
      <c r="R66" s="6"/>
      <c r="S66" s="6"/>
      <c r="T66" s="6"/>
      <c r="U66" s="6"/>
      <c r="V66" s="6"/>
      <c r="W66" s="6"/>
      <c r="X66" s="6"/>
      <c r="Y66" s="6"/>
      <c r="Z66" s="6"/>
    </row>
    <row r="67" spans="1:26" ht="66" x14ac:dyDescent="0.2">
      <c r="A67" s="27" t="s">
        <v>44</v>
      </c>
      <c r="B67" s="28"/>
      <c r="C67" s="29" t="s">
        <v>33</v>
      </c>
      <c r="D67" s="55"/>
      <c r="E67" s="31" t="s">
        <v>486</v>
      </c>
      <c r="F67" s="32" t="s">
        <v>122</v>
      </c>
      <c r="G67" s="30" t="s">
        <v>290</v>
      </c>
      <c r="H67" s="36" t="s">
        <v>124</v>
      </c>
      <c r="I67" s="30" t="s">
        <v>123</v>
      </c>
      <c r="J67" s="118">
        <v>43862</v>
      </c>
      <c r="K67" s="58">
        <v>43952</v>
      </c>
      <c r="L67" s="30" t="s">
        <v>163</v>
      </c>
      <c r="M67" s="35" t="s">
        <v>345</v>
      </c>
      <c r="N67" s="32"/>
      <c r="O67" s="31"/>
      <c r="P67" s="6"/>
      <c r="Q67" s="6"/>
      <c r="R67" s="6"/>
      <c r="S67" s="6"/>
      <c r="T67" s="6"/>
      <c r="U67" s="6"/>
      <c r="V67" s="6"/>
      <c r="W67" s="6"/>
      <c r="X67" s="6"/>
      <c r="Y67" s="6"/>
      <c r="Z67" s="6"/>
    </row>
    <row r="68" spans="1:26" ht="66" x14ac:dyDescent="0.2">
      <c r="A68" s="27" t="s">
        <v>44</v>
      </c>
      <c r="B68" s="28"/>
      <c r="C68" s="29" t="s">
        <v>140</v>
      </c>
      <c r="D68" s="34"/>
      <c r="E68" s="31" t="s">
        <v>341</v>
      </c>
      <c r="F68" s="32" t="s">
        <v>107</v>
      </c>
      <c r="G68" s="30" t="s">
        <v>141</v>
      </c>
      <c r="H68" s="31" t="s">
        <v>142</v>
      </c>
      <c r="I68" s="32" t="s">
        <v>291</v>
      </c>
      <c r="J68" s="121"/>
      <c r="K68" s="58" t="s">
        <v>216</v>
      </c>
      <c r="L68" s="30" t="s">
        <v>292</v>
      </c>
      <c r="M68" s="34"/>
      <c r="N68" s="30"/>
      <c r="O68" s="31"/>
      <c r="P68" s="6"/>
      <c r="Q68" s="6"/>
      <c r="R68" s="6"/>
      <c r="S68" s="6"/>
      <c r="T68" s="6"/>
      <c r="U68" s="6"/>
      <c r="V68" s="6"/>
      <c r="W68" s="6"/>
      <c r="X68" s="6"/>
      <c r="Y68" s="6"/>
      <c r="Z68" s="6"/>
    </row>
    <row r="69" spans="1:26" ht="39" x14ac:dyDescent="0.2">
      <c r="A69" s="27" t="s">
        <v>28</v>
      </c>
      <c r="B69" s="112">
        <v>13</v>
      </c>
      <c r="C69" s="29" t="s">
        <v>359</v>
      </c>
      <c r="D69" s="34"/>
      <c r="E69" s="132" t="str">
        <f>VLOOKUP(B69,[1]Feuil1!$B$7:$N$200,2,FALSE)</f>
        <v>Casquettes de protection</v>
      </c>
      <c r="F69" s="32" t="s">
        <v>60</v>
      </c>
      <c r="G69" s="132" t="str">
        <f>VLOOKUP(B69,[1]Feuil1!$B$7:$N$200,3,FALSE)</f>
        <v>Remplacement des EPI périmés</v>
      </c>
      <c r="H69" s="31" t="s">
        <v>101</v>
      </c>
      <c r="I69" s="132" t="str">
        <f>VLOOKUP(B69,[1]Feuil1!$B$7:$N$200,4,FALSE)</f>
        <v>Tous les 5 ans</v>
      </c>
      <c r="J69" s="119">
        <f>VLOOKUP(B69,[1]Feuil1!$B$7:$N$200,5,FALSE)</f>
        <v>42353</v>
      </c>
      <c r="K69" s="58">
        <f>VLOOKUP(B69,[1]Feuil1!$B$7:$N$200,6,FALSE)</f>
        <v>44180</v>
      </c>
      <c r="L69" s="110" t="str">
        <f>VLOOKUP(B69,[1]Feuil1!$B$7:$N$200,7,FALSE)</f>
        <v>M. JEAN</v>
      </c>
      <c r="M69" s="115" t="str">
        <f>VLOOKUP(B69,[1]Feuil1!$B$7:$N$200,8,FALSE)</f>
        <v>B. LANDRE</v>
      </c>
      <c r="N69" s="115" t="str">
        <f>VLOOKUP(B69,[1]Feuil1!$B$7:$N$200,9,FALSE)</f>
        <v>Sur les casques</v>
      </c>
      <c r="O69" s="115" t="str">
        <f>VLOOKUP(B69,[1]Feuil1!$B$7:$N$200,13,FALSE)</f>
        <v xml:space="preserve"> /</v>
      </c>
      <c r="P69" s="6"/>
      <c r="Q69" s="6"/>
      <c r="R69" s="6"/>
      <c r="S69" s="6"/>
      <c r="T69" s="6"/>
      <c r="U69" s="6"/>
      <c r="V69" s="6"/>
      <c r="W69" s="6"/>
      <c r="X69" s="6"/>
      <c r="Y69" s="6"/>
      <c r="Z69" s="6"/>
    </row>
    <row r="70" spans="1:26" s="89" customFormat="1" ht="30" x14ac:dyDescent="0.2">
      <c r="A70" s="27" t="s">
        <v>28</v>
      </c>
      <c r="B70" s="28"/>
      <c r="C70" s="29" t="s">
        <v>97</v>
      </c>
      <c r="D70" s="47"/>
      <c r="E70" s="31" t="s">
        <v>296</v>
      </c>
      <c r="F70" s="30" t="s">
        <v>293</v>
      </c>
      <c r="G70" s="30" t="s">
        <v>297</v>
      </c>
      <c r="H70" s="31" t="s">
        <v>147</v>
      </c>
      <c r="I70" s="30" t="s">
        <v>155</v>
      </c>
      <c r="J70" s="126">
        <v>43435</v>
      </c>
      <c r="K70" s="58">
        <v>44531</v>
      </c>
      <c r="L70" s="30" t="s">
        <v>163</v>
      </c>
      <c r="M70" s="32" t="s">
        <v>273</v>
      </c>
      <c r="N70" s="30" t="s">
        <v>449</v>
      </c>
      <c r="O70" s="48"/>
      <c r="P70" s="88"/>
      <c r="Q70" s="88"/>
      <c r="R70" s="88"/>
      <c r="S70" s="88"/>
      <c r="T70" s="88"/>
      <c r="U70" s="88"/>
      <c r="V70" s="88"/>
      <c r="W70" s="88"/>
      <c r="X70" s="88"/>
      <c r="Y70" s="88"/>
      <c r="Z70" s="88"/>
    </row>
    <row r="71" spans="1:26" ht="33" x14ac:dyDescent="0.2">
      <c r="A71" s="27" t="s">
        <v>28</v>
      </c>
      <c r="B71" s="28"/>
      <c r="C71" s="29" t="s">
        <v>97</v>
      </c>
      <c r="D71" s="47"/>
      <c r="E71" s="31" t="s">
        <v>295</v>
      </c>
      <c r="F71" s="30" t="s">
        <v>154</v>
      </c>
      <c r="G71" s="30" t="s">
        <v>159</v>
      </c>
      <c r="H71" s="31" t="s">
        <v>160</v>
      </c>
      <c r="I71" s="30" t="s">
        <v>153</v>
      </c>
      <c r="J71" s="126">
        <v>43800</v>
      </c>
      <c r="K71" s="58">
        <v>44166</v>
      </c>
      <c r="L71" s="30" t="s">
        <v>163</v>
      </c>
      <c r="M71" s="32" t="s">
        <v>344</v>
      </c>
      <c r="N71" s="30" t="s">
        <v>449</v>
      </c>
      <c r="O71" s="48"/>
      <c r="P71" s="6"/>
      <c r="Q71" s="6"/>
      <c r="R71" s="6"/>
      <c r="S71" s="6"/>
      <c r="T71" s="6"/>
      <c r="U71" s="6"/>
      <c r="V71" s="6"/>
      <c r="W71" s="6"/>
      <c r="X71" s="6"/>
      <c r="Y71" s="6"/>
      <c r="Z71" s="6"/>
    </row>
    <row r="72" spans="1:26" ht="60" x14ac:dyDescent="0.2">
      <c r="A72" s="27" t="s">
        <v>44</v>
      </c>
      <c r="B72" s="28"/>
      <c r="C72" s="29" t="s">
        <v>97</v>
      </c>
      <c r="D72" s="34"/>
      <c r="E72" s="31" t="s">
        <v>295</v>
      </c>
      <c r="F72" s="32" t="s">
        <v>126</v>
      </c>
      <c r="G72" s="30" t="s">
        <v>59</v>
      </c>
      <c r="H72" s="31" t="s">
        <v>96</v>
      </c>
      <c r="I72" s="32" t="s">
        <v>21</v>
      </c>
      <c r="J72" s="126">
        <v>43800</v>
      </c>
      <c r="K72" s="58">
        <v>44166</v>
      </c>
      <c r="L72" s="30" t="s">
        <v>163</v>
      </c>
      <c r="M72" s="30" t="s">
        <v>163</v>
      </c>
      <c r="N72" s="30" t="s">
        <v>449</v>
      </c>
      <c r="O72" s="43"/>
      <c r="P72" s="6"/>
      <c r="Q72" s="6"/>
      <c r="R72" s="6"/>
      <c r="S72" s="6"/>
      <c r="T72" s="6"/>
      <c r="U72" s="6"/>
      <c r="V72" s="6"/>
      <c r="W72" s="6"/>
      <c r="X72" s="6"/>
      <c r="Y72" s="6"/>
      <c r="Z72" s="6"/>
    </row>
    <row r="73" spans="1:26" ht="58.5" customHeight="1" x14ac:dyDescent="0.2">
      <c r="A73" s="27" t="s">
        <v>28</v>
      </c>
      <c r="B73" s="112">
        <v>14</v>
      </c>
      <c r="C73" s="29" t="s">
        <v>82</v>
      </c>
      <c r="D73" s="32" t="s">
        <v>16</v>
      </c>
      <c r="E73" s="132" t="str">
        <f>VLOOKUP(B73,[1]Feuil1!$B$7:$N$200,2,FALSE)</f>
        <v>Gaines d'aération</v>
      </c>
      <c r="F73" s="32" t="s">
        <v>119</v>
      </c>
      <c r="G73" s="132" t="str">
        <f>VLOOKUP(B73,[1]Feuil1!$B$7:$N$200,3,FALSE)</f>
        <v>Vérification et nettoyage si besoin des gaines d'aération</v>
      </c>
      <c r="H73" s="31" t="s">
        <v>118</v>
      </c>
      <c r="I73" s="132" t="str">
        <f>VLOOKUP(B73,[1]Feuil1!$B$7:$N$200,4,FALSE)</f>
        <v>annuel</v>
      </c>
      <c r="J73" s="119">
        <f>VLOOKUP(B73,[1]Feuil1!$B$7:$N$200,5,FALSE)</f>
        <v>43636</v>
      </c>
      <c r="K73" s="58">
        <f>VLOOKUP(B73,[1]Feuil1!$B$7:$N$200,6,FALSE)</f>
        <v>44001</v>
      </c>
      <c r="L73" s="110" t="str">
        <f>VLOOKUP(B73,[1]Feuil1!$B$7:$N$200,7,FALSE)</f>
        <v>B. LANDRE</v>
      </c>
      <c r="M73" s="115" t="str">
        <f>VLOOKUP(B73,[1]Feuil1!$B$7:$N$200,8,FALSE)</f>
        <v>B. LANDRE</v>
      </c>
      <c r="N73" s="115" t="str">
        <f>VLOOKUP(B73,[1]Feuil1!$B$7:$N$200,9,FALSE)</f>
        <v xml:space="preserve"> /</v>
      </c>
      <c r="O73" s="115" t="str">
        <f>VLOOKUP(B73,[1]Feuil1!$B$7:$N$200,13,FALSE)</f>
        <v>Nettoyage des gaines du make-up en Juin 2018 par la société IGIENAIR. Pose en interne  de filtres dans les caissons en Juin 2018.</v>
      </c>
      <c r="P73" s="6"/>
      <c r="Q73" s="6"/>
      <c r="R73" s="6"/>
      <c r="S73" s="6"/>
      <c r="T73" s="6"/>
      <c r="U73" s="6"/>
      <c r="V73" s="6"/>
      <c r="W73" s="6"/>
      <c r="X73" s="6"/>
      <c r="Y73" s="6"/>
      <c r="Z73" s="6"/>
    </row>
    <row r="74" spans="1:26" ht="30" x14ac:dyDescent="0.2">
      <c r="A74" s="27" t="s">
        <v>28</v>
      </c>
      <c r="B74" s="28"/>
      <c r="C74" s="29" t="s">
        <v>97</v>
      </c>
      <c r="D74" s="47"/>
      <c r="E74" s="31" t="s">
        <v>156</v>
      </c>
      <c r="F74" s="30" t="s">
        <v>293</v>
      </c>
      <c r="G74" s="30" t="s">
        <v>294</v>
      </c>
      <c r="H74" s="31" t="s">
        <v>147</v>
      </c>
      <c r="I74" s="30" t="s">
        <v>155</v>
      </c>
      <c r="J74" s="126">
        <v>43374</v>
      </c>
      <c r="K74" s="58">
        <v>44470</v>
      </c>
      <c r="L74" s="30" t="s">
        <v>163</v>
      </c>
      <c r="M74" s="32" t="s">
        <v>273</v>
      </c>
      <c r="N74" s="30" t="s">
        <v>449</v>
      </c>
      <c r="O74" s="48"/>
      <c r="P74" s="6"/>
      <c r="Q74" s="6"/>
      <c r="R74" s="6"/>
      <c r="S74" s="6"/>
      <c r="T74" s="6"/>
      <c r="U74" s="6"/>
      <c r="V74" s="6"/>
      <c r="W74" s="6"/>
      <c r="X74" s="6"/>
      <c r="Y74" s="6"/>
      <c r="Z74" s="6"/>
    </row>
    <row r="75" spans="1:26" ht="33" x14ac:dyDescent="0.2">
      <c r="A75" s="27" t="s">
        <v>28</v>
      </c>
      <c r="B75" s="113">
        <v>16</v>
      </c>
      <c r="C75" s="29" t="s">
        <v>77</v>
      </c>
      <c r="D75" s="47"/>
      <c r="E75" s="132" t="str">
        <f>VLOOKUP(B75,[1]Feuil1!$B$7:$N$200,2,FALSE)</f>
        <v>Protection contre la foudre</v>
      </c>
      <c r="F75" s="30" t="s">
        <v>339</v>
      </c>
      <c r="G75" s="132" t="str">
        <f>VLOOKUP(B75,[1]Feuil1!$B$7:$N$200,3,FALSE)</f>
        <v>Vérification</v>
      </c>
      <c r="H75" s="31" t="s">
        <v>340</v>
      </c>
      <c r="I75" s="132" t="str">
        <f>VLOOKUP(B75,[1]Feuil1!$B$7:$N$200,4,FALSE)</f>
        <v>mensuel</v>
      </c>
      <c r="J75" s="119">
        <f>VLOOKUP(B75,[1]Feuil1!$B$7:$N$200,5,FALSE)</f>
        <v>43951</v>
      </c>
      <c r="K75" s="58">
        <f>VLOOKUP(B75,[1]Feuil1!$B$7:$N$200,6,FALSE)</f>
        <v>43980</v>
      </c>
      <c r="L75" s="110" t="str">
        <f>VLOOKUP(B75,[1]Feuil1!$B$7:$N$200,7,FALSE)</f>
        <v>B. LANDRE</v>
      </c>
      <c r="M75" s="115" t="str">
        <f>VLOOKUP(B75,[1]Feuil1!$B$7:$N$200,8,FALSE)</f>
        <v>B. LANDRE</v>
      </c>
      <c r="N75" s="115" t="str">
        <f>VLOOKUP(B75,[1]Feuil1!$B$7:$N$200,9,FALSE)</f>
        <v xml:space="preserve"> /</v>
      </c>
      <c r="O75" s="115" t="str">
        <f>VLOOKUP(B75,[1]Feuil1!$B$7:$N$200,13,FALSE)</f>
        <v xml:space="preserve"> /</v>
      </c>
      <c r="P75" s="6"/>
      <c r="Q75" s="6"/>
      <c r="R75" s="6"/>
      <c r="S75" s="6"/>
      <c r="T75" s="6"/>
      <c r="U75" s="6"/>
      <c r="V75" s="6"/>
      <c r="W75" s="6"/>
      <c r="X75" s="6"/>
      <c r="Y75" s="6"/>
      <c r="Z75" s="6"/>
    </row>
    <row r="76" spans="1:26" ht="78" x14ac:dyDescent="0.2">
      <c r="A76" s="39" t="s">
        <v>28</v>
      </c>
      <c r="B76" s="112">
        <v>15</v>
      </c>
      <c r="C76" s="28" t="s">
        <v>77</v>
      </c>
      <c r="D76" s="47"/>
      <c r="E76" s="132" t="str">
        <f>VLOOKUP(B76,[1]Feuil1!$B$7:$N$200,2,FALSE)</f>
        <v>Porte coupe-feu</v>
      </c>
      <c r="F76" s="35" t="s">
        <v>358</v>
      </c>
      <c r="G76" s="132" t="str">
        <f>VLOOKUP(B76,[1]Feuil1!$B$7:$N$200,3,FALSE)</f>
        <v>Maintenance des équipements</v>
      </c>
      <c r="H76" s="40" t="s">
        <v>35</v>
      </c>
      <c r="I76" s="132" t="str">
        <f>VLOOKUP(B76,[1]Feuil1!$B$7:$N$200,4,FALSE)</f>
        <v>annuel</v>
      </c>
      <c r="J76" s="119">
        <f>VLOOKUP(B76,[1]Feuil1!$B$7:$N$200,5,FALSE)</f>
        <v>43746</v>
      </c>
      <c r="K76" s="58">
        <f>VLOOKUP(B76,[1]Feuil1!$B$7:$N$200,6,FALSE)</f>
        <v>44112</v>
      </c>
      <c r="L76" s="110" t="str">
        <f>VLOOKUP(B76,[1]Feuil1!$B$7:$N$200,7,FALSE)</f>
        <v>B. LANDRE</v>
      </c>
      <c r="M76" s="115" t="str">
        <f>VLOOKUP(B76,[1]Feuil1!$B$7:$N$200,8,FALSE)</f>
        <v>STOEBICH</v>
      </c>
      <c r="N76" s="115" t="str">
        <f>VLOOKUP(B76,[1]Feuil1!$B$7:$N$200,9,FALSE)</f>
        <v>L:\MAINTENANCE\Fournisseurs\Contrôles réglementaires</v>
      </c>
      <c r="O76" s="115" t="str">
        <f>VLOOKUP(B76,[1]Feuil1!$B$7:$N$200,13,FALSE)</f>
        <v xml:space="preserve"> /</v>
      </c>
      <c r="P76" s="6"/>
      <c r="Q76" s="6"/>
      <c r="R76" s="6"/>
      <c r="S76" s="6"/>
      <c r="T76" s="6"/>
      <c r="U76" s="6"/>
      <c r="V76" s="6"/>
      <c r="W76" s="6"/>
      <c r="X76" s="6"/>
      <c r="Y76" s="6"/>
      <c r="Z76" s="6"/>
    </row>
    <row r="77" spans="1:26" ht="49.5" x14ac:dyDescent="0.2">
      <c r="A77" s="27" t="s">
        <v>28</v>
      </c>
      <c r="B77" s="112">
        <v>18</v>
      </c>
      <c r="C77" s="55"/>
      <c r="D77" s="30" t="s">
        <v>121</v>
      </c>
      <c r="E77" s="132" t="str">
        <f>VLOOKUP(B77,[1]Feuil1!$B$7:$N$200,2,FALSE)</f>
        <v>Rétentions du site hors machines</v>
      </c>
      <c r="F77" s="32" t="s">
        <v>30</v>
      </c>
      <c r="G77" s="132" t="str">
        <f>VLOOKUP(B77,[1]Feuil1!$B$7:$N$200,3,FALSE)</f>
        <v>Vérification visuelle</v>
      </c>
      <c r="H77" s="31" t="s">
        <v>120</v>
      </c>
      <c r="I77" s="132" t="str">
        <f>VLOOKUP(B77,[1]Feuil1!$B$7:$N$200,4,FALSE)</f>
        <v>annuel</v>
      </c>
      <c r="J77" s="119">
        <f>VLOOKUP(B77,[1]Feuil1!$B$7:$N$200,5,FALSE)</f>
        <v>43711</v>
      </c>
      <c r="K77" s="58">
        <f>VLOOKUP(B77,[1]Feuil1!$B$7:$N$200,6,FALSE)</f>
        <v>44077</v>
      </c>
      <c r="L77" s="110" t="str">
        <f>VLOOKUP(B77,[1]Feuil1!$B$7:$N$200,7,FALSE)</f>
        <v>B. LANDRE</v>
      </c>
      <c r="M77" s="115" t="str">
        <f>VLOOKUP(B77,[1]Feuil1!$B$7:$N$200,8,FALSE)</f>
        <v>B. LANDRE</v>
      </c>
      <c r="N77" s="115" t="str">
        <f>VLOOKUP(B77,[1]Feuil1!$B$7:$N$200,9,FALSE)</f>
        <v xml:space="preserve"> /</v>
      </c>
      <c r="O77" s="115" t="str">
        <f>VLOOKUP(B77,[1]Feuil1!$B$7:$N$200,13,FALSE)</f>
        <v xml:space="preserve"> /</v>
      </c>
      <c r="P77" s="6"/>
      <c r="Q77" s="6"/>
      <c r="R77" s="6"/>
      <c r="S77" s="6"/>
      <c r="T77" s="6"/>
      <c r="U77" s="6"/>
      <c r="V77" s="6"/>
      <c r="W77" s="6"/>
      <c r="X77" s="6"/>
      <c r="Y77" s="6"/>
      <c r="Z77" s="6"/>
    </row>
    <row r="78" spans="1:26" ht="136.5" x14ac:dyDescent="0.2">
      <c r="A78" s="27" t="s">
        <v>28</v>
      </c>
      <c r="B78" s="112">
        <v>17</v>
      </c>
      <c r="C78" s="29" t="s">
        <v>77</v>
      </c>
      <c r="D78" s="30" t="s">
        <v>121</v>
      </c>
      <c r="E78" s="132" t="str">
        <f>VLOOKUP(B78,[1]Feuil1!$B$7:$N$200,2,FALSE)</f>
        <v>Protection contre la foudre</v>
      </c>
      <c r="F78" s="30" t="s">
        <v>443</v>
      </c>
      <c r="G78" s="132" t="str">
        <f>VLOOKUP(B78,[1]Feuil1!$B$7:$N$200,3,FALSE)</f>
        <v>Vérification</v>
      </c>
      <c r="H78" s="31" t="s">
        <v>444</v>
      </c>
      <c r="I78" s="132" t="str">
        <f>VLOOKUP(B78,[1]Feuil1!$B$7:$N$200,4,FALSE)</f>
        <v>annuel</v>
      </c>
      <c r="J78" s="119">
        <f>VLOOKUP(B78,[1]Feuil1!$B$7:$N$200,5,FALSE)</f>
        <v>43619</v>
      </c>
      <c r="K78" s="58">
        <f>VLOOKUP(B78,[1]Feuil1!$B$7:$N$200,6,FALSE)</f>
        <v>43985</v>
      </c>
      <c r="L78" s="110" t="str">
        <f>VLOOKUP(B78,[1]Feuil1!$B$7:$N$200,7,FALSE)</f>
        <v>B. LANDRE</v>
      </c>
      <c r="M78" s="115" t="str">
        <f>VLOOKUP(B78,[1]Feuil1!$B$7:$N$200,8,FALSE)</f>
        <v>FRANKLIN</v>
      </c>
      <c r="N78" s="115" t="str">
        <f>VLOOKUP(B78,[1]Feuil1!$B$7:$N$200,9,FALSE)</f>
        <v>L:\MAINTENANCE\Fournisseurs\Contrôles réglementaires</v>
      </c>
      <c r="O78" s="115" t="str">
        <f>VLOOKUP(B78,[1]Feuil1!$B$7:$N$200,13,FALSE)</f>
        <v>Suite à la remarque du dernier ctl, l'alimentation du parafoudre est independante de la détection incendie. Prévoir la clé: échelle d'accés toiture bat 52&amp;53, local TGBT bat 52&amp;53, local tech bat 52&amp;53, local transfo</v>
      </c>
      <c r="P78" s="6"/>
      <c r="Q78" s="6"/>
      <c r="R78" s="6"/>
      <c r="S78" s="6"/>
      <c r="T78" s="6"/>
      <c r="U78" s="6"/>
      <c r="V78" s="6"/>
      <c r="W78" s="6"/>
      <c r="X78" s="6"/>
      <c r="Y78" s="6"/>
      <c r="Z78" s="6"/>
    </row>
    <row r="79" spans="1:26" ht="45" x14ac:dyDescent="0.2">
      <c r="A79" s="27" t="s">
        <v>28</v>
      </c>
      <c r="B79" s="28"/>
      <c r="C79" s="29" t="s">
        <v>114</v>
      </c>
      <c r="D79" s="30" t="s">
        <v>359</v>
      </c>
      <c r="E79" s="31" t="s">
        <v>148</v>
      </c>
      <c r="F79" s="30" t="s">
        <v>151</v>
      </c>
      <c r="G79" s="30" t="s">
        <v>150</v>
      </c>
      <c r="H79" s="31" t="s">
        <v>147</v>
      </c>
      <c r="I79" s="30" t="s">
        <v>146</v>
      </c>
      <c r="J79" s="126">
        <v>42278</v>
      </c>
      <c r="K79" s="58">
        <v>44105</v>
      </c>
      <c r="L79" s="30" t="s">
        <v>163</v>
      </c>
      <c r="M79" s="34" t="s">
        <v>276</v>
      </c>
      <c r="N79" s="30" t="s">
        <v>449</v>
      </c>
      <c r="O79" s="48"/>
      <c r="P79" s="6"/>
      <c r="Q79" s="6"/>
      <c r="R79" s="6"/>
      <c r="S79" s="6"/>
      <c r="T79" s="6"/>
      <c r="U79" s="6"/>
      <c r="V79" s="6"/>
      <c r="W79" s="6"/>
      <c r="X79" s="6"/>
      <c r="Y79" s="6"/>
      <c r="Z79" s="6"/>
    </row>
    <row r="80" spans="1:26" ht="45" x14ac:dyDescent="0.2">
      <c r="A80" s="27" t="s">
        <v>28</v>
      </c>
      <c r="B80" s="28"/>
      <c r="C80" s="29" t="s">
        <v>114</v>
      </c>
      <c r="D80" s="30" t="s">
        <v>359</v>
      </c>
      <c r="E80" s="31" t="s">
        <v>148</v>
      </c>
      <c r="F80" s="30" t="s">
        <v>151</v>
      </c>
      <c r="G80" s="30" t="s">
        <v>300</v>
      </c>
      <c r="H80" s="31" t="s">
        <v>147</v>
      </c>
      <c r="I80" s="30" t="s">
        <v>146</v>
      </c>
      <c r="J80" s="126">
        <v>43160</v>
      </c>
      <c r="K80" s="58">
        <v>44986</v>
      </c>
      <c r="L80" s="30" t="s">
        <v>163</v>
      </c>
      <c r="M80" s="34" t="s">
        <v>276</v>
      </c>
      <c r="N80" s="30" t="s">
        <v>449</v>
      </c>
      <c r="O80" s="48"/>
      <c r="P80" s="6"/>
      <c r="Q80" s="6"/>
      <c r="R80" s="6"/>
      <c r="S80" s="6"/>
      <c r="T80" s="6"/>
      <c r="U80" s="6"/>
      <c r="V80" s="6"/>
      <c r="W80" s="6"/>
      <c r="X80" s="6"/>
      <c r="Y80" s="6"/>
      <c r="Z80" s="6"/>
    </row>
    <row r="81" spans="1:26" ht="30" x14ac:dyDescent="0.2">
      <c r="A81" s="27" t="s">
        <v>28</v>
      </c>
      <c r="B81" s="28"/>
      <c r="C81" s="29" t="s">
        <v>88</v>
      </c>
      <c r="D81" s="30" t="s">
        <v>359</v>
      </c>
      <c r="E81" s="31" t="s">
        <v>148</v>
      </c>
      <c r="F81" s="73" t="s">
        <v>157</v>
      </c>
      <c r="G81" s="30" t="s">
        <v>330</v>
      </c>
      <c r="H81" s="31" t="s">
        <v>147</v>
      </c>
      <c r="I81" s="30" t="s">
        <v>155</v>
      </c>
      <c r="J81" s="126">
        <v>43374</v>
      </c>
      <c r="K81" s="58">
        <v>44470</v>
      </c>
      <c r="L81" s="30" t="s">
        <v>163</v>
      </c>
      <c r="M81" s="34" t="s">
        <v>276</v>
      </c>
      <c r="N81" s="30" t="s">
        <v>449</v>
      </c>
      <c r="O81" s="48"/>
      <c r="P81" s="6"/>
      <c r="Q81" s="6"/>
      <c r="R81" s="6"/>
      <c r="S81" s="6"/>
      <c r="T81" s="6"/>
      <c r="U81" s="6"/>
      <c r="V81" s="6"/>
      <c r="W81" s="6"/>
      <c r="X81" s="6"/>
      <c r="Y81" s="6"/>
      <c r="Z81" s="6"/>
    </row>
    <row r="82" spans="1:26" ht="97.5" x14ac:dyDescent="0.2">
      <c r="A82" s="27" t="s">
        <v>28</v>
      </c>
      <c r="B82" s="112">
        <v>41</v>
      </c>
      <c r="C82" s="32" t="s">
        <v>177</v>
      </c>
      <c r="D82" s="32" t="s">
        <v>359</v>
      </c>
      <c r="E82" s="132" t="str">
        <f>VLOOKUP(B82,[1]Feuil1!$B$7:$N$200,2,FALSE)</f>
        <v xml:space="preserve">Blocs d'éclairage de sécurité </v>
      </c>
      <c r="F82" s="57" t="s">
        <v>188</v>
      </c>
      <c r="G82" s="132" t="str">
        <f>VLOOKUP(B82,[1]Feuil1!$B$7:$N$200,3,FALSE)</f>
        <v>Surveillance de l'autonomie pendant une heure de l'éclairage de sécurité et des blocs d'éclairage de sécurité</v>
      </c>
      <c r="H82" s="31" t="s">
        <v>93</v>
      </c>
      <c r="I82" s="132" t="str">
        <f>VLOOKUP(B82,[1]Feuil1!$B$7:$N$200,4,FALSE)</f>
        <v>Bi-annuelle</v>
      </c>
      <c r="J82" s="119">
        <f>VLOOKUP(B82,[1]Feuil1!$B$7:$N$200,5,FALSE)</f>
        <v>43822</v>
      </c>
      <c r="K82" s="58">
        <f>VLOOKUP(B82,[1]Feuil1!$B$7:$N$200,6,FALSE)</f>
        <v>44005</v>
      </c>
      <c r="L82" s="110" t="str">
        <f>VLOOKUP(B82,[1]Feuil1!$B$7:$N$200,7,FALSE)</f>
        <v>B. LANDRE</v>
      </c>
      <c r="M82" s="115" t="str">
        <f>VLOOKUP(B82,[1]Feuil1!$B$7:$N$200,8,FALSE)</f>
        <v>B. LANDRE</v>
      </c>
      <c r="N82" s="115" t="str">
        <f>VLOOKUP(B82,[1]Feuil1!$B$7:$N$200,9,FALSE)</f>
        <v>L:\MAINTENANCE\Fournisseurs\Contrôles réglementaires</v>
      </c>
      <c r="O82" s="115" t="str">
        <f>VLOOKUP(B82,[1]Feuil1!$B$7:$N$200,13,FALSE)</f>
        <v>Réalisé en interne depuis le 11/2019.  Contrôle du 23-12-2019                RAS. Voir pbs LES n°66 - 67 et 24</v>
      </c>
      <c r="P82" s="6"/>
      <c r="Q82" s="6"/>
      <c r="R82" s="6"/>
      <c r="S82" s="6"/>
      <c r="T82" s="6"/>
      <c r="U82" s="6"/>
      <c r="V82" s="6"/>
      <c r="W82" s="6"/>
      <c r="X82" s="6"/>
      <c r="Y82" s="6"/>
      <c r="Z82" s="6"/>
    </row>
    <row r="83" spans="1:26" ht="33" x14ac:dyDescent="0.2">
      <c r="A83" s="27" t="s">
        <v>44</v>
      </c>
      <c r="B83" s="28"/>
      <c r="C83" s="29" t="s">
        <v>17</v>
      </c>
      <c r="D83" s="29" t="s">
        <v>17</v>
      </c>
      <c r="E83" s="47"/>
      <c r="F83" s="32" t="s">
        <v>113</v>
      </c>
      <c r="G83" s="30" t="s">
        <v>45</v>
      </c>
      <c r="H83" s="31" t="s">
        <v>94</v>
      </c>
      <c r="I83" s="32" t="s">
        <v>46</v>
      </c>
      <c r="J83" s="125"/>
      <c r="K83" s="58" t="s">
        <v>216</v>
      </c>
      <c r="L83" s="32" t="s">
        <v>163</v>
      </c>
      <c r="M83" s="32" t="s">
        <v>299</v>
      </c>
      <c r="N83" s="30" t="s">
        <v>47</v>
      </c>
      <c r="O83" s="31" t="s">
        <v>391</v>
      </c>
      <c r="P83" s="6"/>
      <c r="Q83" s="6"/>
      <c r="R83" s="6"/>
      <c r="S83" s="6"/>
      <c r="T83" s="6"/>
      <c r="U83" s="6"/>
      <c r="V83" s="6"/>
      <c r="W83" s="6"/>
      <c r="X83" s="6"/>
      <c r="Y83" s="6"/>
      <c r="Z83" s="6"/>
    </row>
    <row r="84" spans="1:26" ht="45" x14ac:dyDescent="0.2">
      <c r="A84" s="27" t="s">
        <v>28</v>
      </c>
      <c r="B84" s="28"/>
      <c r="C84" s="55"/>
      <c r="D84" s="34"/>
      <c r="E84" s="47"/>
      <c r="F84" s="32" t="s">
        <v>38</v>
      </c>
      <c r="G84" s="30" t="s">
        <v>36</v>
      </c>
      <c r="H84" s="31" t="s">
        <v>90</v>
      </c>
      <c r="I84" s="32" t="s">
        <v>41</v>
      </c>
      <c r="J84" s="125"/>
      <c r="K84" s="58" t="s">
        <v>216</v>
      </c>
      <c r="L84" s="30" t="s">
        <v>163</v>
      </c>
      <c r="M84" s="34"/>
      <c r="N84" s="30" t="s">
        <v>37</v>
      </c>
      <c r="O84" s="31"/>
      <c r="P84" s="6"/>
      <c r="Q84" s="6"/>
      <c r="R84" s="6"/>
      <c r="S84" s="6"/>
      <c r="T84" s="6"/>
      <c r="U84" s="6"/>
      <c r="V84" s="6"/>
      <c r="W84" s="6"/>
      <c r="X84" s="6"/>
      <c r="Y84" s="6"/>
      <c r="Z84" s="6"/>
    </row>
    <row r="85" spans="1:26" ht="30" x14ac:dyDescent="0.2">
      <c r="A85" s="27" t="s">
        <v>28</v>
      </c>
      <c r="B85" s="28"/>
      <c r="C85" s="55"/>
      <c r="D85" s="34"/>
      <c r="E85" s="47"/>
      <c r="F85" s="32" t="s">
        <v>38</v>
      </c>
      <c r="G85" s="30" t="s">
        <v>39</v>
      </c>
      <c r="H85" s="31" t="s">
        <v>91</v>
      </c>
      <c r="I85" s="32" t="s">
        <v>41</v>
      </c>
      <c r="J85" s="125"/>
      <c r="K85" s="58" t="s">
        <v>216</v>
      </c>
      <c r="L85" s="30" t="s">
        <v>163</v>
      </c>
      <c r="M85" s="34"/>
      <c r="N85" s="30" t="s">
        <v>40</v>
      </c>
      <c r="O85" s="31"/>
      <c r="P85" s="6"/>
      <c r="Q85" s="6"/>
      <c r="R85" s="6"/>
      <c r="S85" s="6"/>
      <c r="T85" s="6"/>
      <c r="U85" s="6"/>
      <c r="V85" s="6"/>
      <c r="W85" s="6"/>
      <c r="X85" s="6"/>
      <c r="Y85" s="6"/>
      <c r="Z85" s="6"/>
    </row>
    <row r="86" spans="1:26" ht="45" x14ac:dyDescent="0.2">
      <c r="A86" s="27" t="s">
        <v>28</v>
      </c>
      <c r="B86" s="28"/>
      <c r="C86" s="55"/>
      <c r="D86" s="34"/>
      <c r="E86" s="47"/>
      <c r="F86" s="32" t="s">
        <v>38</v>
      </c>
      <c r="G86" s="30" t="s">
        <v>42</v>
      </c>
      <c r="H86" s="31" t="s">
        <v>92</v>
      </c>
      <c r="I86" s="32" t="s">
        <v>12</v>
      </c>
      <c r="J86" s="125"/>
      <c r="K86" s="58" t="s">
        <v>216</v>
      </c>
      <c r="L86" s="30" t="s">
        <v>163</v>
      </c>
      <c r="M86" s="34"/>
      <c r="N86" s="30" t="s">
        <v>43</v>
      </c>
      <c r="O86" s="31"/>
      <c r="P86" s="6"/>
      <c r="Q86" s="6"/>
      <c r="R86" s="6"/>
      <c r="S86" s="6"/>
      <c r="T86" s="6"/>
      <c r="U86" s="6"/>
      <c r="V86" s="6"/>
      <c r="W86" s="6"/>
      <c r="X86" s="6"/>
      <c r="Y86" s="6"/>
      <c r="Z86" s="6"/>
    </row>
    <row r="87" spans="1:26" ht="30" x14ac:dyDescent="0.2">
      <c r="A87" s="27" t="s">
        <v>44</v>
      </c>
      <c r="B87" s="28"/>
      <c r="C87" s="55"/>
      <c r="D87" s="34"/>
      <c r="E87" s="47"/>
      <c r="F87" s="32" t="s">
        <v>111</v>
      </c>
      <c r="G87" s="30" t="s">
        <v>52</v>
      </c>
      <c r="H87" s="31" t="s">
        <v>95</v>
      </c>
      <c r="I87" s="32" t="s">
        <v>392</v>
      </c>
      <c r="J87" s="125"/>
      <c r="K87" s="58" t="s">
        <v>216</v>
      </c>
      <c r="L87" s="32" t="s">
        <v>53</v>
      </c>
      <c r="M87" s="34"/>
      <c r="N87" s="30" t="s">
        <v>54</v>
      </c>
      <c r="O87" s="31" t="s">
        <v>393</v>
      </c>
      <c r="P87" s="6"/>
      <c r="Q87" s="6"/>
      <c r="R87" s="6"/>
      <c r="S87" s="6"/>
      <c r="T87" s="6"/>
      <c r="U87" s="6"/>
      <c r="V87" s="6"/>
      <c r="W87" s="6"/>
      <c r="X87" s="6"/>
      <c r="Y87" s="6"/>
      <c r="Z87" s="6"/>
    </row>
    <row r="88" spans="1:26" ht="75" x14ac:dyDescent="0.2">
      <c r="A88" s="27" t="s">
        <v>44</v>
      </c>
      <c r="B88" s="28"/>
      <c r="C88" s="29" t="s">
        <v>88</v>
      </c>
      <c r="D88" s="34"/>
      <c r="E88" s="47"/>
      <c r="F88" s="32" t="s">
        <v>58</v>
      </c>
      <c r="G88" s="30" t="s">
        <v>402</v>
      </c>
      <c r="H88" s="31" t="s">
        <v>98</v>
      </c>
      <c r="I88" s="32" t="s">
        <v>21</v>
      </c>
      <c r="J88" s="126">
        <v>43800</v>
      </c>
      <c r="K88" s="58">
        <v>44166</v>
      </c>
      <c r="L88" s="30" t="s">
        <v>163</v>
      </c>
      <c r="M88" s="34"/>
      <c r="N88" s="30" t="s">
        <v>449</v>
      </c>
      <c r="O88" s="31"/>
      <c r="P88" s="6"/>
      <c r="Q88" s="6"/>
      <c r="R88" s="6"/>
      <c r="S88" s="6"/>
      <c r="T88" s="6"/>
      <c r="U88" s="6"/>
      <c r="V88" s="6"/>
      <c r="W88" s="6"/>
      <c r="X88" s="6"/>
      <c r="Y88" s="6"/>
      <c r="Z88" s="6"/>
    </row>
    <row r="89" spans="1:26" ht="30" x14ac:dyDescent="0.2">
      <c r="A89" s="27" t="s">
        <v>28</v>
      </c>
      <c r="B89" s="28"/>
      <c r="C89" s="34"/>
      <c r="D89" s="34"/>
      <c r="E89" s="47"/>
      <c r="F89" s="32" t="s">
        <v>48</v>
      </c>
      <c r="G89" s="30" t="s">
        <v>49</v>
      </c>
      <c r="H89" s="31" t="s">
        <v>99</v>
      </c>
      <c r="I89" s="32" t="s">
        <v>21</v>
      </c>
      <c r="J89" s="127">
        <v>43525</v>
      </c>
      <c r="K89" s="58">
        <v>43831</v>
      </c>
      <c r="L89" s="32" t="s">
        <v>440</v>
      </c>
      <c r="M89" s="35" t="s">
        <v>383</v>
      </c>
      <c r="N89" s="30" t="s">
        <v>449</v>
      </c>
      <c r="O89" s="31" t="s">
        <v>489</v>
      </c>
      <c r="P89" s="6"/>
      <c r="Q89" s="6"/>
      <c r="R89" s="6"/>
      <c r="S89" s="6"/>
      <c r="T89" s="6"/>
      <c r="U89" s="6"/>
      <c r="V89" s="6"/>
      <c r="W89" s="6"/>
      <c r="X89" s="6"/>
      <c r="Y89" s="6"/>
      <c r="Z89" s="6"/>
    </row>
    <row r="90" spans="1:26" ht="45" x14ac:dyDescent="0.2">
      <c r="A90" s="27" t="s">
        <v>28</v>
      </c>
      <c r="B90" s="28"/>
      <c r="C90" s="29" t="s">
        <v>102</v>
      </c>
      <c r="D90" s="34"/>
      <c r="E90" s="47"/>
      <c r="F90" s="32" t="s">
        <v>61</v>
      </c>
      <c r="G90" s="30" t="s">
        <v>62</v>
      </c>
      <c r="H90" s="31" t="s">
        <v>103</v>
      </c>
      <c r="I90" s="32" t="s">
        <v>138</v>
      </c>
      <c r="J90" s="118">
        <v>43739</v>
      </c>
      <c r="K90" s="58">
        <v>43952</v>
      </c>
      <c r="L90" s="30" t="s">
        <v>163</v>
      </c>
      <c r="M90" s="34"/>
      <c r="N90" s="30" t="s">
        <v>63</v>
      </c>
      <c r="O90" s="31"/>
      <c r="P90" s="6"/>
      <c r="Q90" s="6"/>
      <c r="R90" s="6"/>
      <c r="S90" s="6"/>
      <c r="T90" s="6"/>
      <c r="U90" s="6"/>
      <c r="V90" s="6"/>
      <c r="W90" s="6"/>
      <c r="X90" s="6"/>
      <c r="Y90" s="6"/>
      <c r="Z90" s="6"/>
    </row>
    <row r="91" spans="1:26" ht="45" x14ac:dyDescent="0.2">
      <c r="A91" s="27" t="s">
        <v>28</v>
      </c>
      <c r="B91" s="28"/>
      <c r="C91" s="29" t="s">
        <v>114</v>
      </c>
      <c r="D91" s="34"/>
      <c r="E91" s="47"/>
      <c r="F91" s="32" t="s">
        <v>61</v>
      </c>
      <c r="G91" s="30" t="s">
        <v>64</v>
      </c>
      <c r="H91" s="31" t="s">
        <v>104</v>
      </c>
      <c r="I91" s="32" t="s">
        <v>71</v>
      </c>
      <c r="J91" s="126">
        <v>43466</v>
      </c>
      <c r="K91" s="58">
        <v>45292</v>
      </c>
      <c r="L91" s="30" t="s">
        <v>376</v>
      </c>
      <c r="M91" s="34"/>
      <c r="N91" s="30" t="s">
        <v>301</v>
      </c>
      <c r="O91" s="48"/>
      <c r="P91" s="6"/>
      <c r="Q91" s="6"/>
      <c r="R91" s="6"/>
      <c r="S91" s="6"/>
      <c r="T91" s="6"/>
      <c r="U91" s="6"/>
      <c r="V91" s="6"/>
      <c r="W91" s="6"/>
      <c r="X91" s="6"/>
      <c r="Y91" s="6"/>
      <c r="Z91" s="6"/>
    </row>
    <row r="92" spans="1:26" ht="59.25" customHeight="1" x14ac:dyDescent="0.2">
      <c r="A92" s="31" t="s">
        <v>28</v>
      </c>
      <c r="B92" s="112">
        <v>19</v>
      </c>
      <c r="C92" s="55"/>
      <c r="D92" s="55"/>
      <c r="E92" s="132" t="str">
        <f>VLOOKUP(B92,[1]Feuil1!$B$7:$N$200,2,FALSE)</f>
        <v>Tous les néons</v>
      </c>
      <c r="F92" s="57" t="s">
        <v>178</v>
      </c>
      <c r="G92" s="132" t="str">
        <f>VLOOKUP(B92,[1]Feuil1!$B$7:$N$200,3,FALSE)</f>
        <v>Changement des néons HS</v>
      </c>
      <c r="H92" s="57" t="s">
        <v>78</v>
      </c>
      <c r="I92" s="132" t="str">
        <f>VLOOKUP(B92,[1]Feuil1!$B$7:$N$200,4,FALSE)</f>
        <v>Bi-annuelle</v>
      </c>
      <c r="J92" s="119">
        <f>VLOOKUP(B92,[1]Feuil1!$B$7:$N$200,5,FALSE)</f>
        <v>43889</v>
      </c>
      <c r="K92" s="58">
        <f>VLOOKUP(B92,[1]Feuil1!$B$7:$N$200,6,FALSE)</f>
        <v>44071</v>
      </c>
      <c r="L92" s="110" t="str">
        <f>VLOOKUP(B92,[1]Feuil1!$B$7:$N$200,7,FALSE)</f>
        <v>B. LANDRE</v>
      </c>
      <c r="M92" s="115" t="str">
        <f>VLOOKUP(B92,[1]Feuil1!$B$7:$N$200,8,FALSE)</f>
        <v>B. LANDRE</v>
      </c>
      <c r="N92" s="115" t="str">
        <f>VLOOKUP(B92,[1]Feuil1!$B$7:$N$200,9,FALSE)</f>
        <v xml:space="preserve"> /</v>
      </c>
      <c r="O92" s="115" t="str">
        <f>VLOOKUP(B92,[1]Feuil1!$B$7:$N$200,13,FALSE)</f>
        <v xml:space="preserve"> /</v>
      </c>
      <c r="P92" s="6"/>
      <c r="Q92" s="6"/>
      <c r="R92" s="6"/>
      <c r="S92" s="6"/>
      <c r="T92" s="6"/>
      <c r="U92" s="6"/>
      <c r="V92" s="6"/>
      <c r="W92" s="6"/>
      <c r="X92" s="6"/>
      <c r="Y92" s="6"/>
      <c r="Z92" s="6"/>
    </row>
    <row r="93" spans="1:26" ht="78" x14ac:dyDescent="0.2">
      <c r="A93" s="31" t="s">
        <v>28</v>
      </c>
      <c r="B93" s="112">
        <v>20</v>
      </c>
      <c r="C93" s="32" t="s">
        <v>97</v>
      </c>
      <c r="D93" s="55"/>
      <c r="E93" s="132" t="str">
        <f>VLOOKUP(B93,[1]Feuil1!$B$7:$N$200,2,FALSE)</f>
        <v>portes automatiques et semi-automatiques</v>
      </c>
      <c r="F93" s="57" t="s">
        <v>179</v>
      </c>
      <c r="G93" s="132" t="str">
        <f>VLOOKUP(B93,[1]Feuil1!$B$7:$N$200,3,FALSE)</f>
        <v>Vérification des portes automatiques</v>
      </c>
      <c r="H93" s="57" t="s">
        <v>78</v>
      </c>
      <c r="I93" s="132" t="str">
        <f>VLOOKUP(B93,[1]Feuil1!$B$7:$N$200,4,FALSE)</f>
        <v>Bi-annuelle</v>
      </c>
      <c r="J93" s="119">
        <f>VLOOKUP(B93,[1]Feuil1!$B$7:$N$200,5,FALSE)</f>
        <v>43734</v>
      </c>
      <c r="K93" s="58">
        <f>VLOOKUP(B93,[1]Feuil1!$B$7:$N$200,6,FALSE)</f>
        <v>43916</v>
      </c>
      <c r="L93" s="110" t="str">
        <f>VLOOKUP(B93,[1]Feuil1!$B$7:$N$200,7,FALSE)</f>
        <v>B. LANDRE</v>
      </c>
      <c r="M93" s="115" t="str">
        <f>VLOOKUP(B93,[1]Feuil1!$B$7:$N$200,8,FALSE)</f>
        <v>KONE</v>
      </c>
      <c r="N93" s="115" t="str">
        <f>VLOOKUP(B93,[1]Feuil1!$B$7:$N$200,9,FALSE)</f>
        <v>L:\MAINTENANCE\Fournisseurs\Contrôles réglementaires</v>
      </c>
      <c r="O93" s="115" t="str">
        <f>VLOOKUP(B93,[1]Feuil1!$B$7:$N$200,13,FALSE)</f>
        <v>Non réalisé cause COVID-19   A planifier en mai ou Juin. Proposition faite pour réaliser les contrôles en S24. en attente retour</v>
      </c>
      <c r="P93" s="6"/>
      <c r="Q93" s="6"/>
      <c r="R93" s="6"/>
      <c r="S93" s="6"/>
      <c r="T93" s="6"/>
      <c r="U93" s="6"/>
      <c r="V93" s="6"/>
      <c r="W93" s="6"/>
      <c r="X93" s="6"/>
      <c r="Y93" s="6"/>
      <c r="Z93" s="6"/>
    </row>
    <row r="94" spans="1:26" ht="66" customHeight="1" x14ac:dyDescent="0.2">
      <c r="A94" s="31" t="s">
        <v>44</v>
      </c>
      <c r="B94" s="112">
        <v>24</v>
      </c>
      <c r="C94" s="32" t="s">
        <v>97</v>
      </c>
      <c r="D94" s="55"/>
      <c r="E94" s="132" t="str">
        <f>VLOOKUP(B94,[1]Feuil1!$B$7:$N$200,2,FALSE)</f>
        <v>EPI</v>
      </c>
      <c r="F94" s="57" t="s">
        <v>303</v>
      </c>
      <c r="G94" s="132" t="str">
        <f>VLOOKUP(B94,[1]Feuil1!$B$7:$N$200,3,FALSE)</f>
        <v>Vérification des accéssoires de sécurité contre les chuttes de hauteur</v>
      </c>
      <c r="H94" s="57" t="s">
        <v>215</v>
      </c>
      <c r="I94" s="132" t="str">
        <f>VLOOKUP(B94,[1]Feuil1!$B$7:$N$200,4,FALSE)</f>
        <v>annuel</v>
      </c>
      <c r="J94" s="119">
        <f>VLOOKUP(B94,[1]Feuil1!$B$7:$N$200,5,FALSE)</f>
        <v>43808</v>
      </c>
      <c r="K94" s="58">
        <f>VLOOKUP(B94,[1]Feuil1!$B$7:$N$200,6,FALSE)</f>
        <v>44172</v>
      </c>
      <c r="L94" s="110" t="str">
        <f>VLOOKUP(B94,[1]Feuil1!$B$7:$N$200,7,FALSE)</f>
        <v>B. LANDRE</v>
      </c>
      <c r="M94" s="115" t="str">
        <f>VLOOKUP(B94,[1]Feuil1!$B$7:$N$200,8,FALSE)</f>
        <v>APAVE</v>
      </c>
      <c r="N94" s="115" t="str">
        <f>VLOOKUP(B94,[1]Feuil1!$B$7:$N$200,9,FALSE)</f>
        <v>L:\MAINTENANCE\Fournisseurs\Contrôles réglementaires</v>
      </c>
      <c r="O94" s="115" t="str">
        <f>VLOOKUP(B94,[1]Feuil1!$B$7:$N$200,13,FALSE)</f>
        <v>G1000</v>
      </c>
      <c r="P94" s="6"/>
      <c r="Q94" s="6"/>
      <c r="R94" s="6"/>
      <c r="S94" s="6"/>
      <c r="T94" s="6"/>
      <c r="U94" s="6"/>
      <c r="V94" s="6"/>
      <c r="W94" s="6"/>
      <c r="X94" s="6"/>
      <c r="Y94" s="6"/>
      <c r="Z94" s="6"/>
    </row>
    <row r="95" spans="1:26" ht="78" x14ac:dyDescent="0.2">
      <c r="A95" s="31" t="s">
        <v>44</v>
      </c>
      <c r="B95" s="112">
        <v>26</v>
      </c>
      <c r="C95" s="32" t="s">
        <v>83</v>
      </c>
      <c r="D95" s="55"/>
      <c r="E95" s="132" t="str">
        <f>VLOOKUP(B95,[1]Feuil1!$B$7:$N$200,2,FALSE)</f>
        <v>EPC (ligne de vie au dessus des étuves et des toitures)</v>
      </c>
      <c r="F95" s="57" t="s">
        <v>183</v>
      </c>
      <c r="G95" s="132" t="str">
        <f>VLOOKUP(B95,[1]Feuil1!$B$7:$N$200,3,FALSE)</f>
        <v>Vérification 
ligne de vie (10 élements)</v>
      </c>
      <c r="H95" s="57" t="s">
        <v>215</v>
      </c>
      <c r="I95" s="132" t="str">
        <f>VLOOKUP(B95,[1]Feuil1!$B$7:$N$200,4,FALSE)</f>
        <v>annuel</v>
      </c>
      <c r="J95" s="119">
        <f>VLOOKUP(B95,[1]Feuil1!$B$7:$N$200,5,FALSE)</f>
        <v>43636</v>
      </c>
      <c r="K95" s="58">
        <f>VLOOKUP(B95,[1]Feuil1!$B$7:$N$200,6,FALSE)</f>
        <v>44001</v>
      </c>
      <c r="L95" s="110" t="str">
        <f>VLOOKUP(B95,[1]Feuil1!$B$7:$N$200,7,FALSE)</f>
        <v>B. LANDRE</v>
      </c>
      <c r="M95" s="115" t="str">
        <f>VLOOKUP(B95,[1]Feuil1!$B$7:$N$200,8,FALSE)</f>
        <v>APAVE</v>
      </c>
      <c r="N95" s="115" t="str">
        <f>VLOOKUP(B95,[1]Feuil1!$B$7:$N$200,9,FALSE)</f>
        <v>L:\MAINTENANCE\Fournisseurs\Contrôles réglementaires</v>
      </c>
      <c r="O95" s="115" t="str">
        <f>VLOOKUP(B95,[1]Feuil1!$B$7:$N$200,13,FALSE)</f>
        <v>G1000.</v>
      </c>
      <c r="P95" s="6"/>
      <c r="Q95" s="6"/>
      <c r="R95" s="6"/>
      <c r="S95" s="6"/>
      <c r="T95" s="6"/>
      <c r="U95" s="6"/>
      <c r="V95" s="6"/>
      <c r="W95" s="6"/>
      <c r="X95" s="6"/>
      <c r="Y95" s="6"/>
      <c r="Z95" s="6"/>
    </row>
    <row r="96" spans="1:26" ht="58.5" x14ac:dyDescent="0.2">
      <c r="A96" s="31" t="s">
        <v>44</v>
      </c>
      <c r="B96" s="112">
        <v>27</v>
      </c>
      <c r="C96" s="32" t="s">
        <v>259</v>
      </c>
      <c r="D96" s="55"/>
      <c r="E96" s="132" t="str">
        <f>VLOOKUP(B96,[1]Feuil1!$B$7:$N$200,2,FALSE)</f>
        <v>RAYONNAGES            FREUDENBERG                   Tous les ateliers</v>
      </c>
      <c r="F96" s="57" t="s">
        <v>442</v>
      </c>
      <c r="G96" s="132" t="str">
        <f>VLOOKUP(B96,[1]Feuil1!$B$7:$N$200,3,FALSE)</f>
        <v>Vérification  des rayonnages                 (contrôle visuel)</v>
      </c>
      <c r="H96" s="57" t="s">
        <v>445</v>
      </c>
      <c r="I96" s="132" t="str">
        <f>VLOOKUP(B96,[1]Feuil1!$B$7:$N$200,4,FALSE)</f>
        <v>annuel</v>
      </c>
      <c r="J96" s="119">
        <f>VLOOKUP(B96,[1]Feuil1!$B$7:$N$200,5,FALSE)</f>
        <v>43787</v>
      </c>
      <c r="K96" s="58">
        <f>VLOOKUP(B96,[1]Feuil1!$B$7:$N$200,6,FALSE)</f>
        <v>44153</v>
      </c>
      <c r="L96" s="110" t="str">
        <f>VLOOKUP(B96,[1]Feuil1!$B$7:$N$200,7,FALSE)</f>
        <v>B. LANDRE</v>
      </c>
      <c r="M96" s="115" t="str">
        <f>VLOOKUP(B96,[1]Feuil1!$B$7:$N$200,8,FALSE)</f>
        <v>B. LANDRE</v>
      </c>
      <c r="N96" s="115" t="str">
        <f>VLOOKUP(B96,[1]Feuil1!$B$7:$N$200,9,FALSE)</f>
        <v>classeur HSE</v>
      </c>
      <c r="O96" s="115" t="str">
        <f>VLOOKUP(B96,[1]Feuil1!$B$7:$N$200,13,FALSE)</f>
        <v xml:space="preserve"> /</v>
      </c>
      <c r="P96" s="6"/>
      <c r="Q96" s="6"/>
      <c r="R96" s="6"/>
      <c r="S96" s="6"/>
      <c r="T96" s="6"/>
      <c r="U96" s="6"/>
      <c r="V96" s="6"/>
      <c r="W96" s="6"/>
      <c r="X96" s="6"/>
      <c r="Y96" s="6"/>
      <c r="Z96" s="6"/>
    </row>
    <row r="97" spans="1:26" ht="45" x14ac:dyDescent="0.2">
      <c r="A97" s="31" t="s">
        <v>44</v>
      </c>
      <c r="B97" s="112">
        <v>28</v>
      </c>
      <c r="C97" s="32" t="s">
        <v>97</v>
      </c>
      <c r="D97" s="55"/>
      <c r="E97" s="132" t="str">
        <f>VLOOKUP(B97,[1]Feuil1!$B$7:$N$200,2,FALSE)</f>
        <v>liste échelles - escabeaux - marche pied</v>
      </c>
      <c r="F97" s="57" t="s">
        <v>184</v>
      </c>
      <c r="G97" s="132" t="str">
        <f>VLOOKUP(B97,[1]Feuil1!$B$7:$N$200,3,FALSE)</f>
        <v>Vérfication des echelles / plateformes</v>
      </c>
      <c r="H97" s="57" t="s">
        <v>215</v>
      </c>
      <c r="I97" s="132" t="str">
        <f>VLOOKUP(B97,[1]Feuil1!$B$7:$N$200,4,FALSE)</f>
        <v>annuel</v>
      </c>
      <c r="J97" s="119">
        <f>VLOOKUP(B97,[1]Feuil1!$B$7:$N$200,5,FALSE)</f>
        <v>43846</v>
      </c>
      <c r="K97" s="58">
        <f>VLOOKUP(B97,[1]Feuil1!$B$7:$N$200,6,FALSE)</f>
        <v>44212</v>
      </c>
      <c r="L97" s="110" t="str">
        <f>VLOOKUP(B97,[1]Feuil1!$B$7:$N$200,7,FALSE)</f>
        <v>B. LANDRE</v>
      </c>
      <c r="M97" s="115" t="str">
        <f>VLOOKUP(B97,[1]Feuil1!$B$7:$N$200,8,FALSE)</f>
        <v>B. LANDRE</v>
      </c>
      <c r="N97" s="115" t="str">
        <f>VLOOKUP(B97,[1]Feuil1!$B$7:$N$200,9,FALSE)</f>
        <v>classeur HSE</v>
      </c>
      <c r="O97" s="115" t="str">
        <f>VLOOKUP(B97,[1]Feuil1!$B$7:$N$200,13,FALSE)</f>
        <v xml:space="preserve"> /</v>
      </c>
      <c r="P97" s="6"/>
      <c r="Q97" s="6"/>
      <c r="R97" s="6"/>
      <c r="S97" s="6"/>
      <c r="T97" s="6"/>
      <c r="U97" s="6"/>
      <c r="V97" s="6"/>
      <c r="W97" s="6"/>
      <c r="X97" s="6"/>
      <c r="Y97" s="6"/>
      <c r="Z97" s="6"/>
    </row>
    <row r="98" spans="1:26" ht="93.75" customHeight="1" x14ac:dyDescent="0.2">
      <c r="A98" s="85" t="s">
        <v>44</v>
      </c>
      <c r="B98" s="78"/>
      <c r="C98" s="87" t="s">
        <v>177</v>
      </c>
      <c r="D98" s="59" t="s">
        <v>305</v>
      </c>
      <c r="E98" s="86" t="s">
        <v>70</v>
      </c>
      <c r="F98" s="59" t="s">
        <v>185</v>
      </c>
      <c r="G98" s="59" t="s">
        <v>229</v>
      </c>
      <c r="H98" s="59" t="s">
        <v>78</v>
      </c>
      <c r="I98" s="59" t="s">
        <v>11</v>
      </c>
      <c r="J98" s="124"/>
      <c r="K98" s="124"/>
      <c r="L98" s="87" t="s">
        <v>163</v>
      </c>
      <c r="M98" s="87" t="s">
        <v>167</v>
      </c>
      <c r="N98" s="59" t="s">
        <v>206</v>
      </c>
      <c r="O98" s="59" t="s">
        <v>386</v>
      </c>
      <c r="P98" s="6"/>
      <c r="Q98" s="6"/>
      <c r="R98" s="6"/>
      <c r="S98" s="6"/>
      <c r="T98" s="6"/>
      <c r="U98" s="6"/>
      <c r="V98" s="6"/>
      <c r="W98" s="6"/>
      <c r="X98" s="6"/>
      <c r="Y98" s="6"/>
      <c r="Z98" s="6"/>
    </row>
    <row r="99" spans="1:26" ht="97.5" x14ac:dyDescent="0.2">
      <c r="A99" s="31" t="s">
        <v>44</v>
      </c>
      <c r="B99" s="112">
        <v>30</v>
      </c>
      <c r="C99" s="32" t="s">
        <v>177</v>
      </c>
      <c r="D99" s="57" t="s">
        <v>305</v>
      </c>
      <c r="E99" s="132" t="str">
        <f>VLOOKUP(B99,[1]Feuil1!$B$7:$N$200,2,FALSE)</f>
        <v>transformateurs</v>
      </c>
      <c r="F99" s="57" t="s">
        <v>186</v>
      </c>
      <c r="G99" s="132" t="str">
        <f>VLOOKUP(B99,[1]Feuil1!$B$7:$N$200,3,FALSE)</f>
        <v>Vérification des transformateurs - distribution électrique
mesure d'isolement des transformateurs</v>
      </c>
      <c r="H99" s="57" t="s">
        <v>78</v>
      </c>
      <c r="I99" s="132" t="str">
        <f>VLOOKUP(B99,[1]Feuil1!$B$7:$N$200,4,FALSE)</f>
        <v>annuel</v>
      </c>
      <c r="J99" s="119">
        <f>VLOOKUP(B99,[1]Feuil1!$B$7:$N$200,5,FALSE)</f>
        <v>43736</v>
      </c>
      <c r="K99" s="58">
        <f>VLOOKUP(B99,[1]Feuil1!$B$7:$N$200,6,FALSE)</f>
        <v>44102</v>
      </c>
      <c r="L99" s="110" t="str">
        <f>VLOOKUP(B99,[1]Feuil1!$B$7:$N$200,7,FALSE)</f>
        <v>F.DEMAY</v>
      </c>
      <c r="M99" s="115" t="str">
        <f>VLOOKUP(B99,[1]Feuil1!$B$7:$N$200,8,FALSE)</f>
        <v>APAVE</v>
      </c>
      <c r="N99" s="115" t="str">
        <f>VLOOKUP(B99,[1]Feuil1!$B$7:$N$200,9,FALSE)</f>
        <v>L:\MAINTENANCE\Fournisseurs\Contrôles réglementaires</v>
      </c>
      <c r="O99" s="115" t="str">
        <f>VLOOKUP(B99,[1]Feuil1!$B$7:$N$200,13,FALSE)</f>
        <v>A3000</v>
      </c>
      <c r="P99" s="6"/>
      <c r="Q99" s="6"/>
      <c r="R99" s="6"/>
      <c r="S99" s="6"/>
      <c r="T99" s="6"/>
      <c r="U99" s="6"/>
      <c r="V99" s="6"/>
      <c r="W99" s="6"/>
      <c r="X99" s="6"/>
      <c r="Y99" s="6"/>
      <c r="Z99" s="6"/>
    </row>
    <row r="100" spans="1:26" s="96" customFormat="1" ht="78" x14ac:dyDescent="0.2">
      <c r="A100" s="31" t="s">
        <v>44</v>
      </c>
      <c r="B100" s="112">
        <v>31</v>
      </c>
      <c r="C100" s="32" t="s">
        <v>177</v>
      </c>
      <c r="D100" s="57" t="s">
        <v>305</v>
      </c>
      <c r="E100" s="132" t="str">
        <f>VLOOKUP(B100,[1]Feuil1!$B$7:$N$200,2,FALSE)</f>
        <v xml:space="preserve">Liste et plan de situation des extincteurs </v>
      </c>
      <c r="F100" s="57" t="s">
        <v>372</v>
      </c>
      <c r="G100" s="132" t="str">
        <f>VLOOKUP(B100,[1]Feuil1!$B$7:$N$200,3,FALSE)</f>
        <v>Vérification des extincteurs.</v>
      </c>
      <c r="H100" s="57" t="s">
        <v>467</v>
      </c>
      <c r="I100" s="132" t="str">
        <f>VLOOKUP(B100,[1]Feuil1!$B$7:$N$200,4,FALSE)</f>
        <v>annuel</v>
      </c>
      <c r="J100" s="119">
        <f>VLOOKUP(B100,[1]Feuil1!$B$7:$N$200,5,FALSE)</f>
        <v>43766</v>
      </c>
      <c r="K100" s="58">
        <f>VLOOKUP(B100,[1]Feuil1!$B$7:$N$200,6,FALSE)</f>
        <v>44132</v>
      </c>
      <c r="L100" s="110" t="str">
        <f>VLOOKUP(B100,[1]Feuil1!$B$7:$N$200,7,FALSE)</f>
        <v>B. LANDRE</v>
      </c>
      <c r="M100" s="115" t="str">
        <f>VLOOKUP(B100,[1]Feuil1!$B$7:$N$200,8,FALSE)</f>
        <v>CHRONOFEU</v>
      </c>
      <c r="N100" s="115" t="str">
        <f>VLOOKUP(B100,[1]Feuil1!$B$7:$N$200,9,FALSE)</f>
        <v>L:\MAINTENANCE\Fournisseurs\Contrôles réglementaires</v>
      </c>
      <c r="O100" s="115" t="str">
        <f>VLOOKUP(B100,[1]Feuil1!$B$7:$N$200,13,FALSE)</f>
        <v xml:space="preserve"> /</v>
      </c>
      <c r="P100" s="95"/>
      <c r="Q100" s="95"/>
      <c r="R100" s="95"/>
      <c r="S100" s="95"/>
      <c r="T100" s="95"/>
      <c r="U100" s="95"/>
      <c r="V100" s="95"/>
      <c r="W100" s="95"/>
      <c r="X100" s="95"/>
      <c r="Y100" s="95"/>
      <c r="Z100" s="95"/>
    </row>
    <row r="101" spans="1:26" ht="78" x14ac:dyDescent="0.2">
      <c r="A101" s="31" t="s">
        <v>44</v>
      </c>
      <c r="B101" s="112">
        <v>32</v>
      </c>
      <c r="C101" s="32" t="s">
        <v>177</v>
      </c>
      <c r="D101" s="57" t="s">
        <v>305</v>
      </c>
      <c r="E101" s="132" t="str">
        <f>VLOOKUP(B101,[1]Feuil1!$B$7:$N$200,2,FALSE)</f>
        <v>Liste des éxutoires de fumées</v>
      </c>
      <c r="F101" s="57" t="s">
        <v>187</v>
      </c>
      <c r="G101" s="132" t="str">
        <f>VLOOKUP(B101,[1]Feuil1!$B$7:$N$200,3,FALSE)</f>
        <v>Vérification des exutoires de fumées</v>
      </c>
      <c r="H101" s="57" t="s">
        <v>466</v>
      </c>
      <c r="I101" s="132" t="str">
        <f>VLOOKUP(B101,[1]Feuil1!$B$7:$N$200,4,FALSE)</f>
        <v>annuel</v>
      </c>
      <c r="J101" s="119">
        <f>VLOOKUP(B101,[1]Feuil1!$B$7:$N$200,5,FALSE)</f>
        <v>43797</v>
      </c>
      <c r="K101" s="58">
        <f>VLOOKUP(B101,[1]Feuil1!$B$7:$N$200,6,FALSE)</f>
        <v>44162</v>
      </c>
      <c r="L101" s="110" t="str">
        <f>VLOOKUP(B101,[1]Feuil1!$B$7:$N$200,7,FALSE)</f>
        <v>B. LANDRE</v>
      </c>
      <c r="M101" s="115" t="str">
        <f>VLOOKUP(B101,[1]Feuil1!$B$7:$N$200,8,FALSE)</f>
        <v>CHRONOFEU</v>
      </c>
      <c r="N101" s="115" t="str">
        <f>VLOOKUP(B101,[1]Feuil1!$B$7:$N$200,9,FALSE)</f>
        <v>L:\MAINTENANCE\Fournisseurs\Contrôles réglementaires</v>
      </c>
      <c r="O101" s="115" t="str">
        <f>VLOOKUP(B101,[1]Feuil1!$B$7:$N$200,13,FALSE)</f>
        <v xml:space="preserve"> /</v>
      </c>
      <c r="P101" s="6"/>
      <c r="Q101" s="6"/>
      <c r="R101" s="6"/>
      <c r="S101" s="6"/>
      <c r="T101" s="6"/>
      <c r="U101" s="6"/>
      <c r="V101" s="6"/>
      <c r="W101" s="6"/>
      <c r="X101" s="6"/>
      <c r="Y101" s="6"/>
      <c r="Z101" s="6"/>
    </row>
    <row r="102" spans="1:26" ht="45" x14ac:dyDescent="0.2">
      <c r="A102" s="31" t="s">
        <v>44</v>
      </c>
      <c r="B102" s="28"/>
      <c r="C102" s="32" t="s">
        <v>177</v>
      </c>
      <c r="D102" s="57" t="s">
        <v>305</v>
      </c>
      <c r="E102" s="56" t="s">
        <v>388</v>
      </c>
      <c r="F102" s="57" t="s">
        <v>186</v>
      </c>
      <c r="G102" s="57" t="s">
        <v>389</v>
      </c>
      <c r="H102" s="57" t="s">
        <v>390</v>
      </c>
      <c r="I102" s="57" t="s">
        <v>155</v>
      </c>
      <c r="J102" s="120">
        <v>43252</v>
      </c>
      <c r="K102" s="58">
        <v>44348</v>
      </c>
      <c r="L102" s="72" t="s">
        <v>163</v>
      </c>
      <c r="M102" s="72" t="s">
        <v>163</v>
      </c>
      <c r="N102" s="72" t="s">
        <v>449</v>
      </c>
      <c r="O102" s="57"/>
      <c r="P102" s="6"/>
      <c r="Q102" s="6"/>
      <c r="R102" s="6"/>
      <c r="S102" s="6"/>
      <c r="T102" s="6"/>
      <c r="U102" s="6"/>
      <c r="V102" s="6"/>
      <c r="W102" s="6"/>
      <c r="X102" s="6"/>
      <c r="Y102" s="6"/>
      <c r="Z102" s="6"/>
    </row>
    <row r="103" spans="1:26" ht="45" x14ac:dyDescent="0.2">
      <c r="A103" s="31" t="s">
        <v>44</v>
      </c>
      <c r="B103" s="28"/>
      <c r="C103" s="32" t="s">
        <v>177</v>
      </c>
      <c r="D103" s="57" t="s">
        <v>305</v>
      </c>
      <c r="E103" s="56" t="s">
        <v>306</v>
      </c>
      <c r="F103" s="57" t="s">
        <v>186</v>
      </c>
      <c r="G103" s="57" t="s">
        <v>230</v>
      </c>
      <c r="H103" s="57" t="s">
        <v>307</v>
      </c>
      <c r="I103" s="57" t="s">
        <v>146</v>
      </c>
      <c r="J103" s="120">
        <v>43739</v>
      </c>
      <c r="K103" s="58">
        <v>44013</v>
      </c>
      <c r="L103" s="30" t="s">
        <v>163</v>
      </c>
      <c r="M103" s="30"/>
      <c r="N103" s="57" t="s">
        <v>449</v>
      </c>
      <c r="O103" s="57" t="s">
        <v>482</v>
      </c>
      <c r="P103" s="6"/>
      <c r="Q103" s="6"/>
      <c r="R103" s="6"/>
      <c r="S103" s="6"/>
      <c r="T103" s="6"/>
      <c r="U103" s="6"/>
      <c r="V103" s="6"/>
      <c r="W103" s="6"/>
      <c r="X103" s="6"/>
      <c r="Y103" s="6"/>
      <c r="Z103" s="6"/>
    </row>
    <row r="104" spans="1:26" s="89" customFormat="1" ht="30" x14ac:dyDescent="0.2">
      <c r="A104" s="31" t="s">
        <v>44</v>
      </c>
      <c r="B104" s="28"/>
      <c r="C104" s="32" t="s">
        <v>177</v>
      </c>
      <c r="D104" s="57" t="s">
        <v>305</v>
      </c>
      <c r="E104" s="56" t="s">
        <v>308</v>
      </c>
      <c r="F104" s="57" t="s">
        <v>189</v>
      </c>
      <c r="G104" s="57" t="s">
        <v>309</v>
      </c>
      <c r="H104" s="57" t="s">
        <v>310</v>
      </c>
      <c r="I104" s="57" t="s">
        <v>311</v>
      </c>
      <c r="J104" s="120">
        <v>43282</v>
      </c>
      <c r="K104" s="58">
        <v>44378</v>
      </c>
      <c r="L104" s="30" t="s">
        <v>163</v>
      </c>
      <c r="M104" s="30" t="s">
        <v>169</v>
      </c>
      <c r="N104" s="57" t="s">
        <v>449</v>
      </c>
      <c r="O104" s="57"/>
      <c r="P104" s="88"/>
      <c r="Q104" s="88"/>
      <c r="R104" s="88"/>
      <c r="S104" s="88"/>
      <c r="T104" s="88"/>
      <c r="U104" s="88"/>
      <c r="V104" s="88"/>
      <c r="W104" s="88"/>
      <c r="X104" s="88"/>
      <c r="Y104" s="88"/>
      <c r="Z104" s="88"/>
    </row>
    <row r="105" spans="1:26" ht="30" x14ac:dyDescent="0.2">
      <c r="A105" s="31" t="s">
        <v>44</v>
      </c>
      <c r="B105" s="28"/>
      <c r="C105" s="32" t="s">
        <v>177</v>
      </c>
      <c r="D105" s="57" t="s">
        <v>305</v>
      </c>
      <c r="E105" s="56" t="s">
        <v>249</v>
      </c>
      <c r="F105" s="57" t="s">
        <v>189</v>
      </c>
      <c r="G105" s="57" t="s">
        <v>231</v>
      </c>
      <c r="H105" s="57" t="s">
        <v>310</v>
      </c>
      <c r="I105" s="57" t="s">
        <v>138</v>
      </c>
      <c r="J105" s="120">
        <v>43800</v>
      </c>
      <c r="K105" s="58">
        <v>43983</v>
      </c>
      <c r="L105" s="30" t="s">
        <v>163</v>
      </c>
      <c r="M105" s="30" t="s">
        <v>169</v>
      </c>
      <c r="N105" s="57" t="s">
        <v>450</v>
      </c>
      <c r="O105" s="57"/>
      <c r="P105" s="6"/>
      <c r="Q105" s="6"/>
      <c r="R105" s="6"/>
      <c r="S105" s="6"/>
      <c r="T105" s="6"/>
      <c r="U105" s="6"/>
      <c r="V105" s="6"/>
      <c r="W105" s="6"/>
      <c r="X105" s="6"/>
      <c r="Y105" s="6"/>
      <c r="Z105" s="6"/>
    </row>
    <row r="106" spans="1:26" ht="136.5" x14ac:dyDescent="0.2">
      <c r="A106" s="31" t="s">
        <v>44</v>
      </c>
      <c r="B106" s="113">
        <v>37</v>
      </c>
      <c r="C106" s="59"/>
      <c r="D106" s="57" t="s">
        <v>317</v>
      </c>
      <c r="E106" s="132" t="str">
        <f>VLOOKUP(B106,[1]Feuil1!$B$7:$N$200,2,FALSE)</f>
        <v xml:space="preserve">compresseurs
Machines </v>
      </c>
      <c r="F106" s="57" t="s">
        <v>192</v>
      </c>
      <c r="G106" s="132" t="str">
        <f>VLOOKUP(B106,[1]Feuil1!$B$7:$N$200,3,FALSE)</f>
        <v>Maintenance</v>
      </c>
      <c r="H106" s="57" t="s">
        <v>218</v>
      </c>
      <c r="I106" s="132" t="str">
        <f>VLOOKUP(B106,[1]Feuil1!$B$7:$N$200,4,FALSE)</f>
        <v>Suivant le compteur horaire de l'équipement</v>
      </c>
      <c r="J106" s="119">
        <f>VLOOKUP(B106,[1]Feuil1!$B$7:$N$200,5,FALSE)</f>
        <v>43816</v>
      </c>
      <c r="K106" s="58">
        <f>VLOOKUP(B106,[1]Feuil1!$B$7:$N$200,6,FALSE)</f>
        <v>44004</v>
      </c>
      <c r="L106" s="110" t="str">
        <f>VLOOKUP(B106,[1]Feuil1!$B$7:$N$200,7,FALSE)</f>
        <v>N. BOUTET</v>
      </c>
      <c r="M106" s="115" t="str">
        <f>VLOOKUP(B106,[1]Feuil1!$B$7:$N$200,8,FALSE)</f>
        <v>WORTHINGTON CREYSSENSAC</v>
      </c>
      <c r="N106" s="115" t="str">
        <f>VLOOKUP(B106,[1]Feuil1!$B$7:$N$200,9,FALSE)</f>
        <v>L:\MAINTENANCE\Fournisseurs\Recensement des appareillages APAVE\Inventaire des équipements sous pression</v>
      </c>
      <c r="O106" s="115" t="str">
        <f>VLOOKUP(B106,[1]Feuil1!$B$7:$N$200,13,FALSE)</f>
        <v>Tous les compresseurs</v>
      </c>
      <c r="P106" s="6"/>
      <c r="Q106" s="6"/>
      <c r="R106" s="6"/>
      <c r="S106" s="6"/>
      <c r="T106" s="6"/>
      <c r="U106" s="6"/>
      <c r="V106" s="6"/>
      <c r="W106" s="6"/>
      <c r="X106" s="6"/>
      <c r="Y106" s="6"/>
      <c r="Z106" s="6"/>
    </row>
    <row r="107" spans="1:26" ht="45" x14ac:dyDescent="0.2">
      <c r="A107" s="31" t="s">
        <v>44</v>
      </c>
      <c r="B107" s="28"/>
      <c r="C107" s="59"/>
      <c r="D107" s="57" t="s">
        <v>317</v>
      </c>
      <c r="E107" s="56" t="s">
        <v>318</v>
      </c>
      <c r="F107" s="57" t="s">
        <v>193</v>
      </c>
      <c r="G107" s="57" t="s">
        <v>233</v>
      </c>
      <c r="H107" s="57" t="s">
        <v>219</v>
      </c>
      <c r="I107" s="57" t="s">
        <v>175</v>
      </c>
      <c r="J107" s="125"/>
      <c r="K107" s="58" t="s">
        <v>216</v>
      </c>
      <c r="L107" s="30" t="s">
        <v>163</v>
      </c>
      <c r="M107" s="30" t="s">
        <v>164</v>
      </c>
      <c r="N107" s="57" t="s">
        <v>451</v>
      </c>
      <c r="O107" s="57" t="s">
        <v>247</v>
      </c>
      <c r="P107" s="6"/>
      <c r="Q107" s="6"/>
      <c r="R107" s="6"/>
      <c r="S107" s="6"/>
      <c r="T107" s="6"/>
      <c r="U107" s="6"/>
      <c r="V107" s="6"/>
      <c r="W107" s="6"/>
      <c r="X107" s="6"/>
      <c r="Y107" s="6"/>
      <c r="Z107" s="6"/>
    </row>
    <row r="108" spans="1:26" ht="72.75" customHeight="1" x14ac:dyDescent="0.2">
      <c r="A108" s="31" t="s">
        <v>44</v>
      </c>
      <c r="B108" s="28"/>
      <c r="C108" s="59"/>
      <c r="D108" s="57" t="s">
        <v>317</v>
      </c>
      <c r="E108" s="56" t="s">
        <v>319</v>
      </c>
      <c r="F108" s="57" t="s">
        <v>193</v>
      </c>
      <c r="G108" s="57" t="s">
        <v>234</v>
      </c>
      <c r="H108" s="57" t="s">
        <v>219</v>
      </c>
      <c r="I108" s="57" t="s">
        <v>176</v>
      </c>
      <c r="J108" s="125"/>
      <c r="K108" s="58" t="s">
        <v>216</v>
      </c>
      <c r="L108" s="30" t="s">
        <v>163</v>
      </c>
      <c r="M108" s="30" t="s">
        <v>164</v>
      </c>
      <c r="N108" s="57" t="s">
        <v>451</v>
      </c>
      <c r="O108" s="57" t="s">
        <v>247</v>
      </c>
      <c r="P108" s="6"/>
      <c r="Q108" s="6"/>
      <c r="R108" s="6"/>
      <c r="S108" s="6"/>
      <c r="T108" s="6"/>
      <c r="U108" s="6"/>
      <c r="V108" s="6"/>
      <c r="W108" s="6"/>
      <c r="X108" s="6"/>
      <c r="Y108" s="6"/>
      <c r="Z108" s="6"/>
    </row>
    <row r="109" spans="1:26" ht="33" x14ac:dyDescent="0.2">
      <c r="A109" s="31" t="s">
        <v>44</v>
      </c>
      <c r="B109" s="28"/>
      <c r="C109" s="59"/>
      <c r="D109" s="57" t="s">
        <v>13</v>
      </c>
      <c r="E109" s="56" t="s">
        <v>250</v>
      </c>
      <c r="F109" s="57" t="s">
        <v>193</v>
      </c>
      <c r="G109" s="57" t="s">
        <v>235</v>
      </c>
      <c r="H109" s="57" t="s">
        <v>220</v>
      </c>
      <c r="I109" s="57" t="s">
        <v>175</v>
      </c>
      <c r="J109" s="125"/>
      <c r="K109" s="58" t="s">
        <v>216</v>
      </c>
      <c r="L109" s="30" t="s">
        <v>163</v>
      </c>
      <c r="M109" s="30" t="s">
        <v>163</v>
      </c>
      <c r="N109" s="57" t="s">
        <v>451</v>
      </c>
      <c r="O109" s="57" t="s">
        <v>247</v>
      </c>
      <c r="P109" s="6"/>
      <c r="Q109" s="6"/>
      <c r="R109" s="6"/>
      <c r="S109" s="6"/>
      <c r="T109" s="6"/>
      <c r="U109" s="6"/>
      <c r="V109" s="6"/>
      <c r="W109" s="6"/>
      <c r="X109" s="6"/>
      <c r="Y109" s="6"/>
      <c r="Z109" s="6"/>
    </row>
    <row r="110" spans="1:26" ht="30" x14ac:dyDescent="0.2">
      <c r="A110" s="31" t="s">
        <v>44</v>
      </c>
      <c r="B110" s="113">
        <v>39</v>
      </c>
      <c r="C110" s="32" t="s">
        <v>177</v>
      </c>
      <c r="D110" s="57" t="s">
        <v>305</v>
      </c>
      <c r="E110" s="132" t="str">
        <f>VLOOKUP(B110,[1]Feuil1!$B$7:$N$200,2,FALSE)</f>
        <v>compteurs d'eau</v>
      </c>
      <c r="F110" s="57" t="s">
        <v>194</v>
      </c>
      <c r="G110" s="132" t="str">
        <f>VLOOKUP(B110,[1]Feuil1!$B$7:$N$200,3,FALSE)</f>
        <v>relevé consommation eau</v>
      </c>
      <c r="H110" s="57" t="s">
        <v>471</v>
      </c>
      <c r="I110" s="132" t="str">
        <f>VLOOKUP(B110,[1]Feuil1!$B$7:$N$200,4,FALSE)</f>
        <v>mensuel</v>
      </c>
      <c r="J110" s="119">
        <f>VLOOKUP(B110,[1]Feuil1!$B$7:$N$200,5,FALSE)</f>
        <v>43951</v>
      </c>
      <c r="K110" s="58">
        <f>VLOOKUP(B110,[1]Feuil1!$B$7:$N$200,6,FALSE)</f>
        <v>43980</v>
      </c>
      <c r="L110" s="110" t="str">
        <f>VLOOKUP(B110,[1]Feuil1!$B$7:$N$200,7,FALSE)</f>
        <v>B. LANDRE</v>
      </c>
      <c r="M110" s="115" t="str">
        <f>VLOOKUP(B110,[1]Feuil1!$B$7:$N$200,8,FALSE)</f>
        <v>B. LANDRE</v>
      </c>
      <c r="N110" s="115" t="str">
        <f>VLOOKUP(B110,[1]Feuil1!$B$7:$N$200,9,FALSE)</f>
        <v>Service HSE</v>
      </c>
      <c r="O110" s="115" t="str">
        <f>VLOOKUP(B110,[1]Feuil1!$B$7:$N$200,13,FALSE)</f>
        <v xml:space="preserve"> /</v>
      </c>
      <c r="P110" s="6"/>
      <c r="Q110" s="6"/>
      <c r="R110" s="6"/>
      <c r="S110" s="6"/>
      <c r="T110" s="6"/>
      <c r="U110" s="6"/>
      <c r="V110" s="6"/>
      <c r="W110" s="6"/>
      <c r="X110" s="6"/>
      <c r="Y110" s="6"/>
      <c r="Z110" s="6"/>
    </row>
    <row r="111" spans="1:26" ht="111" customHeight="1" x14ac:dyDescent="0.2">
      <c r="A111" s="31" t="s">
        <v>44</v>
      </c>
      <c r="B111" s="113">
        <v>40</v>
      </c>
      <c r="C111" s="59"/>
      <c r="D111" s="57" t="s">
        <v>317</v>
      </c>
      <c r="E111" s="132" t="str">
        <f>VLOOKUP(B111,[1]Feuil1!$B$7:$N$200,2,FALSE)</f>
        <v>liste et plan des BAES</v>
      </c>
      <c r="F111" s="57" t="s">
        <v>194</v>
      </c>
      <c r="G111" s="132" t="str">
        <f>VLOOKUP(B111,[1]Feuil1!$B$7:$N$200,3,FALSE)</f>
        <v>Surveillance bon fonctionnement des BAES</v>
      </c>
      <c r="H111" s="57" t="s">
        <v>221</v>
      </c>
      <c r="I111" s="132" t="str">
        <f>VLOOKUP(B111,[1]Feuil1!$B$7:$N$200,4,FALSE)</f>
        <v>mensuel</v>
      </c>
      <c r="J111" s="119">
        <f>VLOOKUP(B111,[1]Feuil1!$B$7:$N$200,5,FALSE)</f>
        <v>43951</v>
      </c>
      <c r="K111" s="58">
        <f>VLOOKUP(B111,[1]Feuil1!$B$7:$N$200,6,FALSE)</f>
        <v>43980</v>
      </c>
      <c r="L111" s="110" t="str">
        <f>VLOOKUP(B111,[1]Feuil1!$B$7:$N$200,7,FALSE)</f>
        <v>B. LANDRE</v>
      </c>
      <c r="M111" s="115" t="str">
        <f>VLOOKUP(B111,[1]Feuil1!$B$7:$N$200,8,FALSE)</f>
        <v>B. LANDRE</v>
      </c>
      <c r="N111" s="115" t="str">
        <f>VLOOKUP(B111,[1]Feuil1!$B$7:$N$200,9,FALSE)</f>
        <v>Classeur                  ''REGISTRE SECURITE'' Service HSE</v>
      </c>
      <c r="O111" s="115" t="str">
        <f>VLOOKUP(B111,[1]Feuil1!$B$7:$N$200,13,FALSE)</f>
        <v xml:space="preserve">Tache réalisé à 100% lors du contrôle des blocs phares à chaque fin d'année.    </v>
      </c>
      <c r="P111" s="6"/>
      <c r="Q111" s="6"/>
      <c r="R111" s="6"/>
      <c r="S111" s="6"/>
      <c r="T111" s="6"/>
      <c r="U111" s="6"/>
      <c r="V111" s="6"/>
      <c r="W111" s="6"/>
      <c r="X111" s="6"/>
      <c r="Y111" s="6"/>
      <c r="Z111" s="6"/>
    </row>
    <row r="112" spans="1:26" ht="78" x14ac:dyDescent="0.2">
      <c r="A112" s="31" t="s">
        <v>44</v>
      </c>
      <c r="B112" s="113">
        <v>42</v>
      </c>
      <c r="C112" s="32" t="s">
        <v>177</v>
      </c>
      <c r="D112" s="57" t="s">
        <v>305</v>
      </c>
      <c r="E112" s="132" t="str">
        <f>VLOOKUP(B112,[1]Feuil1!$B$7:$N$200,2,FALSE)</f>
        <v>Moto-pompe pour RIA</v>
      </c>
      <c r="F112" s="57" t="s">
        <v>443</v>
      </c>
      <c r="G112" s="132" t="str">
        <f>VLOOKUP(B112,[1]Feuil1!$B$7:$N$200,3,FALSE)</f>
        <v>Vérification motopompe du circuit RIA
+ système d'arrosage de la cuve de gaz</v>
      </c>
      <c r="H112" s="57" t="s">
        <v>446</v>
      </c>
      <c r="I112" s="132" t="str">
        <f>VLOOKUP(B112,[1]Feuil1!$B$7:$N$200,4,FALSE)</f>
        <v>mensuel</v>
      </c>
      <c r="J112" s="119">
        <f>VLOOKUP(B112,[1]Feuil1!$B$7:$N$200,5,FALSE)</f>
        <v>43949</v>
      </c>
      <c r="K112" s="58">
        <f>VLOOKUP(B112,[1]Feuil1!$B$7:$N$200,6,FALSE)</f>
        <v>43980</v>
      </c>
      <c r="L112" s="110" t="str">
        <f>VLOOKUP(B112,[1]Feuil1!$B$7:$N$200,7,FALSE)</f>
        <v>B. LANDRE</v>
      </c>
      <c r="M112" s="115" t="str">
        <f>VLOOKUP(B112,[1]Feuil1!$B$7:$N$200,8,FALSE)</f>
        <v>B. LANDRE</v>
      </c>
      <c r="N112" s="115" t="str">
        <f>VLOOKUP(B112,[1]Feuil1!$B$7:$N$200,9,FALSE)</f>
        <v>Classeur de suivi au local de la pompe</v>
      </c>
      <c r="O112" s="115" t="str">
        <f>VLOOKUP(B112,[1]Feuil1!$B$7:$N$200,13,FALSE)</f>
        <v>Pompe en panne depuis la S12/2020     Réparée en S17/2020</v>
      </c>
      <c r="P112" s="6"/>
      <c r="Q112" s="6"/>
      <c r="R112" s="6"/>
      <c r="S112" s="6"/>
      <c r="T112" s="6"/>
      <c r="U112" s="6"/>
      <c r="V112" s="6"/>
      <c r="W112" s="6"/>
      <c r="X112" s="6"/>
      <c r="Y112" s="6"/>
      <c r="Z112" s="6"/>
    </row>
    <row r="113" spans="1:79" ht="57" customHeight="1" x14ac:dyDescent="0.2">
      <c r="A113" s="31" t="s">
        <v>44</v>
      </c>
      <c r="B113" s="28"/>
      <c r="C113" s="32" t="s">
        <v>177</v>
      </c>
      <c r="D113" s="57" t="s">
        <v>305</v>
      </c>
      <c r="E113" s="56" t="s">
        <v>70</v>
      </c>
      <c r="F113" s="57" t="s">
        <v>193</v>
      </c>
      <c r="G113" s="57" t="s">
        <v>262</v>
      </c>
      <c r="H113" s="57" t="s">
        <v>216</v>
      </c>
      <c r="I113" s="57" t="s">
        <v>452</v>
      </c>
      <c r="J113" s="120" t="s">
        <v>367</v>
      </c>
      <c r="K113" s="58" t="s">
        <v>360</v>
      </c>
      <c r="L113" s="30" t="s">
        <v>163</v>
      </c>
      <c r="M113" s="30" t="s">
        <v>163</v>
      </c>
      <c r="N113" s="57" t="s">
        <v>207</v>
      </c>
      <c r="O113" s="57" t="s">
        <v>441</v>
      </c>
      <c r="P113" s="6"/>
      <c r="Q113" s="6"/>
      <c r="R113" s="6"/>
      <c r="S113" s="6"/>
      <c r="T113" s="6"/>
      <c r="U113" s="6"/>
      <c r="V113" s="6"/>
      <c r="W113" s="6"/>
      <c r="X113" s="6"/>
      <c r="Y113" s="6"/>
      <c r="Z113" s="6"/>
    </row>
    <row r="114" spans="1:79" ht="78" x14ac:dyDescent="0.2">
      <c r="A114" s="31" t="s">
        <v>44</v>
      </c>
      <c r="B114" s="113">
        <v>45</v>
      </c>
      <c r="C114" s="59"/>
      <c r="D114" s="57" t="s">
        <v>16</v>
      </c>
      <c r="E114" s="132" t="str">
        <f>VLOOKUP(B114,[1]Feuil1!$B$7:$N$200,2,FALSE)</f>
        <v>Cuve de gaz</v>
      </c>
      <c r="F114" s="57" t="s">
        <v>443</v>
      </c>
      <c r="G114" s="132" t="str">
        <f>VLOOKUP(B114,[1]Feuil1!$B$7:$N$200,3,FALSE)</f>
        <v>Vérification  et contrôle étanchéité des équipements de la cuve de gaz</v>
      </c>
      <c r="H114" s="57" t="s">
        <v>446</v>
      </c>
      <c r="I114" s="132" t="str">
        <f>VLOOKUP(B114,[1]Feuil1!$B$7:$N$200,4,FALSE)</f>
        <v>Tous les 48 mois</v>
      </c>
      <c r="J114" s="119">
        <f>VLOOKUP(B114,[1]Feuil1!$B$7:$N$200,5,FALSE)</f>
        <v>43440</v>
      </c>
      <c r="K114" s="58">
        <f>VLOOKUP(B114,[1]Feuil1!$B$7:$N$200,6,FALSE)</f>
        <v>44901</v>
      </c>
      <c r="L114" s="110" t="str">
        <f>VLOOKUP(B114,[1]Feuil1!$B$7:$N$200,7,FALSE)</f>
        <v>B. LANDRE</v>
      </c>
      <c r="M114" s="115" t="str">
        <f>VLOOKUP(B114,[1]Feuil1!$B$7:$N$200,8,FALSE)</f>
        <v>MESTROLE</v>
      </c>
      <c r="N114" s="115" t="str">
        <f>VLOOKUP(B114,[1]Feuil1!$B$7:$N$200,9,FALSE)</f>
        <v>Rapport d'inspection
classement service HSE Carter</v>
      </c>
      <c r="O114" s="115" t="str">
        <f>VLOOKUP(B114,[1]Feuil1!$B$7:$N$200,13,FALSE)</f>
        <v>prochain contrôle en décembre 2022</v>
      </c>
      <c r="P114" s="6"/>
      <c r="Q114" s="6"/>
      <c r="R114" s="6"/>
      <c r="S114" s="6"/>
      <c r="T114" s="6"/>
      <c r="U114" s="6"/>
      <c r="V114" s="6"/>
      <c r="W114" s="6"/>
      <c r="X114" s="6"/>
      <c r="Y114" s="6"/>
      <c r="Z114" s="6"/>
    </row>
    <row r="115" spans="1:79" ht="156" x14ac:dyDescent="0.2">
      <c r="A115" s="74" t="s">
        <v>44</v>
      </c>
      <c r="B115" s="113">
        <v>46</v>
      </c>
      <c r="C115" s="101"/>
      <c r="D115" s="75" t="s">
        <v>16</v>
      </c>
      <c r="E115" s="132" t="str">
        <f>VLOOKUP(B115,[1]Feuil1!$B$7:$N$200,2,FALSE)</f>
        <v>liste aspiration ventilation
locaux à pollution spécifique</v>
      </c>
      <c r="F115" s="75" t="s">
        <v>195</v>
      </c>
      <c r="G115" s="132" t="str">
        <f>VLOOKUP(B115,[1]Feuil1!$B$7:$N$200,3,FALSE)</f>
        <v>contrôle du débit d'air extrait
contrôle des pressions statiques ou des vitesses
examen état des éléments de l'installation
examen état système de traitement</v>
      </c>
      <c r="H115" s="75" t="s">
        <v>223</v>
      </c>
      <c r="I115" s="132" t="str">
        <f>VLOOKUP(B115,[1]Feuil1!$B$7:$N$200,4,FALSE)</f>
        <v>annuel</v>
      </c>
      <c r="J115" s="119">
        <f>VLOOKUP(B115,[1]Feuil1!$B$7:$N$200,5,FALSE)</f>
        <v>43754</v>
      </c>
      <c r="K115" s="58">
        <f>VLOOKUP(B115,[1]Feuil1!$B$7:$N$200,6,FALSE)</f>
        <v>44120</v>
      </c>
      <c r="L115" s="110" t="str">
        <f>VLOOKUP(B115,[1]Feuil1!$B$7:$N$200,7,FALSE)</f>
        <v>B. LANDRE</v>
      </c>
      <c r="M115" s="115" t="str">
        <f>VLOOKUP(B115,[1]Feuil1!$B$7:$N$200,8,FALSE)</f>
        <v>organisme compétent</v>
      </c>
      <c r="N115" s="115" t="str">
        <f>VLOOKUP(B115,[1]Feuil1!$B$7:$N$200,9,FALSE)</f>
        <v>APAVE</v>
      </c>
      <c r="O115" s="115" t="str">
        <f>VLOOKUP(B115,[1]Feuil1!$B$7:$N$200,13,FALSE)</f>
        <v xml:space="preserve"> /</v>
      </c>
      <c r="P115" s="6"/>
      <c r="Q115" s="6"/>
      <c r="R115" s="6"/>
      <c r="S115" s="6"/>
      <c r="T115" s="6"/>
      <c r="U115" s="6"/>
      <c r="V115" s="6"/>
      <c r="W115" s="6"/>
      <c r="X115" s="6"/>
      <c r="Y115" s="6"/>
      <c r="Z115" s="6"/>
    </row>
    <row r="116" spans="1:79" s="76" customFormat="1" ht="58.5" x14ac:dyDescent="0.2">
      <c r="A116" s="31" t="s">
        <v>44</v>
      </c>
      <c r="B116" s="113">
        <v>48</v>
      </c>
      <c r="C116" s="59"/>
      <c r="D116" s="59"/>
      <c r="E116" s="132" t="str">
        <f>VLOOKUP(B116,[1]Feuil1!$B$7:$N$200,2,FALSE)</f>
        <v>site Chamborêt
plan et listes
groupes froids et climatisation</v>
      </c>
      <c r="F116" s="57" t="s">
        <v>321</v>
      </c>
      <c r="G116" s="132" t="str">
        <f>VLOOKUP(B116,[1]Feuil1!$B$7:$N$200,3,FALSE)</f>
        <v>vérification de la maintenance faite par SPIE sur les groupes froids</v>
      </c>
      <c r="H116" s="57" t="s">
        <v>221</v>
      </c>
      <c r="I116" s="132" t="str">
        <f>VLOOKUP(B116,[1]Feuil1!$B$7:$N$200,4,FALSE)</f>
        <v>Tous les 3 mois</v>
      </c>
      <c r="J116" s="119">
        <f>VLOOKUP(B116,[1]Feuil1!$B$7:$N$200,5,FALSE)</f>
        <v>43875</v>
      </c>
      <c r="K116" s="58">
        <f>VLOOKUP(B116,[1]Feuil1!$B$7:$N$200,6,FALSE)</f>
        <v>43958</v>
      </c>
      <c r="L116" s="110" t="str">
        <f>VLOOKUP(B116,[1]Feuil1!$B$7:$N$200,7,FALSE)</f>
        <v>B. LANDRE</v>
      </c>
      <c r="M116" s="115" t="str">
        <f>VLOOKUP(B116,[1]Feuil1!$B$7:$N$200,8,FALSE)</f>
        <v>SPIE</v>
      </c>
      <c r="N116" s="115" t="str">
        <f>VLOOKUP(B116,[1]Feuil1!$B$7:$N$200,9,FALSE)</f>
        <v>Rapport d'intervention dans GMAO SPIE</v>
      </c>
      <c r="O116" s="115" t="str">
        <f>VLOOKUP(B116,[1]Feuil1!$B$7:$N$200,13,FALSE)</f>
        <v xml:space="preserve"> /</v>
      </c>
      <c r="P116" s="6"/>
      <c r="Q116" s="6"/>
      <c r="R116" s="6"/>
      <c r="S116" s="6"/>
      <c r="T116" s="6"/>
      <c r="U116" s="6"/>
      <c r="V116" s="6"/>
      <c r="W116" s="6"/>
      <c r="X116" s="6"/>
      <c r="Y116" s="6"/>
      <c r="Z116" s="6"/>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row>
    <row r="117" spans="1:79" ht="72" customHeight="1" x14ac:dyDescent="0.2">
      <c r="A117" s="31" t="s">
        <v>44</v>
      </c>
      <c r="B117" s="28"/>
      <c r="C117" s="59"/>
      <c r="D117" s="59"/>
      <c r="E117" s="56" t="s">
        <v>168</v>
      </c>
      <c r="F117" s="57" t="s">
        <v>202</v>
      </c>
      <c r="G117" s="57" t="s">
        <v>242</v>
      </c>
      <c r="H117" s="57" t="s">
        <v>222</v>
      </c>
      <c r="I117" s="57" t="s">
        <v>11</v>
      </c>
      <c r="J117" s="120">
        <v>43525</v>
      </c>
      <c r="K117" s="58">
        <v>43891</v>
      </c>
      <c r="L117" s="30" t="s">
        <v>163</v>
      </c>
      <c r="M117" s="30" t="s">
        <v>163</v>
      </c>
      <c r="N117" s="57" t="s">
        <v>325</v>
      </c>
      <c r="O117" s="57"/>
      <c r="P117" s="6"/>
      <c r="Q117" s="6"/>
      <c r="R117" s="6"/>
      <c r="S117" s="6"/>
      <c r="T117" s="6"/>
      <c r="U117" s="6"/>
      <c r="V117" s="6"/>
      <c r="W117" s="6"/>
      <c r="X117" s="6"/>
      <c r="Y117" s="6"/>
      <c r="Z117" s="6"/>
    </row>
    <row r="118" spans="1:79" ht="30" x14ac:dyDescent="0.2">
      <c r="A118" s="31" t="s">
        <v>44</v>
      </c>
      <c r="B118" s="28"/>
      <c r="C118" s="32" t="s">
        <v>17</v>
      </c>
      <c r="D118" s="57" t="s">
        <v>17</v>
      </c>
      <c r="E118" s="56" t="s">
        <v>269</v>
      </c>
      <c r="F118" s="57" t="s">
        <v>204</v>
      </c>
      <c r="G118" s="57" t="s">
        <v>244</v>
      </c>
      <c r="H118" s="57" t="s">
        <v>226</v>
      </c>
      <c r="I118" s="57" t="s">
        <v>327</v>
      </c>
      <c r="J118" s="120">
        <v>43344</v>
      </c>
      <c r="K118" s="58">
        <v>44470</v>
      </c>
      <c r="L118" s="30" t="s">
        <v>376</v>
      </c>
      <c r="M118" s="30" t="s">
        <v>173</v>
      </c>
      <c r="N118" s="57" t="s">
        <v>8</v>
      </c>
      <c r="O118" s="57"/>
      <c r="P118" s="6"/>
      <c r="Q118" s="6"/>
      <c r="R118" s="6"/>
      <c r="S118" s="6"/>
      <c r="T118" s="6"/>
      <c r="U118" s="6"/>
      <c r="V118" s="6"/>
      <c r="W118" s="6"/>
      <c r="X118" s="6"/>
      <c r="Y118" s="6"/>
      <c r="Z118" s="6"/>
    </row>
    <row r="119" spans="1:79" ht="51.75" customHeight="1" x14ac:dyDescent="0.2">
      <c r="A119" s="31" t="s">
        <v>44</v>
      </c>
      <c r="B119" s="113">
        <v>52</v>
      </c>
      <c r="C119" s="32" t="s">
        <v>258</v>
      </c>
      <c r="D119" s="59"/>
      <c r="E119" s="132" t="str">
        <f>VLOOKUP(B119,[1]Feuil1!$B$7:$N$200,2,FALSE)</f>
        <v>Cuve de gaz</v>
      </c>
      <c r="F119" s="57" t="s">
        <v>321</v>
      </c>
      <c r="G119" s="132" t="str">
        <f>VLOOKUP(B119,[1]Feuil1!$B$7:$N$200,3,FALSE)</f>
        <v xml:space="preserve">Epreuve  cuve de gaz </v>
      </c>
      <c r="H119" s="61" t="s">
        <v>217</v>
      </c>
      <c r="I119" s="132" t="str">
        <f>VLOOKUP(B119,[1]Feuil1!$B$7:$N$200,4,FALSE)</f>
        <v>décennal</v>
      </c>
      <c r="J119" s="119">
        <f>VLOOKUP(B119,[1]Feuil1!$B$7:$N$200,5,FALSE)</f>
        <v>42191</v>
      </c>
      <c r="K119" s="58">
        <f>VLOOKUP(B119,[1]Feuil1!$B$7:$N$200,6,FALSE)</f>
        <v>45844</v>
      </c>
      <c r="L119" s="110" t="str">
        <f>VLOOKUP(B119,[1]Feuil1!$B$7:$N$200,7,FALSE)</f>
        <v>B. LANDRE</v>
      </c>
      <c r="M119" s="115" t="str">
        <f>VLOOKUP(B119,[1]Feuil1!$B$7:$N$200,8,FALSE)</f>
        <v>GLI CITERGAZ</v>
      </c>
      <c r="N119" s="115" t="str">
        <f>VLOOKUP(B119,[1]Feuil1!$B$7:$N$200,9,FALSE)</f>
        <v>L:\MAINTENANCE\Fournisseurs\Recensement des appareillages APAVE\Inventaire des équipements sous pression</v>
      </c>
      <c r="O119" s="115" t="str">
        <f>VLOOKUP(B119,[1]Feuil1!$B$7:$N$200,13,FALSE)</f>
        <v>prochaine épreuve en juillet  2025</v>
      </c>
      <c r="P119" s="6"/>
      <c r="Q119" s="6"/>
      <c r="R119" s="6"/>
      <c r="S119" s="6"/>
      <c r="T119" s="6"/>
      <c r="U119" s="6"/>
      <c r="V119" s="6"/>
      <c r="W119" s="6"/>
      <c r="X119" s="6"/>
      <c r="Y119" s="6"/>
      <c r="Z119" s="6"/>
    </row>
    <row r="120" spans="1:79" ht="45" x14ac:dyDescent="0.2">
      <c r="A120" s="31" t="s">
        <v>44</v>
      </c>
      <c r="B120" s="28"/>
      <c r="C120" s="59"/>
      <c r="D120" s="57" t="s">
        <v>13</v>
      </c>
      <c r="E120" s="56" t="s">
        <v>329</v>
      </c>
      <c r="F120" s="57" t="s">
        <v>205</v>
      </c>
      <c r="G120" s="1" t="s">
        <v>245</v>
      </c>
      <c r="H120" s="57" t="s">
        <v>227</v>
      </c>
      <c r="I120" s="57" t="s">
        <v>11</v>
      </c>
      <c r="J120" s="120">
        <v>43586</v>
      </c>
      <c r="K120" s="58">
        <v>43952</v>
      </c>
      <c r="L120" s="30" t="s">
        <v>163</v>
      </c>
      <c r="M120" s="30" t="s">
        <v>174</v>
      </c>
      <c r="N120" s="57" t="s">
        <v>213</v>
      </c>
      <c r="O120" s="57"/>
      <c r="P120" s="6"/>
      <c r="Q120" s="6"/>
      <c r="R120" s="6"/>
      <c r="S120" s="6"/>
      <c r="T120" s="6"/>
      <c r="U120" s="6"/>
      <c r="V120" s="6"/>
      <c r="W120" s="6"/>
      <c r="X120" s="6"/>
      <c r="Y120" s="6"/>
      <c r="Z120" s="6"/>
    </row>
    <row r="121" spans="1:79" ht="30" x14ac:dyDescent="0.2">
      <c r="A121" s="31" t="s">
        <v>44</v>
      </c>
      <c r="B121" s="28"/>
      <c r="C121" s="32" t="s">
        <v>260</v>
      </c>
      <c r="D121" s="57" t="s">
        <v>257</v>
      </c>
      <c r="E121" s="56" t="s">
        <v>328</v>
      </c>
      <c r="F121" s="57" t="s">
        <v>279</v>
      </c>
      <c r="G121" s="1" t="s">
        <v>246</v>
      </c>
      <c r="H121" s="57" t="s">
        <v>228</v>
      </c>
      <c r="I121" s="57" t="s">
        <v>453</v>
      </c>
      <c r="J121" s="128"/>
      <c r="K121" s="128"/>
      <c r="L121" s="30" t="s">
        <v>163</v>
      </c>
      <c r="M121" s="30" t="s">
        <v>163</v>
      </c>
      <c r="N121" s="57" t="s">
        <v>214</v>
      </c>
      <c r="O121" s="57" t="s">
        <v>338</v>
      </c>
      <c r="P121" s="6"/>
      <c r="Q121" s="6"/>
      <c r="R121" s="6"/>
      <c r="S121" s="6"/>
      <c r="T121" s="6"/>
      <c r="U121" s="6"/>
      <c r="V121" s="6"/>
      <c r="W121" s="6"/>
      <c r="X121" s="6"/>
      <c r="Y121" s="6"/>
      <c r="Z121" s="6"/>
    </row>
    <row r="122" spans="1:79" ht="79.5" customHeight="1" x14ac:dyDescent="0.2">
      <c r="A122" s="31" t="s">
        <v>28</v>
      </c>
      <c r="B122" s="28"/>
      <c r="C122" s="78"/>
      <c r="D122" s="77" t="s">
        <v>317</v>
      </c>
      <c r="E122" s="50" t="s">
        <v>379</v>
      </c>
      <c r="F122" s="102" t="s">
        <v>333</v>
      </c>
      <c r="G122" s="102" t="s">
        <v>332</v>
      </c>
      <c r="H122" s="57" t="s">
        <v>378</v>
      </c>
      <c r="I122" s="102" t="s">
        <v>21</v>
      </c>
      <c r="J122" s="120">
        <v>43831</v>
      </c>
      <c r="K122" s="58">
        <v>44197</v>
      </c>
      <c r="L122" s="30" t="s">
        <v>380</v>
      </c>
      <c r="M122" s="30" t="s">
        <v>334</v>
      </c>
      <c r="N122" s="30" t="s">
        <v>34</v>
      </c>
      <c r="O122" s="31" t="s">
        <v>377</v>
      </c>
      <c r="P122" s="6"/>
      <c r="Q122" s="6"/>
      <c r="R122" s="6"/>
      <c r="S122" s="6"/>
      <c r="T122" s="6"/>
      <c r="U122" s="6"/>
      <c r="V122" s="6"/>
      <c r="W122" s="6"/>
      <c r="X122" s="6"/>
      <c r="Y122" s="6"/>
      <c r="Z122" s="6"/>
    </row>
    <row r="123" spans="1:79" ht="40.5" customHeight="1" x14ac:dyDescent="0.2">
      <c r="A123" s="79" t="s">
        <v>44</v>
      </c>
      <c r="B123" s="80"/>
      <c r="C123" s="29" t="s">
        <v>77</v>
      </c>
      <c r="D123" s="80" t="s">
        <v>348</v>
      </c>
      <c r="E123" s="82" t="s">
        <v>349</v>
      </c>
      <c r="F123" s="80" t="s">
        <v>351</v>
      </c>
      <c r="G123" s="80" t="s">
        <v>346</v>
      </c>
      <c r="H123" s="57" t="s">
        <v>347</v>
      </c>
      <c r="I123" s="57" t="s">
        <v>11</v>
      </c>
      <c r="J123" s="120">
        <v>43831</v>
      </c>
      <c r="K123" s="58">
        <v>44197</v>
      </c>
      <c r="L123" s="80" t="s">
        <v>163</v>
      </c>
      <c r="M123" s="80" t="s">
        <v>163</v>
      </c>
      <c r="N123" s="80" t="s">
        <v>34</v>
      </c>
      <c r="O123" s="81"/>
      <c r="P123" s="6"/>
      <c r="Q123" s="6"/>
      <c r="R123" s="6"/>
      <c r="S123" s="6"/>
      <c r="T123" s="6"/>
      <c r="U123" s="6"/>
      <c r="V123" s="6"/>
      <c r="W123" s="6"/>
      <c r="X123" s="6"/>
      <c r="Y123" s="6"/>
      <c r="Z123" s="6"/>
    </row>
    <row r="124" spans="1:79" ht="38.25" x14ac:dyDescent="0.2">
      <c r="A124" s="79" t="s">
        <v>44</v>
      </c>
      <c r="B124" s="80"/>
      <c r="C124" s="29" t="s">
        <v>77</v>
      </c>
      <c r="D124" s="80" t="s">
        <v>348</v>
      </c>
      <c r="E124" s="82" t="s">
        <v>350</v>
      </c>
      <c r="F124" s="105" t="s">
        <v>351</v>
      </c>
      <c r="G124" s="105" t="s">
        <v>353</v>
      </c>
      <c r="H124" s="57" t="s">
        <v>352</v>
      </c>
      <c r="I124" s="57" t="s">
        <v>11</v>
      </c>
      <c r="J124" s="120">
        <v>43831</v>
      </c>
      <c r="K124" s="58">
        <v>44197</v>
      </c>
      <c r="L124" s="80" t="s">
        <v>163</v>
      </c>
      <c r="M124" s="80" t="s">
        <v>163</v>
      </c>
      <c r="N124" s="80" t="s">
        <v>34</v>
      </c>
      <c r="O124" s="81"/>
      <c r="P124" s="6"/>
      <c r="Q124" s="6"/>
      <c r="R124" s="6"/>
      <c r="S124" s="6"/>
      <c r="T124" s="6"/>
      <c r="U124" s="6"/>
      <c r="V124" s="6"/>
      <c r="W124" s="6"/>
      <c r="X124" s="6"/>
      <c r="Y124" s="6"/>
      <c r="Z124" s="6"/>
    </row>
    <row r="125" spans="1:79" ht="25.5" x14ac:dyDescent="0.2">
      <c r="A125" s="79" t="s">
        <v>44</v>
      </c>
      <c r="B125" s="80"/>
      <c r="C125" s="29" t="s">
        <v>77</v>
      </c>
      <c r="D125" s="80" t="s">
        <v>348</v>
      </c>
      <c r="E125" s="82" t="s">
        <v>354</v>
      </c>
      <c r="F125" s="80" t="s">
        <v>351</v>
      </c>
      <c r="G125" s="80" t="s">
        <v>357</v>
      </c>
      <c r="H125" s="57" t="s">
        <v>352</v>
      </c>
      <c r="I125" s="57" t="s">
        <v>11</v>
      </c>
      <c r="J125" s="120">
        <v>43739</v>
      </c>
      <c r="K125" s="58">
        <v>44105</v>
      </c>
      <c r="L125" s="80" t="s">
        <v>163</v>
      </c>
      <c r="M125" s="80" t="s">
        <v>261</v>
      </c>
      <c r="N125" s="80" t="s">
        <v>34</v>
      </c>
      <c r="O125" s="81"/>
      <c r="P125" s="6"/>
      <c r="Q125" s="6"/>
      <c r="R125" s="6"/>
      <c r="S125" s="6"/>
      <c r="T125" s="6"/>
      <c r="U125" s="6"/>
      <c r="V125" s="6"/>
      <c r="W125" s="6"/>
      <c r="X125" s="6"/>
      <c r="Y125" s="6"/>
      <c r="Z125" s="6"/>
    </row>
    <row r="126" spans="1:79" ht="25.5" x14ac:dyDescent="0.2">
      <c r="A126" s="79" t="s">
        <v>44</v>
      </c>
      <c r="B126" s="80"/>
      <c r="C126" s="78"/>
      <c r="D126" s="83"/>
      <c r="E126" s="82" t="s">
        <v>355</v>
      </c>
      <c r="F126" s="80"/>
      <c r="G126" s="80" t="s">
        <v>356</v>
      </c>
      <c r="H126" s="57" t="s">
        <v>352</v>
      </c>
      <c r="I126" s="57" t="s">
        <v>11</v>
      </c>
      <c r="J126" s="120">
        <v>43831</v>
      </c>
      <c r="K126" s="58">
        <v>44197</v>
      </c>
      <c r="L126" s="80" t="s">
        <v>163</v>
      </c>
      <c r="M126" s="80" t="s">
        <v>163</v>
      </c>
      <c r="N126" s="80" t="s">
        <v>34</v>
      </c>
      <c r="O126" s="81"/>
      <c r="P126" s="6"/>
      <c r="Q126" s="6"/>
      <c r="R126" s="6"/>
      <c r="S126" s="6"/>
      <c r="T126" s="6"/>
      <c r="U126" s="6"/>
      <c r="V126" s="6"/>
      <c r="W126" s="6"/>
      <c r="X126" s="6"/>
      <c r="Y126" s="6"/>
      <c r="Z126" s="6"/>
    </row>
    <row r="127" spans="1:79" ht="30" x14ac:dyDescent="0.2">
      <c r="A127" s="31" t="s">
        <v>44</v>
      </c>
      <c r="B127" s="80"/>
      <c r="C127" s="32" t="s">
        <v>77</v>
      </c>
      <c r="D127" s="61" t="s">
        <v>310</v>
      </c>
      <c r="E127" s="56" t="s">
        <v>249</v>
      </c>
      <c r="F127" s="57" t="s">
        <v>189</v>
      </c>
      <c r="G127" s="57" t="s">
        <v>231</v>
      </c>
      <c r="H127" s="57" t="s">
        <v>387</v>
      </c>
      <c r="I127" s="57" t="s">
        <v>277</v>
      </c>
      <c r="J127" s="120">
        <v>43800</v>
      </c>
      <c r="K127" s="58">
        <v>43983</v>
      </c>
      <c r="L127" s="30" t="s">
        <v>163</v>
      </c>
      <c r="M127" s="30" t="s">
        <v>163</v>
      </c>
      <c r="N127" s="30" t="s">
        <v>312</v>
      </c>
      <c r="O127" s="84"/>
      <c r="P127" s="6"/>
      <c r="Q127" s="6"/>
      <c r="R127" s="6"/>
      <c r="S127" s="6"/>
      <c r="T127" s="6"/>
      <c r="U127" s="6"/>
      <c r="V127" s="6"/>
      <c r="W127" s="6"/>
      <c r="X127" s="6"/>
      <c r="Y127" s="6"/>
      <c r="Z127" s="6"/>
    </row>
    <row r="128" spans="1:79" ht="84.75" customHeight="1" x14ac:dyDescent="0.2">
      <c r="A128" s="31" t="s">
        <v>44</v>
      </c>
      <c r="B128" s="80"/>
      <c r="C128" s="32" t="s">
        <v>405</v>
      </c>
      <c r="D128" s="59"/>
      <c r="E128" s="56" t="s">
        <v>249</v>
      </c>
      <c r="F128" s="57" t="s">
        <v>406</v>
      </c>
      <c r="G128" s="57" t="s">
        <v>407</v>
      </c>
      <c r="H128" s="57" t="s">
        <v>408</v>
      </c>
      <c r="I128" s="57" t="s">
        <v>331</v>
      </c>
      <c r="J128" s="120">
        <v>43952</v>
      </c>
      <c r="K128" s="58">
        <v>43952</v>
      </c>
      <c r="L128" s="30" t="s">
        <v>163</v>
      </c>
      <c r="M128" s="30" t="s">
        <v>163</v>
      </c>
      <c r="N128" s="30"/>
      <c r="O128" s="84"/>
      <c r="P128" s="6"/>
      <c r="Q128" s="6"/>
      <c r="R128" s="6"/>
      <c r="S128" s="6"/>
      <c r="T128" s="6"/>
      <c r="U128" s="6"/>
      <c r="V128" s="6"/>
      <c r="W128" s="6"/>
      <c r="X128" s="6"/>
      <c r="Y128" s="6"/>
      <c r="Z128" s="6"/>
    </row>
    <row r="129" spans="1:26" ht="84.75" customHeight="1" x14ac:dyDescent="0.2">
      <c r="A129" s="31" t="s">
        <v>44</v>
      </c>
      <c r="B129" s="80"/>
      <c r="C129" s="87"/>
      <c r="D129" s="59"/>
      <c r="E129" s="56" t="s">
        <v>249</v>
      </c>
      <c r="F129" s="57" t="s">
        <v>412</v>
      </c>
      <c r="G129" s="57" t="s">
        <v>413</v>
      </c>
      <c r="H129" s="57" t="s">
        <v>218</v>
      </c>
      <c r="I129" s="57" t="s">
        <v>277</v>
      </c>
      <c r="J129" s="120">
        <v>43586</v>
      </c>
      <c r="K129" s="58">
        <v>43952</v>
      </c>
      <c r="L129" s="30" t="s">
        <v>380</v>
      </c>
      <c r="M129" s="30" t="s">
        <v>380</v>
      </c>
      <c r="N129" s="30" t="s">
        <v>414</v>
      </c>
      <c r="O129" s="84"/>
      <c r="P129" s="6"/>
      <c r="Q129" s="6"/>
      <c r="R129" s="6"/>
      <c r="S129" s="6"/>
      <c r="T129" s="6"/>
      <c r="U129" s="6"/>
      <c r="V129" s="6"/>
      <c r="W129" s="6"/>
      <c r="X129" s="6"/>
      <c r="Y129" s="6"/>
      <c r="Z129" s="6"/>
    </row>
    <row r="130" spans="1:26" ht="84.75" customHeight="1" x14ac:dyDescent="0.3">
      <c r="A130" s="31" t="s">
        <v>44</v>
      </c>
      <c r="B130" s="80"/>
      <c r="C130" s="87"/>
      <c r="D130" s="59"/>
      <c r="E130" s="56" t="s">
        <v>249</v>
      </c>
      <c r="F130" s="57" t="s">
        <v>415</v>
      </c>
      <c r="G130" s="57" t="s">
        <v>416</v>
      </c>
      <c r="H130" s="57" t="s">
        <v>418</v>
      </c>
      <c r="I130" s="57" t="s">
        <v>155</v>
      </c>
      <c r="J130" s="120">
        <v>43070</v>
      </c>
      <c r="K130" s="58">
        <v>44166</v>
      </c>
      <c r="L130" s="30" t="s">
        <v>380</v>
      </c>
      <c r="M130" s="30" t="s">
        <v>380</v>
      </c>
      <c r="N130" s="97" t="s">
        <v>417</v>
      </c>
      <c r="O130" s="84"/>
      <c r="P130" s="6"/>
      <c r="Q130" s="6"/>
      <c r="R130" s="6"/>
      <c r="S130" s="6"/>
      <c r="T130" s="6"/>
      <c r="U130" s="6"/>
      <c r="V130" s="6"/>
      <c r="W130" s="6"/>
      <c r="X130" s="6"/>
      <c r="Y130" s="6"/>
      <c r="Z130" s="6"/>
    </row>
    <row r="131" spans="1:26" ht="84.75" customHeight="1" x14ac:dyDescent="0.2">
      <c r="A131" s="31" t="s">
        <v>44</v>
      </c>
      <c r="B131" s="80"/>
      <c r="C131" s="87"/>
      <c r="D131" s="59"/>
      <c r="E131" s="56" t="s">
        <v>419</v>
      </c>
      <c r="F131" s="57" t="s">
        <v>422</v>
      </c>
      <c r="G131" s="57" t="s">
        <v>420</v>
      </c>
      <c r="H131" s="57" t="s">
        <v>418</v>
      </c>
      <c r="I131" s="57" t="s">
        <v>153</v>
      </c>
      <c r="J131" s="119">
        <v>43586</v>
      </c>
      <c r="K131" s="58">
        <v>43952</v>
      </c>
      <c r="L131" s="30" t="s">
        <v>382</v>
      </c>
      <c r="M131" s="30" t="s">
        <v>173</v>
      </c>
      <c r="N131" s="57" t="s">
        <v>421</v>
      </c>
      <c r="O131" s="98"/>
      <c r="P131" s="6"/>
      <c r="Q131" s="6"/>
      <c r="R131" s="6"/>
      <c r="S131" s="6"/>
      <c r="T131" s="6"/>
      <c r="U131" s="6"/>
      <c r="V131" s="6"/>
      <c r="W131" s="6"/>
      <c r="X131" s="6"/>
      <c r="Y131" s="6"/>
      <c r="Z131" s="6"/>
    </row>
    <row r="132" spans="1:26" ht="30" x14ac:dyDescent="0.2">
      <c r="A132" s="31" t="s">
        <v>28</v>
      </c>
      <c r="B132" s="80"/>
      <c r="C132" s="32" t="s">
        <v>432</v>
      </c>
      <c r="D132" s="59"/>
      <c r="E132" s="56" t="s">
        <v>419</v>
      </c>
      <c r="F132" s="57" t="s">
        <v>455</v>
      </c>
      <c r="G132" s="57" t="s">
        <v>433</v>
      </c>
      <c r="H132" s="57" t="s">
        <v>418</v>
      </c>
      <c r="I132" s="57" t="s">
        <v>434</v>
      </c>
      <c r="J132" s="119">
        <v>43800</v>
      </c>
      <c r="K132" s="58">
        <v>43862</v>
      </c>
      <c r="L132" s="30" t="s">
        <v>163</v>
      </c>
      <c r="M132" s="30" t="s">
        <v>435</v>
      </c>
      <c r="N132" s="57" t="s">
        <v>436</v>
      </c>
      <c r="O132" s="98"/>
      <c r="P132" s="6"/>
      <c r="Q132" s="6"/>
      <c r="R132" s="6"/>
      <c r="S132" s="6"/>
      <c r="T132" s="6"/>
      <c r="U132" s="6"/>
      <c r="V132" s="6"/>
      <c r="W132" s="6"/>
      <c r="X132" s="6"/>
      <c r="Y132" s="6"/>
      <c r="Z132" s="6"/>
    </row>
    <row r="133" spans="1:26" ht="30" x14ac:dyDescent="0.2">
      <c r="A133" s="31" t="s">
        <v>28</v>
      </c>
      <c r="B133" s="80"/>
      <c r="C133" s="32" t="s">
        <v>437</v>
      </c>
      <c r="D133" s="59"/>
      <c r="E133" s="56" t="s">
        <v>419</v>
      </c>
      <c r="F133" s="57" t="s">
        <v>455</v>
      </c>
      <c r="G133" s="57" t="s">
        <v>439</v>
      </c>
      <c r="H133" s="57" t="s">
        <v>456</v>
      </c>
      <c r="I133" s="57" t="s">
        <v>438</v>
      </c>
      <c r="J133" s="119">
        <v>43800</v>
      </c>
      <c r="K133" s="58">
        <v>43891</v>
      </c>
      <c r="L133" s="30" t="s">
        <v>163</v>
      </c>
      <c r="M133" s="30" t="s">
        <v>171</v>
      </c>
      <c r="N133" s="57" t="s">
        <v>485</v>
      </c>
      <c r="O133" s="64" t="s">
        <v>490</v>
      </c>
      <c r="P133" s="6"/>
      <c r="Q133" s="6"/>
      <c r="R133" s="6"/>
      <c r="S133" s="6"/>
      <c r="T133" s="6"/>
      <c r="U133" s="6"/>
      <c r="V133" s="6"/>
      <c r="W133" s="6"/>
      <c r="X133" s="6"/>
      <c r="Y133" s="6"/>
      <c r="Z133" s="6"/>
    </row>
    <row r="134" spans="1:26" ht="78" x14ac:dyDescent="0.2">
      <c r="A134" s="31" t="s">
        <v>28</v>
      </c>
      <c r="B134" s="109">
        <v>57</v>
      </c>
      <c r="C134" s="32" t="s">
        <v>424</v>
      </c>
      <c r="D134" s="59"/>
      <c r="E134" s="132" t="str">
        <f>VLOOKUP(B134,[1]Feuil1!$B$7:$N$200,2,FALSE)</f>
        <v>Materiel électroportatif</v>
      </c>
      <c r="F134" s="57" t="s">
        <v>457</v>
      </c>
      <c r="G134" s="132" t="str">
        <f>VLOOKUP(B134,[1]Feuil1!$B$7:$N$200,3,FALSE)</f>
        <v>Vérification et test du materiel électroportatif</v>
      </c>
      <c r="H134" s="57" t="s">
        <v>418</v>
      </c>
      <c r="I134" s="132" t="str">
        <f>VLOOKUP(B134,[1]Feuil1!$B$7:$N$200,4,FALSE)</f>
        <v>annuel</v>
      </c>
      <c r="J134" s="119">
        <f>VLOOKUP(B134,[1]Feuil1!$B$7:$N$200,5,FALSE)</f>
        <v>43781</v>
      </c>
      <c r="K134" s="58">
        <f>VLOOKUP(B134,[1]Feuil1!$B$7:$N$200,6,FALSE)</f>
        <v>44147</v>
      </c>
      <c r="L134" s="110" t="str">
        <f>VLOOKUP(B134,[1]Feuil1!$B$7:$N$200,7,FALSE)</f>
        <v>B. LANDRE</v>
      </c>
      <c r="M134" s="115" t="str">
        <f>VLOOKUP(B134,[1]Feuil1!$B$7:$N$200,8,FALSE)</f>
        <v>APAVE</v>
      </c>
      <c r="N134" s="115" t="str">
        <f>VLOOKUP(B134,[1]Feuil1!$B$7:$N$200,9,FALSE)</f>
        <v>L:\MAINTENANCE\Fournisseurs\Contrôles réglementaires</v>
      </c>
      <c r="O134" s="115" t="str">
        <f>VLOOKUP(B134,[1]Feuil1!$B$7:$N$200,13,FALSE)</f>
        <v>rappeler au technicien responsable de l'action de ce présenter avec les étiquettes autocollante 2020</v>
      </c>
      <c r="P134" s="6"/>
      <c r="Q134" s="6"/>
      <c r="R134" s="6"/>
      <c r="S134" s="6"/>
      <c r="T134" s="6"/>
      <c r="U134" s="6"/>
      <c r="V134" s="6"/>
      <c r="W134" s="6"/>
      <c r="X134" s="6"/>
      <c r="Y134" s="6"/>
      <c r="Z134" s="6"/>
    </row>
    <row r="135" spans="1:26" ht="63" x14ac:dyDescent="0.2">
      <c r="A135" s="31" t="s">
        <v>28</v>
      </c>
      <c r="B135" s="109"/>
      <c r="C135" s="32" t="s">
        <v>458</v>
      </c>
      <c r="D135" s="59"/>
      <c r="E135" s="56" t="s">
        <v>419</v>
      </c>
      <c r="F135" s="57" t="s">
        <v>459</v>
      </c>
      <c r="G135" s="57" t="s">
        <v>460</v>
      </c>
      <c r="H135" s="57" t="s">
        <v>418</v>
      </c>
      <c r="I135" s="57" t="s">
        <v>461</v>
      </c>
      <c r="J135" s="119"/>
      <c r="K135" s="58" t="s">
        <v>481</v>
      </c>
      <c r="L135" s="30" t="s">
        <v>261</v>
      </c>
      <c r="M135" s="30" t="s">
        <v>171</v>
      </c>
      <c r="N135" s="57" t="s">
        <v>462</v>
      </c>
      <c r="O135" s="115"/>
      <c r="P135" s="6"/>
      <c r="Q135" s="6"/>
      <c r="R135" s="6"/>
      <c r="S135" s="6"/>
      <c r="T135" s="6"/>
      <c r="U135" s="6"/>
      <c r="V135" s="6"/>
      <c r="W135" s="6"/>
      <c r="X135" s="6"/>
      <c r="Y135" s="6"/>
      <c r="Z135" s="6"/>
    </row>
    <row r="136" spans="1:26" s="96" customFormat="1" ht="78" x14ac:dyDescent="0.2">
      <c r="A136" s="31" t="s">
        <v>44</v>
      </c>
      <c r="B136" s="109">
        <v>127</v>
      </c>
      <c r="C136" s="32" t="s">
        <v>177</v>
      </c>
      <c r="D136" s="57" t="s">
        <v>305</v>
      </c>
      <c r="E136" s="132" t="str">
        <f>VLOOKUP(B136,[1]Feuil1!$B$7:$N$200,2,FALSE)</f>
        <v>Liste et plan de situation des RIA</v>
      </c>
      <c r="F136" s="57" t="s">
        <v>372</v>
      </c>
      <c r="G136" s="132" t="str">
        <f>VLOOKUP(B136,[1]Feuil1!$B$7:$N$200,3,FALSE)</f>
        <v>Vérification et contrôle du fonctionnement des RIA</v>
      </c>
      <c r="H136" s="57" t="s">
        <v>418</v>
      </c>
      <c r="I136" s="132" t="str">
        <f>VLOOKUP(B136,[1]Feuil1!$B$7:$N$200,4,FALSE)</f>
        <v>annuel</v>
      </c>
      <c r="J136" s="119">
        <f>VLOOKUP(B136,[1]Feuil1!$B$7:$N$200,5,FALSE)</f>
        <v>43768</v>
      </c>
      <c r="K136" s="58">
        <f>VLOOKUP(B136,[1]Feuil1!$B$7:$N$200,6,FALSE)</f>
        <v>44134</v>
      </c>
      <c r="L136" s="110" t="str">
        <f>VLOOKUP(B136,[1]Feuil1!$B$7:$N$200,7,FALSE)</f>
        <v>B. LANDRE</v>
      </c>
      <c r="M136" s="115" t="str">
        <f>VLOOKUP(B136,[1]Feuil1!$B$7:$N$200,8,FALSE)</f>
        <v>CHRONOFEU</v>
      </c>
      <c r="N136" s="115" t="str">
        <f>VLOOKUP(B136,[1]Feuil1!$B$7:$N$200,9,FALSE)</f>
        <v>L:\MAINTENANCE\Fournisseurs\Contrôles réglementaires</v>
      </c>
      <c r="O136" s="115" t="str">
        <f>VLOOKUP(B136,[1]Feuil1!$B$7:$N$200,13,FALSE)</f>
        <v xml:space="preserve"> /</v>
      </c>
      <c r="P136" s="95"/>
      <c r="Q136" s="95"/>
      <c r="R136" s="95"/>
      <c r="S136" s="95"/>
      <c r="T136" s="95"/>
      <c r="U136" s="95"/>
      <c r="V136" s="95"/>
      <c r="W136" s="95"/>
      <c r="X136" s="95"/>
      <c r="Y136" s="95"/>
      <c r="Z136" s="95"/>
    </row>
    <row r="137" spans="1:26" s="96" customFormat="1" ht="60" x14ac:dyDescent="0.2">
      <c r="A137" s="31" t="s">
        <v>44</v>
      </c>
      <c r="B137" s="109">
        <v>129</v>
      </c>
      <c r="C137" s="32" t="s">
        <v>177</v>
      </c>
      <c r="D137" s="57" t="s">
        <v>305</v>
      </c>
      <c r="E137" s="132" t="str">
        <f>VLOOKUP(B137,[1]Feuil1!$B$7:$N$200,2,FALSE)</f>
        <v>Clotures des abords du site</v>
      </c>
      <c r="F137" s="57" t="s">
        <v>372</v>
      </c>
      <c r="G137" s="132" t="str">
        <f>VLOOKUP(B137,[1]Feuil1!$B$7:$N$200,3,FALSE)</f>
        <v>Vérifier l'état des clotures et contrôler     les éventuelles dégradations</v>
      </c>
      <c r="H137" s="57" t="s">
        <v>418</v>
      </c>
      <c r="I137" s="132" t="str">
        <f>VLOOKUP(B137,[1]Feuil1!$B$7:$N$200,4,FALSE)</f>
        <v>Bi-annuelle</v>
      </c>
      <c r="J137" s="119">
        <f>VLOOKUP(B137,[1]Feuil1!$B$7:$N$200,5,FALSE)</f>
        <v>43495</v>
      </c>
      <c r="K137" s="58">
        <f>VLOOKUP(B137,[1]Feuil1!$B$7:$N$200,6,FALSE)</f>
        <v>44042</v>
      </c>
      <c r="L137" s="110" t="str">
        <f>VLOOKUP(B137,[1]Feuil1!$B$7:$N$200,7,FALSE)</f>
        <v>B. LANDRE</v>
      </c>
      <c r="M137" s="115" t="str">
        <f>VLOOKUP(B137,[1]Feuil1!$B$7:$N$200,8,FALSE)</f>
        <v>B. LANDRE</v>
      </c>
      <c r="N137" s="115" t="str">
        <f>VLOOKUP(B137,[1]Feuil1!$B$7:$N$200,9,FALSE)</f>
        <v xml:space="preserve"> /</v>
      </c>
      <c r="O137" s="115" t="str">
        <f>VLOOKUP(B137,[1]Feuil1!$B$7:$N$200,13,FALSE)</f>
        <v xml:space="preserve"> /</v>
      </c>
      <c r="P137" s="95"/>
      <c r="Q137" s="95"/>
      <c r="R137" s="95"/>
      <c r="S137" s="95"/>
      <c r="T137" s="95"/>
      <c r="U137" s="95"/>
      <c r="V137" s="95"/>
      <c r="W137" s="95"/>
      <c r="X137" s="95"/>
      <c r="Y137" s="95"/>
      <c r="Z137" s="95"/>
    </row>
    <row r="138" spans="1:26" s="96" customFormat="1" ht="38.25" customHeight="1" x14ac:dyDescent="0.2">
      <c r="A138" s="31"/>
      <c r="B138" s="113">
        <v>130</v>
      </c>
      <c r="C138" s="32" t="s">
        <v>473</v>
      </c>
      <c r="D138" s="59"/>
      <c r="E138" s="131" t="str">
        <f>VLOOKUP(B138,[1]Feuil1!$B$7:$N$200,2,FALSE)</f>
        <v>Casque de protection</v>
      </c>
      <c r="F138" s="57" t="s">
        <v>406</v>
      </c>
      <c r="G138" s="131" t="str">
        <f>VLOOKUP(B138,[1]Feuil1!$B$7:$N$200,3,FALSE)</f>
        <v>Remplacement des EPI périmés</v>
      </c>
      <c r="H138" s="57" t="s">
        <v>474</v>
      </c>
      <c r="I138" s="131" t="str">
        <f>VLOOKUP(B138,[1]Feuil1!$B$7:$N$200,4,FALSE)</f>
        <v>Tous les 5 ans</v>
      </c>
      <c r="J138" s="119">
        <f>VLOOKUP(B138,[1]Feuil1!$B$7:$N$200,5,FALSE)</f>
        <v>43374</v>
      </c>
      <c r="K138" s="58">
        <f>VLOOKUP(B138,[1]Feuil1!$B$7:$N$200,6,FALSE)</f>
        <v>45200</v>
      </c>
      <c r="L138" s="110" t="str">
        <f>VLOOKUP(B138,[1]Feuil1!$B$7:$N$200,7,FALSE)</f>
        <v>M. JEAN</v>
      </c>
      <c r="M138" s="115" t="str">
        <f>VLOOKUP(B138,[1]Feuil1!$B$7:$N$200,8,FALSE)</f>
        <v>B. LANDRE</v>
      </c>
      <c r="N138" s="115" t="str">
        <f>VLOOKUP(B138,[1]Feuil1!$B$7:$N$200,9,FALSE)</f>
        <v>Sur les casques</v>
      </c>
      <c r="O138" s="115" t="str">
        <f>VLOOKUP(B138,[1]Feuil1!$B$7:$N$200,13,FALSE)</f>
        <v>Estampillé à la date du 10-2018.                                                A remplacer en 10-2023.</v>
      </c>
      <c r="P138" s="95"/>
      <c r="Q138" s="95"/>
      <c r="R138" s="95"/>
      <c r="S138" s="95"/>
      <c r="T138" s="95"/>
      <c r="U138" s="95"/>
      <c r="V138" s="95"/>
      <c r="W138" s="95"/>
      <c r="X138" s="95"/>
      <c r="Y138" s="95"/>
      <c r="Z138" s="95"/>
    </row>
    <row r="139" spans="1:26" s="96" customFormat="1" ht="78" x14ac:dyDescent="0.2">
      <c r="A139" s="31" t="s">
        <v>44</v>
      </c>
      <c r="B139" s="109">
        <v>131</v>
      </c>
      <c r="C139" s="32" t="s">
        <v>474</v>
      </c>
      <c r="D139" s="57" t="s">
        <v>474</v>
      </c>
      <c r="E139" s="132" t="str">
        <f>VLOOKUP(B139,[1]Feuil1!$B$7:$N$200,2,FALSE)</f>
        <v>HT - BT                                       Locaux de livraison et de distribution électrique</v>
      </c>
      <c r="F139" s="57" t="s">
        <v>474</v>
      </c>
      <c r="G139" s="132" t="str">
        <f>VLOOKUP(B139,[1]Feuil1!$B$7:$N$200,3,FALSE)</f>
        <v xml:space="preserve">Nettoyage et maintenance niveau 1 et 2 </v>
      </c>
      <c r="H139" s="57" t="s">
        <v>474</v>
      </c>
      <c r="I139" s="132" t="str">
        <f>VLOOKUP(B139,[1]Feuil1!$B$7:$N$200,4,FALSE)</f>
        <v>annuel</v>
      </c>
      <c r="J139" s="119">
        <f>VLOOKUP(B139,[1]Feuil1!$B$7:$N$200,5,FALSE)</f>
        <v>43582</v>
      </c>
      <c r="K139" s="58">
        <f>VLOOKUP(B139,[1]Feuil1!$B$7:$N$200,6,FALSE)</f>
        <v>44009</v>
      </c>
      <c r="L139" s="110" t="str">
        <f>VLOOKUP(B139,[1]Feuil1!$B$7:$N$200,7,FALSE)</f>
        <v>B. LANDRE</v>
      </c>
      <c r="M139" s="115" t="str">
        <f>VLOOKUP(B139,[1]Feuil1!$B$7:$N$200,8,FALSE)</f>
        <v>SPIE Electrique</v>
      </c>
      <c r="N139" s="115" t="str">
        <f>VLOOKUP(B139,[1]Feuil1!$B$7:$N$200,9,FALSE)</f>
        <v>L:\MAINTENANCE\Fournisseurs\Contrôles réglementaires</v>
      </c>
      <c r="O139" s="115" t="str">
        <f>VLOOKUP(B139,[1]Feuil1!$B$7:$N$200,13,FALSE)</f>
        <v>Date à confirmer avec SPIE ELECTRIC</v>
      </c>
      <c r="P139" s="95"/>
      <c r="Q139" s="95"/>
      <c r="R139" s="95"/>
      <c r="S139" s="95"/>
      <c r="T139" s="95"/>
      <c r="U139" s="95"/>
      <c r="V139" s="95"/>
      <c r="W139" s="95"/>
      <c r="X139" s="95"/>
      <c r="Y139" s="95"/>
      <c r="Z139" s="95"/>
    </row>
    <row r="140" spans="1:26" ht="58.5" x14ac:dyDescent="0.2">
      <c r="A140" s="31" t="s">
        <v>44</v>
      </c>
      <c r="B140" s="109"/>
      <c r="C140" s="32" t="s">
        <v>475</v>
      </c>
      <c r="D140" s="57" t="s">
        <v>476</v>
      </c>
      <c r="E140" s="132" t="s">
        <v>477</v>
      </c>
      <c r="F140" s="57" t="s">
        <v>478</v>
      </c>
      <c r="G140" s="132" t="s">
        <v>479</v>
      </c>
      <c r="H140" s="57" t="s">
        <v>480</v>
      </c>
      <c r="I140" s="132" t="s">
        <v>11</v>
      </c>
      <c r="J140" s="119">
        <v>43709</v>
      </c>
      <c r="K140" s="58">
        <v>44075</v>
      </c>
      <c r="L140" s="110" t="s">
        <v>163</v>
      </c>
      <c r="M140" s="110" t="s">
        <v>163</v>
      </c>
      <c r="N140" s="57" t="s">
        <v>474</v>
      </c>
      <c r="O140" s="115"/>
      <c r="P140" s="6"/>
      <c r="Q140" s="6"/>
      <c r="R140" s="6"/>
      <c r="S140" s="6"/>
      <c r="T140" s="6"/>
      <c r="U140" s="6"/>
      <c r="V140" s="6"/>
      <c r="W140" s="6"/>
      <c r="X140" s="6"/>
      <c r="Y140" s="6"/>
      <c r="Z140" s="6"/>
    </row>
    <row r="141" spans="1:26" ht="78" x14ac:dyDescent="0.2">
      <c r="A141" s="31" t="s">
        <v>44</v>
      </c>
      <c r="B141" s="109">
        <v>138</v>
      </c>
      <c r="C141" s="32" t="s">
        <v>475</v>
      </c>
      <c r="D141" s="57" t="s">
        <v>483</v>
      </c>
      <c r="E141" s="132" t="str">
        <f>VLOOKUP(B141,[1]Feuil1!$B$7:$N$200,2,FALSE)</f>
        <v>Rooftops + à vérifier pour les autres équipements qui dépassent 12 KW de puissance frigorifique</v>
      </c>
      <c r="F141" s="57" t="s">
        <v>279</v>
      </c>
      <c r="G141" s="132" t="str">
        <f>VLOOKUP(B141,[1]Feuil1!$B$7:$N$200,3,FALSE)</f>
        <v>Faire réaliser une inspection périodique par organisme autre que celui qui entretien</v>
      </c>
      <c r="H141" s="57" t="s">
        <v>484</v>
      </c>
      <c r="I141" s="132" t="str">
        <f>VLOOKUP(B141,[1]Feuil1!$B$7:$N$200,4,FALSE)</f>
        <v>tous les 5 ans</v>
      </c>
      <c r="J141" s="119" t="str">
        <f>VLOOKUP(B141,[1]Feuil1!$B$7:$N$200,5,FALSE)</f>
        <v xml:space="preserve"> /</v>
      </c>
      <c r="K141" s="58">
        <f>VLOOKUP(B141,[1]Feuil1!$B$7:$N$200,6,FALSE)</f>
        <v>0</v>
      </c>
      <c r="L141" s="110" t="str">
        <f>VLOOKUP(B141,[1]Feuil1!$B$7:$N$200,7,FALSE)</f>
        <v>B. LANDRE</v>
      </c>
      <c r="M141" s="115" t="str">
        <f>VLOOKUP(B141,[1]Feuil1!$B$7:$N$200,8,FALSE)</f>
        <v>APAVE</v>
      </c>
      <c r="N141" s="115" t="str">
        <f>VLOOKUP(B141,[1]Feuil1!$B$7:$N$200,9,FALSE)</f>
        <v>L:\MAINTENANCE\Fournisseurs\Contrôles réglementaires</v>
      </c>
      <c r="O141" s="115" t="str">
        <f>VLOOKUP(B141,[1]Feuil1!$B$7:$N$200,13,FALSE)</f>
        <v>ligne de surveillance en création voir devis du 04/02/2020 n°A533230235.1 dans le dossier devis - APAVE</v>
      </c>
      <c r="P141" s="6"/>
      <c r="Q141" s="6"/>
      <c r="R141" s="6"/>
      <c r="S141" s="6"/>
      <c r="T141" s="6"/>
      <c r="U141" s="6"/>
      <c r="V141" s="6"/>
      <c r="W141" s="6"/>
      <c r="X141" s="6"/>
      <c r="Y141" s="6"/>
      <c r="Z141" s="6"/>
    </row>
    <row r="142" spans="1:26" ht="39" x14ac:dyDescent="0.2">
      <c r="A142" s="31" t="s">
        <v>44</v>
      </c>
      <c r="B142" s="109">
        <v>139</v>
      </c>
      <c r="C142" s="32" t="s">
        <v>475</v>
      </c>
      <c r="D142" s="57" t="s">
        <v>483</v>
      </c>
      <c r="E142" s="132" t="str">
        <f>VLOOKUP(B142,[1]Feuil1!$B$7:$N$200,2,FALSE)</f>
        <v>Puissance électrique</v>
      </c>
      <c r="F142" s="57" t="s">
        <v>279</v>
      </c>
      <c r="G142" s="132" t="str">
        <f>VLOOKUP(B142,[1]Feuil1!$B$7:$N$200,3,FALSE)</f>
        <v>Puissance souscrite</v>
      </c>
      <c r="H142" s="57" t="s">
        <v>484</v>
      </c>
      <c r="I142" s="132" t="str">
        <f>VLOOKUP(B142,[1]Feuil1!$B$7:$N$200,4,FALSE)</f>
        <v>annuel</v>
      </c>
      <c r="J142" s="119">
        <f>VLOOKUP(B142,[1]Feuil1!$B$7:$N$200,5,FALSE)</f>
        <v>43739</v>
      </c>
      <c r="K142" s="58">
        <f>VLOOKUP(B142,[1]Feuil1!$B$7:$N$200,6,FALSE)</f>
        <v>44105</v>
      </c>
      <c r="L142" s="110" t="str">
        <f>VLOOKUP(B142,[1]Feuil1!$B$7:$N$200,7,FALSE)</f>
        <v>B. LANDRE</v>
      </c>
      <c r="M142" s="115" t="str">
        <f>VLOOKUP(B142,[1]Feuil1!$B$7:$N$200,8,FALSE)</f>
        <v>F DEMAY</v>
      </c>
      <c r="N142" s="115" t="str">
        <f>VLOOKUP(B142,[1]Feuil1!$B$7:$N$200,9,FALSE)</f>
        <v>..\Fournisseurs\ENEDIS</v>
      </c>
      <c r="O142" s="115" t="str">
        <f>VLOOKUP(B142,[1]Feuil1!$B$7:$N$200,13,FALSE)</f>
        <v>pour relance</v>
      </c>
      <c r="P142" s="6"/>
      <c r="Q142" s="6"/>
      <c r="R142" s="6"/>
      <c r="S142" s="6"/>
      <c r="T142" s="6"/>
      <c r="U142" s="6"/>
      <c r="V142" s="6"/>
      <c r="W142" s="6"/>
      <c r="X142" s="6"/>
      <c r="Y142" s="6"/>
      <c r="Z142" s="6"/>
    </row>
    <row r="143" spans="1:26" ht="30" x14ac:dyDescent="0.2">
      <c r="A143" s="31" t="s">
        <v>44</v>
      </c>
      <c r="B143" s="109">
        <v>140</v>
      </c>
      <c r="C143" s="32" t="s">
        <v>475</v>
      </c>
      <c r="D143" s="57" t="s">
        <v>483</v>
      </c>
      <c r="E143" s="132">
        <f>VLOOKUP(B143,[1]Feuil1!$B$7:$N$200,2,FALSE)</f>
        <v>0</v>
      </c>
      <c r="F143" s="57" t="s">
        <v>279</v>
      </c>
      <c r="G143" s="132">
        <f>VLOOKUP(B143,[1]Feuil1!$B$7:$N$200,3,FALSE)</f>
        <v>0</v>
      </c>
      <c r="H143" s="57" t="s">
        <v>484</v>
      </c>
      <c r="I143" s="132">
        <f>VLOOKUP(B143,[1]Feuil1!$B$7:$N$200,4,FALSE)</f>
        <v>0</v>
      </c>
      <c r="J143" s="119">
        <f>VLOOKUP(B143,[1]Feuil1!$B$7:$N$200,5,FALSE)</f>
        <v>0</v>
      </c>
      <c r="K143" s="58">
        <f>VLOOKUP(B143,[1]Feuil1!$B$7:$N$200,6,FALSE)</f>
        <v>0</v>
      </c>
      <c r="L143" s="110">
        <f>VLOOKUP(B143,[1]Feuil1!$B$7:$N$200,7,FALSE)</f>
        <v>0</v>
      </c>
      <c r="M143" s="115">
        <f>VLOOKUP(B143,[1]Feuil1!$B$7:$N$200,8,FALSE)</f>
        <v>0</v>
      </c>
      <c r="N143" s="115">
        <f>VLOOKUP(B143,[1]Feuil1!$B$7:$N$200,9,FALSE)</f>
        <v>0</v>
      </c>
      <c r="O143" s="115">
        <f>VLOOKUP(B143,[1]Feuil1!$B$7:$N$200,13,FALSE)</f>
        <v>0</v>
      </c>
      <c r="P143" s="6"/>
      <c r="Q143" s="6"/>
      <c r="R143" s="6"/>
      <c r="S143" s="6"/>
      <c r="T143" s="6"/>
      <c r="U143" s="6"/>
      <c r="V143" s="6"/>
      <c r="W143" s="6"/>
      <c r="X143" s="6"/>
      <c r="Y143" s="6"/>
      <c r="Z143" s="6"/>
    </row>
    <row r="144" spans="1:26" ht="18" x14ac:dyDescent="0.2">
      <c r="A144" s="62"/>
      <c r="B144" s="63"/>
      <c r="C144" s="64"/>
      <c r="D144" s="63"/>
      <c r="E144" s="65"/>
      <c r="F144" s="63"/>
      <c r="G144" s="63"/>
      <c r="H144" s="62"/>
      <c r="I144" s="66"/>
      <c r="J144" s="129"/>
      <c r="K144" s="63"/>
      <c r="L144" s="63"/>
      <c r="M144" s="63"/>
      <c r="N144" s="63"/>
      <c r="O144" s="64"/>
      <c r="P144" s="6"/>
      <c r="Q144" s="6"/>
      <c r="R144" s="6"/>
      <c r="S144" s="6"/>
      <c r="T144" s="6"/>
      <c r="U144" s="6"/>
      <c r="V144" s="6"/>
      <c r="W144" s="6"/>
      <c r="X144" s="6"/>
      <c r="Y144" s="6"/>
      <c r="Z144" s="6"/>
    </row>
    <row r="145" spans="1:26" ht="18" x14ac:dyDescent="0.2">
      <c r="A145" s="62"/>
      <c r="B145" s="63"/>
      <c r="C145" s="64"/>
      <c r="D145" s="63"/>
      <c r="E145" s="65"/>
      <c r="F145" s="63"/>
      <c r="G145" s="63"/>
      <c r="H145" s="62"/>
      <c r="I145" s="66"/>
      <c r="J145" s="129"/>
      <c r="K145" s="63"/>
      <c r="L145" s="63"/>
      <c r="M145" s="63"/>
      <c r="N145" s="63"/>
      <c r="O145" s="64"/>
      <c r="P145" s="6"/>
      <c r="Q145" s="6"/>
      <c r="R145" s="6"/>
      <c r="S145" s="6"/>
      <c r="T145" s="6"/>
      <c r="U145" s="6"/>
      <c r="V145" s="6"/>
      <c r="W145" s="6"/>
      <c r="X145" s="6"/>
      <c r="Y145" s="6"/>
      <c r="Z145" s="6"/>
    </row>
    <row r="146" spans="1:26" ht="18" x14ac:dyDescent="0.2">
      <c r="A146" s="62"/>
      <c r="B146" s="63"/>
      <c r="C146" s="64"/>
      <c r="D146" s="63"/>
      <c r="E146" s="65"/>
      <c r="F146" s="63"/>
      <c r="G146" s="63"/>
      <c r="H146" s="62"/>
      <c r="I146" s="66"/>
      <c r="J146" s="129"/>
      <c r="K146" s="63"/>
      <c r="L146" s="63"/>
      <c r="M146" s="63"/>
      <c r="N146" s="63"/>
      <c r="O146" s="64"/>
      <c r="P146" s="6"/>
      <c r="Q146" s="6"/>
      <c r="R146" s="6"/>
      <c r="S146" s="6"/>
      <c r="T146" s="6"/>
      <c r="U146" s="6"/>
      <c r="V146" s="6"/>
      <c r="W146" s="6"/>
      <c r="X146" s="6"/>
      <c r="Y146" s="6"/>
      <c r="Z146" s="6"/>
    </row>
    <row r="147" spans="1:26" ht="18" x14ac:dyDescent="0.2">
      <c r="A147" s="62"/>
      <c r="B147" s="63"/>
      <c r="C147" s="64"/>
      <c r="D147" s="63"/>
      <c r="E147" s="65"/>
      <c r="F147" s="63"/>
      <c r="G147" s="63"/>
      <c r="H147" s="62"/>
      <c r="I147" s="66"/>
      <c r="J147" s="129"/>
      <c r="K147" s="63"/>
      <c r="L147" s="63"/>
      <c r="M147" s="63"/>
      <c r="N147" s="63"/>
      <c r="O147" s="64"/>
      <c r="P147" s="6"/>
      <c r="Q147" s="6"/>
      <c r="R147" s="6"/>
      <c r="S147" s="6"/>
      <c r="T147" s="6"/>
      <c r="U147" s="6"/>
      <c r="V147" s="6"/>
      <c r="W147" s="6"/>
      <c r="X147" s="6"/>
      <c r="Y147" s="6"/>
      <c r="Z147" s="6"/>
    </row>
    <row r="148" spans="1:26" ht="18" x14ac:dyDescent="0.2">
      <c r="A148" s="62"/>
      <c r="B148" s="63"/>
      <c r="C148" s="64"/>
      <c r="D148" s="63"/>
      <c r="E148" s="65"/>
      <c r="F148" s="63"/>
      <c r="G148" s="63"/>
      <c r="H148" s="62"/>
      <c r="I148" s="66"/>
      <c r="J148" s="129"/>
      <c r="K148" s="63"/>
      <c r="L148" s="63"/>
      <c r="M148" s="63"/>
      <c r="N148" s="63"/>
      <c r="O148" s="64"/>
      <c r="P148" s="6"/>
      <c r="Q148" s="6"/>
      <c r="R148" s="6"/>
      <c r="S148" s="6"/>
      <c r="T148" s="6"/>
      <c r="U148" s="6"/>
      <c r="V148" s="6"/>
      <c r="W148" s="6"/>
      <c r="X148" s="6"/>
      <c r="Y148" s="6"/>
      <c r="Z148" s="6"/>
    </row>
    <row r="149" spans="1:26" ht="18" x14ac:dyDescent="0.2">
      <c r="A149" s="62"/>
      <c r="B149" s="63"/>
      <c r="C149" s="64"/>
      <c r="D149" s="63"/>
      <c r="E149" s="65"/>
      <c r="F149" s="63"/>
      <c r="G149" s="63"/>
      <c r="H149" s="62"/>
      <c r="I149" s="66"/>
      <c r="J149" s="129"/>
      <c r="K149" s="63"/>
      <c r="L149" s="63"/>
      <c r="M149" s="63"/>
      <c r="N149" s="63"/>
      <c r="O149" s="64"/>
      <c r="P149" s="6"/>
      <c r="Q149" s="6"/>
      <c r="R149" s="6"/>
      <c r="S149" s="6"/>
      <c r="T149" s="6"/>
      <c r="U149" s="6"/>
      <c r="V149" s="6"/>
      <c r="W149" s="6"/>
      <c r="X149" s="6"/>
      <c r="Y149" s="6"/>
      <c r="Z149" s="6"/>
    </row>
    <row r="150" spans="1:26" ht="18" x14ac:dyDescent="0.2">
      <c r="A150" s="62"/>
      <c r="B150" s="63"/>
      <c r="C150" s="64"/>
      <c r="D150" s="63"/>
      <c r="E150" s="65"/>
      <c r="F150" s="63"/>
      <c r="G150" s="63"/>
      <c r="H150" s="62"/>
      <c r="I150" s="66"/>
      <c r="J150" s="129"/>
      <c r="K150" s="63"/>
      <c r="L150" s="63"/>
      <c r="M150" s="63"/>
      <c r="N150" s="63"/>
      <c r="O150" s="64"/>
      <c r="P150" s="6"/>
      <c r="Q150" s="6"/>
      <c r="R150" s="6"/>
      <c r="S150" s="6"/>
      <c r="T150" s="6"/>
      <c r="U150" s="6"/>
      <c r="V150" s="6"/>
      <c r="W150" s="6"/>
      <c r="X150" s="6"/>
      <c r="Y150" s="6"/>
      <c r="Z150" s="6"/>
    </row>
    <row r="151" spans="1:26" ht="18" x14ac:dyDescent="0.2">
      <c r="A151" s="62"/>
      <c r="B151" s="63"/>
      <c r="C151" s="64"/>
      <c r="D151" s="63"/>
      <c r="E151" s="65"/>
      <c r="F151" s="63"/>
      <c r="G151" s="63"/>
      <c r="H151" s="62"/>
      <c r="I151" s="66"/>
      <c r="J151" s="129"/>
      <c r="K151" s="63"/>
      <c r="L151" s="63"/>
      <c r="M151" s="63"/>
      <c r="N151" s="63"/>
      <c r="O151" s="64"/>
      <c r="P151" s="6"/>
      <c r="Q151" s="6"/>
      <c r="R151" s="6"/>
      <c r="S151" s="6"/>
      <c r="T151" s="6"/>
      <c r="U151" s="6"/>
      <c r="V151" s="6"/>
      <c r="W151" s="6"/>
      <c r="X151" s="6"/>
      <c r="Y151" s="6"/>
      <c r="Z151" s="6"/>
    </row>
    <row r="152" spans="1:26" ht="18" x14ac:dyDescent="0.2">
      <c r="A152" s="62"/>
      <c r="B152" s="63"/>
      <c r="C152" s="64"/>
      <c r="D152" s="63"/>
      <c r="E152" s="65"/>
      <c r="F152" s="63"/>
      <c r="G152" s="63"/>
      <c r="H152" s="62"/>
      <c r="I152" s="66"/>
      <c r="J152" s="129"/>
      <c r="K152" s="63"/>
      <c r="L152" s="63"/>
      <c r="M152" s="63"/>
      <c r="N152" s="63"/>
      <c r="O152" s="64"/>
      <c r="P152" s="6"/>
      <c r="Q152" s="6"/>
      <c r="R152" s="6"/>
      <c r="S152" s="6"/>
      <c r="T152" s="6"/>
      <c r="U152" s="6"/>
      <c r="V152" s="6"/>
      <c r="W152" s="6"/>
      <c r="X152" s="6"/>
      <c r="Y152" s="6"/>
      <c r="Z152" s="6"/>
    </row>
    <row r="153" spans="1:26" ht="18" x14ac:dyDescent="0.2">
      <c r="A153" s="62"/>
      <c r="B153" s="63"/>
      <c r="C153" s="64"/>
      <c r="D153" s="63"/>
      <c r="E153" s="65"/>
      <c r="F153" s="63"/>
      <c r="G153" s="63"/>
      <c r="H153" s="62"/>
      <c r="I153" s="66"/>
      <c r="J153" s="129"/>
      <c r="K153" s="63"/>
      <c r="L153" s="63"/>
      <c r="M153" s="63"/>
      <c r="N153" s="63"/>
      <c r="O153" s="64"/>
      <c r="P153" s="6"/>
      <c r="Q153" s="6"/>
      <c r="R153" s="6"/>
      <c r="S153" s="6"/>
      <c r="T153" s="6"/>
      <c r="U153" s="6"/>
      <c r="V153" s="6"/>
      <c r="W153" s="6"/>
      <c r="X153" s="6"/>
      <c r="Y153" s="6"/>
      <c r="Z153" s="6"/>
    </row>
    <row r="154" spans="1:26" ht="18" x14ac:dyDescent="0.2">
      <c r="A154" s="62"/>
      <c r="B154" s="63"/>
      <c r="C154" s="64"/>
      <c r="D154" s="63"/>
      <c r="E154" s="65"/>
      <c r="F154" s="63"/>
      <c r="G154" s="63"/>
      <c r="H154" s="62"/>
      <c r="I154" s="66"/>
      <c r="J154" s="129"/>
      <c r="K154" s="63"/>
      <c r="L154" s="63"/>
      <c r="M154" s="63"/>
      <c r="N154" s="63"/>
      <c r="O154" s="64"/>
      <c r="P154" s="6"/>
      <c r="Q154" s="6"/>
      <c r="R154" s="6"/>
      <c r="S154" s="6"/>
      <c r="T154" s="6"/>
      <c r="U154" s="6"/>
      <c r="V154" s="6"/>
      <c r="W154" s="6"/>
      <c r="X154" s="6"/>
      <c r="Y154" s="6"/>
      <c r="Z154" s="6"/>
    </row>
    <row r="155" spans="1:26" ht="18" x14ac:dyDescent="0.2">
      <c r="A155" s="62"/>
      <c r="B155" s="63"/>
      <c r="C155" s="64"/>
      <c r="D155" s="63"/>
      <c r="E155" s="65"/>
      <c r="F155" s="63"/>
      <c r="G155" s="63"/>
      <c r="H155" s="62"/>
      <c r="I155" s="66"/>
      <c r="J155" s="129"/>
      <c r="K155" s="63"/>
      <c r="L155" s="63"/>
      <c r="M155" s="63"/>
      <c r="N155" s="63"/>
      <c r="O155" s="64"/>
      <c r="P155" s="6"/>
      <c r="Q155" s="6"/>
      <c r="R155" s="6"/>
      <c r="S155" s="6"/>
      <c r="T155" s="6"/>
      <c r="U155" s="6"/>
      <c r="V155" s="6"/>
      <c r="W155" s="6"/>
      <c r="X155" s="6"/>
      <c r="Y155" s="6"/>
      <c r="Z155" s="6"/>
    </row>
    <row r="156" spans="1:26" ht="18" x14ac:dyDescent="0.2">
      <c r="A156" s="62"/>
      <c r="B156" s="63"/>
      <c r="C156" s="64"/>
      <c r="D156" s="63"/>
      <c r="E156" s="65"/>
      <c r="F156" s="63"/>
      <c r="G156" s="63"/>
      <c r="H156" s="62"/>
      <c r="I156" s="66"/>
      <c r="J156" s="129"/>
      <c r="K156" s="63"/>
      <c r="L156" s="63"/>
      <c r="M156" s="63"/>
      <c r="N156" s="63"/>
      <c r="O156" s="64"/>
      <c r="P156" s="6"/>
      <c r="Q156" s="6"/>
      <c r="R156" s="6"/>
      <c r="S156" s="6"/>
      <c r="T156" s="6"/>
      <c r="U156" s="6"/>
      <c r="V156" s="6"/>
      <c r="W156" s="6"/>
      <c r="X156" s="6"/>
      <c r="Y156" s="6"/>
      <c r="Z156" s="6"/>
    </row>
    <row r="157" spans="1:26" ht="18" x14ac:dyDescent="0.2">
      <c r="A157" s="62"/>
      <c r="B157" s="63"/>
      <c r="C157" s="64"/>
      <c r="D157" s="63"/>
      <c r="E157" s="65"/>
      <c r="F157" s="63"/>
      <c r="G157" s="63"/>
      <c r="H157" s="62"/>
      <c r="I157" s="66"/>
      <c r="J157" s="129"/>
      <c r="K157" s="63"/>
      <c r="L157" s="63"/>
      <c r="M157" s="63"/>
      <c r="N157" s="63"/>
      <c r="O157" s="64"/>
      <c r="P157" s="6"/>
      <c r="Q157" s="6"/>
      <c r="R157" s="6"/>
      <c r="S157" s="6"/>
      <c r="T157" s="6"/>
      <c r="U157" s="6"/>
      <c r="V157" s="6"/>
      <c r="W157" s="6"/>
      <c r="X157" s="6"/>
      <c r="Y157" s="6"/>
      <c r="Z157" s="6"/>
    </row>
    <row r="158" spans="1:26" ht="18" x14ac:dyDescent="0.2">
      <c r="A158" s="62"/>
      <c r="B158" s="63"/>
      <c r="C158" s="64"/>
      <c r="D158" s="63"/>
      <c r="E158" s="65"/>
      <c r="F158" s="63"/>
      <c r="G158" s="63"/>
      <c r="H158" s="62"/>
      <c r="I158" s="66"/>
      <c r="J158" s="129"/>
      <c r="K158" s="63"/>
      <c r="L158" s="63"/>
      <c r="M158" s="63"/>
      <c r="N158" s="63"/>
      <c r="O158" s="64"/>
      <c r="P158" s="6"/>
      <c r="Q158" s="6"/>
      <c r="R158" s="6"/>
      <c r="S158" s="6"/>
      <c r="T158" s="6"/>
      <c r="U158" s="6"/>
      <c r="V158" s="6"/>
      <c r="W158" s="6"/>
      <c r="X158" s="6"/>
      <c r="Y158" s="6"/>
      <c r="Z158" s="6"/>
    </row>
    <row r="159" spans="1:26" ht="18" x14ac:dyDescent="0.2">
      <c r="A159" s="62"/>
      <c r="B159" s="63"/>
      <c r="C159" s="64"/>
      <c r="D159" s="63"/>
      <c r="E159" s="65"/>
      <c r="F159" s="63"/>
      <c r="G159" s="63"/>
      <c r="H159" s="62"/>
      <c r="I159" s="66"/>
      <c r="J159" s="129"/>
      <c r="K159" s="63"/>
      <c r="L159" s="63"/>
      <c r="M159" s="63"/>
      <c r="N159" s="63"/>
      <c r="O159" s="64"/>
      <c r="P159" s="6"/>
      <c r="Q159" s="6"/>
      <c r="R159" s="6"/>
      <c r="S159" s="6"/>
      <c r="T159" s="6"/>
      <c r="U159" s="6"/>
      <c r="V159" s="6"/>
      <c r="W159" s="6"/>
      <c r="X159" s="6"/>
      <c r="Y159" s="6"/>
      <c r="Z159" s="6"/>
    </row>
    <row r="160" spans="1:26" ht="18" x14ac:dyDescent="0.2">
      <c r="A160" s="62"/>
      <c r="B160" s="63"/>
      <c r="C160" s="64"/>
      <c r="D160" s="63"/>
      <c r="E160" s="65"/>
      <c r="F160" s="63"/>
      <c r="G160" s="63"/>
      <c r="H160" s="62"/>
      <c r="I160" s="66"/>
      <c r="J160" s="129"/>
      <c r="K160" s="63"/>
      <c r="L160" s="63"/>
      <c r="M160" s="63"/>
      <c r="N160" s="63"/>
      <c r="O160" s="64"/>
      <c r="P160" s="6"/>
      <c r="Q160" s="6"/>
      <c r="R160" s="6"/>
      <c r="S160" s="6"/>
      <c r="T160" s="6"/>
      <c r="U160" s="6"/>
      <c r="V160" s="6"/>
      <c r="W160" s="6"/>
      <c r="X160" s="6"/>
      <c r="Y160" s="6"/>
      <c r="Z160" s="6"/>
    </row>
    <row r="161" spans="1:26" ht="18" x14ac:dyDescent="0.2">
      <c r="A161" s="62"/>
      <c r="B161" s="63"/>
      <c r="C161" s="64"/>
      <c r="D161" s="63"/>
      <c r="E161" s="65"/>
      <c r="F161" s="63"/>
      <c r="G161" s="63"/>
      <c r="H161" s="62"/>
      <c r="I161" s="66"/>
      <c r="J161" s="129"/>
      <c r="K161" s="63"/>
      <c r="L161" s="63"/>
      <c r="M161" s="63"/>
      <c r="N161" s="63"/>
      <c r="O161" s="64"/>
      <c r="P161" s="6"/>
      <c r="Q161" s="6"/>
      <c r="R161" s="6"/>
      <c r="S161" s="6"/>
      <c r="T161" s="6"/>
      <c r="U161" s="6"/>
      <c r="V161" s="6"/>
      <c r="W161" s="6"/>
      <c r="X161" s="6"/>
      <c r="Y161" s="6"/>
      <c r="Z161" s="6"/>
    </row>
    <row r="162" spans="1:26" ht="18" x14ac:dyDescent="0.2">
      <c r="A162" s="62"/>
      <c r="B162" s="63"/>
      <c r="C162" s="64"/>
      <c r="D162" s="63"/>
      <c r="E162" s="65"/>
      <c r="F162" s="63"/>
      <c r="G162" s="63"/>
      <c r="H162" s="62"/>
      <c r="I162" s="66"/>
      <c r="J162" s="129"/>
      <c r="K162" s="63"/>
      <c r="L162" s="63"/>
      <c r="M162" s="63"/>
      <c r="N162" s="63"/>
      <c r="O162" s="64"/>
      <c r="P162" s="6"/>
      <c r="Q162" s="6"/>
      <c r="R162" s="6"/>
      <c r="S162" s="6"/>
      <c r="T162" s="6"/>
      <c r="U162" s="6"/>
      <c r="V162" s="6"/>
      <c r="W162" s="6"/>
      <c r="X162" s="6"/>
      <c r="Y162" s="6"/>
      <c r="Z162" s="6"/>
    </row>
    <row r="163" spans="1:26" ht="18" x14ac:dyDescent="0.2">
      <c r="A163" s="62"/>
      <c r="B163" s="63"/>
      <c r="C163" s="64"/>
      <c r="D163" s="63"/>
      <c r="E163" s="65"/>
      <c r="F163" s="63"/>
      <c r="G163" s="63"/>
      <c r="H163" s="62"/>
      <c r="I163" s="66"/>
      <c r="J163" s="129"/>
      <c r="K163" s="63"/>
      <c r="L163" s="63"/>
      <c r="M163" s="63"/>
      <c r="N163" s="63"/>
      <c r="O163" s="64"/>
      <c r="P163" s="6"/>
      <c r="Q163" s="6"/>
      <c r="R163" s="6"/>
      <c r="S163" s="6"/>
      <c r="T163" s="6"/>
      <c r="U163" s="6"/>
      <c r="V163" s="6"/>
      <c r="W163" s="6"/>
      <c r="X163" s="6"/>
      <c r="Y163" s="6"/>
      <c r="Z163" s="6"/>
    </row>
    <row r="164" spans="1:26" ht="18" x14ac:dyDescent="0.2">
      <c r="A164" s="62"/>
      <c r="B164" s="63"/>
      <c r="C164" s="64"/>
      <c r="D164" s="63"/>
      <c r="E164" s="65"/>
      <c r="F164" s="63"/>
      <c r="G164" s="63"/>
      <c r="H164" s="62"/>
      <c r="I164" s="66"/>
      <c r="J164" s="129"/>
      <c r="K164" s="63"/>
      <c r="L164" s="63"/>
      <c r="M164" s="63"/>
      <c r="N164" s="63"/>
      <c r="O164" s="64"/>
      <c r="P164" s="6"/>
      <c r="Q164" s="6"/>
      <c r="R164" s="6"/>
      <c r="S164" s="6"/>
      <c r="T164" s="6"/>
      <c r="U164" s="6"/>
      <c r="V164" s="6"/>
      <c r="W164" s="6"/>
      <c r="X164" s="6"/>
      <c r="Y164" s="6"/>
      <c r="Z164" s="6"/>
    </row>
    <row r="165" spans="1:26" ht="18" x14ac:dyDescent="0.2">
      <c r="A165" s="62"/>
      <c r="B165" s="63"/>
      <c r="C165" s="64"/>
      <c r="D165" s="63"/>
      <c r="E165" s="65"/>
      <c r="F165" s="63"/>
      <c r="G165" s="63"/>
      <c r="H165" s="62"/>
      <c r="I165" s="66"/>
      <c r="J165" s="129"/>
      <c r="K165" s="63"/>
      <c r="L165" s="63"/>
      <c r="M165" s="63"/>
      <c r="N165" s="63"/>
      <c r="O165" s="64"/>
      <c r="P165" s="6"/>
      <c r="Q165" s="6"/>
      <c r="R165" s="6"/>
      <c r="S165" s="6"/>
      <c r="T165" s="6"/>
      <c r="U165" s="6"/>
      <c r="V165" s="6"/>
      <c r="W165" s="6"/>
      <c r="X165" s="6"/>
      <c r="Y165" s="6"/>
      <c r="Z165" s="6"/>
    </row>
    <row r="166" spans="1:26" ht="18" x14ac:dyDescent="0.2">
      <c r="A166" s="62"/>
      <c r="B166" s="63"/>
      <c r="C166" s="64"/>
      <c r="D166" s="63"/>
      <c r="E166" s="65"/>
      <c r="F166" s="63"/>
      <c r="G166" s="63"/>
      <c r="H166" s="62"/>
      <c r="I166" s="66"/>
      <c r="J166" s="129"/>
      <c r="K166" s="63"/>
      <c r="L166" s="63"/>
      <c r="M166" s="63"/>
      <c r="N166" s="63"/>
      <c r="O166" s="64"/>
      <c r="P166" s="6"/>
      <c r="Q166" s="6"/>
      <c r="R166" s="6"/>
      <c r="S166" s="6"/>
      <c r="T166" s="6"/>
      <c r="U166" s="6"/>
      <c r="V166" s="6"/>
      <c r="W166" s="6"/>
      <c r="X166" s="6"/>
      <c r="Y166" s="6"/>
      <c r="Z166" s="6"/>
    </row>
    <row r="167" spans="1:26" ht="18" x14ac:dyDescent="0.2">
      <c r="A167" s="62"/>
      <c r="B167" s="63"/>
      <c r="C167" s="64"/>
      <c r="D167" s="63"/>
      <c r="E167" s="65"/>
      <c r="F167" s="63"/>
      <c r="G167" s="63"/>
      <c r="H167" s="62"/>
      <c r="I167" s="66"/>
      <c r="J167" s="129"/>
      <c r="K167" s="63"/>
      <c r="L167" s="63"/>
      <c r="M167" s="63"/>
      <c r="N167" s="63"/>
      <c r="O167" s="64"/>
      <c r="P167" s="6"/>
      <c r="Q167" s="6"/>
      <c r="R167" s="6"/>
      <c r="S167" s="6"/>
      <c r="T167" s="6"/>
      <c r="U167" s="6"/>
      <c r="V167" s="6"/>
      <c r="W167" s="6"/>
      <c r="X167" s="6"/>
      <c r="Y167" s="6"/>
      <c r="Z167" s="6"/>
    </row>
    <row r="168" spans="1:26" ht="18" x14ac:dyDescent="0.2">
      <c r="A168" s="62"/>
      <c r="B168" s="63"/>
      <c r="C168" s="64"/>
      <c r="D168" s="63"/>
      <c r="E168" s="65"/>
      <c r="F168" s="63"/>
      <c r="G168" s="63"/>
      <c r="H168" s="62"/>
      <c r="I168" s="66"/>
      <c r="J168" s="129"/>
      <c r="K168" s="63"/>
      <c r="L168" s="63"/>
      <c r="M168" s="63"/>
      <c r="N168" s="63"/>
      <c r="O168" s="64"/>
      <c r="P168" s="6"/>
      <c r="Q168" s="6"/>
      <c r="R168" s="6"/>
      <c r="S168" s="6"/>
      <c r="T168" s="6"/>
      <c r="U168" s="6"/>
      <c r="V168" s="6"/>
      <c r="W168" s="6"/>
      <c r="X168" s="6"/>
      <c r="Y168" s="6"/>
      <c r="Z168" s="6"/>
    </row>
    <row r="169" spans="1:26" ht="18" x14ac:dyDescent="0.2">
      <c r="A169" s="62"/>
      <c r="B169" s="63"/>
      <c r="C169" s="64"/>
      <c r="D169" s="63"/>
      <c r="E169" s="65"/>
      <c r="F169" s="63"/>
      <c r="G169" s="63"/>
      <c r="H169" s="62"/>
      <c r="I169" s="66"/>
      <c r="J169" s="129"/>
      <c r="K169" s="63"/>
      <c r="L169" s="63"/>
      <c r="M169" s="63"/>
      <c r="N169" s="63"/>
      <c r="O169" s="64"/>
      <c r="P169" s="6"/>
      <c r="Q169" s="6"/>
      <c r="R169" s="6"/>
      <c r="S169" s="6"/>
      <c r="T169" s="6"/>
      <c r="U169" s="6"/>
      <c r="V169" s="6"/>
      <c r="W169" s="6"/>
      <c r="X169" s="6"/>
      <c r="Y169" s="6"/>
      <c r="Z169" s="6"/>
    </row>
    <row r="170" spans="1:26" ht="18" x14ac:dyDescent="0.2">
      <c r="A170" s="62"/>
      <c r="B170" s="63"/>
      <c r="C170" s="64"/>
      <c r="D170" s="63"/>
      <c r="E170" s="65"/>
      <c r="F170" s="63"/>
      <c r="G170" s="63"/>
      <c r="H170" s="62"/>
      <c r="I170" s="66"/>
      <c r="J170" s="129"/>
      <c r="K170" s="63"/>
      <c r="L170" s="63"/>
      <c r="M170" s="63"/>
      <c r="N170" s="63"/>
      <c r="O170" s="64"/>
      <c r="P170" s="6"/>
      <c r="Q170" s="6"/>
      <c r="R170" s="6"/>
      <c r="S170" s="6"/>
      <c r="T170" s="6"/>
      <c r="U170" s="6"/>
      <c r="V170" s="6"/>
      <c r="W170" s="6"/>
      <c r="X170" s="6"/>
      <c r="Y170" s="6"/>
      <c r="Z170" s="6"/>
    </row>
    <row r="171" spans="1:26" ht="18" x14ac:dyDescent="0.2">
      <c r="A171" s="62"/>
      <c r="B171" s="63"/>
      <c r="C171" s="64"/>
      <c r="D171" s="63"/>
      <c r="E171" s="65"/>
      <c r="F171" s="63"/>
      <c r="G171" s="63"/>
      <c r="H171" s="62"/>
      <c r="I171" s="66"/>
      <c r="J171" s="129"/>
      <c r="K171" s="63"/>
      <c r="L171" s="63"/>
      <c r="M171" s="63"/>
      <c r="N171" s="63"/>
      <c r="O171" s="64"/>
      <c r="P171" s="6"/>
      <c r="Q171" s="6"/>
      <c r="R171" s="6"/>
      <c r="S171" s="6"/>
      <c r="T171" s="6"/>
      <c r="U171" s="6"/>
      <c r="V171" s="6"/>
      <c r="W171" s="6"/>
      <c r="X171" s="6"/>
      <c r="Y171" s="6"/>
      <c r="Z171" s="6"/>
    </row>
    <row r="172" spans="1:26" ht="18" x14ac:dyDescent="0.2">
      <c r="A172" s="62"/>
      <c r="B172" s="63"/>
      <c r="C172" s="64"/>
      <c r="D172" s="63"/>
      <c r="E172" s="65"/>
      <c r="F172" s="63"/>
      <c r="G172" s="63"/>
      <c r="H172" s="62"/>
      <c r="I172" s="66"/>
      <c r="J172" s="129"/>
      <c r="K172" s="63"/>
      <c r="L172" s="63"/>
      <c r="M172" s="63"/>
      <c r="N172" s="63"/>
      <c r="O172" s="64"/>
      <c r="P172" s="6"/>
      <c r="Q172" s="6"/>
      <c r="R172" s="6"/>
      <c r="S172" s="6"/>
      <c r="T172" s="6"/>
      <c r="U172" s="6"/>
      <c r="V172" s="6"/>
      <c r="W172" s="6"/>
      <c r="X172" s="6"/>
      <c r="Y172" s="6"/>
      <c r="Z172" s="6"/>
    </row>
    <row r="173" spans="1:26" ht="18" x14ac:dyDescent="0.2">
      <c r="A173" s="62"/>
      <c r="B173" s="63"/>
      <c r="C173" s="64"/>
      <c r="D173" s="63"/>
      <c r="E173" s="65"/>
      <c r="F173" s="63"/>
      <c r="G173" s="63"/>
      <c r="H173" s="62"/>
      <c r="I173" s="66"/>
      <c r="J173" s="129"/>
      <c r="K173" s="63"/>
      <c r="L173" s="63"/>
      <c r="M173" s="63"/>
      <c r="N173" s="63"/>
      <c r="O173" s="64"/>
      <c r="P173" s="6"/>
      <c r="Q173" s="6"/>
      <c r="R173" s="6"/>
      <c r="S173" s="6"/>
      <c r="T173" s="6"/>
      <c r="U173" s="6"/>
      <c r="V173" s="6"/>
      <c r="W173" s="6"/>
      <c r="X173" s="6"/>
      <c r="Y173" s="6"/>
      <c r="Z173" s="6"/>
    </row>
    <row r="174" spans="1:26" ht="18" x14ac:dyDescent="0.2">
      <c r="A174" s="62"/>
      <c r="B174" s="63"/>
      <c r="C174" s="64"/>
      <c r="D174" s="63"/>
      <c r="E174" s="65"/>
      <c r="F174" s="63"/>
      <c r="G174" s="63"/>
      <c r="H174" s="62"/>
      <c r="I174" s="66"/>
      <c r="J174" s="129"/>
      <c r="K174" s="63"/>
      <c r="L174" s="63"/>
      <c r="M174" s="63"/>
      <c r="N174" s="63"/>
      <c r="O174" s="64"/>
      <c r="P174" s="6"/>
      <c r="Q174" s="6"/>
      <c r="R174" s="6"/>
      <c r="S174" s="6"/>
      <c r="T174" s="6"/>
      <c r="U174" s="6"/>
      <c r="V174" s="6"/>
      <c r="W174" s="6"/>
      <c r="X174" s="6"/>
      <c r="Y174" s="6"/>
      <c r="Z174" s="6"/>
    </row>
    <row r="175" spans="1:26" ht="18" x14ac:dyDescent="0.2">
      <c r="A175" s="62"/>
      <c r="B175" s="63"/>
      <c r="C175" s="64"/>
      <c r="D175" s="63"/>
      <c r="E175" s="65"/>
      <c r="F175" s="63"/>
      <c r="G175" s="63"/>
      <c r="H175" s="62"/>
      <c r="I175" s="66"/>
      <c r="J175" s="129"/>
      <c r="K175" s="63"/>
      <c r="L175" s="63"/>
      <c r="M175" s="63"/>
      <c r="N175" s="63"/>
      <c r="O175" s="64"/>
      <c r="P175" s="6"/>
      <c r="Q175" s="6"/>
      <c r="R175" s="6"/>
      <c r="S175" s="6"/>
      <c r="T175" s="6"/>
      <c r="U175" s="6"/>
      <c r="V175" s="6"/>
      <c r="W175" s="6"/>
      <c r="X175" s="6"/>
      <c r="Y175" s="6"/>
      <c r="Z175" s="6"/>
    </row>
    <row r="176" spans="1:26" ht="18" x14ac:dyDescent="0.2">
      <c r="A176" s="62"/>
      <c r="B176" s="63"/>
      <c r="C176" s="64"/>
      <c r="D176" s="63"/>
      <c r="E176" s="65"/>
      <c r="F176" s="63"/>
      <c r="G176" s="63"/>
      <c r="H176" s="62"/>
      <c r="I176" s="66"/>
      <c r="J176" s="129"/>
      <c r="K176" s="63"/>
      <c r="L176" s="63"/>
      <c r="M176" s="63"/>
      <c r="N176" s="63"/>
      <c r="O176" s="64"/>
      <c r="P176" s="6"/>
      <c r="Q176" s="6"/>
      <c r="R176" s="6"/>
      <c r="S176" s="6"/>
      <c r="T176" s="6"/>
      <c r="U176" s="6"/>
      <c r="V176" s="6"/>
      <c r="W176" s="6"/>
      <c r="X176" s="6"/>
      <c r="Y176" s="6"/>
      <c r="Z176" s="6"/>
    </row>
    <row r="177" spans="1:26" ht="18" x14ac:dyDescent="0.2">
      <c r="A177" s="62"/>
      <c r="B177" s="63"/>
      <c r="C177" s="64"/>
      <c r="D177" s="63"/>
      <c r="E177" s="65"/>
      <c r="F177" s="63"/>
      <c r="G177" s="63"/>
      <c r="H177" s="62"/>
      <c r="I177" s="66"/>
      <c r="J177" s="129"/>
      <c r="K177" s="63"/>
      <c r="L177" s="63"/>
      <c r="M177" s="63"/>
      <c r="N177" s="63"/>
      <c r="O177" s="64"/>
      <c r="P177" s="6"/>
      <c r="Q177" s="6"/>
      <c r="R177" s="6"/>
      <c r="S177" s="6"/>
      <c r="T177" s="6"/>
      <c r="U177" s="6"/>
      <c r="V177" s="6"/>
      <c r="W177" s="6"/>
      <c r="X177" s="6"/>
      <c r="Y177" s="6"/>
      <c r="Z177" s="6"/>
    </row>
    <row r="178" spans="1:26" ht="18" x14ac:dyDescent="0.2">
      <c r="A178" s="62"/>
      <c r="B178" s="63"/>
      <c r="C178" s="64"/>
      <c r="D178" s="63"/>
      <c r="E178" s="65"/>
      <c r="F178" s="63"/>
      <c r="G178" s="63"/>
      <c r="H178" s="62"/>
      <c r="I178" s="66"/>
      <c r="J178" s="129"/>
      <c r="K178" s="63"/>
      <c r="L178" s="63"/>
      <c r="M178" s="63"/>
      <c r="N178" s="63"/>
      <c r="O178" s="64"/>
      <c r="P178" s="6"/>
      <c r="Q178" s="6"/>
      <c r="R178" s="6"/>
      <c r="S178" s="6"/>
      <c r="T178" s="6"/>
      <c r="U178" s="6"/>
      <c r="V178" s="6"/>
      <c r="W178" s="6"/>
      <c r="X178" s="6"/>
      <c r="Y178" s="6"/>
      <c r="Z178" s="6"/>
    </row>
    <row r="179" spans="1:26" ht="18" x14ac:dyDescent="0.2">
      <c r="A179" s="62"/>
      <c r="B179" s="63"/>
      <c r="C179" s="64"/>
      <c r="D179" s="63"/>
      <c r="E179" s="65"/>
      <c r="F179" s="63"/>
      <c r="G179" s="63"/>
      <c r="H179" s="62"/>
      <c r="I179" s="66"/>
      <c r="J179" s="129"/>
      <c r="K179" s="63"/>
      <c r="L179" s="63"/>
      <c r="M179" s="63"/>
      <c r="N179" s="63"/>
      <c r="O179" s="64"/>
      <c r="P179" s="6"/>
      <c r="Q179" s="6"/>
      <c r="R179" s="6"/>
      <c r="S179" s="6"/>
      <c r="T179" s="6"/>
      <c r="U179" s="6"/>
      <c r="V179" s="6"/>
      <c r="W179" s="6"/>
      <c r="X179" s="6"/>
      <c r="Y179" s="6"/>
      <c r="Z179" s="6"/>
    </row>
    <row r="180" spans="1:26" x14ac:dyDescent="0.2">
      <c r="A180" s="67"/>
      <c r="C180" s="69"/>
      <c r="D180" s="63"/>
      <c r="G180" s="9"/>
      <c r="H180" s="16"/>
      <c r="N180" s="9"/>
      <c r="O180" s="6"/>
      <c r="P180" s="6"/>
      <c r="Q180" s="6"/>
      <c r="R180" s="6"/>
      <c r="S180" s="6"/>
      <c r="T180" s="6"/>
      <c r="U180" s="6"/>
      <c r="V180" s="6"/>
      <c r="W180" s="6"/>
      <c r="X180" s="6"/>
      <c r="Y180" s="6"/>
      <c r="Z180" s="6"/>
    </row>
    <row r="181" spans="1:26" x14ac:dyDescent="0.2">
      <c r="A181" s="67"/>
      <c r="C181" s="69"/>
      <c r="D181" s="63"/>
      <c r="G181" s="9"/>
      <c r="H181" s="16"/>
      <c r="N181" s="9"/>
      <c r="O181" s="6"/>
      <c r="P181" s="6"/>
      <c r="Q181" s="6"/>
      <c r="R181" s="6"/>
      <c r="S181" s="6"/>
      <c r="T181" s="6"/>
      <c r="U181" s="6"/>
      <c r="V181" s="6"/>
      <c r="W181" s="6"/>
      <c r="X181" s="6"/>
      <c r="Y181" s="6"/>
      <c r="Z181" s="6"/>
    </row>
    <row r="182" spans="1:26" x14ac:dyDescent="0.2">
      <c r="A182" s="67"/>
      <c r="C182" s="69"/>
      <c r="D182" s="63"/>
      <c r="G182" s="9"/>
      <c r="H182" s="16"/>
      <c r="N182" s="9"/>
      <c r="O182" s="6"/>
      <c r="P182" s="6"/>
      <c r="Q182" s="6"/>
      <c r="R182" s="6"/>
      <c r="S182" s="6"/>
      <c r="T182" s="6"/>
      <c r="U182" s="6"/>
      <c r="V182" s="6"/>
      <c r="W182" s="6"/>
      <c r="X182" s="6"/>
      <c r="Y182" s="6"/>
      <c r="Z182" s="6"/>
    </row>
    <row r="183" spans="1:26" x14ac:dyDescent="0.2">
      <c r="A183" s="67"/>
      <c r="C183" s="69"/>
      <c r="D183" s="63"/>
      <c r="G183" s="9"/>
      <c r="H183" s="16"/>
      <c r="N183" s="9"/>
      <c r="O183" s="6"/>
      <c r="P183" s="6"/>
      <c r="Q183" s="6"/>
      <c r="R183" s="6"/>
      <c r="S183" s="6"/>
      <c r="T183" s="6"/>
      <c r="U183" s="6"/>
      <c r="V183" s="6"/>
      <c r="W183" s="6"/>
      <c r="X183" s="6"/>
      <c r="Y183" s="6"/>
      <c r="Z183" s="6"/>
    </row>
    <row r="184" spans="1:26" x14ac:dyDescent="0.2">
      <c r="A184" s="67"/>
      <c r="C184" s="69"/>
      <c r="D184" s="63"/>
      <c r="G184" s="9"/>
      <c r="H184" s="16"/>
      <c r="N184" s="9"/>
      <c r="O184" s="6"/>
      <c r="P184" s="6"/>
      <c r="Q184" s="6"/>
      <c r="R184" s="6"/>
      <c r="S184" s="6"/>
      <c r="T184" s="6"/>
      <c r="U184" s="6"/>
      <c r="V184" s="6"/>
      <c r="W184" s="6"/>
      <c r="X184" s="6"/>
      <c r="Y184" s="6"/>
      <c r="Z184" s="6"/>
    </row>
    <row r="185" spans="1:26" x14ac:dyDescent="0.2">
      <c r="A185" s="67"/>
      <c r="C185" s="69"/>
      <c r="D185" s="63"/>
      <c r="G185" s="9"/>
      <c r="H185" s="16"/>
      <c r="N185" s="9"/>
      <c r="O185" s="6"/>
      <c r="P185" s="6"/>
      <c r="Q185" s="6"/>
      <c r="R185" s="6"/>
      <c r="S185" s="6"/>
      <c r="T185" s="6"/>
      <c r="U185" s="6"/>
      <c r="V185" s="6"/>
      <c r="W185" s="6"/>
      <c r="X185" s="6"/>
      <c r="Y185" s="6"/>
      <c r="Z185" s="6"/>
    </row>
    <row r="186" spans="1:26" x14ac:dyDescent="0.2">
      <c r="A186" s="67"/>
      <c r="C186" s="69"/>
      <c r="D186" s="63"/>
      <c r="G186" s="9"/>
      <c r="H186" s="16"/>
      <c r="N186" s="9"/>
      <c r="O186" s="6"/>
      <c r="P186" s="6"/>
      <c r="Q186" s="6"/>
      <c r="R186" s="6"/>
      <c r="S186" s="6"/>
      <c r="T186" s="6"/>
      <c r="U186" s="6"/>
      <c r="V186" s="6"/>
      <c r="W186" s="6"/>
      <c r="X186" s="6"/>
      <c r="Y186" s="6"/>
      <c r="Z186" s="6"/>
    </row>
    <row r="187" spans="1:26" x14ac:dyDescent="0.2">
      <c r="A187" s="67"/>
      <c r="C187" s="69"/>
      <c r="D187" s="63"/>
      <c r="G187" s="9"/>
      <c r="H187" s="16"/>
      <c r="N187" s="9"/>
      <c r="O187" s="6"/>
      <c r="P187" s="6"/>
      <c r="Q187" s="6"/>
      <c r="R187" s="6"/>
      <c r="S187" s="6"/>
      <c r="T187" s="6"/>
      <c r="U187" s="6"/>
      <c r="V187" s="6"/>
      <c r="W187" s="6"/>
      <c r="X187" s="6"/>
      <c r="Y187" s="6"/>
      <c r="Z187" s="6"/>
    </row>
    <row r="188" spans="1:26" x14ac:dyDescent="0.2">
      <c r="A188" s="67"/>
      <c r="C188" s="69"/>
      <c r="D188" s="63"/>
      <c r="G188" s="9"/>
      <c r="H188" s="16"/>
      <c r="N188" s="9"/>
      <c r="O188" s="6"/>
      <c r="P188" s="6"/>
      <c r="Q188" s="6"/>
      <c r="R188" s="6"/>
      <c r="S188" s="6"/>
      <c r="T188" s="6"/>
      <c r="U188" s="6"/>
      <c r="V188" s="6"/>
      <c r="W188" s="6"/>
      <c r="X188" s="6"/>
      <c r="Y188" s="6"/>
      <c r="Z188" s="6"/>
    </row>
    <row r="189" spans="1:26" x14ac:dyDescent="0.2">
      <c r="A189" s="67"/>
      <c r="C189" s="69"/>
      <c r="D189" s="63"/>
      <c r="G189" s="9"/>
      <c r="H189" s="16"/>
      <c r="N189" s="9"/>
      <c r="O189" s="6"/>
      <c r="P189" s="6"/>
      <c r="Q189" s="6"/>
      <c r="R189" s="6"/>
      <c r="S189" s="6"/>
      <c r="T189" s="6"/>
      <c r="U189" s="6"/>
      <c r="V189" s="6"/>
      <c r="W189" s="6"/>
      <c r="X189" s="6"/>
      <c r="Y189" s="6"/>
      <c r="Z189" s="6"/>
    </row>
    <row r="190" spans="1:26" x14ac:dyDescent="0.2">
      <c r="A190" s="67"/>
      <c r="C190" s="69"/>
      <c r="D190" s="63"/>
      <c r="G190" s="9"/>
      <c r="H190" s="16"/>
      <c r="N190" s="9"/>
      <c r="O190" s="6"/>
      <c r="P190" s="6"/>
      <c r="Q190" s="6"/>
      <c r="R190" s="6"/>
      <c r="S190" s="6"/>
      <c r="T190" s="6"/>
      <c r="U190" s="6"/>
      <c r="V190" s="6"/>
      <c r="W190" s="6"/>
      <c r="X190" s="6"/>
      <c r="Y190" s="6"/>
      <c r="Z190" s="6"/>
    </row>
    <row r="191" spans="1:26" x14ac:dyDescent="0.2">
      <c r="A191" s="67"/>
      <c r="C191" s="69"/>
      <c r="D191" s="63"/>
      <c r="G191" s="9"/>
      <c r="H191" s="16"/>
      <c r="N191" s="9"/>
      <c r="O191" s="6"/>
      <c r="P191" s="6"/>
      <c r="Q191" s="6"/>
      <c r="R191" s="6"/>
      <c r="S191" s="6"/>
      <c r="T191" s="6"/>
      <c r="U191" s="6"/>
      <c r="V191" s="6"/>
      <c r="W191" s="6"/>
      <c r="X191" s="6"/>
      <c r="Y191" s="6"/>
      <c r="Z191" s="6"/>
    </row>
    <row r="192" spans="1:26" x14ac:dyDescent="0.2">
      <c r="A192" s="67"/>
      <c r="C192" s="69"/>
      <c r="D192" s="63"/>
      <c r="G192" s="9"/>
      <c r="H192" s="16"/>
      <c r="N192" s="9"/>
      <c r="O192" s="6"/>
      <c r="P192" s="6"/>
      <c r="Q192" s="6"/>
      <c r="R192" s="6"/>
      <c r="S192" s="6"/>
      <c r="T192" s="6"/>
      <c r="U192" s="6"/>
      <c r="V192" s="6"/>
      <c r="W192" s="6"/>
      <c r="X192" s="6"/>
      <c r="Y192" s="6"/>
      <c r="Z192" s="6"/>
    </row>
    <row r="193" spans="1:26" x14ac:dyDescent="0.2">
      <c r="A193" s="67"/>
      <c r="G193" s="9"/>
      <c r="H193" s="16"/>
      <c r="N193" s="9"/>
      <c r="O193" s="6"/>
      <c r="P193" s="6"/>
      <c r="Q193" s="6"/>
      <c r="R193" s="6"/>
      <c r="S193" s="6"/>
      <c r="T193" s="6"/>
      <c r="U193" s="6"/>
      <c r="V193" s="6"/>
      <c r="W193" s="6"/>
      <c r="X193" s="6"/>
      <c r="Y193" s="6"/>
      <c r="Z193" s="6"/>
    </row>
    <row r="194" spans="1:26" x14ac:dyDescent="0.2">
      <c r="A194" s="67"/>
      <c r="G194" s="9"/>
      <c r="H194" s="16"/>
      <c r="N194" s="9"/>
      <c r="O194" s="6"/>
      <c r="P194" s="6"/>
      <c r="Q194" s="6"/>
      <c r="R194" s="6"/>
      <c r="S194" s="6"/>
      <c r="T194" s="6"/>
      <c r="U194" s="6"/>
      <c r="V194" s="6"/>
      <c r="W194" s="6"/>
      <c r="X194" s="6"/>
      <c r="Y194" s="6"/>
      <c r="Z194" s="6"/>
    </row>
    <row r="195" spans="1:26" x14ac:dyDescent="0.2">
      <c r="A195" s="67"/>
      <c r="G195" s="9"/>
      <c r="H195" s="16"/>
      <c r="N195" s="9"/>
      <c r="O195" s="6"/>
      <c r="P195" s="6"/>
      <c r="Q195" s="6"/>
      <c r="R195" s="6"/>
      <c r="S195" s="6"/>
      <c r="T195" s="6"/>
      <c r="U195" s="6"/>
      <c r="V195" s="6"/>
      <c r="W195" s="6"/>
      <c r="X195" s="6"/>
      <c r="Y195" s="6"/>
      <c r="Z195" s="6"/>
    </row>
    <row r="196" spans="1:26" x14ac:dyDescent="0.2">
      <c r="A196" s="67"/>
      <c r="G196" s="9"/>
      <c r="H196" s="16"/>
      <c r="N196" s="9"/>
      <c r="O196" s="6"/>
      <c r="P196" s="6"/>
      <c r="Q196" s="6"/>
      <c r="R196" s="6"/>
      <c r="S196" s="6"/>
      <c r="T196" s="6"/>
      <c r="U196" s="6"/>
      <c r="V196" s="6"/>
      <c r="W196" s="6"/>
      <c r="X196" s="6"/>
      <c r="Y196" s="6"/>
      <c r="Z196" s="6"/>
    </row>
    <row r="197" spans="1:26" x14ac:dyDescent="0.2">
      <c r="A197" s="67"/>
      <c r="G197" s="9"/>
      <c r="H197" s="16"/>
      <c r="N197" s="9"/>
      <c r="O197" s="6"/>
      <c r="P197" s="6"/>
      <c r="Q197" s="6"/>
      <c r="R197" s="6"/>
      <c r="S197" s="6"/>
      <c r="T197" s="6"/>
      <c r="U197" s="6"/>
      <c r="V197" s="6"/>
      <c r="W197" s="6"/>
      <c r="X197" s="6"/>
      <c r="Y197" s="6"/>
      <c r="Z197" s="6"/>
    </row>
    <row r="198" spans="1:26" x14ac:dyDescent="0.2">
      <c r="A198" s="67"/>
      <c r="G198" s="9"/>
      <c r="H198" s="16"/>
      <c r="N198" s="9"/>
      <c r="O198" s="6"/>
      <c r="P198" s="6"/>
      <c r="Q198" s="6"/>
      <c r="R198" s="6"/>
      <c r="S198" s="6"/>
      <c r="T198" s="6"/>
      <c r="U198" s="6"/>
      <c r="V198" s="6"/>
      <c r="W198" s="6"/>
      <c r="X198" s="6"/>
      <c r="Y198" s="6"/>
      <c r="Z198" s="6"/>
    </row>
    <row r="199" spans="1:26" x14ac:dyDescent="0.2">
      <c r="A199" s="67"/>
      <c r="G199" s="9"/>
      <c r="H199" s="16"/>
      <c r="N199" s="9"/>
      <c r="O199" s="6"/>
      <c r="P199" s="6"/>
      <c r="Q199" s="6"/>
      <c r="R199" s="6"/>
      <c r="S199" s="6"/>
      <c r="T199" s="6"/>
      <c r="U199" s="6"/>
      <c r="V199" s="6"/>
      <c r="W199" s="6"/>
      <c r="X199" s="6"/>
      <c r="Y199" s="6"/>
      <c r="Z199" s="6"/>
    </row>
    <row r="200" spans="1:26" x14ac:dyDescent="0.2">
      <c r="A200" s="67"/>
      <c r="G200" s="9"/>
      <c r="H200" s="16"/>
      <c r="N200" s="9"/>
      <c r="O200" s="6"/>
      <c r="P200" s="6"/>
      <c r="Q200" s="6"/>
      <c r="R200" s="6"/>
      <c r="S200" s="6"/>
      <c r="T200" s="6"/>
      <c r="U200" s="6"/>
      <c r="V200" s="6"/>
      <c r="W200" s="6"/>
      <c r="X200" s="6"/>
      <c r="Y200" s="6"/>
      <c r="Z200" s="6"/>
    </row>
    <row r="201" spans="1:26" x14ac:dyDescent="0.2">
      <c r="A201" s="67"/>
      <c r="G201" s="9"/>
      <c r="H201" s="16"/>
      <c r="N201" s="9"/>
      <c r="O201" s="6"/>
      <c r="P201" s="6"/>
      <c r="Q201" s="6"/>
      <c r="R201" s="6"/>
      <c r="S201" s="6"/>
      <c r="T201" s="6"/>
      <c r="U201" s="6"/>
      <c r="V201" s="6"/>
      <c r="W201" s="6"/>
      <c r="X201" s="6"/>
      <c r="Y201" s="6"/>
      <c r="Z201" s="6"/>
    </row>
    <row r="202" spans="1:26" x14ac:dyDescent="0.2">
      <c r="A202" s="67"/>
      <c r="G202" s="9"/>
      <c r="H202" s="16"/>
      <c r="N202" s="9"/>
      <c r="O202" s="6"/>
      <c r="P202" s="6"/>
      <c r="Q202" s="6"/>
      <c r="R202" s="6"/>
      <c r="S202" s="6"/>
      <c r="T202" s="6"/>
      <c r="U202" s="6"/>
      <c r="V202" s="6"/>
      <c r="W202" s="6"/>
      <c r="X202" s="6"/>
      <c r="Y202" s="6"/>
      <c r="Z202" s="6"/>
    </row>
    <row r="203" spans="1:26" x14ac:dyDescent="0.2">
      <c r="A203" s="67"/>
      <c r="G203" s="9"/>
      <c r="H203" s="16"/>
      <c r="N203" s="9"/>
      <c r="O203" s="6"/>
      <c r="P203" s="6"/>
      <c r="Q203" s="6"/>
      <c r="R203" s="6"/>
      <c r="S203" s="6"/>
      <c r="T203" s="6"/>
      <c r="U203" s="6"/>
      <c r="V203" s="6"/>
      <c r="W203" s="6"/>
      <c r="X203" s="6"/>
      <c r="Y203" s="6"/>
      <c r="Z203" s="6"/>
    </row>
    <row r="204" spans="1:26" x14ac:dyDescent="0.2">
      <c r="A204" s="67"/>
      <c r="G204" s="9"/>
      <c r="H204" s="16"/>
      <c r="N204" s="9"/>
      <c r="O204" s="6"/>
      <c r="P204" s="6"/>
      <c r="Q204" s="6"/>
      <c r="R204" s="6"/>
      <c r="S204" s="6"/>
      <c r="T204" s="6"/>
      <c r="U204" s="6"/>
      <c r="V204" s="6"/>
      <c r="W204" s="6"/>
      <c r="X204" s="6"/>
      <c r="Y204" s="6"/>
      <c r="Z204" s="6"/>
    </row>
    <row r="205" spans="1:26" x14ac:dyDescent="0.2">
      <c r="A205" s="67"/>
      <c r="G205" s="9"/>
      <c r="H205" s="16"/>
      <c r="N205" s="9"/>
      <c r="O205" s="6"/>
      <c r="P205" s="6"/>
      <c r="Q205" s="6"/>
      <c r="R205" s="6"/>
      <c r="S205" s="6"/>
      <c r="T205" s="6"/>
      <c r="U205" s="6"/>
      <c r="V205" s="6"/>
      <c r="W205" s="6"/>
      <c r="X205" s="6"/>
      <c r="Y205" s="6"/>
      <c r="Z205" s="6"/>
    </row>
    <row r="206" spans="1:26" x14ac:dyDescent="0.2">
      <c r="A206" s="67"/>
      <c r="G206" s="9"/>
      <c r="H206" s="16"/>
      <c r="N206" s="9"/>
      <c r="O206" s="6"/>
      <c r="P206" s="6"/>
      <c r="Q206" s="6"/>
      <c r="R206" s="6"/>
      <c r="S206" s="6"/>
      <c r="T206" s="6"/>
      <c r="U206" s="6"/>
      <c r="V206" s="6"/>
      <c r="W206" s="6"/>
      <c r="X206" s="6"/>
      <c r="Y206" s="6"/>
      <c r="Z206" s="6"/>
    </row>
    <row r="207" spans="1:26" x14ac:dyDescent="0.2">
      <c r="A207" s="67"/>
      <c r="G207" s="9"/>
      <c r="H207" s="16"/>
      <c r="N207" s="9"/>
      <c r="O207" s="6"/>
      <c r="P207" s="6"/>
      <c r="Q207" s="6"/>
      <c r="R207" s="6"/>
      <c r="S207" s="6"/>
      <c r="T207" s="6"/>
      <c r="U207" s="6"/>
      <c r="V207" s="6"/>
      <c r="W207" s="6"/>
      <c r="X207" s="6"/>
      <c r="Y207" s="6"/>
      <c r="Z207" s="6"/>
    </row>
    <row r="208" spans="1:26" x14ac:dyDescent="0.2">
      <c r="A208" s="67"/>
      <c r="G208" s="9"/>
      <c r="H208" s="16"/>
      <c r="N208" s="9"/>
      <c r="O208" s="6"/>
      <c r="P208" s="6"/>
      <c r="Q208" s="6"/>
      <c r="R208" s="6"/>
      <c r="S208" s="6"/>
      <c r="T208" s="6"/>
      <c r="U208" s="6"/>
      <c r="V208" s="6"/>
      <c r="W208" s="6"/>
      <c r="X208" s="6"/>
      <c r="Y208" s="6"/>
      <c r="Z208" s="6"/>
    </row>
    <row r="209" spans="1:26" x14ac:dyDescent="0.2">
      <c r="A209" s="67"/>
      <c r="G209" s="9"/>
      <c r="H209" s="16"/>
      <c r="N209" s="9"/>
      <c r="O209" s="6"/>
      <c r="P209" s="6"/>
      <c r="Q209" s="6"/>
      <c r="R209" s="6"/>
      <c r="S209" s="6"/>
      <c r="T209" s="6"/>
      <c r="U209" s="6"/>
      <c r="V209" s="6"/>
      <c r="W209" s="6"/>
      <c r="X209" s="6"/>
      <c r="Y209" s="6"/>
      <c r="Z209" s="6"/>
    </row>
    <row r="210" spans="1:26" x14ac:dyDescent="0.2">
      <c r="A210" s="67"/>
      <c r="G210" s="9"/>
      <c r="H210" s="16"/>
      <c r="N210" s="9"/>
      <c r="O210" s="6"/>
      <c r="P210" s="6"/>
      <c r="Q210" s="6"/>
      <c r="R210" s="6"/>
      <c r="S210" s="6"/>
      <c r="T210" s="6"/>
      <c r="U210" s="6"/>
      <c r="V210" s="6"/>
      <c r="W210" s="6"/>
      <c r="X210" s="6"/>
      <c r="Y210" s="6"/>
      <c r="Z210" s="6"/>
    </row>
    <row r="211" spans="1:26" x14ac:dyDescent="0.2">
      <c r="A211" s="67"/>
      <c r="G211" s="9"/>
      <c r="H211" s="16"/>
      <c r="N211" s="9"/>
      <c r="O211" s="6"/>
      <c r="P211" s="6"/>
      <c r="Q211" s="6"/>
      <c r="R211" s="6"/>
      <c r="S211" s="6"/>
      <c r="T211" s="6"/>
      <c r="U211" s="6"/>
      <c r="V211" s="6"/>
      <c r="W211" s="6"/>
      <c r="X211" s="6"/>
      <c r="Y211" s="6"/>
      <c r="Z211" s="6"/>
    </row>
    <row r="212" spans="1:26" x14ac:dyDescent="0.2">
      <c r="A212" s="67"/>
      <c r="G212" s="9"/>
      <c r="H212" s="16"/>
      <c r="N212" s="9"/>
      <c r="O212" s="6"/>
      <c r="P212" s="6"/>
      <c r="Q212" s="6"/>
      <c r="R212" s="6"/>
      <c r="S212" s="6"/>
      <c r="T212" s="6"/>
      <c r="U212" s="6"/>
      <c r="V212" s="6"/>
      <c r="W212" s="6"/>
      <c r="X212" s="6"/>
      <c r="Y212" s="6"/>
      <c r="Z212" s="6"/>
    </row>
    <row r="213" spans="1:26" x14ac:dyDescent="0.2">
      <c r="A213" s="67"/>
      <c r="G213" s="9"/>
      <c r="H213" s="16"/>
      <c r="N213" s="9"/>
      <c r="O213" s="6"/>
      <c r="P213" s="6"/>
      <c r="Q213" s="6"/>
      <c r="R213" s="6"/>
      <c r="S213" s="6"/>
      <c r="T213" s="6"/>
      <c r="U213" s="6"/>
      <c r="V213" s="6"/>
      <c r="W213" s="6"/>
      <c r="X213" s="6"/>
      <c r="Y213" s="6"/>
      <c r="Z213" s="6"/>
    </row>
    <row r="214" spans="1:26" x14ac:dyDescent="0.2">
      <c r="G214" s="9"/>
      <c r="H214" s="16"/>
      <c r="N214" s="9"/>
      <c r="O214" s="6"/>
      <c r="P214" s="6"/>
      <c r="Q214" s="6"/>
      <c r="R214" s="6"/>
      <c r="S214" s="6"/>
      <c r="T214" s="6"/>
      <c r="U214" s="6"/>
      <c r="V214" s="6"/>
      <c r="W214" s="6"/>
      <c r="X214" s="6"/>
      <c r="Y214" s="6"/>
      <c r="Z214" s="6"/>
    </row>
    <row r="215" spans="1:26" x14ac:dyDescent="0.2">
      <c r="G215" s="9"/>
      <c r="H215" s="16"/>
      <c r="N215" s="9"/>
      <c r="O215" s="6"/>
      <c r="P215" s="6"/>
      <c r="Q215" s="6"/>
      <c r="R215" s="6"/>
      <c r="S215" s="6"/>
      <c r="T215" s="6"/>
      <c r="U215" s="6"/>
      <c r="V215" s="6"/>
      <c r="W215" s="6"/>
      <c r="X215" s="6"/>
      <c r="Y215" s="6"/>
      <c r="Z215" s="6"/>
    </row>
    <row r="216" spans="1:26" x14ac:dyDescent="0.2">
      <c r="G216" s="9"/>
      <c r="H216" s="16"/>
      <c r="N216" s="9"/>
      <c r="O216" s="6"/>
      <c r="P216" s="6"/>
      <c r="Q216" s="6"/>
      <c r="R216" s="6"/>
      <c r="S216" s="6"/>
      <c r="T216" s="6"/>
      <c r="U216" s="6"/>
      <c r="V216" s="6"/>
      <c r="W216" s="6"/>
      <c r="X216" s="6"/>
      <c r="Y216" s="6"/>
      <c r="Z216" s="6"/>
    </row>
    <row r="217" spans="1:26" x14ac:dyDescent="0.2">
      <c r="G217" s="9"/>
      <c r="H217" s="16"/>
      <c r="N217" s="9"/>
      <c r="O217" s="6"/>
      <c r="P217" s="6"/>
      <c r="Q217" s="6"/>
      <c r="R217" s="6"/>
      <c r="S217" s="6"/>
      <c r="T217" s="6"/>
      <c r="U217" s="6"/>
      <c r="V217" s="6"/>
      <c r="W217" s="6"/>
      <c r="X217" s="6"/>
      <c r="Y217" s="6"/>
      <c r="Z217" s="6"/>
    </row>
    <row r="218" spans="1:26" x14ac:dyDescent="0.2">
      <c r="G218" s="9"/>
      <c r="H218" s="16"/>
      <c r="N218" s="9"/>
      <c r="O218" s="6"/>
      <c r="P218" s="6"/>
      <c r="Q218" s="6"/>
      <c r="R218" s="6"/>
      <c r="S218" s="6"/>
      <c r="T218" s="6"/>
      <c r="U218" s="6"/>
      <c r="V218" s="6"/>
      <c r="W218" s="6"/>
      <c r="X218" s="6"/>
      <c r="Y218" s="6"/>
      <c r="Z218" s="6"/>
    </row>
    <row r="219" spans="1:26" x14ac:dyDescent="0.2">
      <c r="G219" s="9"/>
      <c r="H219" s="16"/>
      <c r="N219" s="9"/>
      <c r="O219" s="6"/>
      <c r="P219" s="6"/>
      <c r="Q219" s="6"/>
      <c r="R219" s="6"/>
      <c r="S219" s="6"/>
      <c r="T219" s="6"/>
      <c r="U219" s="6"/>
      <c r="V219" s="6"/>
      <c r="W219" s="6"/>
      <c r="X219" s="6"/>
      <c r="Y219" s="6"/>
      <c r="Z219" s="6"/>
    </row>
    <row r="220" spans="1:26" x14ac:dyDescent="0.2">
      <c r="G220" s="9"/>
      <c r="H220" s="16"/>
      <c r="N220" s="9"/>
      <c r="O220" s="6"/>
      <c r="P220" s="6"/>
      <c r="Q220" s="6"/>
      <c r="R220" s="6"/>
      <c r="S220" s="6"/>
      <c r="T220" s="6"/>
      <c r="U220" s="6"/>
      <c r="V220" s="6"/>
      <c r="W220" s="6"/>
      <c r="X220" s="6"/>
      <c r="Y220" s="6"/>
      <c r="Z220" s="6"/>
    </row>
    <row r="221" spans="1:26" x14ac:dyDescent="0.2">
      <c r="G221" s="9"/>
      <c r="H221" s="16"/>
      <c r="N221" s="9"/>
      <c r="O221" s="6"/>
      <c r="P221" s="6"/>
      <c r="Q221" s="6"/>
      <c r="R221" s="6"/>
      <c r="S221" s="6"/>
      <c r="T221" s="6"/>
      <c r="U221" s="6"/>
      <c r="V221" s="6"/>
      <c r="W221" s="6"/>
      <c r="X221" s="6"/>
      <c r="Y221" s="6"/>
      <c r="Z221" s="6"/>
    </row>
    <row r="222" spans="1:26" x14ac:dyDescent="0.2">
      <c r="G222" s="9"/>
      <c r="H222" s="16"/>
      <c r="N222" s="9"/>
      <c r="O222" s="6"/>
      <c r="P222" s="6"/>
      <c r="Q222" s="6"/>
      <c r="R222" s="6"/>
      <c r="S222" s="6"/>
      <c r="T222" s="6"/>
      <c r="U222" s="6"/>
      <c r="V222" s="6"/>
      <c r="W222" s="6"/>
      <c r="X222" s="6"/>
      <c r="Y222" s="6"/>
      <c r="Z222" s="6"/>
    </row>
    <row r="223" spans="1:26" x14ac:dyDescent="0.2">
      <c r="G223" s="9"/>
      <c r="H223" s="16"/>
      <c r="N223" s="9"/>
      <c r="O223" s="6"/>
      <c r="P223" s="6"/>
      <c r="Q223" s="6"/>
      <c r="R223" s="6"/>
      <c r="S223" s="6"/>
      <c r="T223" s="6"/>
      <c r="U223" s="6"/>
      <c r="V223" s="6"/>
      <c r="W223" s="6"/>
      <c r="X223" s="6"/>
      <c r="Y223" s="6"/>
      <c r="Z223" s="6"/>
    </row>
    <row r="224" spans="1:26" x14ac:dyDescent="0.2">
      <c r="G224" s="9"/>
      <c r="H224" s="16"/>
      <c r="N224" s="9"/>
      <c r="O224" s="6"/>
      <c r="P224" s="6"/>
      <c r="Q224" s="6"/>
      <c r="R224" s="6"/>
      <c r="S224" s="6"/>
      <c r="T224" s="6"/>
      <c r="U224" s="6"/>
      <c r="V224" s="6"/>
      <c r="W224" s="6"/>
      <c r="X224" s="6"/>
      <c r="Y224" s="6"/>
      <c r="Z224" s="6"/>
    </row>
    <row r="225" spans="7:26" x14ac:dyDescent="0.2">
      <c r="G225" s="9"/>
      <c r="H225" s="16"/>
      <c r="N225" s="9"/>
      <c r="O225" s="6"/>
      <c r="P225" s="6"/>
      <c r="Q225" s="6"/>
      <c r="R225" s="6"/>
      <c r="S225" s="6"/>
      <c r="T225" s="6"/>
      <c r="U225" s="6"/>
      <c r="V225" s="6"/>
      <c r="W225" s="6"/>
      <c r="X225" s="6"/>
      <c r="Y225" s="6"/>
      <c r="Z225" s="6"/>
    </row>
    <row r="226" spans="7:26" x14ac:dyDescent="0.2">
      <c r="G226" s="9"/>
      <c r="H226" s="16"/>
      <c r="N226" s="9"/>
      <c r="O226" s="6"/>
      <c r="P226" s="6"/>
      <c r="Q226" s="6"/>
      <c r="R226" s="6"/>
      <c r="S226" s="6"/>
      <c r="T226" s="6"/>
      <c r="U226" s="6"/>
      <c r="V226" s="6"/>
      <c r="W226" s="6"/>
      <c r="X226" s="6"/>
      <c r="Y226" s="6"/>
      <c r="Z226" s="6"/>
    </row>
    <row r="227" spans="7:26" x14ac:dyDescent="0.2">
      <c r="G227" s="9"/>
      <c r="H227" s="16"/>
      <c r="N227" s="9"/>
      <c r="O227" s="6"/>
      <c r="P227" s="6"/>
      <c r="Q227" s="6"/>
      <c r="R227" s="6"/>
      <c r="S227" s="6"/>
      <c r="T227" s="6"/>
      <c r="U227" s="6"/>
      <c r="V227" s="6"/>
      <c r="W227" s="6"/>
      <c r="X227" s="6"/>
      <c r="Y227" s="6"/>
      <c r="Z227" s="6"/>
    </row>
    <row r="228" spans="7:26" x14ac:dyDescent="0.2">
      <c r="G228" s="9"/>
      <c r="H228" s="16"/>
      <c r="N228" s="9"/>
      <c r="O228" s="6"/>
      <c r="P228" s="6"/>
      <c r="Q228" s="6"/>
      <c r="R228" s="6"/>
      <c r="S228" s="6"/>
      <c r="T228" s="6"/>
      <c r="U228" s="6"/>
      <c r="V228" s="6"/>
      <c r="W228" s="6"/>
      <c r="X228" s="6"/>
      <c r="Y228" s="6"/>
      <c r="Z228" s="6"/>
    </row>
    <row r="229" spans="7:26" x14ac:dyDescent="0.2">
      <c r="G229" s="9"/>
      <c r="H229" s="16"/>
      <c r="N229" s="9"/>
      <c r="O229" s="6"/>
      <c r="P229" s="6"/>
      <c r="Q229" s="6"/>
      <c r="R229" s="6"/>
      <c r="S229" s="6"/>
      <c r="T229" s="6"/>
      <c r="U229" s="6"/>
      <c r="V229" s="6"/>
      <c r="W229" s="6"/>
      <c r="X229" s="6"/>
      <c r="Y229" s="6"/>
      <c r="Z229" s="6"/>
    </row>
    <row r="230" spans="7:26" x14ac:dyDescent="0.2">
      <c r="G230" s="9"/>
      <c r="H230" s="16"/>
      <c r="N230" s="9"/>
      <c r="O230" s="6"/>
      <c r="P230" s="6"/>
      <c r="Q230" s="6"/>
      <c r="R230" s="6"/>
      <c r="S230" s="6"/>
      <c r="T230" s="6"/>
      <c r="U230" s="6"/>
      <c r="V230" s="6"/>
      <c r="W230" s="6"/>
      <c r="X230" s="6"/>
      <c r="Y230" s="6"/>
      <c r="Z230" s="6"/>
    </row>
    <row r="231" spans="7:26" x14ac:dyDescent="0.2">
      <c r="G231" s="9"/>
      <c r="H231" s="16"/>
      <c r="N231" s="9"/>
      <c r="O231" s="6"/>
      <c r="P231" s="6"/>
      <c r="Q231" s="6"/>
      <c r="R231" s="6"/>
      <c r="S231" s="6"/>
      <c r="T231" s="6"/>
      <c r="U231" s="6"/>
      <c r="V231" s="6"/>
      <c r="W231" s="6"/>
      <c r="X231" s="6"/>
      <c r="Y231" s="6"/>
      <c r="Z231" s="6"/>
    </row>
    <row r="232" spans="7:26" x14ac:dyDescent="0.2">
      <c r="G232" s="9"/>
      <c r="H232" s="16"/>
      <c r="N232" s="9"/>
      <c r="O232" s="6"/>
      <c r="P232" s="6"/>
      <c r="Q232" s="6"/>
      <c r="R232" s="6"/>
      <c r="S232" s="6"/>
      <c r="T232" s="6"/>
      <c r="U232" s="6"/>
      <c r="V232" s="6"/>
      <c r="W232" s="6"/>
      <c r="X232" s="6"/>
      <c r="Y232" s="6"/>
      <c r="Z232" s="6"/>
    </row>
    <row r="233" spans="7:26" x14ac:dyDescent="0.2">
      <c r="G233" s="9"/>
      <c r="H233" s="16"/>
      <c r="N233" s="9"/>
      <c r="O233" s="6"/>
      <c r="P233" s="6"/>
      <c r="Q233" s="6"/>
      <c r="R233" s="6"/>
      <c r="S233" s="6"/>
      <c r="T233" s="6"/>
      <c r="U233" s="6"/>
      <c r="V233" s="6"/>
      <c r="W233" s="6"/>
      <c r="X233" s="6"/>
      <c r="Y233" s="6"/>
      <c r="Z233" s="6"/>
    </row>
    <row r="234" spans="7:26" x14ac:dyDescent="0.2">
      <c r="G234" s="9"/>
      <c r="H234" s="16"/>
      <c r="N234" s="9"/>
      <c r="O234" s="6"/>
      <c r="P234" s="6"/>
      <c r="Q234" s="6"/>
      <c r="R234" s="6"/>
      <c r="S234" s="6"/>
      <c r="T234" s="6"/>
      <c r="U234" s="6"/>
      <c r="V234" s="6"/>
      <c r="W234" s="6"/>
      <c r="X234" s="6"/>
      <c r="Y234" s="6"/>
      <c r="Z234" s="6"/>
    </row>
    <row r="235" spans="7:26" x14ac:dyDescent="0.2">
      <c r="G235" s="9"/>
      <c r="H235" s="16"/>
      <c r="N235" s="9"/>
      <c r="O235" s="6"/>
      <c r="P235" s="6"/>
      <c r="Q235" s="6"/>
      <c r="R235" s="6"/>
      <c r="S235" s="6"/>
      <c r="T235" s="6"/>
      <c r="U235" s="6"/>
      <c r="V235" s="6"/>
      <c r="W235" s="6"/>
      <c r="X235" s="6"/>
      <c r="Y235" s="6"/>
      <c r="Z235" s="6"/>
    </row>
    <row r="236" spans="7:26" x14ac:dyDescent="0.2">
      <c r="G236" s="9"/>
      <c r="H236" s="16"/>
      <c r="N236" s="9"/>
      <c r="O236" s="6"/>
      <c r="P236" s="6"/>
      <c r="Q236" s="6"/>
      <c r="R236" s="6"/>
      <c r="S236" s="6"/>
      <c r="T236" s="6"/>
      <c r="U236" s="6"/>
      <c r="V236" s="6"/>
      <c r="W236" s="6"/>
      <c r="X236" s="6"/>
      <c r="Y236" s="6"/>
      <c r="Z236" s="6"/>
    </row>
    <row r="237" spans="7:26" x14ac:dyDescent="0.2">
      <c r="G237" s="9"/>
      <c r="H237" s="16"/>
      <c r="N237" s="9"/>
      <c r="O237" s="6"/>
      <c r="P237" s="6"/>
      <c r="Q237" s="6"/>
      <c r="R237" s="6"/>
      <c r="S237" s="6"/>
      <c r="T237" s="6"/>
      <c r="U237" s="6"/>
      <c r="V237" s="6"/>
      <c r="W237" s="6"/>
      <c r="X237" s="6"/>
      <c r="Y237" s="6"/>
      <c r="Z237" s="6"/>
    </row>
    <row r="238" spans="7:26" x14ac:dyDescent="0.2">
      <c r="G238" s="9"/>
      <c r="H238" s="16"/>
      <c r="N238" s="9"/>
      <c r="O238" s="6"/>
      <c r="P238" s="6"/>
      <c r="Q238" s="6"/>
      <c r="R238" s="6"/>
      <c r="S238" s="6"/>
      <c r="T238" s="6"/>
      <c r="U238" s="6"/>
      <c r="V238" s="6"/>
      <c r="W238" s="6"/>
      <c r="X238" s="6"/>
      <c r="Y238" s="6"/>
      <c r="Z238" s="6"/>
    </row>
    <row r="239" spans="7:26" x14ac:dyDescent="0.2">
      <c r="G239" s="9"/>
      <c r="H239" s="16"/>
      <c r="N239" s="9"/>
      <c r="O239" s="6"/>
      <c r="P239" s="6"/>
      <c r="Q239" s="6"/>
      <c r="R239" s="6"/>
      <c r="S239" s="6"/>
      <c r="T239" s="6"/>
      <c r="U239" s="6"/>
      <c r="V239" s="6"/>
      <c r="W239" s="6"/>
      <c r="X239" s="6"/>
      <c r="Y239" s="6"/>
      <c r="Z239" s="6"/>
    </row>
    <row r="240" spans="7:26" x14ac:dyDescent="0.2">
      <c r="G240" s="9"/>
      <c r="H240" s="16"/>
      <c r="N240" s="9"/>
      <c r="O240" s="6"/>
      <c r="P240" s="6"/>
      <c r="Q240" s="6"/>
      <c r="R240" s="6"/>
      <c r="S240" s="6"/>
      <c r="T240" s="6"/>
      <c r="U240" s="6"/>
      <c r="V240" s="6"/>
      <c r="W240" s="6"/>
      <c r="X240" s="6"/>
      <c r="Y240" s="6"/>
      <c r="Z240" s="6"/>
    </row>
    <row r="241" spans="7:26" x14ac:dyDescent="0.2">
      <c r="G241" s="9"/>
      <c r="H241" s="16"/>
      <c r="N241" s="9"/>
      <c r="O241" s="6"/>
      <c r="P241" s="6"/>
      <c r="Q241" s="6"/>
      <c r="R241" s="6"/>
      <c r="S241" s="6"/>
      <c r="T241" s="6"/>
      <c r="U241" s="6"/>
      <c r="V241" s="6"/>
      <c r="W241" s="6"/>
      <c r="X241" s="6"/>
      <c r="Y241" s="6"/>
      <c r="Z241" s="6"/>
    </row>
    <row r="242" spans="7:26" x14ac:dyDescent="0.2">
      <c r="G242" s="9"/>
      <c r="H242" s="16"/>
      <c r="N242" s="9"/>
      <c r="O242" s="6"/>
      <c r="P242" s="6"/>
      <c r="Q242" s="6"/>
      <c r="R242" s="6"/>
      <c r="S242" s="6"/>
      <c r="T242" s="6"/>
      <c r="U242" s="6"/>
      <c r="V242" s="6"/>
      <c r="W242" s="6"/>
      <c r="X242" s="6"/>
      <c r="Y242" s="6"/>
      <c r="Z242" s="6"/>
    </row>
    <row r="243" spans="7:26" x14ac:dyDescent="0.2">
      <c r="G243" s="9"/>
      <c r="H243" s="16"/>
      <c r="N243" s="9"/>
      <c r="O243" s="6"/>
      <c r="P243" s="6"/>
      <c r="Q243" s="6"/>
      <c r="R243" s="6"/>
      <c r="S243" s="6"/>
      <c r="T243" s="6"/>
      <c r="U243" s="6"/>
      <c r="V243" s="6"/>
      <c r="W243" s="6"/>
      <c r="X243" s="6"/>
      <c r="Y243" s="6"/>
      <c r="Z243" s="6"/>
    </row>
    <row r="244" spans="7:26" x14ac:dyDescent="0.2">
      <c r="G244" s="9"/>
      <c r="H244" s="16"/>
      <c r="N244" s="9"/>
      <c r="O244" s="6"/>
      <c r="P244" s="6"/>
      <c r="Q244" s="6"/>
      <c r="R244" s="6"/>
      <c r="S244" s="6"/>
      <c r="T244" s="6"/>
      <c r="U244" s="6"/>
      <c r="V244" s="6"/>
      <c r="W244" s="6"/>
      <c r="X244" s="6"/>
      <c r="Y244" s="6"/>
      <c r="Z244" s="6"/>
    </row>
    <row r="245" spans="7:26" x14ac:dyDescent="0.2">
      <c r="G245" s="9"/>
      <c r="H245" s="16"/>
      <c r="N245" s="9"/>
      <c r="O245" s="6"/>
      <c r="P245" s="6"/>
      <c r="Q245" s="6"/>
      <c r="R245" s="6"/>
      <c r="S245" s="6"/>
      <c r="T245" s="6"/>
      <c r="U245" s="6"/>
      <c r="V245" s="6"/>
      <c r="W245" s="6"/>
      <c r="X245" s="6"/>
      <c r="Y245" s="6"/>
      <c r="Z245" s="6"/>
    </row>
    <row r="246" spans="7:26" x14ac:dyDescent="0.2">
      <c r="G246" s="9"/>
      <c r="H246" s="16"/>
      <c r="N246" s="9"/>
      <c r="O246" s="6"/>
      <c r="P246" s="6"/>
      <c r="Q246" s="6"/>
      <c r="R246" s="6"/>
      <c r="S246" s="6"/>
      <c r="T246" s="6"/>
      <c r="U246" s="6"/>
      <c r="V246" s="6"/>
      <c r="W246" s="6"/>
      <c r="X246" s="6"/>
      <c r="Y246" s="6"/>
      <c r="Z246" s="6"/>
    </row>
    <row r="247" spans="7:26" x14ac:dyDescent="0.2">
      <c r="G247" s="9"/>
      <c r="H247" s="16"/>
      <c r="N247" s="9"/>
      <c r="O247" s="6"/>
      <c r="P247" s="6"/>
      <c r="Q247" s="6"/>
      <c r="R247" s="6"/>
      <c r="S247" s="6"/>
      <c r="T247" s="6"/>
      <c r="U247" s="6"/>
      <c r="V247" s="6"/>
      <c r="W247" s="6"/>
      <c r="X247" s="6"/>
      <c r="Y247" s="6"/>
      <c r="Z247" s="6"/>
    </row>
    <row r="248" spans="7:26" x14ac:dyDescent="0.2">
      <c r="G248" s="9"/>
      <c r="H248" s="16"/>
      <c r="N248" s="9"/>
      <c r="O248" s="6"/>
      <c r="P248" s="6"/>
      <c r="Q248" s="6"/>
      <c r="R248" s="6"/>
      <c r="S248" s="6"/>
      <c r="T248" s="6"/>
      <c r="U248" s="6"/>
      <c r="V248" s="6"/>
      <c r="W248" s="6"/>
      <c r="X248" s="6"/>
      <c r="Y248" s="6"/>
      <c r="Z248" s="6"/>
    </row>
    <row r="249" spans="7:26" x14ac:dyDescent="0.2">
      <c r="G249" s="9"/>
      <c r="H249" s="16"/>
      <c r="N249" s="9"/>
      <c r="O249" s="6"/>
      <c r="P249" s="6"/>
      <c r="Q249" s="6"/>
      <c r="R249" s="6"/>
      <c r="S249" s="6"/>
      <c r="T249" s="6"/>
      <c r="U249" s="6"/>
      <c r="V249" s="6"/>
      <c r="W249" s="6"/>
      <c r="X249" s="6"/>
      <c r="Y249" s="6"/>
      <c r="Z249" s="6"/>
    </row>
    <row r="250" spans="7:26" x14ac:dyDescent="0.2">
      <c r="G250" s="9"/>
      <c r="H250" s="16"/>
      <c r="N250" s="9"/>
      <c r="O250" s="6"/>
      <c r="P250" s="6"/>
      <c r="Q250" s="6"/>
      <c r="R250" s="6"/>
      <c r="S250" s="6"/>
      <c r="T250" s="6"/>
      <c r="U250" s="6"/>
      <c r="V250" s="6"/>
      <c r="W250" s="6"/>
      <c r="X250" s="6"/>
      <c r="Y250" s="6"/>
      <c r="Z250" s="6"/>
    </row>
    <row r="251" spans="7:26" x14ac:dyDescent="0.2">
      <c r="G251" s="9"/>
      <c r="H251" s="16"/>
      <c r="N251" s="9"/>
      <c r="O251" s="6"/>
      <c r="P251" s="6"/>
      <c r="Q251" s="6"/>
      <c r="R251" s="6"/>
      <c r="S251" s="6"/>
      <c r="T251" s="6"/>
      <c r="U251" s="6"/>
      <c r="V251" s="6"/>
      <c r="W251" s="6"/>
      <c r="X251" s="6"/>
      <c r="Y251" s="6"/>
      <c r="Z251" s="6"/>
    </row>
    <row r="252" spans="7:26" x14ac:dyDescent="0.2">
      <c r="G252" s="9"/>
      <c r="H252" s="16"/>
      <c r="N252" s="9"/>
      <c r="O252" s="6"/>
      <c r="P252" s="6"/>
      <c r="Q252" s="6"/>
      <c r="R252" s="6"/>
      <c r="S252" s="6"/>
      <c r="T252" s="6"/>
      <c r="U252" s="6"/>
      <c r="V252" s="6"/>
      <c r="W252" s="6"/>
      <c r="X252" s="6"/>
      <c r="Y252" s="6"/>
      <c r="Z252" s="6"/>
    </row>
    <row r="253" spans="7:26" x14ac:dyDescent="0.2">
      <c r="G253" s="9"/>
      <c r="H253" s="16"/>
      <c r="N253" s="9"/>
      <c r="O253" s="6"/>
      <c r="P253" s="6"/>
      <c r="Q253" s="6"/>
      <c r="R253" s="6"/>
      <c r="S253" s="6"/>
      <c r="T253" s="6"/>
      <c r="U253" s="6"/>
      <c r="V253" s="6"/>
      <c r="W253" s="6"/>
      <c r="X253" s="6"/>
      <c r="Y253" s="6"/>
      <c r="Z253" s="6"/>
    </row>
    <row r="254" spans="7:26" x14ac:dyDescent="0.2">
      <c r="G254" s="9"/>
      <c r="H254" s="16"/>
      <c r="N254" s="9"/>
      <c r="O254" s="6"/>
      <c r="P254" s="6"/>
      <c r="Q254" s="6"/>
      <c r="R254" s="6"/>
      <c r="S254" s="6"/>
      <c r="T254" s="6"/>
      <c r="U254" s="6"/>
      <c r="V254" s="6"/>
      <c r="W254" s="6"/>
      <c r="X254" s="6"/>
      <c r="Y254" s="6"/>
      <c r="Z254" s="6"/>
    </row>
    <row r="255" spans="7:26" x14ac:dyDescent="0.2">
      <c r="G255" s="9"/>
      <c r="H255" s="16"/>
      <c r="N255" s="9"/>
      <c r="O255" s="6"/>
      <c r="P255" s="6"/>
      <c r="Q255" s="6"/>
      <c r="R255" s="6"/>
      <c r="S255" s="6"/>
      <c r="T255" s="6"/>
      <c r="U255" s="6"/>
      <c r="V255" s="6"/>
      <c r="W255" s="6"/>
      <c r="X255" s="6"/>
      <c r="Y255" s="6"/>
      <c r="Z255" s="6"/>
    </row>
    <row r="256" spans="7:26" x14ac:dyDescent="0.2">
      <c r="G256" s="9"/>
      <c r="H256" s="16"/>
      <c r="N256" s="9"/>
      <c r="O256" s="6"/>
      <c r="P256" s="6"/>
      <c r="Q256" s="6"/>
      <c r="R256" s="6"/>
      <c r="S256" s="6"/>
      <c r="T256" s="6"/>
      <c r="U256" s="6"/>
      <c r="V256" s="6"/>
      <c r="W256" s="6"/>
      <c r="X256" s="6"/>
      <c r="Y256" s="6"/>
      <c r="Z256" s="6"/>
    </row>
    <row r="257" spans="7:26" x14ac:dyDescent="0.2">
      <c r="G257" s="9"/>
      <c r="H257" s="16"/>
      <c r="N257" s="9"/>
      <c r="O257" s="6"/>
      <c r="P257" s="6"/>
      <c r="Q257" s="6"/>
      <c r="R257" s="6"/>
      <c r="S257" s="6"/>
      <c r="T257" s="6"/>
      <c r="U257" s="6"/>
      <c r="V257" s="6"/>
      <c r="W257" s="6"/>
      <c r="X257" s="6"/>
      <c r="Y257" s="6"/>
      <c r="Z257" s="6"/>
    </row>
    <row r="258" spans="7:26" x14ac:dyDescent="0.2">
      <c r="G258" s="9"/>
      <c r="H258" s="16"/>
      <c r="N258" s="9"/>
      <c r="O258" s="6"/>
      <c r="P258" s="6"/>
      <c r="Q258" s="6"/>
      <c r="R258" s="6"/>
      <c r="S258" s="6"/>
      <c r="T258" s="6"/>
      <c r="U258" s="6"/>
      <c r="V258" s="6"/>
      <c r="W258" s="6"/>
      <c r="X258" s="6"/>
      <c r="Y258" s="6"/>
      <c r="Z258" s="6"/>
    </row>
    <row r="259" spans="7:26" x14ac:dyDescent="0.2">
      <c r="G259" s="9"/>
      <c r="H259" s="16"/>
      <c r="N259" s="9"/>
      <c r="O259" s="6"/>
      <c r="P259" s="6"/>
      <c r="Q259" s="6"/>
      <c r="R259" s="6"/>
      <c r="S259" s="6"/>
      <c r="T259" s="6"/>
      <c r="U259" s="6"/>
      <c r="V259" s="6"/>
      <c r="W259" s="6"/>
      <c r="X259" s="6"/>
      <c r="Y259" s="6"/>
      <c r="Z259" s="6"/>
    </row>
    <row r="260" spans="7:26" x14ac:dyDescent="0.2">
      <c r="G260" s="9"/>
      <c r="H260" s="16"/>
      <c r="N260" s="9"/>
      <c r="O260" s="6"/>
      <c r="P260" s="6"/>
      <c r="Q260" s="6"/>
      <c r="R260" s="6"/>
      <c r="S260" s="6"/>
      <c r="T260" s="6"/>
      <c r="U260" s="6"/>
      <c r="V260" s="6"/>
      <c r="W260" s="6"/>
      <c r="X260" s="6"/>
      <c r="Y260" s="6"/>
      <c r="Z260" s="6"/>
    </row>
    <row r="261" spans="7:26" x14ac:dyDescent="0.2">
      <c r="G261" s="9"/>
      <c r="H261" s="16"/>
      <c r="N261" s="9"/>
      <c r="O261" s="6"/>
      <c r="P261" s="6"/>
      <c r="Q261" s="6"/>
      <c r="R261" s="6"/>
      <c r="S261" s="6"/>
      <c r="T261" s="6"/>
      <c r="U261" s="6"/>
      <c r="V261" s="6"/>
      <c r="W261" s="6"/>
      <c r="X261" s="6"/>
      <c r="Y261" s="6"/>
      <c r="Z261" s="6"/>
    </row>
    <row r="262" spans="7:26" x14ac:dyDescent="0.2">
      <c r="G262" s="9"/>
      <c r="H262" s="16"/>
      <c r="N262" s="9"/>
      <c r="O262" s="6"/>
      <c r="P262" s="6"/>
      <c r="Q262" s="6"/>
      <c r="R262" s="6"/>
      <c r="S262" s="6"/>
      <c r="T262" s="6"/>
      <c r="U262" s="6"/>
      <c r="V262" s="6"/>
      <c r="W262" s="6"/>
      <c r="X262" s="6"/>
      <c r="Y262" s="6"/>
      <c r="Z262" s="6"/>
    </row>
    <row r="263" spans="7:26" x14ac:dyDescent="0.2">
      <c r="G263" s="9"/>
      <c r="H263" s="16"/>
      <c r="N263" s="9"/>
      <c r="O263" s="6"/>
      <c r="P263" s="6"/>
      <c r="Q263" s="6"/>
      <c r="R263" s="6"/>
      <c r="S263" s="6"/>
      <c r="T263" s="6"/>
      <c r="U263" s="6"/>
      <c r="V263" s="6"/>
      <c r="W263" s="6"/>
      <c r="X263" s="6"/>
      <c r="Y263" s="6"/>
      <c r="Z263" s="6"/>
    </row>
    <row r="264" spans="7:26" x14ac:dyDescent="0.2">
      <c r="G264" s="9"/>
      <c r="H264" s="16"/>
      <c r="N264" s="9"/>
      <c r="O264" s="6"/>
      <c r="P264" s="6"/>
      <c r="Q264" s="6"/>
      <c r="R264" s="6"/>
      <c r="S264" s="6"/>
      <c r="T264" s="6"/>
      <c r="U264" s="6"/>
      <c r="V264" s="6"/>
      <c r="W264" s="6"/>
      <c r="X264" s="6"/>
      <c r="Y264" s="6"/>
      <c r="Z264" s="6"/>
    </row>
    <row r="265" spans="7:26" x14ac:dyDescent="0.2">
      <c r="G265" s="9"/>
      <c r="H265" s="16"/>
      <c r="N265" s="9"/>
      <c r="O265" s="6"/>
      <c r="P265" s="6"/>
      <c r="Q265" s="6"/>
      <c r="R265" s="6"/>
      <c r="S265" s="6"/>
      <c r="T265" s="6"/>
      <c r="U265" s="6"/>
      <c r="V265" s="6"/>
      <c r="W265" s="6"/>
      <c r="X265" s="6"/>
      <c r="Y265" s="6"/>
      <c r="Z265" s="6"/>
    </row>
    <row r="266" spans="7:26" x14ac:dyDescent="0.2">
      <c r="G266" s="9"/>
      <c r="H266" s="16"/>
      <c r="N266" s="9"/>
      <c r="O266" s="6"/>
      <c r="P266" s="6"/>
      <c r="Q266" s="6"/>
      <c r="R266" s="6"/>
      <c r="S266" s="6"/>
      <c r="T266" s="6"/>
      <c r="U266" s="6"/>
      <c r="V266" s="6"/>
      <c r="W266" s="6"/>
      <c r="X266" s="6"/>
      <c r="Y266" s="6"/>
      <c r="Z266" s="6"/>
    </row>
    <row r="267" spans="7:26" x14ac:dyDescent="0.2">
      <c r="G267" s="9"/>
      <c r="H267" s="16"/>
      <c r="N267" s="9"/>
      <c r="O267" s="6"/>
      <c r="P267" s="6"/>
      <c r="Q267" s="6"/>
      <c r="R267" s="6"/>
      <c r="S267" s="6"/>
      <c r="T267" s="6"/>
      <c r="U267" s="6"/>
      <c r="V267" s="6"/>
      <c r="W267" s="6"/>
      <c r="X267" s="6"/>
      <c r="Y267" s="6"/>
      <c r="Z267" s="6"/>
    </row>
    <row r="268" spans="7:26" x14ac:dyDescent="0.2">
      <c r="G268" s="9"/>
      <c r="H268" s="16"/>
      <c r="N268" s="9"/>
      <c r="O268" s="6"/>
      <c r="P268" s="6"/>
      <c r="Q268" s="6"/>
      <c r="R268" s="6"/>
      <c r="S268" s="6"/>
      <c r="T268" s="6"/>
      <c r="U268" s="6"/>
      <c r="V268" s="6"/>
      <c r="W268" s="6"/>
      <c r="X268" s="6"/>
      <c r="Y268" s="6"/>
      <c r="Z268" s="6"/>
    </row>
    <row r="269" spans="7:26" x14ac:dyDescent="0.2">
      <c r="G269" s="9"/>
      <c r="H269" s="16"/>
      <c r="N269" s="9"/>
      <c r="O269" s="6"/>
      <c r="P269" s="6"/>
      <c r="Q269" s="6"/>
      <c r="R269" s="6"/>
      <c r="S269" s="6"/>
      <c r="T269" s="6"/>
      <c r="U269" s="6"/>
      <c r="V269" s="6"/>
      <c r="W269" s="6"/>
      <c r="X269" s="6"/>
      <c r="Y269" s="6"/>
      <c r="Z269" s="6"/>
    </row>
    <row r="270" spans="7:26" x14ac:dyDescent="0.2">
      <c r="G270" s="9"/>
      <c r="H270" s="16"/>
      <c r="N270" s="9"/>
      <c r="O270" s="6"/>
      <c r="P270" s="6"/>
      <c r="Q270" s="6"/>
      <c r="R270" s="6"/>
      <c r="S270" s="6"/>
      <c r="T270" s="6"/>
      <c r="U270" s="6"/>
      <c r="V270" s="6"/>
      <c r="W270" s="6"/>
      <c r="X270" s="6"/>
      <c r="Y270" s="6"/>
      <c r="Z270" s="6"/>
    </row>
    <row r="271" spans="7:26" x14ac:dyDescent="0.2">
      <c r="G271" s="9"/>
      <c r="H271" s="16"/>
      <c r="N271" s="9"/>
      <c r="O271" s="6"/>
      <c r="P271" s="6"/>
      <c r="Q271" s="6"/>
      <c r="R271" s="6"/>
      <c r="S271" s="6"/>
      <c r="T271" s="6"/>
      <c r="U271" s="6"/>
      <c r="V271" s="6"/>
      <c r="W271" s="6"/>
      <c r="X271" s="6"/>
      <c r="Y271" s="6"/>
      <c r="Z271" s="6"/>
    </row>
    <row r="272" spans="7:26" x14ac:dyDescent="0.2">
      <c r="G272" s="9"/>
      <c r="H272" s="16"/>
      <c r="N272" s="9"/>
      <c r="O272" s="6"/>
      <c r="P272" s="6"/>
      <c r="Q272" s="6"/>
      <c r="R272" s="6"/>
      <c r="S272" s="6"/>
      <c r="T272" s="6"/>
      <c r="U272" s="6"/>
      <c r="V272" s="6"/>
      <c r="W272" s="6"/>
      <c r="X272" s="6"/>
      <c r="Y272" s="6"/>
      <c r="Z272" s="6"/>
    </row>
    <row r="273" spans="7:26" x14ac:dyDescent="0.2">
      <c r="G273" s="9"/>
      <c r="H273" s="16"/>
      <c r="N273" s="9"/>
      <c r="O273" s="6"/>
      <c r="P273" s="6"/>
      <c r="Q273" s="6"/>
      <c r="R273" s="6"/>
      <c r="S273" s="6"/>
      <c r="T273" s="6"/>
      <c r="U273" s="6"/>
      <c r="V273" s="6"/>
      <c r="W273" s="6"/>
      <c r="X273" s="6"/>
      <c r="Y273" s="6"/>
      <c r="Z273" s="6"/>
    </row>
    <row r="274" spans="7:26" x14ac:dyDescent="0.2">
      <c r="G274" s="9"/>
      <c r="H274" s="16"/>
      <c r="N274" s="9"/>
      <c r="O274" s="6"/>
      <c r="P274" s="6"/>
      <c r="Q274" s="6"/>
      <c r="R274" s="6"/>
      <c r="S274" s="6"/>
      <c r="T274" s="6"/>
      <c r="U274" s="6"/>
      <c r="V274" s="6"/>
      <c r="W274" s="6"/>
      <c r="X274" s="6"/>
      <c r="Y274" s="6"/>
      <c r="Z274" s="6"/>
    </row>
    <row r="275" spans="7:26" x14ac:dyDescent="0.2">
      <c r="G275" s="9"/>
      <c r="H275" s="16"/>
      <c r="N275" s="9"/>
      <c r="O275" s="6"/>
      <c r="P275" s="6"/>
      <c r="Q275" s="6"/>
      <c r="R275" s="6"/>
      <c r="S275" s="6"/>
      <c r="T275" s="6"/>
      <c r="U275" s="6"/>
      <c r="V275" s="6"/>
      <c r="W275" s="6"/>
      <c r="X275" s="6"/>
      <c r="Y275" s="6"/>
      <c r="Z275" s="6"/>
    </row>
    <row r="276" spans="7:26" x14ac:dyDescent="0.2">
      <c r="G276" s="9"/>
      <c r="H276" s="16"/>
      <c r="N276" s="9"/>
      <c r="O276" s="6"/>
      <c r="P276" s="6"/>
      <c r="Q276" s="6"/>
      <c r="R276" s="6"/>
      <c r="S276" s="6"/>
      <c r="T276" s="6"/>
      <c r="U276" s="6"/>
      <c r="V276" s="6"/>
      <c r="W276" s="6"/>
      <c r="X276" s="6"/>
      <c r="Y276" s="6"/>
      <c r="Z276" s="6"/>
    </row>
    <row r="277" spans="7:26" x14ac:dyDescent="0.2">
      <c r="G277" s="9"/>
      <c r="H277" s="16"/>
      <c r="N277" s="9"/>
      <c r="O277" s="6"/>
      <c r="P277" s="6"/>
      <c r="Q277" s="6"/>
      <c r="R277" s="6"/>
      <c r="S277" s="6"/>
      <c r="T277" s="6"/>
      <c r="U277" s="6"/>
      <c r="V277" s="6"/>
      <c r="W277" s="6"/>
      <c r="X277" s="6"/>
      <c r="Y277" s="6"/>
      <c r="Z277" s="6"/>
    </row>
    <row r="278" spans="7:26" x14ac:dyDescent="0.2">
      <c r="G278" s="9"/>
      <c r="H278" s="16"/>
      <c r="N278" s="9"/>
      <c r="O278" s="6"/>
      <c r="P278" s="6"/>
      <c r="Q278" s="6"/>
      <c r="R278" s="6"/>
      <c r="S278" s="6"/>
      <c r="T278" s="6"/>
      <c r="U278" s="6"/>
      <c r="V278" s="6"/>
      <c r="W278" s="6"/>
      <c r="X278" s="6"/>
      <c r="Y278" s="6"/>
      <c r="Z278" s="6"/>
    </row>
    <row r="279" spans="7:26" x14ac:dyDescent="0.2">
      <c r="G279" s="9"/>
      <c r="H279" s="16"/>
      <c r="N279" s="9"/>
      <c r="O279" s="6"/>
      <c r="P279" s="6"/>
      <c r="Q279" s="6"/>
      <c r="R279" s="6"/>
      <c r="S279" s="6"/>
      <c r="T279" s="6"/>
      <c r="U279" s="6"/>
      <c r="V279" s="6"/>
      <c r="W279" s="6"/>
      <c r="X279" s="6"/>
      <c r="Y279" s="6"/>
      <c r="Z279" s="6"/>
    </row>
    <row r="280" spans="7:26" x14ac:dyDescent="0.2">
      <c r="G280" s="9"/>
      <c r="H280" s="16"/>
      <c r="N280" s="9"/>
      <c r="O280" s="6"/>
      <c r="P280" s="6"/>
      <c r="Q280" s="6"/>
      <c r="R280" s="6"/>
      <c r="S280" s="6"/>
      <c r="T280" s="6"/>
      <c r="U280" s="6"/>
      <c r="V280" s="6"/>
      <c r="W280" s="6"/>
      <c r="X280" s="6"/>
      <c r="Y280" s="6"/>
      <c r="Z280" s="6"/>
    </row>
    <row r="281" spans="7:26" x14ac:dyDescent="0.2">
      <c r="G281" s="9"/>
      <c r="H281" s="16"/>
      <c r="N281" s="9"/>
      <c r="O281" s="6"/>
      <c r="P281" s="6"/>
      <c r="Q281" s="6"/>
      <c r="R281" s="6"/>
      <c r="S281" s="6"/>
      <c r="T281" s="6"/>
      <c r="U281" s="6"/>
      <c r="V281" s="6"/>
      <c r="W281" s="6"/>
      <c r="X281" s="6"/>
      <c r="Y281" s="6"/>
      <c r="Z281" s="6"/>
    </row>
    <row r="282" spans="7:26" x14ac:dyDescent="0.2">
      <c r="G282" s="9"/>
      <c r="H282" s="16"/>
      <c r="N282" s="9"/>
      <c r="O282" s="6"/>
      <c r="P282" s="6"/>
      <c r="Q282" s="6"/>
      <c r="R282" s="6"/>
      <c r="S282" s="6"/>
      <c r="T282" s="6"/>
      <c r="U282" s="6"/>
      <c r="V282" s="6"/>
      <c r="W282" s="6"/>
      <c r="X282" s="6"/>
      <c r="Y282" s="6"/>
      <c r="Z282" s="6"/>
    </row>
    <row r="283" spans="7:26" x14ac:dyDescent="0.2">
      <c r="G283" s="9"/>
      <c r="H283" s="16"/>
      <c r="N283" s="9"/>
      <c r="O283" s="6"/>
      <c r="P283" s="6"/>
      <c r="Q283" s="6"/>
      <c r="R283" s="6"/>
      <c r="S283" s="6"/>
      <c r="T283" s="6"/>
      <c r="U283" s="6"/>
      <c r="V283" s="6"/>
      <c r="W283" s="6"/>
      <c r="X283" s="6"/>
      <c r="Y283" s="6"/>
      <c r="Z283" s="6"/>
    </row>
    <row r="284" spans="7:26" x14ac:dyDescent="0.2">
      <c r="G284" s="9"/>
      <c r="H284" s="16"/>
      <c r="N284" s="9"/>
      <c r="O284" s="6"/>
      <c r="P284" s="6"/>
      <c r="Q284" s="6"/>
      <c r="R284" s="6"/>
      <c r="S284" s="6"/>
      <c r="T284" s="6"/>
      <c r="U284" s="6"/>
      <c r="V284" s="6"/>
      <c r="W284" s="6"/>
      <c r="X284" s="6"/>
      <c r="Y284" s="6"/>
      <c r="Z284" s="6"/>
    </row>
    <row r="285" spans="7:26" x14ac:dyDescent="0.2">
      <c r="G285" s="9"/>
      <c r="H285" s="16"/>
      <c r="N285" s="9"/>
      <c r="O285" s="6"/>
      <c r="P285" s="6"/>
      <c r="Q285" s="6"/>
      <c r="R285" s="6"/>
      <c r="S285" s="6"/>
      <c r="T285" s="6"/>
      <c r="U285" s="6"/>
      <c r="V285" s="6"/>
      <c r="W285" s="6"/>
      <c r="X285" s="6"/>
      <c r="Y285" s="6"/>
      <c r="Z285" s="6"/>
    </row>
    <row r="286" spans="7:26" x14ac:dyDescent="0.2">
      <c r="G286" s="9"/>
      <c r="H286" s="16"/>
      <c r="N286" s="9"/>
      <c r="O286" s="6"/>
      <c r="P286" s="6"/>
      <c r="Q286" s="6"/>
      <c r="R286" s="6"/>
      <c r="S286" s="6"/>
      <c r="T286" s="6"/>
      <c r="U286" s="6"/>
      <c r="V286" s="6"/>
      <c r="W286" s="6"/>
      <c r="X286" s="6"/>
      <c r="Y286" s="6"/>
      <c r="Z286" s="6"/>
    </row>
    <row r="287" spans="7:26" x14ac:dyDescent="0.2">
      <c r="G287" s="9"/>
      <c r="H287" s="16"/>
      <c r="N287" s="9"/>
      <c r="O287" s="6"/>
      <c r="P287" s="6"/>
      <c r="Q287" s="6"/>
      <c r="R287" s="6"/>
      <c r="S287" s="6"/>
      <c r="T287" s="6"/>
      <c r="U287" s="6"/>
      <c r="V287" s="6"/>
      <c r="W287" s="6"/>
      <c r="X287" s="6"/>
      <c r="Y287" s="6"/>
      <c r="Z287" s="6"/>
    </row>
    <row r="288" spans="7:26" x14ac:dyDescent="0.2">
      <c r="G288" s="9"/>
      <c r="H288" s="16"/>
      <c r="N288" s="9"/>
      <c r="O288" s="6"/>
      <c r="P288" s="6"/>
      <c r="Q288" s="6"/>
      <c r="R288" s="6"/>
      <c r="S288" s="6"/>
      <c r="T288" s="6"/>
      <c r="U288" s="6"/>
      <c r="V288" s="6"/>
      <c r="W288" s="6"/>
      <c r="X288" s="6"/>
      <c r="Y288" s="6"/>
      <c r="Z288" s="6"/>
    </row>
    <row r="289" spans="7:26" x14ac:dyDescent="0.2">
      <c r="G289" s="9"/>
      <c r="H289" s="16"/>
      <c r="N289" s="9"/>
      <c r="O289" s="6"/>
      <c r="P289" s="6"/>
      <c r="Q289" s="6"/>
      <c r="R289" s="6"/>
      <c r="S289" s="6"/>
      <c r="T289" s="6"/>
      <c r="U289" s="6"/>
      <c r="V289" s="6"/>
      <c r="W289" s="6"/>
      <c r="X289" s="6"/>
      <c r="Y289" s="6"/>
      <c r="Z289" s="6"/>
    </row>
    <row r="290" spans="7:26" x14ac:dyDescent="0.2">
      <c r="G290" s="9"/>
      <c r="H290" s="16"/>
      <c r="N290" s="9"/>
      <c r="O290" s="6"/>
      <c r="P290" s="6"/>
      <c r="Q290" s="6"/>
      <c r="R290" s="6"/>
      <c r="S290" s="6"/>
      <c r="T290" s="6"/>
      <c r="U290" s="6"/>
      <c r="V290" s="6"/>
      <c r="W290" s="6"/>
      <c r="X290" s="6"/>
      <c r="Y290" s="6"/>
      <c r="Z290" s="6"/>
    </row>
    <row r="291" spans="7:26" x14ac:dyDescent="0.2">
      <c r="G291" s="9"/>
      <c r="H291" s="16"/>
      <c r="N291" s="9"/>
      <c r="O291" s="6"/>
      <c r="P291" s="6"/>
      <c r="Q291" s="6"/>
      <c r="R291" s="6"/>
      <c r="S291" s="6"/>
      <c r="T291" s="6"/>
      <c r="U291" s="6"/>
      <c r="V291" s="6"/>
      <c r="W291" s="6"/>
      <c r="X291" s="6"/>
      <c r="Y291" s="6"/>
      <c r="Z291" s="6"/>
    </row>
    <row r="292" spans="7:26" x14ac:dyDescent="0.2">
      <c r="G292" s="9"/>
      <c r="H292" s="16"/>
      <c r="N292" s="9"/>
      <c r="O292" s="6"/>
      <c r="P292" s="6"/>
      <c r="Q292" s="6"/>
      <c r="R292" s="6"/>
      <c r="S292" s="6"/>
      <c r="T292" s="6"/>
      <c r="U292" s="6"/>
      <c r="V292" s="6"/>
      <c r="W292" s="6"/>
      <c r="X292" s="6"/>
      <c r="Y292" s="6"/>
      <c r="Z292" s="6"/>
    </row>
    <row r="293" spans="7:26" x14ac:dyDescent="0.2">
      <c r="G293" s="9"/>
      <c r="H293" s="16"/>
      <c r="N293" s="9"/>
      <c r="O293" s="6"/>
      <c r="P293" s="6"/>
      <c r="Q293" s="6"/>
      <c r="R293" s="6"/>
      <c r="S293" s="6"/>
      <c r="T293" s="6"/>
      <c r="U293" s="6"/>
      <c r="V293" s="6"/>
      <c r="W293" s="6"/>
      <c r="X293" s="6"/>
      <c r="Y293" s="6"/>
      <c r="Z293" s="6"/>
    </row>
    <row r="294" spans="7:26" x14ac:dyDescent="0.2">
      <c r="G294" s="9"/>
      <c r="H294" s="16"/>
      <c r="N294" s="9"/>
      <c r="O294" s="6"/>
      <c r="P294" s="6"/>
      <c r="Q294" s="6"/>
      <c r="R294" s="6"/>
      <c r="S294" s="6"/>
      <c r="T294" s="6"/>
      <c r="U294" s="6"/>
      <c r="V294" s="6"/>
      <c r="W294" s="6"/>
      <c r="X294" s="6"/>
      <c r="Y294" s="6"/>
      <c r="Z294" s="6"/>
    </row>
    <row r="295" spans="7:26" x14ac:dyDescent="0.2">
      <c r="G295" s="9"/>
      <c r="H295" s="16"/>
      <c r="N295" s="9"/>
      <c r="O295" s="6"/>
      <c r="P295" s="6"/>
      <c r="Q295" s="6"/>
      <c r="R295" s="6"/>
      <c r="S295" s="6"/>
      <c r="T295" s="6"/>
      <c r="U295" s="6"/>
      <c r="V295" s="6"/>
      <c r="W295" s="6"/>
      <c r="X295" s="6"/>
      <c r="Y295" s="6"/>
      <c r="Z295" s="6"/>
    </row>
    <row r="296" spans="7:26" x14ac:dyDescent="0.2">
      <c r="G296" s="9"/>
      <c r="H296" s="16"/>
      <c r="N296" s="9"/>
      <c r="O296" s="6"/>
      <c r="P296" s="6"/>
      <c r="Q296" s="6"/>
      <c r="R296" s="6"/>
      <c r="S296" s="6"/>
      <c r="T296" s="6"/>
      <c r="U296" s="6"/>
      <c r="V296" s="6"/>
      <c r="W296" s="6"/>
      <c r="X296" s="6"/>
      <c r="Y296" s="6"/>
      <c r="Z296" s="6"/>
    </row>
    <row r="297" spans="7:26" x14ac:dyDescent="0.2">
      <c r="G297" s="9"/>
      <c r="H297" s="16"/>
      <c r="N297" s="9"/>
      <c r="O297" s="6"/>
      <c r="P297" s="6"/>
      <c r="Q297" s="6"/>
      <c r="R297" s="6"/>
      <c r="S297" s="6"/>
      <c r="T297" s="6"/>
      <c r="U297" s="6"/>
      <c r="V297" s="6"/>
      <c r="W297" s="6"/>
      <c r="X297" s="6"/>
      <c r="Y297" s="6"/>
      <c r="Z297" s="6"/>
    </row>
    <row r="298" spans="7:26" x14ac:dyDescent="0.2">
      <c r="G298" s="9"/>
      <c r="H298" s="16"/>
      <c r="N298" s="9"/>
      <c r="O298" s="6"/>
      <c r="P298" s="6"/>
      <c r="Q298" s="6"/>
      <c r="R298" s="6"/>
      <c r="S298" s="6"/>
      <c r="T298" s="6"/>
      <c r="U298" s="6"/>
      <c r="V298" s="6"/>
      <c r="W298" s="6"/>
      <c r="X298" s="6"/>
      <c r="Y298" s="6"/>
      <c r="Z298" s="6"/>
    </row>
    <row r="299" spans="7:26" x14ac:dyDescent="0.2">
      <c r="G299" s="9"/>
      <c r="H299" s="16"/>
      <c r="N299" s="9"/>
      <c r="O299" s="6"/>
      <c r="P299" s="6"/>
      <c r="Q299" s="6"/>
      <c r="R299" s="6"/>
      <c r="S299" s="6"/>
      <c r="T299" s="6"/>
      <c r="U299" s="6"/>
      <c r="V299" s="6"/>
      <c r="W299" s="6"/>
      <c r="X299" s="6"/>
      <c r="Y299" s="6"/>
      <c r="Z299" s="6"/>
    </row>
    <row r="300" spans="7:26" x14ac:dyDescent="0.2">
      <c r="G300" s="9"/>
      <c r="H300" s="16"/>
      <c r="N300" s="9"/>
      <c r="O300" s="6"/>
      <c r="P300" s="6"/>
      <c r="Q300" s="6"/>
      <c r="R300" s="6"/>
      <c r="S300" s="6"/>
      <c r="T300" s="6"/>
      <c r="U300" s="6"/>
      <c r="V300" s="6"/>
      <c r="W300" s="6"/>
      <c r="X300" s="6"/>
      <c r="Y300" s="6"/>
      <c r="Z300" s="6"/>
    </row>
    <row r="301" spans="7:26" x14ac:dyDescent="0.2">
      <c r="G301" s="9"/>
      <c r="H301" s="16"/>
      <c r="N301" s="9"/>
      <c r="O301" s="6"/>
      <c r="P301" s="6"/>
      <c r="Q301" s="6"/>
      <c r="R301" s="6"/>
      <c r="S301" s="6"/>
      <c r="T301" s="6"/>
      <c r="U301" s="6"/>
      <c r="V301" s="6"/>
      <c r="W301" s="6"/>
      <c r="X301" s="6"/>
      <c r="Y301" s="6"/>
      <c r="Z301" s="6"/>
    </row>
    <row r="302" spans="7:26" x14ac:dyDescent="0.2">
      <c r="G302" s="9"/>
      <c r="H302" s="16"/>
      <c r="N302" s="9"/>
      <c r="O302" s="6"/>
      <c r="P302" s="6"/>
      <c r="Q302" s="6"/>
      <c r="R302" s="6"/>
      <c r="S302" s="6"/>
      <c r="T302" s="6"/>
      <c r="U302" s="6"/>
      <c r="V302" s="6"/>
      <c r="W302" s="6"/>
      <c r="X302" s="6"/>
      <c r="Y302" s="6"/>
      <c r="Z302" s="6"/>
    </row>
    <row r="303" spans="7:26" x14ac:dyDescent="0.2">
      <c r="G303" s="9"/>
      <c r="H303" s="16"/>
      <c r="N303" s="9"/>
      <c r="O303" s="6"/>
      <c r="P303" s="6"/>
      <c r="Q303" s="6"/>
      <c r="R303" s="6"/>
      <c r="S303" s="6"/>
      <c r="T303" s="6"/>
      <c r="U303" s="6"/>
      <c r="V303" s="6"/>
      <c r="W303" s="6"/>
      <c r="X303" s="6"/>
      <c r="Y303" s="6"/>
      <c r="Z303" s="6"/>
    </row>
    <row r="304" spans="7:26" x14ac:dyDescent="0.2">
      <c r="G304" s="9"/>
      <c r="H304" s="16"/>
      <c r="N304" s="9"/>
      <c r="O304" s="6"/>
      <c r="P304" s="6"/>
      <c r="Q304" s="6"/>
      <c r="R304" s="6"/>
      <c r="S304" s="6"/>
      <c r="T304" s="6"/>
      <c r="U304" s="6"/>
      <c r="V304" s="6"/>
      <c r="W304" s="6"/>
      <c r="X304" s="6"/>
      <c r="Y304" s="6"/>
      <c r="Z304" s="6"/>
    </row>
    <row r="305" spans="7:26" x14ac:dyDescent="0.2">
      <c r="G305" s="9"/>
      <c r="H305" s="16"/>
      <c r="N305" s="9"/>
      <c r="O305" s="6"/>
      <c r="P305" s="6"/>
      <c r="Q305" s="6"/>
      <c r="R305" s="6"/>
      <c r="S305" s="6"/>
      <c r="T305" s="6"/>
      <c r="U305" s="6"/>
      <c r="V305" s="6"/>
      <c r="W305" s="6"/>
      <c r="X305" s="6"/>
      <c r="Y305" s="6"/>
      <c r="Z305" s="6"/>
    </row>
    <row r="306" spans="7:26" x14ac:dyDescent="0.2">
      <c r="G306" s="9"/>
      <c r="H306" s="16"/>
      <c r="N306" s="9"/>
      <c r="O306" s="6"/>
      <c r="P306" s="6"/>
      <c r="Q306" s="6"/>
      <c r="R306" s="6"/>
      <c r="S306" s="6"/>
      <c r="T306" s="6"/>
      <c r="U306" s="6"/>
      <c r="V306" s="6"/>
      <c r="W306" s="6"/>
      <c r="X306" s="6"/>
      <c r="Y306" s="6"/>
      <c r="Z306" s="6"/>
    </row>
    <row r="307" spans="7:26" x14ac:dyDescent="0.2">
      <c r="G307" s="9"/>
      <c r="H307" s="16"/>
      <c r="N307" s="9"/>
      <c r="O307" s="6"/>
      <c r="P307" s="6"/>
      <c r="Q307" s="6"/>
      <c r="R307" s="6"/>
      <c r="S307" s="6"/>
      <c r="T307" s="6"/>
      <c r="U307" s="6"/>
      <c r="V307" s="6"/>
      <c r="W307" s="6"/>
      <c r="X307" s="6"/>
      <c r="Y307" s="6"/>
      <c r="Z307" s="6"/>
    </row>
    <row r="308" spans="7:26" x14ac:dyDescent="0.2">
      <c r="G308" s="9"/>
      <c r="H308" s="16"/>
      <c r="N308" s="9"/>
      <c r="O308" s="6"/>
      <c r="P308" s="6"/>
      <c r="Q308" s="6"/>
      <c r="R308" s="6"/>
      <c r="S308" s="6"/>
      <c r="T308" s="6"/>
      <c r="U308" s="6"/>
      <c r="V308" s="6"/>
      <c r="W308" s="6"/>
      <c r="X308" s="6"/>
      <c r="Y308" s="6"/>
      <c r="Z308" s="6"/>
    </row>
    <row r="309" spans="7:26" x14ac:dyDescent="0.2">
      <c r="G309" s="9"/>
      <c r="H309" s="16"/>
      <c r="N309" s="9"/>
      <c r="O309" s="6"/>
      <c r="P309" s="6"/>
      <c r="Q309" s="6"/>
      <c r="R309" s="6"/>
      <c r="S309" s="6"/>
      <c r="T309" s="6"/>
      <c r="U309" s="6"/>
      <c r="V309" s="6"/>
      <c r="W309" s="6"/>
      <c r="X309" s="6"/>
      <c r="Y309" s="6"/>
      <c r="Z309" s="6"/>
    </row>
    <row r="310" spans="7:26" x14ac:dyDescent="0.2">
      <c r="G310" s="9"/>
      <c r="H310" s="16"/>
      <c r="N310" s="9"/>
      <c r="O310" s="6"/>
      <c r="P310" s="6"/>
      <c r="Q310" s="6"/>
      <c r="R310" s="6"/>
      <c r="S310" s="6"/>
      <c r="T310" s="6"/>
      <c r="U310" s="6"/>
      <c r="V310" s="6"/>
      <c r="W310" s="6"/>
      <c r="X310" s="6"/>
      <c r="Y310" s="6"/>
      <c r="Z310" s="6"/>
    </row>
    <row r="311" spans="7:26" x14ac:dyDescent="0.2">
      <c r="G311" s="9"/>
      <c r="H311" s="16"/>
      <c r="N311" s="9"/>
      <c r="O311" s="6"/>
      <c r="P311" s="6"/>
      <c r="Q311" s="6"/>
      <c r="R311" s="6"/>
      <c r="S311" s="6"/>
      <c r="T311" s="6"/>
      <c r="U311" s="6"/>
      <c r="V311" s="6"/>
      <c r="W311" s="6"/>
      <c r="X311" s="6"/>
      <c r="Y311" s="6"/>
      <c r="Z311" s="6"/>
    </row>
    <row r="312" spans="7:26" x14ac:dyDescent="0.2">
      <c r="G312" s="9"/>
      <c r="H312" s="16"/>
      <c r="N312" s="9"/>
      <c r="O312" s="6"/>
      <c r="P312" s="6"/>
      <c r="Q312" s="6"/>
      <c r="R312" s="6"/>
      <c r="S312" s="6"/>
      <c r="T312" s="6"/>
      <c r="U312" s="6"/>
      <c r="V312" s="6"/>
      <c r="W312" s="6"/>
      <c r="X312" s="6"/>
      <c r="Y312" s="6"/>
      <c r="Z312" s="6"/>
    </row>
    <row r="313" spans="7:26" x14ac:dyDescent="0.2">
      <c r="G313" s="9"/>
      <c r="H313" s="16"/>
      <c r="N313" s="9"/>
      <c r="O313" s="6"/>
      <c r="P313" s="6"/>
      <c r="Q313" s="6"/>
      <c r="R313" s="6"/>
      <c r="S313" s="6"/>
      <c r="T313" s="6"/>
      <c r="U313" s="6"/>
      <c r="V313" s="6"/>
      <c r="W313" s="6"/>
      <c r="X313" s="6"/>
      <c r="Y313" s="6"/>
      <c r="Z313" s="6"/>
    </row>
    <row r="314" spans="7:26" x14ac:dyDescent="0.2">
      <c r="G314" s="9"/>
      <c r="H314" s="16"/>
      <c r="N314" s="9"/>
      <c r="O314" s="6"/>
      <c r="P314" s="6"/>
      <c r="Q314" s="6"/>
      <c r="R314" s="6"/>
      <c r="S314" s="6"/>
      <c r="T314" s="6"/>
      <c r="U314" s="6"/>
      <c r="V314" s="6"/>
      <c r="W314" s="6"/>
      <c r="X314" s="6"/>
      <c r="Y314" s="6"/>
      <c r="Z314" s="6"/>
    </row>
    <row r="315" spans="7:26" x14ac:dyDescent="0.2">
      <c r="G315" s="9"/>
      <c r="H315" s="16"/>
      <c r="N315" s="9"/>
      <c r="O315" s="6"/>
      <c r="P315" s="6"/>
      <c r="Q315" s="6"/>
      <c r="R315" s="6"/>
      <c r="S315" s="6"/>
      <c r="T315" s="6"/>
      <c r="U315" s="6"/>
      <c r="V315" s="6"/>
      <c r="W315" s="6"/>
      <c r="X315" s="6"/>
      <c r="Y315" s="6"/>
      <c r="Z315" s="6"/>
    </row>
    <row r="316" spans="7:26" x14ac:dyDescent="0.2">
      <c r="G316" s="9"/>
      <c r="H316" s="16"/>
      <c r="N316" s="9"/>
      <c r="O316" s="6"/>
      <c r="P316" s="6"/>
      <c r="Q316" s="6"/>
      <c r="R316" s="6"/>
      <c r="S316" s="6"/>
      <c r="T316" s="6"/>
      <c r="U316" s="6"/>
      <c r="V316" s="6"/>
      <c r="W316" s="6"/>
      <c r="X316" s="6"/>
      <c r="Y316" s="6"/>
      <c r="Z316" s="6"/>
    </row>
    <row r="317" spans="7:26" x14ac:dyDescent="0.2">
      <c r="G317" s="9"/>
      <c r="H317" s="16"/>
      <c r="N317" s="9"/>
      <c r="O317" s="6"/>
      <c r="P317" s="6"/>
      <c r="Q317" s="6"/>
      <c r="R317" s="6"/>
      <c r="S317" s="6"/>
      <c r="T317" s="6"/>
      <c r="U317" s="6"/>
      <c r="V317" s="6"/>
      <c r="W317" s="6"/>
      <c r="X317" s="6"/>
      <c r="Y317" s="6"/>
      <c r="Z317" s="6"/>
    </row>
    <row r="318" spans="7:26" x14ac:dyDescent="0.2">
      <c r="G318" s="9"/>
      <c r="H318" s="16"/>
      <c r="N318" s="9"/>
      <c r="O318" s="6"/>
      <c r="P318" s="6"/>
      <c r="Q318" s="6"/>
      <c r="R318" s="6"/>
      <c r="S318" s="6"/>
      <c r="T318" s="6"/>
      <c r="U318" s="6"/>
      <c r="V318" s="6"/>
      <c r="W318" s="6"/>
      <c r="X318" s="6"/>
      <c r="Y318" s="6"/>
      <c r="Z318" s="6"/>
    </row>
    <row r="319" spans="7:26" x14ac:dyDescent="0.2">
      <c r="G319" s="9"/>
      <c r="H319" s="16"/>
      <c r="N319" s="9"/>
      <c r="O319" s="6"/>
      <c r="P319" s="6"/>
      <c r="Q319" s="6"/>
      <c r="R319" s="6"/>
      <c r="S319" s="6"/>
      <c r="T319" s="6"/>
      <c r="U319" s="6"/>
      <c r="V319" s="6"/>
      <c r="W319" s="6"/>
      <c r="X319" s="6"/>
      <c r="Y319" s="6"/>
      <c r="Z319" s="6"/>
    </row>
    <row r="320" spans="7:26" x14ac:dyDescent="0.2">
      <c r="G320" s="9"/>
      <c r="H320" s="16"/>
      <c r="N320" s="9"/>
      <c r="O320" s="6"/>
      <c r="P320" s="6"/>
      <c r="Q320" s="6"/>
      <c r="R320" s="6"/>
      <c r="S320" s="6"/>
      <c r="T320" s="6"/>
      <c r="U320" s="6"/>
      <c r="V320" s="6"/>
      <c r="W320" s="6"/>
      <c r="X320" s="6"/>
      <c r="Y320" s="6"/>
      <c r="Z320" s="6"/>
    </row>
    <row r="321" spans="7:26" x14ac:dyDescent="0.2">
      <c r="G321" s="9"/>
      <c r="H321" s="16"/>
      <c r="N321" s="9"/>
      <c r="O321" s="6"/>
      <c r="P321" s="6"/>
      <c r="Q321" s="6"/>
      <c r="R321" s="6"/>
      <c r="S321" s="6"/>
      <c r="T321" s="6"/>
      <c r="U321" s="6"/>
      <c r="V321" s="6"/>
      <c r="W321" s="6"/>
      <c r="X321" s="6"/>
      <c r="Y321" s="6"/>
      <c r="Z321" s="6"/>
    </row>
    <row r="322" spans="7:26" x14ac:dyDescent="0.2">
      <c r="G322" s="9"/>
      <c r="H322" s="16"/>
      <c r="N322" s="9"/>
      <c r="O322" s="6"/>
      <c r="P322" s="6"/>
      <c r="Q322" s="6"/>
      <c r="R322" s="6"/>
      <c r="S322" s="6"/>
      <c r="T322" s="6"/>
      <c r="U322" s="6"/>
      <c r="V322" s="6"/>
      <c r="W322" s="6"/>
      <c r="X322" s="6"/>
      <c r="Y322" s="6"/>
      <c r="Z322" s="6"/>
    </row>
    <row r="323" spans="7:26" x14ac:dyDescent="0.2">
      <c r="G323" s="9"/>
      <c r="H323" s="16"/>
      <c r="N323" s="9"/>
      <c r="O323" s="6"/>
      <c r="P323" s="6"/>
      <c r="Q323" s="6"/>
      <c r="R323" s="6"/>
      <c r="S323" s="6"/>
      <c r="T323" s="6"/>
      <c r="U323" s="6"/>
      <c r="V323" s="6"/>
      <c r="W323" s="6"/>
      <c r="X323" s="6"/>
      <c r="Y323" s="6"/>
      <c r="Z323" s="6"/>
    </row>
    <row r="324" spans="7:26" x14ac:dyDescent="0.2">
      <c r="G324" s="9"/>
      <c r="H324" s="16"/>
      <c r="N324" s="9"/>
      <c r="O324" s="6"/>
      <c r="P324" s="6"/>
      <c r="Q324" s="6"/>
      <c r="R324" s="6"/>
      <c r="S324" s="6"/>
      <c r="T324" s="6"/>
      <c r="U324" s="6"/>
      <c r="V324" s="6"/>
      <c r="W324" s="6"/>
      <c r="X324" s="6"/>
      <c r="Y324" s="6"/>
      <c r="Z324" s="6"/>
    </row>
    <row r="325" spans="7:26" x14ac:dyDescent="0.2">
      <c r="G325" s="9"/>
      <c r="H325" s="16"/>
      <c r="N325" s="9"/>
      <c r="O325" s="6"/>
      <c r="P325" s="6"/>
      <c r="Q325" s="6"/>
      <c r="R325" s="6"/>
      <c r="S325" s="6"/>
      <c r="T325" s="6"/>
      <c r="U325" s="6"/>
      <c r="V325" s="6"/>
      <c r="W325" s="6"/>
      <c r="X325" s="6"/>
      <c r="Y325" s="6"/>
      <c r="Z325" s="6"/>
    </row>
    <row r="326" spans="7:26" x14ac:dyDescent="0.2">
      <c r="G326" s="9"/>
      <c r="H326" s="16"/>
      <c r="N326" s="9"/>
      <c r="O326" s="6"/>
      <c r="P326" s="6"/>
      <c r="Q326" s="6"/>
      <c r="R326" s="6"/>
      <c r="S326" s="6"/>
      <c r="T326" s="6"/>
      <c r="U326" s="6"/>
      <c r="V326" s="6"/>
      <c r="W326" s="6"/>
      <c r="X326" s="6"/>
      <c r="Y326" s="6"/>
      <c r="Z326" s="6"/>
    </row>
    <row r="327" spans="7:26" x14ac:dyDescent="0.2">
      <c r="G327" s="9"/>
      <c r="H327" s="16"/>
      <c r="N327" s="9"/>
      <c r="O327" s="6"/>
      <c r="P327" s="6"/>
      <c r="Q327" s="6"/>
      <c r="R327" s="6"/>
      <c r="S327" s="6"/>
      <c r="T327" s="6"/>
      <c r="U327" s="6"/>
      <c r="V327" s="6"/>
      <c r="W327" s="6"/>
      <c r="X327" s="6"/>
      <c r="Y327" s="6"/>
      <c r="Z327" s="6"/>
    </row>
    <row r="328" spans="7:26" x14ac:dyDescent="0.2">
      <c r="G328" s="9"/>
      <c r="H328" s="16"/>
      <c r="N328" s="9"/>
      <c r="O328" s="6"/>
      <c r="P328" s="6"/>
      <c r="Q328" s="6"/>
      <c r="R328" s="6"/>
      <c r="S328" s="6"/>
      <c r="T328" s="6"/>
      <c r="U328" s="6"/>
      <c r="V328" s="6"/>
      <c r="W328" s="6"/>
      <c r="X328" s="6"/>
      <c r="Y328" s="6"/>
      <c r="Z328" s="6"/>
    </row>
    <row r="329" spans="7:26" x14ac:dyDescent="0.2">
      <c r="G329" s="9"/>
      <c r="H329" s="16"/>
      <c r="N329" s="9"/>
      <c r="O329" s="6"/>
      <c r="P329" s="6"/>
      <c r="Q329" s="6"/>
      <c r="R329" s="6"/>
      <c r="S329" s="6"/>
      <c r="T329" s="6"/>
      <c r="U329" s="6"/>
      <c r="V329" s="6"/>
      <c r="W329" s="6"/>
      <c r="X329" s="6"/>
      <c r="Y329" s="6"/>
      <c r="Z329" s="6"/>
    </row>
    <row r="330" spans="7:26" x14ac:dyDescent="0.2">
      <c r="G330" s="9"/>
      <c r="H330" s="16"/>
      <c r="N330" s="9"/>
      <c r="O330" s="6"/>
      <c r="P330" s="6"/>
      <c r="Q330" s="6"/>
      <c r="R330" s="6"/>
      <c r="S330" s="6"/>
      <c r="T330" s="6"/>
      <c r="U330" s="6"/>
      <c r="V330" s="6"/>
      <c r="W330" s="6"/>
      <c r="X330" s="6"/>
      <c r="Y330" s="6"/>
      <c r="Z330" s="6"/>
    </row>
    <row r="331" spans="7:26" x14ac:dyDescent="0.2">
      <c r="G331" s="9"/>
      <c r="H331" s="16"/>
      <c r="N331" s="9"/>
      <c r="O331" s="6"/>
      <c r="P331" s="6"/>
      <c r="Q331" s="6"/>
      <c r="R331" s="6"/>
      <c r="S331" s="6"/>
      <c r="T331" s="6"/>
      <c r="U331" s="6"/>
      <c r="V331" s="6"/>
      <c r="W331" s="6"/>
      <c r="X331" s="6"/>
      <c r="Y331" s="6"/>
      <c r="Z331" s="6"/>
    </row>
    <row r="332" spans="7:26" x14ac:dyDescent="0.2">
      <c r="G332" s="9"/>
      <c r="H332" s="16"/>
      <c r="N332" s="9"/>
      <c r="O332" s="6"/>
      <c r="P332" s="6"/>
      <c r="Q332" s="6"/>
      <c r="R332" s="6"/>
      <c r="S332" s="6"/>
      <c r="T332" s="6"/>
      <c r="U332" s="6"/>
      <c r="V332" s="6"/>
      <c r="W332" s="6"/>
      <c r="X332" s="6"/>
      <c r="Y332" s="6"/>
      <c r="Z332" s="6"/>
    </row>
    <row r="333" spans="7:26" x14ac:dyDescent="0.2">
      <c r="G333" s="9"/>
      <c r="H333" s="16"/>
      <c r="N333" s="9"/>
      <c r="O333" s="6"/>
      <c r="P333" s="6"/>
      <c r="Q333" s="6"/>
      <c r="R333" s="6"/>
      <c r="S333" s="6"/>
      <c r="T333" s="6"/>
      <c r="U333" s="6"/>
      <c r="V333" s="6"/>
      <c r="W333" s="6"/>
      <c r="X333" s="6"/>
      <c r="Y333" s="6"/>
      <c r="Z333" s="6"/>
    </row>
    <row r="334" spans="7:26" x14ac:dyDescent="0.2">
      <c r="G334" s="9"/>
      <c r="H334" s="16"/>
      <c r="N334" s="9"/>
      <c r="O334" s="6"/>
      <c r="P334" s="6"/>
      <c r="Q334" s="6"/>
      <c r="R334" s="6"/>
      <c r="S334" s="6"/>
      <c r="T334" s="6"/>
      <c r="U334" s="6"/>
      <c r="V334" s="6"/>
      <c r="W334" s="6"/>
      <c r="X334" s="6"/>
      <c r="Y334" s="6"/>
      <c r="Z334" s="6"/>
    </row>
    <row r="335" spans="7:26" x14ac:dyDescent="0.2">
      <c r="G335" s="9"/>
      <c r="H335" s="16"/>
      <c r="N335" s="9"/>
      <c r="O335" s="6"/>
      <c r="P335" s="6"/>
      <c r="Q335" s="6"/>
      <c r="R335" s="6"/>
      <c r="S335" s="6"/>
      <c r="T335" s="6"/>
      <c r="U335" s="6"/>
      <c r="V335" s="6"/>
      <c r="W335" s="6"/>
      <c r="X335" s="6"/>
      <c r="Y335" s="6"/>
      <c r="Z335" s="6"/>
    </row>
    <row r="336" spans="7:26" x14ac:dyDescent="0.2">
      <c r="G336" s="9"/>
      <c r="H336" s="16"/>
      <c r="N336" s="9"/>
      <c r="O336" s="6"/>
      <c r="P336" s="6"/>
      <c r="Q336" s="6"/>
      <c r="R336" s="6"/>
      <c r="S336" s="6"/>
      <c r="T336" s="6"/>
      <c r="U336" s="6"/>
      <c r="V336" s="6"/>
      <c r="W336" s="6"/>
      <c r="X336" s="6"/>
      <c r="Y336" s="6"/>
      <c r="Z336" s="6"/>
    </row>
    <row r="337" spans="7:26" x14ac:dyDescent="0.2">
      <c r="G337" s="9"/>
      <c r="H337" s="16"/>
      <c r="N337" s="9"/>
      <c r="O337" s="6"/>
      <c r="P337" s="6"/>
      <c r="Q337" s="6"/>
      <c r="R337" s="6"/>
      <c r="S337" s="6"/>
      <c r="T337" s="6"/>
      <c r="U337" s="6"/>
      <c r="V337" s="6"/>
      <c r="W337" s="6"/>
      <c r="X337" s="6"/>
      <c r="Y337" s="6"/>
      <c r="Z337" s="6"/>
    </row>
    <row r="338" spans="7:26" x14ac:dyDescent="0.2">
      <c r="G338" s="9"/>
      <c r="H338" s="16"/>
      <c r="N338" s="9"/>
      <c r="O338" s="6"/>
      <c r="P338" s="6"/>
      <c r="Q338" s="6"/>
      <c r="R338" s="6"/>
      <c r="S338" s="6"/>
      <c r="T338" s="6"/>
      <c r="U338" s="6"/>
      <c r="V338" s="6"/>
      <c r="W338" s="6"/>
      <c r="X338" s="6"/>
      <c r="Y338" s="6"/>
      <c r="Z338" s="6"/>
    </row>
    <row r="339" spans="7:26" x14ac:dyDescent="0.2">
      <c r="G339" s="9"/>
      <c r="H339" s="16"/>
      <c r="N339" s="9"/>
      <c r="O339" s="6"/>
      <c r="P339" s="6"/>
      <c r="Q339" s="6"/>
      <c r="R339" s="6"/>
      <c r="S339" s="6"/>
      <c r="T339" s="6"/>
      <c r="U339" s="6"/>
      <c r="V339" s="6"/>
      <c r="W339" s="6"/>
      <c r="X339" s="6"/>
      <c r="Y339" s="6"/>
      <c r="Z339" s="6"/>
    </row>
    <row r="340" spans="7:26" x14ac:dyDescent="0.2">
      <c r="G340" s="9"/>
      <c r="H340" s="16"/>
      <c r="N340" s="9"/>
      <c r="O340" s="6"/>
      <c r="P340" s="6"/>
      <c r="Q340" s="6"/>
      <c r="R340" s="6"/>
      <c r="S340" s="6"/>
      <c r="T340" s="6"/>
      <c r="U340" s="6"/>
      <c r="V340" s="6"/>
      <c r="W340" s="6"/>
      <c r="X340" s="6"/>
      <c r="Y340" s="6"/>
      <c r="Z340" s="6"/>
    </row>
    <row r="341" spans="7:26" x14ac:dyDescent="0.2">
      <c r="G341" s="9"/>
      <c r="H341" s="16"/>
      <c r="N341" s="9"/>
      <c r="O341" s="6"/>
      <c r="P341" s="6"/>
      <c r="Q341" s="6"/>
      <c r="R341" s="6"/>
      <c r="S341" s="6"/>
      <c r="T341" s="6"/>
      <c r="U341" s="6"/>
      <c r="V341" s="6"/>
      <c r="W341" s="6"/>
      <c r="X341" s="6"/>
      <c r="Y341" s="6"/>
      <c r="Z341" s="6"/>
    </row>
    <row r="342" spans="7:26" x14ac:dyDescent="0.2">
      <c r="G342" s="9"/>
      <c r="H342" s="16"/>
      <c r="N342" s="9"/>
      <c r="O342" s="6"/>
      <c r="P342" s="6"/>
      <c r="Q342" s="6"/>
      <c r="R342" s="6"/>
      <c r="S342" s="6"/>
      <c r="T342" s="6"/>
      <c r="U342" s="6"/>
      <c r="V342" s="6"/>
      <c r="W342" s="6"/>
      <c r="X342" s="6"/>
      <c r="Y342" s="6"/>
      <c r="Z342" s="6"/>
    </row>
    <row r="343" spans="7:26" x14ac:dyDescent="0.2">
      <c r="G343" s="9"/>
      <c r="H343" s="16"/>
      <c r="N343" s="9"/>
      <c r="O343" s="6"/>
      <c r="P343" s="6"/>
      <c r="Q343" s="6"/>
      <c r="R343" s="6"/>
      <c r="S343" s="6"/>
      <c r="T343" s="6"/>
      <c r="U343" s="6"/>
      <c r="V343" s="6"/>
      <c r="W343" s="6"/>
      <c r="X343" s="6"/>
      <c r="Y343" s="6"/>
      <c r="Z343" s="6"/>
    </row>
    <row r="344" spans="7:26" x14ac:dyDescent="0.2">
      <c r="G344" s="9"/>
      <c r="H344" s="16"/>
      <c r="N344" s="9"/>
      <c r="O344" s="6"/>
      <c r="P344" s="6"/>
      <c r="Q344" s="6"/>
      <c r="R344" s="6"/>
      <c r="S344" s="6"/>
      <c r="T344" s="6"/>
      <c r="U344" s="6"/>
      <c r="V344" s="6"/>
      <c r="W344" s="6"/>
      <c r="X344" s="6"/>
      <c r="Y344" s="6"/>
      <c r="Z344" s="6"/>
    </row>
    <row r="345" spans="7:26" x14ac:dyDescent="0.2">
      <c r="G345" s="9"/>
      <c r="H345" s="16"/>
      <c r="N345" s="9"/>
      <c r="O345" s="6"/>
      <c r="P345" s="6"/>
      <c r="Q345" s="6"/>
      <c r="R345" s="6"/>
      <c r="S345" s="6"/>
      <c r="T345" s="6"/>
      <c r="U345" s="6"/>
      <c r="V345" s="6"/>
      <c r="W345" s="6"/>
      <c r="X345" s="6"/>
      <c r="Y345" s="6"/>
      <c r="Z345" s="6"/>
    </row>
    <row r="346" spans="7:26" x14ac:dyDescent="0.2">
      <c r="G346" s="9"/>
      <c r="H346" s="16"/>
      <c r="N346" s="9"/>
      <c r="O346" s="6"/>
      <c r="P346" s="6"/>
      <c r="Q346" s="6"/>
      <c r="R346" s="6"/>
      <c r="S346" s="6"/>
      <c r="T346" s="6"/>
      <c r="U346" s="6"/>
      <c r="V346" s="6"/>
      <c r="W346" s="6"/>
      <c r="X346" s="6"/>
      <c r="Y346" s="6"/>
      <c r="Z346" s="6"/>
    </row>
    <row r="347" spans="7:26" x14ac:dyDescent="0.2">
      <c r="G347" s="9"/>
      <c r="H347" s="16"/>
      <c r="N347" s="9"/>
      <c r="O347" s="6"/>
      <c r="P347" s="6"/>
      <c r="Q347" s="6"/>
      <c r="R347" s="6"/>
      <c r="S347" s="6"/>
      <c r="T347" s="6"/>
      <c r="U347" s="6"/>
      <c r="V347" s="6"/>
      <c r="W347" s="6"/>
      <c r="X347" s="6"/>
      <c r="Y347" s="6"/>
      <c r="Z347" s="6"/>
    </row>
    <row r="348" spans="7:26" x14ac:dyDescent="0.2">
      <c r="G348" s="9"/>
      <c r="H348" s="16"/>
      <c r="N348" s="9"/>
      <c r="O348" s="6"/>
      <c r="P348" s="6"/>
      <c r="Q348" s="6"/>
      <c r="R348" s="6"/>
      <c r="S348" s="6"/>
      <c r="T348" s="6"/>
      <c r="U348" s="6"/>
      <c r="V348" s="6"/>
      <c r="W348" s="6"/>
      <c r="X348" s="6"/>
      <c r="Y348" s="6"/>
      <c r="Z348" s="6"/>
    </row>
    <row r="349" spans="7:26" x14ac:dyDescent="0.2">
      <c r="G349" s="9"/>
      <c r="H349" s="16"/>
      <c r="N349" s="9"/>
      <c r="O349" s="6"/>
      <c r="P349" s="6"/>
      <c r="Q349" s="6"/>
      <c r="R349" s="6"/>
      <c r="S349" s="6"/>
      <c r="T349" s="6"/>
      <c r="U349" s="6"/>
      <c r="V349" s="6"/>
      <c r="W349" s="6"/>
      <c r="X349" s="6"/>
      <c r="Y349" s="6"/>
      <c r="Z349" s="6"/>
    </row>
    <row r="350" spans="7:26" x14ac:dyDescent="0.2">
      <c r="G350" s="9"/>
      <c r="H350" s="16"/>
      <c r="N350" s="9"/>
      <c r="O350" s="6"/>
      <c r="P350" s="6"/>
      <c r="Q350" s="6"/>
      <c r="R350" s="6"/>
      <c r="S350" s="6"/>
      <c r="T350" s="6"/>
      <c r="U350" s="6"/>
      <c r="V350" s="6"/>
      <c r="W350" s="6"/>
      <c r="X350" s="6"/>
      <c r="Y350" s="6"/>
      <c r="Z350" s="6"/>
    </row>
    <row r="351" spans="7:26" x14ac:dyDescent="0.2">
      <c r="G351" s="9"/>
      <c r="H351" s="16"/>
      <c r="N351" s="9"/>
      <c r="O351" s="6"/>
      <c r="P351" s="6"/>
      <c r="Q351" s="6"/>
      <c r="R351" s="6"/>
      <c r="S351" s="6"/>
      <c r="T351" s="6"/>
      <c r="U351" s="6"/>
      <c r="V351" s="6"/>
      <c r="W351" s="6"/>
      <c r="X351" s="6"/>
      <c r="Y351" s="6"/>
      <c r="Z351" s="6"/>
    </row>
    <row r="352" spans="7:26" x14ac:dyDescent="0.2">
      <c r="G352" s="9"/>
      <c r="H352" s="16"/>
      <c r="N352" s="9"/>
      <c r="O352" s="6"/>
      <c r="P352" s="6"/>
      <c r="Q352" s="6"/>
      <c r="R352" s="6"/>
      <c r="S352" s="6"/>
      <c r="T352" s="6"/>
      <c r="U352" s="6"/>
      <c r="V352" s="6"/>
      <c r="W352" s="6"/>
      <c r="X352" s="6"/>
      <c r="Y352" s="6"/>
      <c r="Z352" s="6"/>
    </row>
    <row r="353" spans="7:26" x14ac:dyDescent="0.2">
      <c r="G353" s="9"/>
      <c r="H353" s="16"/>
      <c r="N353" s="9"/>
      <c r="O353" s="6"/>
      <c r="P353" s="6"/>
      <c r="Q353" s="6"/>
      <c r="R353" s="6"/>
      <c r="S353" s="6"/>
      <c r="T353" s="6"/>
      <c r="U353" s="6"/>
      <c r="V353" s="6"/>
      <c r="W353" s="6"/>
      <c r="X353" s="6"/>
      <c r="Y353" s="6"/>
      <c r="Z353" s="6"/>
    </row>
    <row r="354" spans="7:26" x14ac:dyDescent="0.2">
      <c r="G354" s="9"/>
      <c r="H354" s="16"/>
      <c r="N354" s="9"/>
      <c r="O354" s="6"/>
      <c r="P354" s="6"/>
      <c r="Q354" s="6"/>
      <c r="R354" s="6"/>
      <c r="S354" s="6"/>
      <c r="T354" s="6"/>
      <c r="U354" s="6"/>
      <c r="V354" s="6"/>
      <c r="W354" s="6"/>
      <c r="X354" s="6"/>
      <c r="Y354" s="6"/>
      <c r="Z354" s="6"/>
    </row>
    <row r="355" spans="7:26" x14ac:dyDescent="0.2">
      <c r="G355" s="9"/>
      <c r="H355" s="16"/>
      <c r="N355" s="9"/>
      <c r="O355" s="6"/>
      <c r="P355" s="6"/>
      <c r="Q355" s="6"/>
      <c r="R355" s="6"/>
      <c r="S355" s="6"/>
      <c r="T355" s="6"/>
      <c r="U355" s="6"/>
      <c r="V355" s="6"/>
      <c r="W355" s="6"/>
      <c r="X355" s="6"/>
      <c r="Y355" s="6"/>
      <c r="Z355" s="6"/>
    </row>
    <row r="356" spans="7:26" x14ac:dyDescent="0.2">
      <c r="G356" s="9"/>
      <c r="H356" s="16"/>
      <c r="N356" s="9"/>
      <c r="O356" s="6"/>
      <c r="P356" s="6"/>
      <c r="Q356" s="6"/>
      <c r="R356" s="6"/>
      <c r="S356" s="6"/>
      <c r="T356" s="6"/>
      <c r="U356" s="6"/>
      <c r="V356" s="6"/>
      <c r="W356" s="6"/>
      <c r="X356" s="6"/>
      <c r="Y356" s="6"/>
      <c r="Z356" s="6"/>
    </row>
    <row r="357" spans="7:26" x14ac:dyDescent="0.2">
      <c r="G357" s="9"/>
      <c r="H357" s="16"/>
      <c r="N357" s="9"/>
      <c r="O357" s="6"/>
      <c r="P357" s="6"/>
      <c r="Q357" s="6"/>
      <c r="R357" s="6"/>
      <c r="S357" s="6"/>
      <c r="T357" s="6"/>
      <c r="U357" s="6"/>
      <c r="V357" s="6"/>
      <c r="W357" s="6"/>
      <c r="X357" s="6"/>
      <c r="Y357" s="6"/>
      <c r="Z357" s="6"/>
    </row>
    <row r="358" spans="7:26" x14ac:dyDescent="0.2">
      <c r="G358" s="9"/>
      <c r="H358" s="16"/>
      <c r="N358" s="9"/>
      <c r="O358" s="6"/>
      <c r="P358" s="6"/>
      <c r="Q358" s="6"/>
      <c r="R358" s="6"/>
      <c r="S358" s="6"/>
      <c r="T358" s="6"/>
      <c r="U358" s="6"/>
      <c r="V358" s="6"/>
      <c r="W358" s="6"/>
      <c r="X358" s="6"/>
      <c r="Y358" s="6"/>
      <c r="Z358" s="6"/>
    </row>
    <row r="359" spans="7:26" x14ac:dyDescent="0.2">
      <c r="G359" s="9"/>
      <c r="H359" s="16"/>
      <c r="N359" s="9"/>
      <c r="O359" s="6"/>
      <c r="P359" s="6"/>
      <c r="Q359" s="6"/>
      <c r="R359" s="6"/>
      <c r="S359" s="6"/>
      <c r="T359" s="6"/>
      <c r="U359" s="6"/>
      <c r="V359" s="6"/>
      <c r="W359" s="6"/>
      <c r="X359" s="6"/>
      <c r="Y359" s="6"/>
      <c r="Z359" s="6"/>
    </row>
    <row r="360" spans="7:26" x14ac:dyDescent="0.2">
      <c r="G360" s="9"/>
      <c r="H360" s="16"/>
      <c r="N360" s="9"/>
      <c r="O360" s="6"/>
      <c r="P360" s="6"/>
      <c r="Q360" s="6"/>
      <c r="R360" s="6"/>
      <c r="S360" s="6"/>
      <c r="T360" s="6"/>
      <c r="U360" s="6"/>
      <c r="V360" s="6"/>
      <c r="W360" s="6"/>
      <c r="X360" s="6"/>
      <c r="Y360" s="6"/>
      <c r="Z360" s="6"/>
    </row>
    <row r="361" spans="7:26" x14ac:dyDescent="0.2">
      <c r="G361" s="9"/>
      <c r="H361" s="16"/>
      <c r="N361" s="9"/>
      <c r="O361" s="6"/>
      <c r="P361" s="6"/>
      <c r="Q361" s="6"/>
      <c r="R361" s="6"/>
      <c r="S361" s="6"/>
      <c r="T361" s="6"/>
      <c r="U361" s="6"/>
      <c r="V361" s="6"/>
      <c r="W361" s="6"/>
      <c r="X361" s="6"/>
      <c r="Y361" s="6"/>
      <c r="Z361" s="6"/>
    </row>
    <row r="362" spans="7:26" x14ac:dyDescent="0.2">
      <c r="G362" s="9"/>
      <c r="H362" s="16"/>
      <c r="N362" s="9"/>
      <c r="O362" s="6"/>
      <c r="P362" s="6"/>
      <c r="Q362" s="6"/>
      <c r="R362" s="6"/>
      <c r="S362" s="6"/>
      <c r="T362" s="6"/>
      <c r="U362" s="6"/>
      <c r="V362" s="6"/>
      <c r="W362" s="6"/>
      <c r="X362" s="6"/>
      <c r="Y362" s="6"/>
      <c r="Z362" s="6"/>
    </row>
    <row r="363" spans="7:26" x14ac:dyDescent="0.2">
      <c r="G363" s="9"/>
      <c r="H363" s="16"/>
      <c r="N363" s="9"/>
      <c r="O363" s="6"/>
      <c r="P363" s="6"/>
      <c r="Q363" s="6"/>
      <c r="R363" s="6"/>
      <c r="S363" s="6"/>
      <c r="T363" s="6"/>
      <c r="U363" s="6"/>
      <c r="V363" s="6"/>
      <c r="W363" s="6"/>
      <c r="X363" s="6"/>
      <c r="Y363" s="6"/>
      <c r="Z363" s="6"/>
    </row>
    <row r="364" spans="7:26" x14ac:dyDescent="0.2">
      <c r="G364" s="9"/>
      <c r="H364" s="16"/>
      <c r="N364" s="9"/>
      <c r="O364" s="6"/>
      <c r="P364" s="6"/>
      <c r="Q364" s="6"/>
      <c r="R364" s="6"/>
      <c r="S364" s="6"/>
      <c r="T364" s="6"/>
      <c r="U364" s="6"/>
      <c r="V364" s="6"/>
      <c r="W364" s="6"/>
      <c r="X364" s="6"/>
      <c r="Y364" s="6"/>
      <c r="Z364" s="6"/>
    </row>
    <row r="365" spans="7:26" x14ac:dyDescent="0.2">
      <c r="G365" s="9"/>
      <c r="H365" s="16"/>
      <c r="N365" s="9"/>
      <c r="O365" s="6"/>
      <c r="P365" s="6"/>
      <c r="Q365" s="6"/>
      <c r="R365" s="6"/>
      <c r="S365" s="6"/>
      <c r="T365" s="6"/>
      <c r="U365" s="6"/>
      <c r="V365" s="6"/>
      <c r="W365" s="6"/>
      <c r="X365" s="6"/>
      <c r="Y365" s="6"/>
      <c r="Z365" s="6"/>
    </row>
    <row r="366" spans="7:26" x14ac:dyDescent="0.2">
      <c r="G366" s="9"/>
      <c r="H366" s="16"/>
      <c r="N366" s="9"/>
      <c r="O366" s="6"/>
      <c r="P366" s="6"/>
      <c r="Q366" s="6"/>
      <c r="R366" s="6"/>
      <c r="S366" s="6"/>
      <c r="T366" s="6"/>
      <c r="U366" s="6"/>
      <c r="V366" s="6"/>
      <c r="W366" s="6"/>
      <c r="X366" s="6"/>
      <c r="Y366" s="6"/>
      <c r="Z366" s="6"/>
    </row>
    <row r="367" spans="7:26" x14ac:dyDescent="0.2">
      <c r="G367" s="9"/>
      <c r="H367" s="16"/>
      <c r="N367" s="9"/>
      <c r="O367" s="6"/>
      <c r="P367" s="6"/>
      <c r="Q367" s="6"/>
      <c r="R367" s="6"/>
      <c r="S367" s="6"/>
      <c r="T367" s="6"/>
      <c r="U367" s="6"/>
      <c r="V367" s="6"/>
      <c r="W367" s="6"/>
      <c r="X367" s="6"/>
      <c r="Y367" s="6"/>
      <c r="Z367" s="6"/>
    </row>
    <row r="368" spans="7:26" x14ac:dyDescent="0.2">
      <c r="G368" s="9"/>
      <c r="H368" s="16"/>
      <c r="N368" s="9"/>
      <c r="O368" s="6"/>
      <c r="P368" s="6"/>
      <c r="Q368" s="6"/>
      <c r="R368" s="6"/>
      <c r="S368" s="6"/>
      <c r="T368" s="6"/>
      <c r="U368" s="6"/>
      <c r="V368" s="6"/>
      <c r="W368" s="6"/>
      <c r="X368" s="6"/>
      <c r="Y368" s="6"/>
      <c r="Z368" s="6"/>
    </row>
    <row r="369" spans="7:26" x14ac:dyDescent="0.2">
      <c r="G369" s="9"/>
      <c r="H369" s="16"/>
      <c r="N369" s="9"/>
      <c r="O369" s="6"/>
      <c r="P369" s="6"/>
      <c r="Q369" s="6"/>
      <c r="R369" s="6"/>
      <c r="S369" s="6"/>
      <c r="T369" s="6"/>
      <c r="U369" s="6"/>
      <c r="V369" s="6"/>
      <c r="W369" s="6"/>
      <c r="X369" s="6"/>
      <c r="Y369" s="6"/>
      <c r="Z369" s="6"/>
    </row>
    <row r="370" spans="7:26" x14ac:dyDescent="0.2">
      <c r="G370" s="9"/>
      <c r="H370" s="16"/>
      <c r="N370" s="9"/>
      <c r="O370" s="6"/>
      <c r="P370" s="6"/>
      <c r="Q370" s="6"/>
      <c r="R370" s="6"/>
      <c r="S370" s="6"/>
      <c r="T370" s="6"/>
      <c r="U370" s="6"/>
      <c r="V370" s="6"/>
      <c r="W370" s="6"/>
      <c r="X370" s="6"/>
      <c r="Y370" s="6"/>
      <c r="Z370" s="6"/>
    </row>
    <row r="371" spans="7:26" x14ac:dyDescent="0.2">
      <c r="G371" s="9"/>
      <c r="H371" s="16"/>
      <c r="N371" s="9"/>
      <c r="O371" s="6"/>
      <c r="P371" s="6"/>
      <c r="Q371" s="6"/>
      <c r="R371" s="6"/>
      <c r="S371" s="6"/>
      <c r="T371" s="6"/>
      <c r="U371" s="6"/>
      <c r="V371" s="6"/>
      <c r="W371" s="6"/>
      <c r="X371" s="6"/>
      <c r="Y371" s="6"/>
      <c r="Z371" s="6"/>
    </row>
    <row r="372" spans="7:26" x14ac:dyDescent="0.2">
      <c r="G372" s="9"/>
      <c r="H372" s="16"/>
      <c r="N372" s="9"/>
      <c r="O372" s="6"/>
      <c r="P372" s="6"/>
      <c r="Q372" s="6"/>
      <c r="R372" s="6"/>
      <c r="S372" s="6"/>
      <c r="T372" s="6"/>
      <c r="U372" s="6"/>
      <c r="V372" s="6"/>
      <c r="W372" s="6"/>
      <c r="X372" s="6"/>
      <c r="Y372" s="6"/>
      <c r="Z372" s="6"/>
    </row>
    <row r="373" spans="7:26" x14ac:dyDescent="0.2">
      <c r="G373" s="9"/>
      <c r="H373" s="16"/>
      <c r="N373" s="9"/>
      <c r="O373" s="6"/>
      <c r="P373" s="6"/>
      <c r="Q373" s="6"/>
      <c r="R373" s="6"/>
      <c r="S373" s="6"/>
      <c r="T373" s="6"/>
      <c r="U373" s="6"/>
      <c r="V373" s="6"/>
      <c r="W373" s="6"/>
      <c r="X373" s="6"/>
      <c r="Y373" s="6"/>
      <c r="Z373" s="6"/>
    </row>
    <row r="374" spans="7:26" x14ac:dyDescent="0.2">
      <c r="G374" s="9"/>
      <c r="H374" s="16"/>
      <c r="N374" s="9"/>
      <c r="O374" s="6"/>
      <c r="P374" s="6"/>
      <c r="Q374" s="6"/>
      <c r="R374" s="6"/>
      <c r="S374" s="6"/>
      <c r="T374" s="6"/>
      <c r="U374" s="6"/>
      <c r="V374" s="6"/>
      <c r="W374" s="6"/>
      <c r="X374" s="6"/>
      <c r="Y374" s="6"/>
      <c r="Z374" s="6"/>
    </row>
    <row r="375" spans="7:26" x14ac:dyDescent="0.2">
      <c r="G375" s="9"/>
      <c r="H375" s="16"/>
      <c r="N375" s="9"/>
      <c r="O375" s="6"/>
      <c r="P375" s="6"/>
      <c r="Q375" s="6"/>
      <c r="R375" s="6"/>
      <c r="S375" s="6"/>
      <c r="T375" s="6"/>
      <c r="U375" s="6"/>
      <c r="V375" s="6"/>
      <c r="W375" s="6"/>
      <c r="X375" s="6"/>
      <c r="Y375" s="6"/>
      <c r="Z375" s="6"/>
    </row>
    <row r="376" spans="7:26" x14ac:dyDescent="0.2">
      <c r="G376" s="9"/>
      <c r="H376" s="16"/>
      <c r="N376" s="9"/>
      <c r="O376" s="6"/>
      <c r="P376" s="6"/>
      <c r="Q376" s="6"/>
      <c r="R376" s="6"/>
      <c r="S376" s="6"/>
      <c r="T376" s="6"/>
      <c r="U376" s="6"/>
      <c r="V376" s="6"/>
      <c r="W376" s="6"/>
      <c r="X376" s="6"/>
      <c r="Y376" s="6"/>
      <c r="Z376" s="6"/>
    </row>
    <row r="377" spans="7:26" x14ac:dyDescent="0.2">
      <c r="G377" s="9"/>
      <c r="H377" s="16"/>
      <c r="N377" s="9"/>
      <c r="O377" s="6"/>
      <c r="P377" s="6"/>
      <c r="Q377" s="6"/>
      <c r="R377" s="6"/>
      <c r="S377" s="6"/>
      <c r="T377" s="6"/>
      <c r="U377" s="6"/>
      <c r="V377" s="6"/>
      <c r="W377" s="6"/>
      <c r="X377" s="6"/>
      <c r="Y377" s="6"/>
      <c r="Z377" s="6"/>
    </row>
    <row r="378" spans="7:26" x14ac:dyDescent="0.2">
      <c r="G378" s="9"/>
      <c r="H378" s="16"/>
      <c r="N378" s="9"/>
      <c r="O378" s="6"/>
      <c r="P378" s="6"/>
      <c r="Q378" s="6"/>
      <c r="R378" s="6"/>
      <c r="S378" s="6"/>
      <c r="T378" s="6"/>
      <c r="U378" s="6"/>
      <c r="V378" s="6"/>
      <c r="W378" s="6"/>
      <c r="X378" s="6"/>
      <c r="Y378" s="6"/>
      <c r="Z378" s="6"/>
    </row>
    <row r="379" spans="7:26" x14ac:dyDescent="0.2">
      <c r="G379" s="9"/>
      <c r="H379" s="16"/>
      <c r="N379" s="9"/>
      <c r="O379" s="6"/>
      <c r="P379" s="6"/>
      <c r="Q379" s="6"/>
      <c r="R379" s="6"/>
      <c r="S379" s="6"/>
      <c r="T379" s="6"/>
      <c r="U379" s="6"/>
      <c r="V379" s="6"/>
      <c r="W379" s="6"/>
      <c r="X379" s="6"/>
      <c r="Y379" s="6"/>
      <c r="Z379" s="6"/>
    </row>
    <row r="380" spans="7:26" x14ac:dyDescent="0.2">
      <c r="G380" s="9"/>
      <c r="H380" s="16"/>
      <c r="N380" s="9"/>
      <c r="O380" s="6"/>
      <c r="P380" s="6"/>
      <c r="Q380" s="6"/>
      <c r="R380" s="6"/>
      <c r="S380" s="6"/>
      <c r="T380" s="6"/>
      <c r="U380" s="6"/>
      <c r="V380" s="6"/>
      <c r="W380" s="6"/>
      <c r="X380" s="6"/>
      <c r="Y380" s="6"/>
      <c r="Z380" s="6"/>
    </row>
    <row r="381" spans="7:26" x14ac:dyDescent="0.2">
      <c r="G381" s="9"/>
      <c r="H381" s="16"/>
      <c r="N381" s="9"/>
      <c r="O381" s="6"/>
      <c r="P381" s="6"/>
      <c r="Q381" s="6"/>
      <c r="R381" s="6"/>
      <c r="S381" s="6"/>
      <c r="T381" s="6"/>
      <c r="U381" s="6"/>
      <c r="V381" s="6"/>
      <c r="W381" s="6"/>
      <c r="X381" s="6"/>
      <c r="Y381" s="6"/>
      <c r="Z381" s="6"/>
    </row>
    <row r="382" spans="7:26" x14ac:dyDescent="0.2">
      <c r="G382" s="9"/>
      <c r="H382" s="16"/>
      <c r="N382" s="9"/>
      <c r="O382" s="6"/>
      <c r="P382" s="6"/>
      <c r="Q382" s="6"/>
      <c r="R382" s="6"/>
      <c r="S382" s="6"/>
      <c r="T382" s="6"/>
      <c r="U382" s="6"/>
      <c r="V382" s="6"/>
      <c r="W382" s="6"/>
      <c r="X382" s="6"/>
      <c r="Y382" s="6"/>
      <c r="Z382" s="6"/>
    </row>
    <row r="383" spans="7:26" x14ac:dyDescent="0.2">
      <c r="G383" s="9"/>
      <c r="H383" s="16"/>
      <c r="N383" s="9"/>
      <c r="O383" s="6"/>
      <c r="P383" s="6"/>
      <c r="Q383" s="6"/>
      <c r="R383" s="6"/>
      <c r="S383" s="6"/>
      <c r="T383" s="6"/>
      <c r="U383" s="6"/>
      <c r="V383" s="6"/>
      <c r="W383" s="6"/>
      <c r="X383" s="6"/>
      <c r="Y383" s="6"/>
      <c r="Z383" s="6"/>
    </row>
    <row r="384" spans="7:26" x14ac:dyDescent="0.2">
      <c r="G384" s="9"/>
      <c r="H384" s="16"/>
      <c r="N384" s="9"/>
      <c r="O384" s="6"/>
      <c r="P384" s="6"/>
      <c r="Q384" s="6"/>
      <c r="R384" s="6"/>
      <c r="S384" s="6"/>
      <c r="T384" s="6"/>
      <c r="U384" s="6"/>
      <c r="V384" s="6"/>
      <c r="W384" s="6"/>
      <c r="X384" s="6"/>
      <c r="Y384" s="6"/>
      <c r="Z384" s="6"/>
    </row>
    <row r="385" spans="7:26" x14ac:dyDescent="0.2">
      <c r="G385" s="9"/>
      <c r="H385" s="16"/>
      <c r="N385" s="9"/>
      <c r="O385" s="6"/>
      <c r="P385" s="6"/>
      <c r="Q385" s="6"/>
      <c r="R385" s="6"/>
      <c r="S385" s="6"/>
      <c r="T385" s="6"/>
      <c r="U385" s="6"/>
      <c r="V385" s="6"/>
      <c r="W385" s="6"/>
      <c r="X385" s="6"/>
      <c r="Y385" s="6"/>
      <c r="Z385" s="6"/>
    </row>
    <row r="386" spans="7:26" x14ac:dyDescent="0.2">
      <c r="G386" s="9"/>
      <c r="H386" s="16"/>
      <c r="N386" s="9"/>
      <c r="O386" s="6"/>
      <c r="P386" s="6"/>
      <c r="Q386" s="6"/>
      <c r="R386" s="6"/>
      <c r="S386" s="6"/>
      <c r="T386" s="6"/>
      <c r="U386" s="6"/>
      <c r="V386" s="6"/>
      <c r="W386" s="6"/>
      <c r="X386" s="6"/>
      <c r="Y386" s="6"/>
      <c r="Z386" s="6"/>
    </row>
    <row r="387" spans="7:26" x14ac:dyDescent="0.2">
      <c r="G387" s="9"/>
      <c r="H387" s="16"/>
      <c r="N387" s="9"/>
      <c r="O387" s="6"/>
      <c r="P387" s="6"/>
      <c r="Q387" s="6"/>
      <c r="R387" s="6"/>
      <c r="S387" s="6"/>
      <c r="T387" s="6"/>
      <c r="U387" s="6"/>
      <c r="V387" s="6"/>
      <c r="W387" s="6"/>
      <c r="X387" s="6"/>
      <c r="Y387" s="6"/>
      <c r="Z387" s="6"/>
    </row>
    <row r="388" spans="7:26" x14ac:dyDescent="0.2">
      <c r="G388" s="9"/>
      <c r="H388" s="16"/>
      <c r="N388" s="9"/>
      <c r="O388" s="6"/>
      <c r="P388" s="6"/>
      <c r="Q388" s="6"/>
      <c r="R388" s="6"/>
      <c r="S388" s="6"/>
      <c r="T388" s="6"/>
      <c r="U388" s="6"/>
      <c r="V388" s="6"/>
      <c r="W388" s="6"/>
      <c r="X388" s="6"/>
      <c r="Y388" s="6"/>
      <c r="Z388" s="6"/>
    </row>
    <row r="389" spans="7:26" x14ac:dyDescent="0.2">
      <c r="G389" s="9"/>
      <c r="H389" s="16"/>
      <c r="N389" s="9"/>
      <c r="O389" s="6"/>
      <c r="P389" s="6"/>
      <c r="Q389" s="6"/>
      <c r="R389" s="6"/>
      <c r="S389" s="6"/>
      <c r="T389" s="6"/>
      <c r="U389" s="6"/>
      <c r="V389" s="6"/>
      <c r="W389" s="6"/>
      <c r="X389" s="6"/>
      <c r="Y389" s="6"/>
      <c r="Z389" s="6"/>
    </row>
    <row r="390" spans="7:26" x14ac:dyDescent="0.2">
      <c r="G390" s="9"/>
      <c r="H390" s="16"/>
      <c r="N390" s="9"/>
      <c r="O390" s="6"/>
      <c r="P390" s="6"/>
      <c r="Q390" s="6"/>
      <c r="R390" s="6"/>
      <c r="S390" s="6"/>
      <c r="T390" s="6"/>
      <c r="U390" s="6"/>
      <c r="V390" s="6"/>
      <c r="W390" s="6"/>
      <c r="X390" s="6"/>
      <c r="Y390" s="6"/>
      <c r="Z390" s="6"/>
    </row>
    <row r="391" spans="7:26" x14ac:dyDescent="0.2">
      <c r="G391" s="9"/>
      <c r="H391" s="16"/>
      <c r="N391" s="9"/>
      <c r="O391" s="6"/>
      <c r="P391" s="6"/>
      <c r="Q391" s="6"/>
      <c r="R391" s="6"/>
      <c r="S391" s="6"/>
      <c r="T391" s="6"/>
      <c r="U391" s="6"/>
      <c r="V391" s="6"/>
      <c r="W391" s="6"/>
      <c r="X391" s="6"/>
      <c r="Y391" s="6"/>
      <c r="Z391" s="6"/>
    </row>
    <row r="392" spans="7:26" x14ac:dyDescent="0.2">
      <c r="G392" s="9"/>
      <c r="H392" s="16"/>
      <c r="N392" s="9"/>
      <c r="O392" s="6"/>
      <c r="P392" s="6"/>
      <c r="Q392" s="6"/>
      <c r="R392" s="6"/>
      <c r="S392" s="6"/>
      <c r="T392" s="6"/>
      <c r="U392" s="6"/>
      <c r="V392" s="6"/>
      <c r="W392" s="6"/>
      <c r="X392" s="6"/>
      <c r="Y392" s="6"/>
      <c r="Z392" s="6"/>
    </row>
    <row r="393" spans="7:26" x14ac:dyDescent="0.2">
      <c r="G393" s="9"/>
      <c r="H393" s="16"/>
      <c r="N393" s="9"/>
      <c r="O393" s="6"/>
      <c r="P393" s="6"/>
      <c r="Q393" s="6"/>
      <c r="R393" s="6"/>
      <c r="S393" s="6"/>
      <c r="T393" s="6"/>
      <c r="U393" s="6"/>
      <c r="V393" s="6"/>
      <c r="W393" s="6"/>
      <c r="X393" s="6"/>
      <c r="Y393" s="6"/>
      <c r="Z393" s="6"/>
    </row>
    <row r="394" spans="7:26" x14ac:dyDescent="0.2">
      <c r="G394" s="9"/>
      <c r="H394" s="16"/>
      <c r="N394" s="9"/>
      <c r="O394" s="6"/>
      <c r="P394" s="6"/>
      <c r="Q394" s="6"/>
      <c r="R394" s="6"/>
      <c r="S394" s="6"/>
      <c r="T394" s="6"/>
      <c r="U394" s="6"/>
      <c r="V394" s="6"/>
      <c r="W394" s="6"/>
      <c r="X394" s="6"/>
      <c r="Y394" s="6"/>
      <c r="Z394" s="6"/>
    </row>
    <row r="395" spans="7:26" x14ac:dyDescent="0.2">
      <c r="G395" s="9"/>
      <c r="H395" s="16"/>
      <c r="N395" s="9"/>
      <c r="O395" s="6"/>
      <c r="P395" s="6"/>
      <c r="Q395" s="6"/>
      <c r="R395" s="6"/>
      <c r="S395" s="6"/>
      <c r="T395" s="6"/>
      <c r="U395" s="6"/>
      <c r="V395" s="6"/>
      <c r="W395" s="6"/>
      <c r="X395" s="6"/>
      <c r="Y395" s="6"/>
      <c r="Z395" s="6"/>
    </row>
    <row r="396" spans="7:26" x14ac:dyDescent="0.2">
      <c r="G396" s="9"/>
      <c r="H396" s="16"/>
      <c r="N396" s="9"/>
      <c r="O396" s="6"/>
      <c r="P396" s="6"/>
      <c r="Q396" s="6"/>
      <c r="R396" s="6"/>
      <c r="S396" s="6"/>
      <c r="T396" s="6"/>
      <c r="U396" s="6"/>
      <c r="V396" s="6"/>
      <c r="W396" s="6"/>
      <c r="X396" s="6"/>
      <c r="Y396" s="6"/>
      <c r="Z396" s="6"/>
    </row>
    <row r="397" spans="7:26" x14ac:dyDescent="0.2">
      <c r="G397" s="9"/>
      <c r="H397" s="16"/>
      <c r="N397" s="9"/>
      <c r="O397" s="6"/>
      <c r="P397" s="6"/>
      <c r="Q397" s="6"/>
      <c r="R397" s="6"/>
      <c r="S397" s="6"/>
      <c r="T397" s="6"/>
      <c r="U397" s="6"/>
      <c r="V397" s="6"/>
      <c r="W397" s="6"/>
      <c r="X397" s="6"/>
      <c r="Y397" s="6"/>
      <c r="Z397" s="6"/>
    </row>
    <row r="398" spans="7:26" x14ac:dyDescent="0.2">
      <c r="G398" s="9"/>
      <c r="H398" s="16"/>
      <c r="N398" s="9"/>
      <c r="O398" s="6"/>
      <c r="P398" s="6"/>
      <c r="Q398" s="6"/>
      <c r="R398" s="6"/>
      <c r="S398" s="6"/>
      <c r="T398" s="6"/>
      <c r="U398" s="6"/>
      <c r="V398" s="6"/>
      <c r="W398" s="6"/>
      <c r="X398" s="6"/>
      <c r="Y398" s="6"/>
      <c r="Z398" s="6"/>
    </row>
    <row r="399" spans="7:26" x14ac:dyDescent="0.2">
      <c r="G399" s="9"/>
      <c r="H399" s="16"/>
      <c r="N399" s="9"/>
      <c r="O399" s="6"/>
      <c r="P399" s="6"/>
      <c r="Q399" s="6"/>
      <c r="R399" s="6"/>
      <c r="S399" s="6"/>
      <c r="T399" s="6"/>
      <c r="U399" s="6"/>
      <c r="V399" s="6"/>
      <c r="W399" s="6"/>
      <c r="X399" s="6"/>
      <c r="Y399" s="6"/>
      <c r="Z399" s="6"/>
    </row>
    <row r="400" spans="7:26" x14ac:dyDescent="0.2">
      <c r="G400" s="9"/>
      <c r="H400" s="16"/>
      <c r="N400" s="9"/>
      <c r="O400" s="6"/>
      <c r="P400" s="6"/>
      <c r="Q400" s="6"/>
      <c r="R400" s="6"/>
      <c r="S400" s="6"/>
      <c r="T400" s="6"/>
      <c r="U400" s="6"/>
      <c r="V400" s="6"/>
      <c r="W400" s="6"/>
      <c r="X400" s="6"/>
      <c r="Y400" s="6"/>
      <c r="Z400" s="6"/>
    </row>
    <row r="401" spans="7:26" x14ac:dyDescent="0.2">
      <c r="G401" s="9"/>
      <c r="H401" s="16"/>
      <c r="N401" s="9"/>
      <c r="O401" s="6"/>
      <c r="P401" s="6"/>
      <c r="Q401" s="6"/>
      <c r="R401" s="6"/>
      <c r="S401" s="6"/>
      <c r="T401" s="6"/>
      <c r="U401" s="6"/>
      <c r="V401" s="6"/>
      <c r="W401" s="6"/>
      <c r="X401" s="6"/>
      <c r="Y401" s="6"/>
      <c r="Z401" s="6"/>
    </row>
    <row r="402" spans="7:26" x14ac:dyDescent="0.2">
      <c r="G402" s="9"/>
      <c r="H402" s="16"/>
      <c r="N402" s="9"/>
      <c r="O402" s="6"/>
      <c r="P402" s="6"/>
      <c r="Q402" s="6"/>
      <c r="R402" s="6"/>
      <c r="S402" s="6"/>
      <c r="T402" s="6"/>
      <c r="U402" s="6"/>
      <c r="V402" s="6"/>
      <c r="W402" s="6"/>
      <c r="X402" s="6"/>
      <c r="Y402" s="6"/>
      <c r="Z402" s="6"/>
    </row>
    <row r="403" spans="7:26" x14ac:dyDescent="0.2">
      <c r="G403" s="9"/>
      <c r="H403" s="16"/>
      <c r="N403" s="9"/>
      <c r="O403" s="6"/>
      <c r="P403" s="6"/>
      <c r="Q403" s="6"/>
      <c r="R403" s="6"/>
      <c r="S403" s="6"/>
      <c r="T403" s="6"/>
      <c r="U403" s="6"/>
      <c r="V403" s="6"/>
      <c r="W403" s="6"/>
      <c r="X403" s="6"/>
      <c r="Y403" s="6"/>
      <c r="Z403" s="6"/>
    </row>
    <row r="404" spans="7:26" x14ac:dyDescent="0.2">
      <c r="G404" s="9"/>
      <c r="H404" s="16"/>
      <c r="N404" s="9"/>
      <c r="O404" s="6"/>
      <c r="P404" s="6"/>
      <c r="Q404" s="6"/>
      <c r="R404" s="6"/>
      <c r="S404" s="6"/>
      <c r="T404" s="6"/>
      <c r="U404" s="6"/>
      <c r="V404" s="6"/>
      <c r="W404" s="6"/>
      <c r="X404" s="6"/>
      <c r="Y404" s="6"/>
      <c r="Z404" s="6"/>
    </row>
    <row r="405" spans="7:26" x14ac:dyDescent="0.2">
      <c r="G405" s="9"/>
      <c r="H405" s="16"/>
      <c r="N405" s="9"/>
      <c r="O405" s="6"/>
      <c r="P405" s="6"/>
      <c r="Q405" s="6"/>
      <c r="R405" s="6"/>
      <c r="S405" s="6"/>
      <c r="T405" s="6"/>
      <c r="U405" s="6"/>
      <c r="V405" s="6"/>
      <c r="W405" s="6"/>
      <c r="X405" s="6"/>
      <c r="Y405" s="6"/>
      <c r="Z405" s="6"/>
    </row>
    <row r="406" spans="7:26" x14ac:dyDescent="0.2">
      <c r="G406" s="9"/>
      <c r="H406" s="16"/>
      <c r="N406" s="9"/>
      <c r="O406" s="6"/>
      <c r="P406" s="6"/>
      <c r="Q406" s="6"/>
      <c r="R406" s="6"/>
      <c r="S406" s="6"/>
      <c r="T406" s="6"/>
      <c r="U406" s="6"/>
      <c r="V406" s="6"/>
      <c r="W406" s="6"/>
      <c r="X406" s="6"/>
      <c r="Y406" s="6"/>
      <c r="Z406" s="6"/>
    </row>
    <row r="407" spans="7:26" x14ac:dyDescent="0.2">
      <c r="G407" s="9"/>
      <c r="H407" s="16"/>
      <c r="N407" s="9"/>
      <c r="O407" s="6"/>
      <c r="P407" s="6"/>
      <c r="Q407" s="6"/>
      <c r="R407" s="6"/>
      <c r="S407" s="6"/>
      <c r="T407" s="6"/>
      <c r="U407" s="6"/>
      <c r="V407" s="6"/>
      <c r="W407" s="6"/>
      <c r="X407" s="6"/>
      <c r="Y407" s="6"/>
      <c r="Z407" s="6"/>
    </row>
    <row r="408" spans="7:26" x14ac:dyDescent="0.2">
      <c r="G408" s="9"/>
      <c r="H408" s="16"/>
      <c r="N408" s="9"/>
      <c r="O408" s="6"/>
      <c r="P408" s="6"/>
      <c r="Q408" s="6"/>
      <c r="R408" s="6"/>
      <c r="S408" s="6"/>
      <c r="T408" s="6"/>
      <c r="U408" s="6"/>
      <c r="V408" s="6"/>
      <c r="W408" s="6"/>
      <c r="X408" s="6"/>
      <c r="Y408" s="6"/>
      <c r="Z408" s="6"/>
    </row>
    <row r="409" spans="7:26" x14ac:dyDescent="0.2">
      <c r="G409" s="9"/>
      <c r="H409" s="16"/>
      <c r="N409" s="9"/>
      <c r="O409" s="6"/>
      <c r="P409" s="6"/>
      <c r="Q409" s="6"/>
      <c r="R409" s="6"/>
      <c r="S409" s="6"/>
      <c r="T409" s="6"/>
      <c r="U409" s="6"/>
      <c r="V409" s="6"/>
      <c r="W409" s="6"/>
      <c r="X409" s="6"/>
      <c r="Y409" s="6"/>
      <c r="Z409" s="6"/>
    </row>
    <row r="410" spans="7:26" x14ac:dyDescent="0.2">
      <c r="G410" s="9"/>
      <c r="H410" s="16"/>
      <c r="N410" s="9"/>
      <c r="O410" s="6"/>
      <c r="P410" s="6"/>
      <c r="Q410" s="6"/>
      <c r="R410" s="6"/>
      <c r="S410" s="6"/>
      <c r="T410" s="6"/>
      <c r="U410" s="6"/>
      <c r="V410" s="6"/>
      <c r="W410" s="6"/>
      <c r="X410" s="6"/>
      <c r="Y410" s="6"/>
      <c r="Z410" s="6"/>
    </row>
  </sheetData>
  <sheetProtection selectLockedCells="1" autoFilter="0" selectUnlockedCells="1"/>
  <autoFilter ref="A9:O143">
    <sortState ref="A10:P96">
      <sortCondition ref="A9:A96"/>
    </sortState>
  </autoFilter>
  <mergeCells count="2">
    <mergeCell ref="L8:M8"/>
    <mergeCell ref="D1:N5"/>
  </mergeCells>
  <phoneticPr fontId="0" type="noConversion"/>
  <conditionalFormatting sqref="K10:K19 K21:K97 K99:K120 K122:K136">
    <cfRule type="cellIs" dxfId="78" priority="274" stopIfTrue="1" operator="lessThan">
      <formula>$D$7</formula>
    </cfRule>
  </conditionalFormatting>
  <conditionalFormatting sqref="K10:K19 K21:K97 K99:K120 K122:K136">
    <cfRule type="timePeriod" dxfId="77" priority="271" stopIfTrue="1" timePeriod="thisMonth">
      <formula>AND(MONTH(K10)=MONTH(TODAY()),YEAR(K10)=YEAR(TODAY()))</formula>
    </cfRule>
    <cfRule type="timePeriod" dxfId="76" priority="272" stopIfTrue="1" timePeriod="nextMonth">
      <formula>AND(MONTH(K10)=MONTH(EDATE(TODAY(),0+1)),YEAR(K10)=YEAR(EDATE(TODAY(),0+1)))</formula>
    </cfRule>
    <cfRule type="cellIs" dxfId="75" priority="273" stopIfTrue="1" operator="greaterThan">
      <formula>$D$7</formula>
    </cfRule>
  </conditionalFormatting>
  <conditionalFormatting sqref="K17:K18">
    <cfRule type="cellIs" dxfId="74" priority="187" stopIfTrue="1" operator="lessThan">
      <formula>$D$7</formula>
    </cfRule>
  </conditionalFormatting>
  <conditionalFormatting sqref="K17:K18">
    <cfRule type="timePeriod" dxfId="73" priority="184" stopIfTrue="1" timePeriod="thisMonth">
      <formula>AND(MONTH(K17)=MONTH(TODAY()),YEAR(K17)=YEAR(TODAY()))</formula>
    </cfRule>
    <cfRule type="timePeriod" dxfId="72" priority="185" stopIfTrue="1" timePeriod="nextMonth">
      <formula>AND(MONTH(K17)=MONTH(EDATE(TODAY(),0+1)),YEAR(K17)=YEAR(EDATE(TODAY(),0+1)))</formula>
    </cfRule>
    <cfRule type="cellIs" dxfId="71" priority="186" stopIfTrue="1" operator="greaterThan">
      <formula>$D$7</formula>
    </cfRule>
  </conditionalFormatting>
  <conditionalFormatting sqref="K120">
    <cfRule type="cellIs" dxfId="70" priority="167" stopIfTrue="1" operator="lessThan">
      <formula>$D$7</formula>
    </cfRule>
  </conditionalFormatting>
  <conditionalFormatting sqref="K120">
    <cfRule type="timePeriod" dxfId="69" priority="164" stopIfTrue="1" timePeriod="thisMonth">
      <formula>AND(MONTH(K120)=MONTH(TODAY()),YEAR(K120)=YEAR(TODAY()))</formula>
    </cfRule>
    <cfRule type="timePeriod" dxfId="68" priority="165" stopIfTrue="1" timePeriod="nextMonth">
      <formula>AND(MONTH(K120)=MONTH(EDATE(TODAY(),0+1)),YEAR(K120)=YEAR(EDATE(TODAY(),0+1)))</formula>
    </cfRule>
    <cfRule type="cellIs" dxfId="67" priority="166" stopIfTrue="1" operator="greaterThan">
      <formula>$D$7</formula>
    </cfRule>
  </conditionalFormatting>
  <conditionalFormatting sqref="K122">
    <cfRule type="timePeriod" dxfId="66" priority="157" stopIfTrue="1" timePeriod="thisMonth">
      <formula>AND(MONTH(K122)=MONTH(TODAY()),YEAR(K122)=YEAR(TODAY()))</formula>
    </cfRule>
    <cfRule type="timePeriod" dxfId="65" priority="158" stopIfTrue="1" timePeriod="nextMonth">
      <formula>AND(MONTH(K122)=MONTH(EDATE(TODAY(),0+1)),YEAR(K122)=YEAR(EDATE(TODAY(),0+1)))</formula>
    </cfRule>
    <cfRule type="cellIs" dxfId="64" priority="159" stopIfTrue="1" operator="greaterThan">
      <formula>$D$7</formula>
    </cfRule>
  </conditionalFormatting>
  <conditionalFormatting sqref="K91">
    <cfRule type="cellIs" dxfId="63" priority="156" stopIfTrue="1" operator="lessThan">
      <formula>$D$7</formula>
    </cfRule>
  </conditionalFormatting>
  <conditionalFormatting sqref="K91">
    <cfRule type="timePeriod" dxfId="62" priority="153" stopIfTrue="1" timePeriod="thisMonth">
      <formula>AND(MONTH(K91)=MONTH(TODAY()),YEAR(K91)=YEAR(TODAY()))</formula>
    </cfRule>
    <cfRule type="timePeriod" dxfId="61" priority="154" stopIfTrue="1" timePeriod="nextMonth">
      <formula>AND(MONTH(K91)=MONTH(EDATE(TODAY(),0+1)),YEAR(K91)=YEAR(EDATE(TODAY(),0+1)))</formula>
    </cfRule>
    <cfRule type="cellIs" dxfId="60" priority="155" stopIfTrue="1" operator="greaterThan">
      <formula>$D$7</formula>
    </cfRule>
  </conditionalFormatting>
  <conditionalFormatting sqref="K124 K126">
    <cfRule type="cellIs" dxfId="59" priority="140" stopIfTrue="1" operator="lessThan">
      <formula>$D$7</formula>
    </cfRule>
  </conditionalFormatting>
  <conditionalFormatting sqref="K124 K126">
    <cfRule type="timePeriod" dxfId="58" priority="137" stopIfTrue="1" timePeriod="thisMonth">
      <formula>AND(MONTH(K124)=MONTH(TODAY()),YEAR(K124)=YEAR(TODAY()))</formula>
    </cfRule>
    <cfRule type="timePeriod" dxfId="57" priority="138" stopIfTrue="1" timePeriod="nextMonth">
      <formula>AND(MONTH(K124)=MONTH(EDATE(TODAY(),0+1)),YEAR(K124)=YEAR(EDATE(TODAY(),0+1)))</formula>
    </cfRule>
    <cfRule type="cellIs" dxfId="56" priority="139" stopIfTrue="1" operator="greaterThan">
      <formula>$D$7</formula>
    </cfRule>
  </conditionalFormatting>
  <conditionalFormatting sqref="K125">
    <cfRule type="cellIs" dxfId="55" priority="116" stopIfTrue="1" operator="lessThan">
      <formula>$D$7</formula>
    </cfRule>
  </conditionalFormatting>
  <conditionalFormatting sqref="K125">
    <cfRule type="timePeriod" dxfId="54" priority="113" stopIfTrue="1" timePeriod="thisMonth">
      <formula>AND(MONTH(K125)=MONTH(TODAY()),YEAR(K125)=YEAR(TODAY()))</formula>
    </cfRule>
    <cfRule type="timePeriod" dxfId="53" priority="114" stopIfTrue="1" timePeriod="nextMonth">
      <formula>AND(MONTH(K125)=MONTH(EDATE(TODAY(),0+1)),YEAR(K125)=YEAR(EDATE(TODAY(),0+1)))</formula>
    </cfRule>
    <cfRule type="cellIs" dxfId="52" priority="115" stopIfTrue="1" operator="greaterThan">
      <formula>$D$7</formula>
    </cfRule>
  </conditionalFormatting>
  <conditionalFormatting sqref="K127">
    <cfRule type="cellIs" dxfId="51" priority="112" stopIfTrue="1" operator="lessThan">
      <formula>$D$7</formula>
    </cfRule>
  </conditionalFormatting>
  <conditionalFormatting sqref="K127">
    <cfRule type="timePeriod" dxfId="50" priority="109" stopIfTrue="1" timePeriod="thisMonth">
      <formula>AND(MONTH(K127)=MONTH(TODAY()),YEAR(K127)=YEAR(TODAY()))</formula>
    </cfRule>
    <cfRule type="timePeriod" dxfId="49" priority="110" stopIfTrue="1" timePeriod="nextMonth">
      <formula>AND(MONTH(K127)=MONTH(EDATE(TODAY(),0+1)),YEAR(K127)=YEAR(EDATE(TODAY(),0+1)))</formula>
    </cfRule>
    <cfRule type="cellIs" dxfId="48" priority="111" stopIfTrue="1" operator="greaterThan">
      <formula>$D$7</formula>
    </cfRule>
  </conditionalFormatting>
  <conditionalFormatting sqref="K128:K129">
    <cfRule type="cellIs" dxfId="47" priority="108" stopIfTrue="1" operator="lessThan">
      <formula>$D$7</formula>
    </cfRule>
  </conditionalFormatting>
  <conditionalFormatting sqref="K128:K129">
    <cfRule type="timePeriod" dxfId="46" priority="105" stopIfTrue="1" timePeriod="thisMonth">
      <formula>AND(MONTH(K128)=MONTH(TODAY()),YEAR(K128)=YEAR(TODAY()))</formula>
    </cfRule>
    <cfRule type="timePeriod" dxfId="45" priority="106" stopIfTrue="1" timePeriod="nextMonth">
      <formula>AND(MONTH(K128)=MONTH(EDATE(TODAY(),0+1)),YEAR(K128)=YEAR(EDATE(TODAY(),0+1)))</formula>
    </cfRule>
    <cfRule type="cellIs" dxfId="44" priority="107" stopIfTrue="1" operator="greaterThan">
      <formula>$D$7</formula>
    </cfRule>
  </conditionalFormatting>
  <conditionalFormatting sqref="K117">
    <cfRule type="cellIs" dxfId="43" priority="100" stopIfTrue="1" operator="lessThan">
      <formula>$D$7</formula>
    </cfRule>
  </conditionalFormatting>
  <conditionalFormatting sqref="K117">
    <cfRule type="timePeriod" dxfId="42" priority="97" stopIfTrue="1" timePeriod="thisMonth">
      <formula>AND(MONTH(K117)=MONTH(TODAY()),YEAR(K117)=YEAR(TODAY()))</formula>
    </cfRule>
    <cfRule type="timePeriod" dxfId="41" priority="98" stopIfTrue="1" timePeriod="nextMonth">
      <formula>AND(MONTH(K117)=MONTH(EDATE(TODAY(),0+1)),YEAR(K117)=YEAR(EDATE(TODAY(),0+1)))</formula>
    </cfRule>
    <cfRule type="cellIs" dxfId="40" priority="99" stopIfTrue="1" operator="greaterThan">
      <formula>$D$7</formula>
    </cfRule>
  </conditionalFormatting>
  <conditionalFormatting sqref="K131:K133">
    <cfRule type="cellIs" dxfId="39" priority="92" stopIfTrue="1" operator="lessThan">
      <formula>$D$7</formula>
    </cfRule>
  </conditionalFormatting>
  <conditionalFormatting sqref="K131:K133">
    <cfRule type="timePeriod" dxfId="38" priority="89" stopIfTrue="1" timePeriod="thisMonth">
      <formula>AND(MONTH(K131)=MONTH(TODAY()),YEAR(K131)=YEAR(TODAY()))</formula>
    </cfRule>
    <cfRule type="timePeriod" dxfId="37" priority="90" stopIfTrue="1" timePeriod="nextMonth">
      <formula>AND(MONTH(K131)=MONTH(EDATE(TODAY(),0+1)),YEAR(K131)=YEAR(EDATE(TODAY(),0+1)))</formula>
    </cfRule>
    <cfRule type="cellIs" dxfId="36" priority="91" stopIfTrue="1" operator="greaterThan">
      <formula>$D$7</formula>
    </cfRule>
  </conditionalFormatting>
  <conditionalFormatting sqref="K130">
    <cfRule type="cellIs" dxfId="35" priority="84" stopIfTrue="1" operator="lessThan">
      <formula>$D$7</formula>
    </cfRule>
  </conditionalFormatting>
  <conditionalFormatting sqref="K130">
    <cfRule type="timePeriod" dxfId="34" priority="81" stopIfTrue="1" timePeriod="thisMonth">
      <formula>AND(MONTH(K130)=MONTH(TODAY()),YEAR(K130)=YEAR(TODAY()))</formula>
    </cfRule>
    <cfRule type="timePeriod" dxfId="33" priority="82" stopIfTrue="1" timePeriod="nextMonth">
      <formula>AND(MONTH(K130)=MONTH(EDATE(TODAY(),0+1)),YEAR(K130)=YEAR(EDATE(TODAY(),0+1)))</formula>
    </cfRule>
    <cfRule type="cellIs" dxfId="32" priority="83" stopIfTrue="1" operator="greaterThan">
      <formula>$D$7</formula>
    </cfRule>
  </conditionalFormatting>
  <conditionalFormatting sqref="K135">
    <cfRule type="cellIs" dxfId="31" priority="80" stopIfTrue="1" operator="lessThan">
      <formula>$D$7</formula>
    </cfRule>
  </conditionalFormatting>
  <conditionalFormatting sqref="K135">
    <cfRule type="timePeriod" dxfId="30" priority="77" stopIfTrue="1" timePeriod="thisMonth">
      <formula>AND(MONTH(K135)=MONTH(TODAY()),YEAR(K135)=YEAR(TODAY()))</formula>
    </cfRule>
    <cfRule type="timePeriod" dxfId="29" priority="78" stopIfTrue="1" timePeriod="nextMonth">
      <formula>AND(MONTH(K135)=MONTH(EDATE(TODAY(),0+1)),YEAR(K135)=YEAR(EDATE(TODAY(),0+1)))</formula>
    </cfRule>
    <cfRule type="cellIs" dxfId="28" priority="79" stopIfTrue="1" operator="greaterThan">
      <formula>$D$7</formula>
    </cfRule>
  </conditionalFormatting>
  <conditionalFormatting sqref="K25">
    <cfRule type="cellIs" dxfId="27" priority="72" stopIfTrue="1" operator="lessThan">
      <formula>$D$7</formula>
    </cfRule>
  </conditionalFormatting>
  <conditionalFormatting sqref="K25">
    <cfRule type="timePeriod" dxfId="26" priority="69" stopIfTrue="1" timePeriod="thisMonth">
      <formula>AND(MONTH(K25)=MONTH(TODAY()),YEAR(K25)=YEAR(TODAY()))</formula>
    </cfRule>
    <cfRule type="timePeriod" dxfId="25" priority="70" stopIfTrue="1" timePeriod="nextMonth">
      <formula>AND(MONTH(K25)=MONTH(EDATE(TODAY(),0+1)),YEAR(K25)=YEAR(EDATE(TODAY(),0+1)))</formula>
    </cfRule>
    <cfRule type="cellIs" dxfId="24" priority="71" stopIfTrue="1" operator="greaterThan">
      <formula>$D$7</formula>
    </cfRule>
  </conditionalFormatting>
  <conditionalFormatting sqref="K27">
    <cfRule type="cellIs" dxfId="23" priority="68" stopIfTrue="1" operator="lessThan">
      <formula>$D$7</formula>
    </cfRule>
  </conditionalFormatting>
  <conditionalFormatting sqref="K27">
    <cfRule type="timePeriod" dxfId="22" priority="65" stopIfTrue="1" timePeriod="thisMonth">
      <formula>AND(MONTH(K27)=MONTH(TODAY()),YEAR(K27)=YEAR(TODAY()))</formula>
    </cfRule>
    <cfRule type="timePeriod" dxfId="21" priority="66" stopIfTrue="1" timePeriod="nextMonth">
      <formula>AND(MONTH(K27)=MONTH(EDATE(TODAY(),0+1)),YEAR(K27)=YEAR(EDATE(TODAY(),0+1)))</formula>
    </cfRule>
    <cfRule type="cellIs" dxfId="20" priority="67" stopIfTrue="1" operator="greaterThan">
      <formula>$D$7</formula>
    </cfRule>
  </conditionalFormatting>
  <conditionalFormatting sqref="K70">
    <cfRule type="cellIs" dxfId="19" priority="64" stopIfTrue="1" operator="lessThan">
      <formula>$D$7</formula>
    </cfRule>
  </conditionalFormatting>
  <conditionalFormatting sqref="K70">
    <cfRule type="timePeriod" dxfId="18" priority="61" stopIfTrue="1" timePeriod="thisMonth">
      <formula>AND(MONTH(K70)=MONTH(TODAY()),YEAR(K70)=YEAR(TODAY()))</formula>
    </cfRule>
    <cfRule type="timePeriod" dxfId="17" priority="62" stopIfTrue="1" timePeriod="nextMonth">
      <formula>AND(MONTH(K70)=MONTH(EDATE(TODAY(),0+1)),YEAR(K70)=YEAR(EDATE(TODAY(),0+1)))</formula>
    </cfRule>
    <cfRule type="cellIs" dxfId="16" priority="63" stopIfTrue="1" operator="greaterThan">
      <formula>$D$7</formula>
    </cfRule>
  </conditionalFormatting>
  <conditionalFormatting sqref="K138">
    <cfRule type="cellIs" dxfId="15" priority="24" stopIfTrue="1" operator="lessThan">
      <formula>$D$7</formula>
    </cfRule>
  </conditionalFormatting>
  <conditionalFormatting sqref="K138">
    <cfRule type="timePeriod" dxfId="14" priority="21" stopIfTrue="1" timePeriod="thisMonth">
      <formula>AND(MONTH(K138)=MONTH(TODAY()),YEAR(K138)=YEAR(TODAY()))</formula>
    </cfRule>
    <cfRule type="timePeriod" dxfId="13" priority="22" stopIfTrue="1" timePeriod="nextMonth">
      <formula>AND(MONTH(K138)=MONTH(EDATE(TODAY(),0+1)),YEAR(K138)=YEAR(EDATE(TODAY(),0+1)))</formula>
    </cfRule>
    <cfRule type="cellIs" dxfId="12" priority="23" stopIfTrue="1" operator="greaterThan">
      <formula>$D$7</formula>
    </cfRule>
  </conditionalFormatting>
  <conditionalFormatting sqref="K139:K140">
    <cfRule type="cellIs" dxfId="11" priority="20" stopIfTrue="1" operator="lessThan">
      <formula>$D$7</formula>
    </cfRule>
  </conditionalFormatting>
  <conditionalFormatting sqref="K139:K140">
    <cfRule type="timePeriod" dxfId="10" priority="17" stopIfTrue="1" timePeriod="thisMonth">
      <formula>AND(MONTH(K139)=MONTH(TODAY()),YEAR(K139)=YEAR(TODAY()))</formula>
    </cfRule>
    <cfRule type="timePeriod" dxfId="9" priority="18" stopIfTrue="1" timePeriod="nextMonth">
      <formula>AND(MONTH(K139)=MONTH(EDATE(TODAY(),0+1)),YEAR(K139)=YEAR(EDATE(TODAY(),0+1)))</formula>
    </cfRule>
    <cfRule type="cellIs" dxfId="8" priority="19" stopIfTrue="1" operator="greaterThan">
      <formula>$D$7</formula>
    </cfRule>
  </conditionalFormatting>
  <conditionalFormatting sqref="K137">
    <cfRule type="cellIs" dxfId="7" priority="16" stopIfTrue="1" operator="lessThan">
      <formula>$D$7</formula>
    </cfRule>
  </conditionalFormatting>
  <conditionalFormatting sqref="K137">
    <cfRule type="timePeriod" dxfId="6" priority="13" stopIfTrue="1" timePeriod="thisMonth">
      <formula>AND(MONTH(K137)=MONTH(TODAY()),YEAR(K137)=YEAR(TODAY()))</formula>
    </cfRule>
    <cfRule type="timePeriod" dxfId="5" priority="14" stopIfTrue="1" timePeriod="nextMonth">
      <formula>AND(MONTH(K137)=MONTH(EDATE(TODAY(),0+1)),YEAR(K137)=YEAR(EDATE(TODAY(),0+1)))</formula>
    </cfRule>
    <cfRule type="cellIs" dxfId="4" priority="15" stopIfTrue="1" operator="greaterThan">
      <formula>$D$7</formula>
    </cfRule>
  </conditionalFormatting>
  <conditionalFormatting sqref="K141:K143">
    <cfRule type="cellIs" dxfId="3" priority="4" stopIfTrue="1" operator="lessThan">
      <formula>$D$7</formula>
    </cfRule>
  </conditionalFormatting>
  <conditionalFormatting sqref="K141:K143">
    <cfRule type="timePeriod" dxfId="2" priority="1" stopIfTrue="1" timePeriod="thisMonth">
      <formula>AND(MONTH(K141)=MONTH(TODAY()),YEAR(K141)=YEAR(TODAY()))</formula>
    </cfRule>
    <cfRule type="timePeriod" dxfId="1" priority="2" stopIfTrue="1" timePeriod="nextMonth">
      <formula>AND(MONTH(K141)=MONTH(EDATE(TODAY(),0+1)),YEAR(K141)=YEAR(EDATE(TODAY(),0+1)))</formula>
    </cfRule>
    <cfRule type="cellIs" dxfId="0" priority="3" stopIfTrue="1" operator="greaterThan">
      <formula>$D$7</formula>
    </cfRule>
  </conditionalFormatting>
  <printOptions horizontalCentered="1"/>
  <pageMargins left="0" right="0" top="0.39370078740157483" bottom="0" header="0" footer="0"/>
  <pageSetup paperSize="8" scale="62" fitToHeight="8" orientation="landscape" r:id="rId1"/>
  <headerFooter alignWithMargins="0">
    <oddHeader xml:space="preserve">&amp;RFB 45 50 004 4 page &amp;P de  &amp;N                       </oddHeader>
    <oddFooter>&amp;C&amp;1#&amp;"Calibri"&amp;9&amp;K737373Internal</oddFooter>
  </headerFooter>
  <customProperties>
    <customPr name="_pios_id" r:id="rId2"/>
  </customProperties>
  <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plan de surveillance</vt:lpstr>
      <vt:lpstr>'plan de surveillance'!Impression_des_titres</vt:lpstr>
      <vt:lpstr>'plan de surveillance'!Zone_d_impression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Bonneau, Claude</dc:creator>
  <cp:lastModifiedBy>Bonneau, Claude</cp:lastModifiedBy>
  <cp:lastPrinted>2016-02-10T12:34:49Z</cp:lastPrinted>
  <dcterms:created xsi:type="dcterms:W3CDTF">2000-07-26T14:33:38Z</dcterms:created>
  <dcterms:modified xsi:type="dcterms:W3CDTF">2020-05-13T14:54:49Z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dae8ba6-b3d9-441d-85ba-95bbdebfad77_Enabled">
    <vt:lpwstr>True</vt:lpwstr>
  </property>
  <property fmtid="{D5CDD505-2E9C-101B-9397-08002B2CF9AE}" pid="3" name="MSIP_Label_5dae8ba6-b3d9-441d-85ba-95bbdebfad77_SiteId">
    <vt:lpwstr>2314cb5c-e44b-4288-b205-51ab43ecb122</vt:lpwstr>
  </property>
  <property fmtid="{D5CDD505-2E9C-101B-9397-08002B2CF9AE}" pid="4" name="MSIP_Label_5dae8ba6-b3d9-441d-85ba-95bbdebfad77_Owner">
    <vt:lpwstr>Maryline.Jean@fst.com</vt:lpwstr>
  </property>
  <property fmtid="{D5CDD505-2E9C-101B-9397-08002B2CF9AE}" pid="5" name="MSIP_Label_5dae8ba6-b3d9-441d-85ba-95bbdebfad77_SetDate">
    <vt:lpwstr>2019-11-27T14:56:19.0600623Z</vt:lpwstr>
  </property>
  <property fmtid="{D5CDD505-2E9C-101B-9397-08002B2CF9AE}" pid="6" name="MSIP_Label_5dae8ba6-b3d9-441d-85ba-95bbdebfad77_Name">
    <vt:lpwstr>Internal</vt:lpwstr>
  </property>
  <property fmtid="{D5CDD505-2E9C-101B-9397-08002B2CF9AE}" pid="7" name="MSIP_Label_5dae8ba6-b3d9-441d-85ba-95bbdebfad77_Application">
    <vt:lpwstr>Microsoft Azure Information Protection</vt:lpwstr>
  </property>
  <property fmtid="{D5CDD505-2E9C-101B-9397-08002B2CF9AE}" pid="8" name="MSIP_Label_5dae8ba6-b3d9-441d-85ba-95bbdebfad77_ActionId">
    <vt:lpwstr>d5ef4d9f-a8c1-4d3e-8186-e06d334caa7c</vt:lpwstr>
  </property>
  <property fmtid="{D5CDD505-2E9C-101B-9397-08002B2CF9AE}" pid="9" name="MSIP_Label_5dae8ba6-b3d9-441d-85ba-95bbdebfad77_Extended_MSFT_Method">
    <vt:lpwstr>Automatic</vt:lpwstr>
  </property>
  <property fmtid="{D5CDD505-2E9C-101B-9397-08002B2CF9AE}" pid="10" name="Sensitivity">
    <vt:lpwstr>Internal</vt:lpwstr>
  </property>
</Properties>
</file>