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uadeloupeformation-my.sharepoint.com/personal/vanessa_danquin_guadeloupeformation_com/Documents/Bureau/"/>
    </mc:Choice>
  </mc:AlternateContent>
  <xr:revisionPtr revIDLastSave="0" documentId="8_{C4E31B72-A4B2-40A0-BBF3-682169F7457C}" xr6:coauthVersionLast="36" xr6:coauthVersionMax="36" xr10:uidLastSave="{00000000-0000-0000-0000-000000000000}"/>
  <bookViews>
    <workbookView xWindow="0" yWindow="0" windowWidth="28800" windowHeight="11625" activeTab="3" xr2:uid="{DFE73D97-78E9-407C-B231-AE96461F1CF2}"/>
  </bookViews>
  <sheets>
    <sheet name="PARTICIPANTS" sheetId="1" r:id="rId1"/>
    <sheet name="SUPER GAZ" sheetId="2" r:id="rId2"/>
    <sheet name="Feuil2" sheetId="3" r:id="rId3"/>
    <sheet name="VAINQUEURS" sheetId="4" r:id="rId4"/>
  </sheets>
  <definedNames>
    <definedName name="_xlnm._FilterDatabase" localSheetId="0" hidden="1">PARTICIPANTS!$A$2:$AF$74</definedName>
    <definedName name="_xlnm.Print_Area" localSheetId="1">'SUPER GAZ'!$A$1:$AL$28</definedName>
    <definedName name="_xlnm.Print_Area" localSheetId="3">VAINQUEURS!$A$1:$I$9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3" l="1"/>
  <c r="I2" i="3"/>
  <c r="D3" i="3"/>
  <c r="K5" i="3" s="1" a="1"/>
  <c r="K5" i="3" s="1"/>
  <c r="I3" i="3"/>
  <c r="D4" i="3"/>
  <c r="I4" i="3"/>
  <c r="D5" i="3"/>
  <c r="A5" i="3" s="1"/>
  <c r="I5" i="3"/>
  <c r="I6" i="3"/>
  <c r="F6" i="3" s="1"/>
  <c r="I7" i="3"/>
  <c r="F7" i="3" s="1"/>
  <c r="I8" i="3"/>
  <c r="F8" i="3" s="1"/>
  <c r="I9" i="3"/>
  <c r="F9" i="3" s="1"/>
  <c r="A3" i="2"/>
  <c r="F6" i="2"/>
  <c r="F7" i="2"/>
  <c r="N8" i="2"/>
  <c r="F9" i="2"/>
  <c r="N9" i="2"/>
  <c r="F10" i="2"/>
  <c r="V11" i="2"/>
  <c r="F12" i="2"/>
  <c r="V12" i="2"/>
  <c r="F13" i="2"/>
  <c r="N13" i="2"/>
  <c r="N14" i="2"/>
  <c r="F15" i="2"/>
  <c r="F16" i="2"/>
  <c r="AD16" i="2"/>
  <c r="AJ16" i="2"/>
  <c r="AI28" i="2" s="1"/>
  <c r="AD17" i="2"/>
  <c r="AK17" i="2"/>
  <c r="F18" i="2"/>
  <c r="F19" i="2"/>
  <c r="N20" i="2"/>
  <c r="F21" i="2"/>
  <c r="N21" i="2"/>
  <c r="F22" i="2"/>
  <c r="V22" i="2"/>
  <c r="V23" i="2"/>
  <c r="F24" i="2"/>
  <c r="F25" i="2"/>
  <c r="N25" i="2"/>
  <c r="N26" i="2"/>
  <c r="F27" i="2"/>
  <c r="F28" i="2"/>
  <c r="I3" i="1"/>
  <c r="N3" i="1" s="1"/>
  <c r="L3" i="1"/>
  <c r="M3" i="1"/>
  <c r="O3" i="1"/>
  <c r="P3" i="1"/>
  <c r="Q3" i="1"/>
  <c r="R3" i="1"/>
  <c r="S3" i="1"/>
  <c r="T3" i="1"/>
  <c r="U3" i="1"/>
  <c r="V3" i="1"/>
  <c r="W3" i="1"/>
  <c r="X3" i="1"/>
  <c r="Y3" i="1"/>
  <c r="Z3" i="1"/>
  <c r="AA3" i="1"/>
  <c r="AB3" i="1"/>
  <c r="AC3" i="1"/>
  <c r="AD3" i="1"/>
  <c r="AE3" i="1"/>
  <c r="AF3" i="1"/>
  <c r="I4" i="1"/>
  <c r="N4" i="1" s="1"/>
  <c r="L4" i="1"/>
  <c r="M4" i="1"/>
  <c r="O4" i="1"/>
  <c r="P4" i="1"/>
  <c r="Q4" i="1"/>
  <c r="R4" i="1"/>
  <c r="S4" i="1"/>
  <c r="T4" i="1"/>
  <c r="U4" i="1"/>
  <c r="V4" i="1"/>
  <c r="W4" i="1"/>
  <c r="X4" i="1"/>
  <c r="Y4" i="1"/>
  <c r="Z4" i="1"/>
  <c r="AA4" i="1"/>
  <c r="AB4" i="1"/>
  <c r="AC4" i="1"/>
  <c r="AD4" i="1"/>
  <c r="AE4" i="1"/>
  <c r="AF4" i="1"/>
  <c r="I5" i="1"/>
  <c r="L5" i="1"/>
  <c r="M5" i="1"/>
  <c r="N5" i="1"/>
  <c r="O5" i="1"/>
  <c r="P5" i="1"/>
  <c r="Q5" i="1"/>
  <c r="R5" i="1"/>
  <c r="S5" i="1"/>
  <c r="T5" i="1"/>
  <c r="U5" i="1"/>
  <c r="V5" i="1"/>
  <c r="W5" i="1"/>
  <c r="X5" i="1"/>
  <c r="Y5" i="1"/>
  <c r="Z5" i="1"/>
  <c r="AA5" i="1"/>
  <c r="AB5" i="1"/>
  <c r="AC5" i="1"/>
  <c r="AD5" i="1"/>
  <c r="AE5" i="1"/>
  <c r="AF5" i="1"/>
  <c r="I6" i="1"/>
  <c r="N6" i="1" s="1"/>
  <c r="L6" i="1"/>
  <c r="M6" i="1"/>
  <c r="O6" i="1"/>
  <c r="P6" i="1"/>
  <c r="Q6" i="1"/>
  <c r="R6" i="1"/>
  <c r="S6" i="1"/>
  <c r="T6" i="1"/>
  <c r="U6" i="1"/>
  <c r="V6" i="1"/>
  <c r="W6" i="1"/>
  <c r="X6" i="1"/>
  <c r="Y6" i="1"/>
  <c r="Z6" i="1"/>
  <c r="AA6" i="1"/>
  <c r="AB6" i="1"/>
  <c r="AC6" i="1"/>
  <c r="AD6" i="1"/>
  <c r="AE6" i="1"/>
  <c r="AF6" i="1"/>
  <c r="I7" i="1"/>
  <c r="N7" i="1" s="1"/>
  <c r="L7" i="1"/>
  <c r="M7" i="1"/>
  <c r="O7" i="1"/>
  <c r="P7" i="1"/>
  <c r="Q7" i="1"/>
  <c r="R7" i="1"/>
  <c r="S7" i="1"/>
  <c r="T7" i="1"/>
  <c r="U7" i="1"/>
  <c r="V7" i="1"/>
  <c r="W7" i="1"/>
  <c r="X7" i="1"/>
  <c r="Y7" i="1"/>
  <c r="Z7" i="1"/>
  <c r="AA7" i="1"/>
  <c r="AB7" i="1"/>
  <c r="AC7" i="1"/>
  <c r="AD7" i="1"/>
  <c r="AE7" i="1"/>
  <c r="AF7" i="1"/>
  <c r="I8" i="1"/>
  <c r="N8" i="1" s="1"/>
  <c r="L8" i="1"/>
  <c r="M8" i="1"/>
  <c r="O8" i="1"/>
  <c r="P8" i="1"/>
  <c r="Q8" i="1"/>
  <c r="R8" i="1"/>
  <c r="S8" i="1"/>
  <c r="T8" i="1"/>
  <c r="U8" i="1"/>
  <c r="V8" i="1"/>
  <c r="W8" i="1"/>
  <c r="X8" i="1"/>
  <c r="Y8" i="1"/>
  <c r="Z8" i="1"/>
  <c r="AA8" i="1"/>
  <c r="AB8" i="1"/>
  <c r="AC8" i="1"/>
  <c r="AD8" i="1"/>
  <c r="AE8" i="1"/>
  <c r="AF8" i="1"/>
  <c r="I9" i="1"/>
  <c r="L9" i="1"/>
  <c r="M9" i="1"/>
  <c r="N9" i="1"/>
  <c r="O9" i="1"/>
  <c r="P9" i="1"/>
  <c r="Q9" i="1"/>
  <c r="R9" i="1"/>
  <c r="S9" i="1"/>
  <c r="T9" i="1"/>
  <c r="U9" i="1"/>
  <c r="V9" i="1"/>
  <c r="W9" i="1"/>
  <c r="X9" i="1"/>
  <c r="Y9" i="1"/>
  <c r="Z9" i="1"/>
  <c r="AA9" i="1"/>
  <c r="AB9" i="1"/>
  <c r="AC9" i="1"/>
  <c r="AD9" i="1"/>
  <c r="AE9" i="1"/>
  <c r="AF9" i="1"/>
  <c r="I10" i="1"/>
  <c r="T10" i="1" s="1"/>
  <c r="L10" i="1"/>
  <c r="M10" i="1"/>
  <c r="N10" i="1"/>
  <c r="O10" i="1"/>
  <c r="P10" i="1"/>
  <c r="Q10" i="1"/>
  <c r="R10" i="1"/>
  <c r="S10" i="1"/>
  <c r="U10" i="1"/>
  <c r="V10" i="1"/>
  <c r="W10" i="1"/>
  <c r="X10" i="1"/>
  <c r="Y10" i="1"/>
  <c r="Z10" i="1"/>
  <c r="AA10" i="1"/>
  <c r="AB10" i="1"/>
  <c r="AC10" i="1"/>
  <c r="AD10" i="1"/>
  <c r="AE10" i="1"/>
  <c r="AF10" i="1"/>
  <c r="I11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I12" i="1"/>
  <c r="T12" i="1" s="1"/>
  <c r="L12" i="1"/>
  <c r="M12" i="1"/>
  <c r="N12" i="1"/>
  <c r="O12" i="1"/>
  <c r="P12" i="1"/>
  <c r="Q12" i="1"/>
  <c r="R12" i="1"/>
  <c r="S12" i="1"/>
  <c r="U12" i="1"/>
  <c r="V12" i="1"/>
  <c r="W12" i="1"/>
  <c r="X12" i="1"/>
  <c r="Y12" i="1"/>
  <c r="Z12" i="1"/>
  <c r="AA12" i="1"/>
  <c r="AB12" i="1"/>
  <c r="AC12" i="1"/>
  <c r="AD12" i="1"/>
  <c r="AE12" i="1"/>
  <c r="AF12" i="1"/>
  <c r="I13" i="1"/>
  <c r="L13" i="1"/>
  <c r="M13" i="1"/>
  <c r="N13" i="1"/>
  <c r="O13" i="1"/>
  <c r="P13" i="1"/>
  <c r="Q13" i="1"/>
  <c r="R13" i="1"/>
  <c r="S13" i="1"/>
  <c r="T13" i="1"/>
  <c r="U13" i="1"/>
  <c r="V13" i="1"/>
  <c r="W13" i="1"/>
  <c r="X13" i="1"/>
  <c r="Y13" i="1"/>
  <c r="Z13" i="1"/>
  <c r="AA13" i="1"/>
  <c r="AB13" i="1"/>
  <c r="AC13" i="1"/>
  <c r="AD13" i="1"/>
  <c r="AE13" i="1"/>
  <c r="AF13" i="1"/>
  <c r="I14" i="1"/>
  <c r="L14" i="1"/>
  <c r="M14" i="1"/>
  <c r="N14" i="1"/>
  <c r="O14" i="1"/>
  <c r="P14" i="1"/>
  <c r="Q14" i="1"/>
  <c r="R14" i="1"/>
  <c r="S14" i="1"/>
  <c r="T14" i="1"/>
  <c r="U14" i="1"/>
  <c r="V14" i="1"/>
  <c r="W14" i="1"/>
  <c r="X14" i="1"/>
  <c r="Y14" i="1"/>
  <c r="Z14" i="1"/>
  <c r="AA14" i="1"/>
  <c r="AB14" i="1"/>
  <c r="AC14" i="1"/>
  <c r="AD14" i="1"/>
  <c r="AE14" i="1"/>
  <c r="AF14" i="1"/>
  <c r="I15" i="1"/>
  <c r="W15" i="1" s="1"/>
  <c r="L15" i="1"/>
  <c r="M15" i="1"/>
  <c r="N15" i="1"/>
  <c r="O15" i="1"/>
  <c r="P15" i="1"/>
  <c r="Q15" i="1"/>
  <c r="R15" i="1"/>
  <c r="S15" i="1"/>
  <c r="T15" i="1"/>
  <c r="U15" i="1"/>
  <c r="V15" i="1"/>
  <c r="X15" i="1"/>
  <c r="Y15" i="1"/>
  <c r="Z15" i="1"/>
  <c r="AA15" i="1"/>
  <c r="AB15" i="1"/>
  <c r="AC15" i="1"/>
  <c r="AD15" i="1"/>
  <c r="AE15" i="1"/>
  <c r="AF15" i="1"/>
  <c r="I16" i="1"/>
  <c r="W16" i="1" s="1"/>
  <c r="L16" i="1"/>
  <c r="M16" i="1"/>
  <c r="N16" i="1"/>
  <c r="O16" i="1"/>
  <c r="P16" i="1"/>
  <c r="Q16" i="1"/>
  <c r="R16" i="1"/>
  <c r="S16" i="1"/>
  <c r="T16" i="1"/>
  <c r="U16" i="1"/>
  <c r="V16" i="1"/>
  <c r="X16" i="1"/>
  <c r="Y16" i="1"/>
  <c r="Z16" i="1"/>
  <c r="AA16" i="1"/>
  <c r="AB16" i="1"/>
  <c r="AC16" i="1"/>
  <c r="AD16" i="1"/>
  <c r="AE16" i="1"/>
  <c r="AF16" i="1"/>
  <c r="I17" i="1"/>
  <c r="L17" i="1"/>
  <c r="M17" i="1"/>
  <c r="N17" i="1"/>
  <c r="O17" i="1"/>
  <c r="P17" i="1"/>
  <c r="Q17" i="1"/>
  <c r="R17" i="1"/>
  <c r="S17" i="1"/>
  <c r="T17" i="1"/>
  <c r="U17" i="1"/>
  <c r="V17" i="1"/>
  <c r="W17" i="1"/>
  <c r="X17" i="1"/>
  <c r="Y17" i="1"/>
  <c r="Z17" i="1"/>
  <c r="AA17" i="1"/>
  <c r="AB17" i="1"/>
  <c r="AC17" i="1"/>
  <c r="AD17" i="1"/>
  <c r="AE17" i="1"/>
  <c r="AF17" i="1"/>
  <c r="I18" i="1"/>
  <c r="L18" i="1"/>
  <c r="M18" i="1"/>
  <c r="N18" i="1"/>
  <c r="O18" i="1"/>
  <c r="P18" i="1"/>
  <c r="Q18" i="1"/>
  <c r="R18" i="1"/>
  <c r="S18" i="1"/>
  <c r="T18" i="1"/>
  <c r="U18" i="1"/>
  <c r="V18" i="1"/>
  <c r="W18" i="1"/>
  <c r="X18" i="1"/>
  <c r="Y18" i="1"/>
  <c r="Z18" i="1"/>
  <c r="AA18" i="1"/>
  <c r="AB18" i="1"/>
  <c r="AC18" i="1"/>
  <c r="AD18" i="1"/>
  <c r="AE18" i="1"/>
  <c r="AF18" i="1"/>
  <c r="I19" i="1"/>
  <c r="L19" i="1"/>
  <c r="M19" i="1"/>
  <c r="N19" i="1"/>
  <c r="O19" i="1"/>
  <c r="P19" i="1"/>
  <c r="Q19" i="1"/>
  <c r="R19" i="1"/>
  <c r="S19" i="1"/>
  <c r="T19" i="1"/>
  <c r="U19" i="1"/>
  <c r="V19" i="1"/>
  <c r="W19" i="1"/>
  <c r="X19" i="1"/>
  <c r="Y19" i="1"/>
  <c r="Z19" i="1"/>
  <c r="AA19" i="1"/>
  <c r="AB19" i="1"/>
  <c r="AC19" i="1"/>
  <c r="AD19" i="1"/>
  <c r="AE19" i="1"/>
  <c r="AF19" i="1"/>
  <c r="I20" i="1"/>
  <c r="Q20" i="1" s="1"/>
  <c r="L20" i="1"/>
  <c r="M20" i="1"/>
  <c r="N20" i="1"/>
  <c r="O20" i="1"/>
  <c r="P20" i="1"/>
  <c r="R20" i="1"/>
  <c r="S20" i="1"/>
  <c r="T20" i="1"/>
  <c r="U20" i="1"/>
  <c r="V20" i="1"/>
  <c r="W20" i="1"/>
  <c r="X20" i="1"/>
  <c r="Y20" i="1"/>
  <c r="Z20" i="1"/>
  <c r="AA20" i="1"/>
  <c r="AB20" i="1"/>
  <c r="AC20" i="1"/>
  <c r="AD20" i="1"/>
  <c r="AE20" i="1"/>
  <c r="AF20" i="1"/>
  <c r="I21" i="1"/>
  <c r="L21" i="1"/>
  <c r="M21" i="1"/>
  <c r="N21" i="1"/>
  <c r="O21" i="1"/>
  <c r="P21" i="1"/>
  <c r="Q21" i="1"/>
  <c r="R21" i="1"/>
  <c r="S21" i="1"/>
  <c r="T21" i="1"/>
  <c r="U21" i="1"/>
  <c r="V21" i="1"/>
  <c r="W21" i="1"/>
  <c r="X21" i="1"/>
  <c r="Y21" i="1"/>
  <c r="Z21" i="1"/>
  <c r="AA21" i="1"/>
  <c r="AB21" i="1"/>
  <c r="AC21" i="1"/>
  <c r="AD21" i="1"/>
  <c r="AE21" i="1"/>
  <c r="AF21" i="1"/>
  <c r="I22" i="1"/>
  <c r="Q22" i="1" s="1"/>
  <c r="L22" i="1"/>
  <c r="M22" i="1"/>
  <c r="N22" i="1"/>
  <c r="O22" i="1"/>
  <c r="P22" i="1"/>
  <c r="R22" i="1"/>
  <c r="S22" i="1"/>
  <c r="T22" i="1"/>
  <c r="U22" i="1"/>
  <c r="V22" i="1"/>
  <c r="W22" i="1"/>
  <c r="X22" i="1"/>
  <c r="Y22" i="1"/>
  <c r="Z22" i="1"/>
  <c r="AA22" i="1"/>
  <c r="AB22" i="1"/>
  <c r="AC22" i="1"/>
  <c r="AD22" i="1"/>
  <c r="AE22" i="1"/>
  <c r="AF22" i="1"/>
  <c r="I23" i="1"/>
  <c r="L23" i="1"/>
  <c r="M23" i="1"/>
  <c r="N23" i="1"/>
  <c r="O23" i="1"/>
  <c r="P23" i="1"/>
  <c r="Q23" i="1"/>
  <c r="R23" i="1"/>
  <c r="S23" i="1"/>
  <c r="T23" i="1"/>
  <c r="U23" i="1"/>
  <c r="V23" i="1"/>
  <c r="W23" i="1"/>
  <c r="X23" i="1"/>
  <c r="Y23" i="1"/>
  <c r="Z23" i="1"/>
  <c r="AA23" i="1"/>
  <c r="AB23" i="1"/>
  <c r="AC23" i="1"/>
  <c r="AD23" i="1"/>
  <c r="AE23" i="1"/>
  <c r="AF23" i="1"/>
  <c r="I24" i="1"/>
  <c r="Q24" i="1" s="1"/>
  <c r="L24" i="1"/>
  <c r="M24" i="1"/>
  <c r="N24" i="1"/>
  <c r="O24" i="1"/>
  <c r="P24" i="1"/>
  <c r="R24" i="1"/>
  <c r="S24" i="1"/>
  <c r="T24" i="1"/>
  <c r="U24" i="1"/>
  <c r="V24" i="1"/>
  <c r="W24" i="1"/>
  <c r="X24" i="1"/>
  <c r="Y24" i="1"/>
  <c r="Z24" i="1"/>
  <c r="AA24" i="1"/>
  <c r="AB24" i="1"/>
  <c r="AC24" i="1"/>
  <c r="AD24" i="1"/>
  <c r="AE24" i="1"/>
  <c r="AF24" i="1"/>
  <c r="I25" i="1"/>
  <c r="L25" i="1"/>
  <c r="M25" i="1"/>
  <c r="N25" i="1"/>
  <c r="O25" i="1"/>
  <c r="P25" i="1"/>
  <c r="Q25" i="1"/>
  <c r="R25" i="1"/>
  <c r="S25" i="1"/>
  <c r="T25" i="1"/>
  <c r="U25" i="1"/>
  <c r="V25" i="1"/>
  <c r="W25" i="1"/>
  <c r="X25" i="1"/>
  <c r="Y25" i="1"/>
  <c r="Z25" i="1"/>
  <c r="AA25" i="1"/>
  <c r="AB25" i="1"/>
  <c r="AC25" i="1"/>
  <c r="AD25" i="1"/>
  <c r="AE25" i="1"/>
  <c r="AF25" i="1"/>
  <c r="I26" i="1"/>
  <c r="L26" i="1"/>
  <c r="M26" i="1"/>
  <c r="N26" i="1"/>
  <c r="O26" i="1"/>
  <c r="P26" i="1"/>
  <c r="Q26" i="1"/>
  <c r="R26" i="1"/>
  <c r="S26" i="1"/>
  <c r="T26" i="1"/>
  <c r="U26" i="1"/>
  <c r="V26" i="1"/>
  <c r="W26" i="1"/>
  <c r="X26" i="1"/>
  <c r="Y26" i="1"/>
  <c r="Z26" i="1"/>
  <c r="AA26" i="1"/>
  <c r="AB26" i="1"/>
  <c r="AC26" i="1"/>
  <c r="AD26" i="1"/>
  <c r="AE26" i="1"/>
  <c r="AF26" i="1"/>
  <c r="I27" i="1"/>
  <c r="L27" i="1"/>
  <c r="M27" i="1"/>
  <c r="N27" i="1"/>
  <c r="O27" i="1"/>
  <c r="P27" i="1"/>
  <c r="Q27" i="1"/>
  <c r="R27" i="1"/>
  <c r="S27" i="1"/>
  <c r="T27" i="1"/>
  <c r="U27" i="1"/>
  <c r="V27" i="1"/>
  <c r="W27" i="1"/>
  <c r="X27" i="1"/>
  <c r="Y27" i="1"/>
  <c r="Z27" i="1"/>
  <c r="AA27" i="1"/>
  <c r="AB27" i="1"/>
  <c r="AC27" i="1"/>
  <c r="AD27" i="1"/>
  <c r="AE27" i="1"/>
  <c r="AF27" i="1"/>
  <c r="I28" i="1"/>
  <c r="T28" i="1" s="1"/>
  <c r="L28" i="1"/>
  <c r="M28" i="1"/>
  <c r="N28" i="1"/>
  <c r="O28" i="1"/>
  <c r="P28" i="1"/>
  <c r="Q28" i="1"/>
  <c r="R28" i="1"/>
  <c r="S28" i="1"/>
  <c r="U28" i="1"/>
  <c r="V28" i="1"/>
  <c r="W28" i="1"/>
  <c r="X28" i="1"/>
  <c r="Y28" i="1"/>
  <c r="Z28" i="1"/>
  <c r="AA28" i="1"/>
  <c r="AB28" i="1"/>
  <c r="AC28" i="1"/>
  <c r="AD28" i="1"/>
  <c r="AE28" i="1"/>
  <c r="AF28" i="1"/>
  <c r="I29" i="1"/>
  <c r="L29" i="1"/>
  <c r="M29" i="1"/>
  <c r="N29" i="1"/>
  <c r="O29" i="1"/>
  <c r="P29" i="1"/>
  <c r="Q29" i="1"/>
  <c r="R29" i="1"/>
  <c r="S29" i="1"/>
  <c r="T29" i="1"/>
  <c r="U29" i="1"/>
  <c r="V29" i="1"/>
  <c r="W29" i="1"/>
  <c r="X29" i="1"/>
  <c r="Y29" i="1"/>
  <c r="Z29" i="1"/>
  <c r="AA29" i="1"/>
  <c r="AB29" i="1"/>
  <c r="AC29" i="1"/>
  <c r="AD29" i="1"/>
  <c r="AE29" i="1"/>
  <c r="AF29" i="1"/>
  <c r="I30" i="1"/>
  <c r="Z30" i="1" s="1"/>
  <c r="L30" i="1"/>
  <c r="M30" i="1"/>
  <c r="N30" i="1"/>
  <c r="O30" i="1"/>
  <c r="P30" i="1"/>
  <c r="Q30" i="1"/>
  <c r="R30" i="1"/>
  <c r="S30" i="1"/>
  <c r="T30" i="1"/>
  <c r="U30" i="1"/>
  <c r="V30" i="1"/>
  <c r="W30" i="1"/>
  <c r="X30" i="1"/>
  <c r="Y30" i="1"/>
  <c r="AA30" i="1"/>
  <c r="AB30" i="1"/>
  <c r="AC30" i="1"/>
  <c r="AD30" i="1"/>
  <c r="AE30" i="1"/>
  <c r="AF30" i="1"/>
  <c r="I31" i="1"/>
  <c r="Z31" i="1" s="1"/>
  <c r="L31" i="1"/>
  <c r="M31" i="1"/>
  <c r="N31" i="1"/>
  <c r="O31" i="1"/>
  <c r="P31" i="1"/>
  <c r="Q31" i="1"/>
  <c r="R31" i="1"/>
  <c r="S31" i="1"/>
  <c r="T31" i="1"/>
  <c r="U31" i="1"/>
  <c r="V31" i="1"/>
  <c r="W31" i="1"/>
  <c r="X31" i="1"/>
  <c r="Y31" i="1"/>
  <c r="AA31" i="1"/>
  <c r="AB31" i="1"/>
  <c r="AC31" i="1"/>
  <c r="AD31" i="1"/>
  <c r="AE31" i="1"/>
  <c r="AF31" i="1"/>
  <c r="I32" i="1"/>
  <c r="Z32" i="1" s="1"/>
  <c r="L32" i="1"/>
  <c r="M32" i="1"/>
  <c r="N32" i="1"/>
  <c r="O32" i="1"/>
  <c r="P32" i="1"/>
  <c r="Q32" i="1"/>
  <c r="R32" i="1"/>
  <c r="S32" i="1"/>
  <c r="T32" i="1"/>
  <c r="U32" i="1"/>
  <c r="V32" i="1"/>
  <c r="W32" i="1"/>
  <c r="X32" i="1"/>
  <c r="Y32" i="1"/>
  <c r="AA32" i="1"/>
  <c r="AB32" i="1"/>
  <c r="AC32" i="1"/>
  <c r="AD32" i="1"/>
  <c r="AE32" i="1"/>
  <c r="AF32" i="1"/>
  <c r="I33" i="1"/>
  <c r="L33" i="1"/>
  <c r="M33" i="1"/>
  <c r="N33" i="1"/>
  <c r="O33" i="1"/>
  <c r="P33" i="1"/>
  <c r="Q33" i="1"/>
  <c r="R33" i="1"/>
  <c r="S33" i="1"/>
  <c r="T33" i="1"/>
  <c r="U33" i="1"/>
  <c r="V33" i="1"/>
  <c r="W33" i="1"/>
  <c r="X33" i="1"/>
  <c r="Y33" i="1"/>
  <c r="Z33" i="1"/>
  <c r="AA33" i="1"/>
  <c r="AB33" i="1"/>
  <c r="AC33" i="1"/>
  <c r="AD33" i="1"/>
  <c r="AE33" i="1"/>
  <c r="AF33" i="1"/>
  <c r="I34" i="1"/>
  <c r="Z34" i="1" s="1"/>
  <c r="L34" i="1"/>
  <c r="M34" i="1"/>
  <c r="N34" i="1"/>
  <c r="O34" i="1"/>
  <c r="P34" i="1"/>
  <c r="Q34" i="1"/>
  <c r="R34" i="1"/>
  <c r="S34" i="1"/>
  <c r="T34" i="1"/>
  <c r="U34" i="1"/>
  <c r="V34" i="1"/>
  <c r="W34" i="1"/>
  <c r="X34" i="1"/>
  <c r="Y34" i="1"/>
  <c r="AA34" i="1"/>
  <c r="AB34" i="1"/>
  <c r="AC34" i="1"/>
  <c r="AD34" i="1"/>
  <c r="AE34" i="1"/>
  <c r="AF34" i="1"/>
  <c r="I35" i="1"/>
  <c r="Z35" i="1" s="1"/>
  <c r="L35" i="1"/>
  <c r="M35" i="1"/>
  <c r="N35" i="1"/>
  <c r="O35" i="1"/>
  <c r="P35" i="1"/>
  <c r="Q35" i="1"/>
  <c r="R35" i="1"/>
  <c r="S35" i="1"/>
  <c r="T35" i="1"/>
  <c r="U35" i="1"/>
  <c r="V35" i="1"/>
  <c r="W35" i="1"/>
  <c r="X35" i="1"/>
  <c r="Y35" i="1"/>
  <c r="AA35" i="1"/>
  <c r="AB35" i="1"/>
  <c r="AC35" i="1"/>
  <c r="AD35" i="1"/>
  <c r="AE35" i="1"/>
  <c r="AF35" i="1"/>
  <c r="I36" i="1"/>
  <c r="AF36" i="1" s="1"/>
  <c r="L36" i="1"/>
  <c r="M36" i="1"/>
  <c r="N36" i="1"/>
  <c r="O36" i="1"/>
  <c r="P36" i="1"/>
  <c r="Q36" i="1"/>
  <c r="R36" i="1"/>
  <c r="S36" i="1"/>
  <c r="T36" i="1"/>
  <c r="U36" i="1"/>
  <c r="V36" i="1"/>
  <c r="W36" i="1"/>
  <c r="X36" i="1"/>
  <c r="Y36" i="1"/>
  <c r="Z36" i="1"/>
  <c r="AA36" i="1"/>
  <c r="AB36" i="1"/>
  <c r="AC36" i="1"/>
  <c r="AD36" i="1"/>
  <c r="AE36" i="1"/>
  <c r="I37" i="1"/>
  <c r="AF37" i="1" s="1"/>
  <c r="L37" i="1"/>
  <c r="M37" i="1"/>
  <c r="N37" i="1"/>
  <c r="O37" i="1"/>
  <c r="P37" i="1"/>
  <c r="Q37" i="1"/>
  <c r="R37" i="1"/>
  <c r="S37" i="1"/>
  <c r="T37" i="1"/>
  <c r="U37" i="1"/>
  <c r="V37" i="1"/>
  <c r="W37" i="1"/>
  <c r="X37" i="1"/>
  <c r="Y37" i="1"/>
  <c r="Z37" i="1"/>
  <c r="AA37" i="1"/>
  <c r="AB37" i="1"/>
  <c r="AC37" i="1"/>
  <c r="AD37" i="1"/>
  <c r="AE37" i="1"/>
  <c r="I38" i="1"/>
  <c r="AF38" i="1" s="1"/>
  <c r="L38" i="1"/>
  <c r="M38" i="1"/>
  <c r="N38" i="1"/>
  <c r="O38" i="1"/>
  <c r="P38" i="1"/>
  <c r="Q38" i="1"/>
  <c r="R38" i="1"/>
  <c r="S38" i="1"/>
  <c r="T38" i="1"/>
  <c r="U38" i="1"/>
  <c r="V38" i="1"/>
  <c r="W38" i="1"/>
  <c r="X38" i="1"/>
  <c r="Y38" i="1"/>
  <c r="Z38" i="1"/>
  <c r="AA38" i="1"/>
  <c r="AB38" i="1"/>
  <c r="AC38" i="1"/>
  <c r="AD38" i="1"/>
  <c r="AE38" i="1"/>
  <c r="I39" i="1"/>
  <c r="L39" i="1"/>
  <c r="M39" i="1"/>
  <c r="N39" i="1"/>
  <c r="O39" i="1"/>
  <c r="P39" i="1"/>
  <c r="Q39" i="1"/>
  <c r="R39" i="1"/>
  <c r="S39" i="1"/>
  <c r="T39" i="1"/>
  <c r="U39" i="1"/>
  <c r="V39" i="1"/>
  <c r="W39" i="1"/>
  <c r="X39" i="1"/>
  <c r="Y39" i="1"/>
  <c r="Z39" i="1"/>
  <c r="AA39" i="1"/>
  <c r="AB39" i="1"/>
  <c r="AC39" i="1"/>
  <c r="AD39" i="1"/>
  <c r="AE39" i="1"/>
  <c r="AF39" i="1"/>
  <c r="I40" i="1"/>
  <c r="AF40" i="1" s="1"/>
  <c r="L40" i="1"/>
  <c r="M40" i="1"/>
  <c r="N40" i="1"/>
  <c r="O40" i="1"/>
  <c r="P40" i="1"/>
  <c r="Q40" i="1"/>
  <c r="R40" i="1"/>
  <c r="S40" i="1"/>
  <c r="T40" i="1"/>
  <c r="U40" i="1"/>
  <c r="V40" i="1"/>
  <c r="W40" i="1"/>
  <c r="X40" i="1"/>
  <c r="Y40" i="1"/>
  <c r="Z40" i="1"/>
  <c r="AA40" i="1"/>
  <c r="AB40" i="1"/>
  <c r="AC40" i="1"/>
  <c r="AD40" i="1"/>
  <c r="AE40" i="1"/>
  <c r="I41" i="1"/>
  <c r="AF41" i="1" s="1"/>
  <c r="L41" i="1"/>
  <c r="M41" i="1"/>
  <c r="N41" i="1"/>
  <c r="O41" i="1"/>
  <c r="P41" i="1"/>
  <c r="Q41" i="1"/>
  <c r="R41" i="1"/>
  <c r="S41" i="1"/>
  <c r="T41" i="1"/>
  <c r="U41" i="1"/>
  <c r="V41" i="1"/>
  <c r="W41" i="1"/>
  <c r="X41" i="1"/>
  <c r="Y41" i="1"/>
  <c r="Z41" i="1"/>
  <c r="AA41" i="1"/>
  <c r="AB41" i="1"/>
  <c r="AC41" i="1"/>
  <c r="AD41" i="1"/>
  <c r="AE41" i="1"/>
  <c r="I42" i="1"/>
  <c r="AF42" i="1" s="1"/>
  <c r="L42" i="1"/>
  <c r="M42" i="1"/>
  <c r="N42" i="1"/>
  <c r="O42" i="1"/>
  <c r="P42" i="1"/>
  <c r="Q42" i="1"/>
  <c r="R42" i="1"/>
  <c r="S42" i="1"/>
  <c r="T42" i="1"/>
  <c r="U42" i="1"/>
  <c r="V42" i="1"/>
  <c r="W42" i="1"/>
  <c r="X42" i="1"/>
  <c r="Y42" i="1"/>
  <c r="Z42" i="1"/>
  <c r="AA42" i="1"/>
  <c r="AB42" i="1"/>
  <c r="AC42" i="1"/>
  <c r="AD42" i="1"/>
  <c r="AE42" i="1"/>
  <c r="I43" i="1"/>
  <c r="L43" i="1"/>
  <c r="M43" i="1"/>
  <c r="N43" i="1"/>
  <c r="O43" i="1"/>
  <c r="P43" i="1"/>
  <c r="Q43" i="1"/>
  <c r="R43" i="1"/>
  <c r="S43" i="1"/>
  <c r="T43" i="1"/>
  <c r="U43" i="1"/>
  <c r="V43" i="1"/>
  <c r="W43" i="1"/>
  <c r="X43" i="1"/>
  <c r="Y43" i="1"/>
  <c r="Z43" i="1"/>
  <c r="AA43" i="1"/>
  <c r="AB43" i="1"/>
  <c r="AC43" i="1"/>
  <c r="AD43" i="1"/>
  <c r="AE43" i="1"/>
  <c r="AF43" i="1"/>
  <c r="I44" i="1"/>
  <c r="L44" i="1"/>
  <c r="M44" i="1"/>
  <c r="N44" i="1"/>
  <c r="O44" i="1"/>
  <c r="P44" i="1"/>
  <c r="Q44" i="1"/>
  <c r="R44" i="1"/>
  <c r="S44" i="1"/>
  <c r="T44" i="1"/>
  <c r="U44" i="1"/>
  <c r="V44" i="1"/>
  <c r="W44" i="1"/>
  <c r="X44" i="1"/>
  <c r="Y44" i="1"/>
  <c r="Z44" i="1"/>
  <c r="AA44" i="1"/>
  <c r="AB44" i="1"/>
  <c r="AC44" i="1"/>
  <c r="AD44" i="1"/>
  <c r="AE44" i="1"/>
  <c r="AF44" i="1"/>
  <c r="I45" i="1"/>
  <c r="L45" i="1"/>
  <c r="M45" i="1"/>
  <c r="N45" i="1"/>
  <c r="O45" i="1"/>
  <c r="P45" i="1"/>
  <c r="Q45" i="1"/>
  <c r="R45" i="1"/>
  <c r="S45" i="1"/>
  <c r="T45" i="1"/>
  <c r="U45" i="1"/>
  <c r="V45" i="1"/>
  <c r="W45" i="1"/>
  <c r="X45" i="1"/>
  <c r="Y45" i="1"/>
  <c r="Z45" i="1"/>
  <c r="AA45" i="1"/>
  <c r="AB45" i="1"/>
  <c r="AC45" i="1"/>
  <c r="AD45" i="1"/>
  <c r="AE45" i="1"/>
  <c r="AF45" i="1"/>
  <c r="I46" i="1"/>
  <c r="L46" i="1"/>
  <c r="M46" i="1"/>
  <c r="N46" i="1"/>
  <c r="O46" i="1"/>
  <c r="P46" i="1"/>
  <c r="Q46" i="1"/>
  <c r="R46" i="1"/>
  <c r="S46" i="1"/>
  <c r="T46" i="1"/>
  <c r="U46" i="1"/>
  <c r="V46" i="1"/>
  <c r="W46" i="1"/>
  <c r="X46" i="1"/>
  <c r="Y46" i="1"/>
  <c r="Z46" i="1"/>
  <c r="AA46" i="1"/>
  <c r="AB46" i="1"/>
  <c r="AC46" i="1"/>
  <c r="AD46" i="1"/>
  <c r="AE46" i="1"/>
  <c r="AF46" i="1"/>
  <c r="I47" i="1"/>
  <c r="L47" i="1"/>
  <c r="M47" i="1"/>
  <c r="N47" i="1"/>
  <c r="O47" i="1"/>
  <c r="P47" i="1"/>
  <c r="Q47" i="1"/>
  <c r="R47" i="1"/>
  <c r="S47" i="1"/>
  <c r="T47" i="1"/>
  <c r="U47" i="1"/>
  <c r="V47" i="1"/>
  <c r="W47" i="1"/>
  <c r="X47" i="1"/>
  <c r="Y47" i="1"/>
  <c r="Z47" i="1"/>
  <c r="AA47" i="1"/>
  <c r="AB47" i="1"/>
  <c r="AC47" i="1"/>
  <c r="AD47" i="1"/>
  <c r="AE47" i="1"/>
  <c r="AF47" i="1"/>
  <c r="I48" i="1"/>
  <c r="L48" i="1"/>
  <c r="M48" i="1"/>
  <c r="N48" i="1"/>
  <c r="O48" i="1"/>
  <c r="P48" i="1"/>
  <c r="Q48" i="1"/>
  <c r="R48" i="1"/>
  <c r="S48" i="1"/>
  <c r="T48" i="1"/>
  <c r="U48" i="1"/>
  <c r="V48" i="1"/>
  <c r="W48" i="1"/>
  <c r="X48" i="1"/>
  <c r="Y48" i="1"/>
  <c r="Z48" i="1"/>
  <c r="AA48" i="1"/>
  <c r="AB48" i="1"/>
  <c r="AC48" i="1"/>
  <c r="AD48" i="1"/>
  <c r="AE48" i="1"/>
  <c r="AF48" i="1"/>
  <c r="I49" i="1"/>
  <c r="L49" i="1"/>
  <c r="M49" i="1"/>
  <c r="N49" i="1"/>
  <c r="O49" i="1"/>
  <c r="P49" i="1"/>
  <c r="Q49" i="1"/>
  <c r="R49" i="1"/>
  <c r="S49" i="1"/>
  <c r="T49" i="1"/>
  <c r="U49" i="1"/>
  <c r="V49" i="1"/>
  <c r="W49" i="1"/>
  <c r="X49" i="1"/>
  <c r="Y49" i="1"/>
  <c r="Z49" i="1"/>
  <c r="AA49" i="1"/>
  <c r="AB49" i="1"/>
  <c r="AC49" i="1"/>
  <c r="AD49" i="1"/>
  <c r="AE49" i="1"/>
  <c r="AF49" i="1"/>
  <c r="I50" i="1"/>
  <c r="L50" i="1"/>
  <c r="M50" i="1"/>
  <c r="N50" i="1"/>
  <c r="O50" i="1"/>
  <c r="P50" i="1"/>
  <c r="Q50" i="1"/>
  <c r="R50" i="1"/>
  <c r="S50" i="1"/>
  <c r="T50" i="1"/>
  <c r="U50" i="1"/>
  <c r="V50" i="1"/>
  <c r="W50" i="1"/>
  <c r="X50" i="1"/>
  <c r="Y50" i="1"/>
  <c r="Z50" i="1"/>
  <c r="AA50" i="1"/>
  <c r="AB50" i="1"/>
  <c r="AC50" i="1"/>
  <c r="AD50" i="1"/>
  <c r="AE50" i="1"/>
  <c r="AF50" i="1"/>
  <c r="I51" i="1"/>
  <c r="L51" i="1"/>
  <c r="M51" i="1"/>
  <c r="N51" i="1"/>
  <c r="O51" i="1"/>
  <c r="P51" i="1"/>
  <c r="Q51" i="1"/>
  <c r="R51" i="1"/>
  <c r="S51" i="1"/>
  <c r="T51" i="1"/>
  <c r="U51" i="1"/>
  <c r="V51" i="1"/>
  <c r="W51" i="1"/>
  <c r="X51" i="1"/>
  <c r="Y51" i="1"/>
  <c r="Z51" i="1"/>
  <c r="AA51" i="1"/>
  <c r="AB51" i="1"/>
  <c r="AC51" i="1"/>
  <c r="AD51" i="1"/>
  <c r="AE51" i="1"/>
  <c r="AF51" i="1"/>
  <c r="I52" i="1"/>
  <c r="L52" i="1"/>
  <c r="M52" i="1"/>
  <c r="N52" i="1"/>
  <c r="O52" i="1"/>
  <c r="P52" i="1"/>
  <c r="Q52" i="1"/>
  <c r="R52" i="1"/>
  <c r="S52" i="1"/>
  <c r="T52" i="1"/>
  <c r="U52" i="1"/>
  <c r="V52" i="1"/>
  <c r="W52" i="1"/>
  <c r="X52" i="1"/>
  <c r="Y52" i="1"/>
  <c r="Z52" i="1"/>
  <c r="AA52" i="1"/>
  <c r="AB52" i="1"/>
  <c r="AC52" i="1"/>
  <c r="AD52" i="1"/>
  <c r="AE52" i="1"/>
  <c r="AF52" i="1"/>
  <c r="I53" i="1"/>
  <c r="L53" i="1"/>
  <c r="M53" i="1"/>
  <c r="N53" i="1"/>
  <c r="O53" i="1"/>
  <c r="P53" i="1"/>
  <c r="Q53" i="1"/>
  <c r="R53" i="1"/>
  <c r="S53" i="1"/>
  <c r="T53" i="1"/>
  <c r="U53" i="1"/>
  <c r="V53" i="1"/>
  <c r="W53" i="1"/>
  <c r="X53" i="1"/>
  <c r="Y53" i="1"/>
  <c r="Z53" i="1"/>
  <c r="AA53" i="1"/>
  <c r="AB53" i="1"/>
  <c r="AC53" i="1"/>
  <c r="AD53" i="1"/>
  <c r="AE53" i="1"/>
  <c r="AF53" i="1"/>
  <c r="I54" i="1"/>
  <c r="L54" i="1"/>
  <c r="M54" i="1"/>
  <c r="N54" i="1"/>
  <c r="O54" i="1"/>
  <c r="P54" i="1"/>
  <c r="Q54" i="1"/>
  <c r="R54" i="1"/>
  <c r="S54" i="1"/>
  <c r="T54" i="1"/>
  <c r="U54" i="1"/>
  <c r="V54" i="1"/>
  <c r="W54" i="1"/>
  <c r="X54" i="1"/>
  <c r="Y54" i="1"/>
  <c r="Z54" i="1"/>
  <c r="AA54" i="1"/>
  <c r="AB54" i="1"/>
  <c r="AC54" i="1"/>
  <c r="AD54" i="1"/>
  <c r="AE54" i="1"/>
  <c r="AF54" i="1"/>
  <c r="I55" i="1"/>
  <c r="L55" i="1"/>
  <c r="M55" i="1"/>
  <c r="N55" i="1"/>
  <c r="O55" i="1"/>
  <c r="P55" i="1"/>
  <c r="Q55" i="1"/>
  <c r="R55" i="1"/>
  <c r="S55" i="1"/>
  <c r="T55" i="1"/>
  <c r="U55" i="1"/>
  <c r="V55" i="1"/>
  <c r="W55" i="1"/>
  <c r="X55" i="1"/>
  <c r="Y55" i="1"/>
  <c r="Z55" i="1"/>
  <c r="AA55" i="1"/>
  <c r="AB55" i="1"/>
  <c r="AC55" i="1"/>
  <c r="AD55" i="1"/>
  <c r="AE55" i="1"/>
  <c r="AF55" i="1"/>
  <c r="I56" i="1"/>
  <c r="L56" i="1"/>
  <c r="M56" i="1"/>
  <c r="N56" i="1"/>
  <c r="O56" i="1"/>
  <c r="P56" i="1"/>
  <c r="Q56" i="1"/>
  <c r="R56" i="1"/>
  <c r="S56" i="1"/>
  <c r="T56" i="1"/>
  <c r="U56" i="1"/>
  <c r="V56" i="1"/>
  <c r="W56" i="1"/>
  <c r="X56" i="1"/>
  <c r="Y56" i="1"/>
  <c r="Z56" i="1"/>
  <c r="AA56" i="1"/>
  <c r="AB56" i="1"/>
  <c r="AC56" i="1"/>
  <c r="AD56" i="1"/>
  <c r="AE56" i="1"/>
  <c r="AF56" i="1"/>
  <c r="I57" i="1"/>
  <c r="L57" i="1"/>
  <c r="M57" i="1"/>
  <c r="N57" i="1"/>
  <c r="O57" i="1"/>
  <c r="P57" i="1"/>
  <c r="Q57" i="1"/>
  <c r="R57" i="1"/>
  <c r="S57" i="1"/>
  <c r="T57" i="1"/>
  <c r="U57" i="1"/>
  <c r="V57" i="1"/>
  <c r="W57" i="1"/>
  <c r="X57" i="1"/>
  <c r="Y57" i="1"/>
  <c r="Z57" i="1"/>
  <c r="AA57" i="1"/>
  <c r="AB57" i="1"/>
  <c r="AC57" i="1"/>
  <c r="AD57" i="1"/>
  <c r="AE57" i="1"/>
  <c r="AF57" i="1"/>
  <c r="I58" i="1"/>
  <c r="L58" i="1"/>
  <c r="M58" i="1"/>
  <c r="N58" i="1"/>
  <c r="O58" i="1"/>
  <c r="P58" i="1"/>
  <c r="Q58" i="1"/>
  <c r="R58" i="1"/>
  <c r="S58" i="1"/>
  <c r="T58" i="1"/>
  <c r="U58" i="1"/>
  <c r="V58" i="1"/>
  <c r="W58" i="1"/>
  <c r="X58" i="1"/>
  <c r="Y58" i="1"/>
  <c r="Z58" i="1"/>
  <c r="AA58" i="1"/>
  <c r="AB58" i="1"/>
  <c r="AC58" i="1"/>
  <c r="AD58" i="1"/>
  <c r="AE58" i="1"/>
  <c r="AF58" i="1"/>
  <c r="I59" i="1"/>
  <c r="L59" i="1"/>
  <c r="M59" i="1"/>
  <c r="N59" i="1"/>
  <c r="O59" i="1"/>
  <c r="P59" i="1"/>
  <c r="Q59" i="1"/>
  <c r="R59" i="1"/>
  <c r="S59" i="1"/>
  <c r="T59" i="1"/>
  <c r="U59" i="1"/>
  <c r="V59" i="1"/>
  <c r="W59" i="1"/>
  <c r="X59" i="1"/>
  <c r="Y59" i="1"/>
  <c r="Z59" i="1"/>
  <c r="AA59" i="1"/>
  <c r="AB59" i="1"/>
  <c r="AC59" i="1"/>
  <c r="AD59" i="1"/>
  <c r="AE59" i="1"/>
  <c r="AF59" i="1"/>
  <c r="I60" i="1"/>
  <c r="L60" i="1"/>
  <c r="M60" i="1"/>
  <c r="N60" i="1"/>
  <c r="O60" i="1"/>
  <c r="P60" i="1"/>
  <c r="Q60" i="1"/>
  <c r="R60" i="1"/>
  <c r="S60" i="1"/>
  <c r="T60" i="1"/>
  <c r="U60" i="1"/>
  <c r="V60" i="1"/>
  <c r="W60" i="1"/>
  <c r="X60" i="1"/>
  <c r="Y60" i="1"/>
  <c r="Z60" i="1"/>
  <c r="AA60" i="1"/>
  <c r="AB60" i="1"/>
  <c r="AC60" i="1"/>
  <c r="AD60" i="1"/>
  <c r="AE60" i="1"/>
  <c r="AF60" i="1"/>
  <c r="I61" i="1"/>
  <c r="L61" i="1"/>
  <c r="M61" i="1"/>
  <c r="N61" i="1"/>
  <c r="O61" i="1"/>
  <c r="P61" i="1"/>
  <c r="Q61" i="1"/>
  <c r="R61" i="1"/>
  <c r="S61" i="1"/>
  <c r="T61" i="1"/>
  <c r="U61" i="1"/>
  <c r="V61" i="1"/>
  <c r="W61" i="1"/>
  <c r="X61" i="1"/>
  <c r="Y61" i="1"/>
  <c r="Z61" i="1"/>
  <c r="AA61" i="1"/>
  <c r="AB61" i="1"/>
  <c r="AC61" i="1"/>
  <c r="AD61" i="1"/>
  <c r="AE61" i="1"/>
  <c r="AF61" i="1"/>
  <c r="I62" i="1"/>
  <c r="L62" i="1"/>
  <c r="M62" i="1"/>
  <c r="N62" i="1"/>
  <c r="O62" i="1"/>
  <c r="P62" i="1"/>
  <c r="Q62" i="1"/>
  <c r="R62" i="1"/>
  <c r="S62" i="1"/>
  <c r="T62" i="1"/>
  <c r="U62" i="1"/>
  <c r="V62" i="1"/>
  <c r="W62" i="1"/>
  <c r="X62" i="1"/>
  <c r="Y62" i="1"/>
  <c r="Z62" i="1"/>
  <c r="AA62" i="1"/>
  <c r="AB62" i="1"/>
  <c r="AC62" i="1"/>
  <c r="AD62" i="1"/>
  <c r="AE62" i="1"/>
  <c r="AF62" i="1"/>
  <c r="I63" i="1"/>
  <c r="L63" i="1"/>
  <c r="M63" i="1"/>
  <c r="N63" i="1"/>
  <c r="O63" i="1"/>
  <c r="P63" i="1"/>
  <c r="Q63" i="1"/>
  <c r="R63" i="1"/>
  <c r="S63" i="1"/>
  <c r="T63" i="1"/>
  <c r="U63" i="1"/>
  <c r="V63" i="1"/>
  <c r="W63" i="1"/>
  <c r="X63" i="1"/>
  <c r="Y63" i="1"/>
  <c r="Z63" i="1"/>
  <c r="AA63" i="1"/>
  <c r="AB63" i="1"/>
  <c r="AC63" i="1"/>
  <c r="AD63" i="1"/>
  <c r="AE63" i="1"/>
  <c r="AF63" i="1"/>
  <c r="I64" i="1"/>
  <c r="L64" i="1"/>
  <c r="M64" i="1"/>
  <c r="N64" i="1"/>
  <c r="O64" i="1"/>
  <c r="P64" i="1"/>
  <c r="Q64" i="1"/>
  <c r="R64" i="1"/>
  <c r="S64" i="1"/>
  <c r="T64" i="1"/>
  <c r="U64" i="1"/>
  <c r="V64" i="1"/>
  <c r="W64" i="1"/>
  <c r="X64" i="1"/>
  <c r="Y64" i="1"/>
  <c r="Z64" i="1"/>
  <c r="AA64" i="1"/>
  <c r="AB64" i="1"/>
  <c r="AC64" i="1"/>
  <c r="AD64" i="1"/>
  <c r="AE64" i="1"/>
  <c r="AF64" i="1"/>
  <c r="I65" i="1"/>
  <c r="L65" i="1"/>
  <c r="M65" i="1"/>
  <c r="N65" i="1"/>
  <c r="O65" i="1"/>
  <c r="P65" i="1"/>
  <c r="Q65" i="1"/>
  <c r="R65" i="1"/>
  <c r="S65" i="1"/>
  <c r="T65" i="1"/>
  <c r="U65" i="1"/>
  <c r="V65" i="1"/>
  <c r="W65" i="1"/>
  <c r="X65" i="1"/>
  <c r="Y65" i="1"/>
  <c r="Z65" i="1"/>
  <c r="AA65" i="1"/>
  <c r="AB65" i="1"/>
  <c r="AC65" i="1"/>
  <c r="AD65" i="1"/>
  <c r="AE65" i="1"/>
  <c r="AF65" i="1"/>
  <c r="I66" i="1"/>
  <c r="L66" i="1"/>
  <c r="M66" i="1"/>
  <c r="N66" i="1"/>
  <c r="O66" i="1"/>
  <c r="P66" i="1"/>
  <c r="Q66" i="1"/>
  <c r="R66" i="1"/>
  <c r="S66" i="1"/>
  <c r="T66" i="1"/>
  <c r="U66" i="1"/>
  <c r="V66" i="1"/>
  <c r="W66" i="1"/>
  <c r="X66" i="1"/>
  <c r="Y66" i="1"/>
  <c r="Z66" i="1"/>
  <c r="AA66" i="1"/>
  <c r="AB66" i="1"/>
  <c r="AC66" i="1"/>
  <c r="AD66" i="1"/>
  <c r="AE66" i="1"/>
  <c r="AF66" i="1"/>
  <c r="I67" i="1"/>
  <c r="L67" i="1"/>
  <c r="M67" i="1"/>
  <c r="N67" i="1"/>
  <c r="O67" i="1"/>
  <c r="P67" i="1"/>
  <c r="Q67" i="1"/>
  <c r="R67" i="1"/>
  <c r="S67" i="1"/>
  <c r="T67" i="1"/>
  <c r="U67" i="1"/>
  <c r="V67" i="1"/>
  <c r="W67" i="1"/>
  <c r="X67" i="1"/>
  <c r="Y67" i="1"/>
  <c r="Z67" i="1"/>
  <c r="AA67" i="1"/>
  <c r="AB67" i="1"/>
  <c r="AC67" i="1"/>
  <c r="AD67" i="1"/>
  <c r="AE67" i="1"/>
  <c r="AF67" i="1"/>
  <c r="I68" i="1"/>
  <c r="L68" i="1"/>
  <c r="M68" i="1"/>
  <c r="N68" i="1"/>
  <c r="O68" i="1"/>
  <c r="P68" i="1"/>
  <c r="Q68" i="1"/>
  <c r="R68" i="1"/>
  <c r="S68" i="1"/>
  <c r="T68" i="1"/>
  <c r="U68" i="1"/>
  <c r="V68" i="1"/>
  <c r="W68" i="1"/>
  <c r="X68" i="1"/>
  <c r="Y68" i="1"/>
  <c r="Z68" i="1"/>
  <c r="AA68" i="1"/>
  <c r="AB68" i="1"/>
  <c r="AC68" i="1"/>
  <c r="AD68" i="1"/>
  <c r="AE68" i="1"/>
  <c r="AF68" i="1"/>
  <c r="I69" i="1"/>
  <c r="L69" i="1"/>
  <c r="M69" i="1"/>
  <c r="N69" i="1"/>
  <c r="O69" i="1"/>
  <c r="P69" i="1"/>
  <c r="Q69" i="1"/>
  <c r="R69" i="1"/>
  <c r="S69" i="1"/>
  <c r="T69" i="1"/>
  <c r="U69" i="1"/>
  <c r="V69" i="1"/>
  <c r="W69" i="1"/>
  <c r="X69" i="1"/>
  <c r="Y69" i="1"/>
  <c r="Z69" i="1"/>
  <c r="AA69" i="1"/>
  <c r="AB69" i="1"/>
  <c r="AC69" i="1"/>
  <c r="AD69" i="1"/>
  <c r="AE69" i="1"/>
  <c r="AF69" i="1"/>
  <c r="I70" i="1"/>
  <c r="L70" i="1"/>
  <c r="M70" i="1"/>
  <c r="N70" i="1"/>
  <c r="O70" i="1"/>
  <c r="P70" i="1"/>
  <c r="Q70" i="1"/>
  <c r="R70" i="1"/>
  <c r="S70" i="1"/>
  <c r="T70" i="1"/>
  <c r="U70" i="1"/>
  <c r="V70" i="1"/>
  <c r="W70" i="1"/>
  <c r="X70" i="1"/>
  <c r="Y70" i="1"/>
  <c r="Z70" i="1"/>
  <c r="AA70" i="1"/>
  <c r="AB70" i="1"/>
  <c r="AC70" i="1"/>
  <c r="AD70" i="1"/>
  <c r="AE70" i="1"/>
  <c r="AF70" i="1"/>
  <c r="I71" i="1"/>
  <c r="L71" i="1"/>
  <c r="M71" i="1"/>
  <c r="N71" i="1"/>
  <c r="O71" i="1"/>
  <c r="P71" i="1"/>
  <c r="Q71" i="1"/>
  <c r="R71" i="1"/>
  <c r="S71" i="1"/>
  <c r="T71" i="1"/>
  <c r="U71" i="1"/>
  <c r="V71" i="1"/>
  <c r="W71" i="1"/>
  <c r="X71" i="1"/>
  <c r="Y71" i="1"/>
  <c r="Z71" i="1"/>
  <c r="AA71" i="1"/>
  <c r="AB71" i="1"/>
  <c r="AC71" i="1"/>
  <c r="AD71" i="1"/>
  <c r="AE71" i="1"/>
  <c r="AF71" i="1"/>
  <c r="I72" i="1"/>
  <c r="L72" i="1"/>
  <c r="M72" i="1"/>
  <c r="N72" i="1"/>
  <c r="O72" i="1"/>
  <c r="P72" i="1"/>
  <c r="Q72" i="1"/>
  <c r="R72" i="1"/>
  <c r="S72" i="1"/>
  <c r="T72" i="1"/>
  <c r="U72" i="1"/>
  <c r="V72" i="1"/>
  <c r="W72" i="1"/>
  <c r="X72" i="1"/>
  <c r="Y72" i="1"/>
  <c r="Z72" i="1"/>
  <c r="AA72" i="1"/>
  <c r="AB72" i="1"/>
  <c r="AC72" i="1"/>
  <c r="AD72" i="1"/>
  <c r="AE72" i="1"/>
  <c r="AF72" i="1"/>
  <c r="I73" i="1"/>
  <c r="L73" i="1"/>
  <c r="M73" i="1"/>
  <c r="N73" i="1"/>
  <c r="O73" i="1"/>
  <c r="P73" i="1"/>
  <c r="Q73" i="1"/>
  <c r="R73" i="1"/>
  <c r="S73" i="1"/>
  <c r="T73" i="1"/>
  <c r="U73" i="1"/>
  <c r="V73" i="1"/>
  <c r="W73" i="1"/>
  <c r="X73" i="1"/>
  <c r="Y73" i="1"/>
  <c r="Z73" i="1"/>
  <c r="AA73" i="1"/>
  <c r="AB73" i="1"/>
  <c r="AC73" i="1"/>
  <c r="AD73" i="1"/>
  <c r="AE73" i="1"/>
  <c r="AF73" i="1"/>
  <c r="I74" i="1"/>
  <c r="L74" i="1"/>
  <c r="M74" i="1"/>
  <c r="N74" i="1"/>
  <c r="O74" i="1"/>
  <c r="P74" i="1"/>
  <c r="Q74" i="1"/>
  <c r="R74" i="1"/>
  <c r="S74" i="1"/>
  <c r="T74" i="1"/>
  <c r="U74" i="1"/>
  <c r="V74" i="1"/>
  <c r="W74" i="1"/>
  <c r="X74" i="1"/>
  <c r="Y74" i="1"/>
  <c r="Z74" i="1"/>
  <c r="AA74" i="1"/>
  <c r="AB74" i="1"/>
  <c r="AC74" i="1"/>
  <c r="AD74" i="1"/>
  <c r="AE74" i="1"/>
  <c r="AF74" i="1"/>
  <c r="L75" i="1"/>
  <c r="M75" i="1"/>
  <c r="N75" i="1"/>
  <c r="O75" i="1"/>
  <c r="P75" i="1"/>
  <c r="Q75" i="1"/>
  <c r="R75" i="1"/>
  <c r="S75" i="1"/>
  <c r="T75" i="1"/>
  <c r="U75" i="1"/>
  <c r="V75" i="1"/>
  <c r="W75" i="1"/>
  <c r="X75" i="1"/>
  <c r="Y75" i="1"/>
  <c r="Z75" i="1"/>
  <c r="AA75" i="1"/>
  <c r="AB75" i="1"/>
  <c r="AC75" i="1"/>
  <c r="AD75" i="1"/>
  <c r="AE75" i="1"/>
  <c r="AF75" i="1"/>
  <c r="L76" i="1"/>
  <c r="M76" i="1"/>
  <c r="N76" i="1"/>
  <c r="O76" i="1"/>
  <c r="P76" i="1"/>
  <c r="Q76" i="1"/>
  <c r="R76" i="1"/>
  <c r="S76" i="1"/>
  <c r="T76" i="1"/>
  <c r="U76" i="1"/>
  <c r="V76" i="1"/>
  <c r="W76" i="1"/>
  <c r="X76" i="1"/>
  <c r="Y76" i="1"/>
  <c r="Z76" i="1"/>
  <c r="AA76" i="1"/>
  <c r="AB76" i="1"/>
  <c r="AC76" i="1"/>
  <c r="AD76" i="1"/>
  <c r="AE76" i="1"/>
  <c r="AF76" i="1"/>
  <c r="L77" i="1"/>
  <c r="M77" i="1"/>
  <c r="N77" i="1"/>
  <c r="O77" i="1"/>
  <c r="P77" i="1"/>
  <c r="Q77" i="1"/>
  <c r="R77" i="1"/>
  <c r="S77" i="1"/>
  <c r="T77" i="1"/>
  <c r="U77" i="1"/>
  <c r="V77" i="1"/>
  <c r="W77" i="1"/>
  <c r="X77" i="1"/>
  <c r="Y77" i="1"/>
  <c r="Z77" i="1"/>
  <c r="AA77" i="1"/>
  <c r="AB77" i="1"/>
  <c r="AC77" i="1"/>
  <c r="AD77" i="1"/>
  <c r="AE77" i="1"/>
  <c r="AF77" i="1"/>
  <c r="L78" i="1"/>
  <c r="M78" i="1"/>
  <c r="N78" i="1"/>
  <c r="O78" i="1"/>
  <c r="P78" i="1"/>
  <c r="Q78" i="1"/>
  <c r="R78" i="1"/>
  <c r="S78" i="1"/>
  <c r="T78" i="1"/>
  <c r="U78" i="1"/>
  <c r="V78" i="1"/>
  <c r="W78" i="1"/>
  <c r="X78" i="1"/>
  <c r="Y78" i="1"/>
  <c r="Z78" i="1"/>
  <c r="AA78" i="1"/>
  <c r="AB78" i="1"/>
  <c r="AC78" i="1"/>
  <c r="AD78" i="1"/>
  <c r="AE78" i="1"/>
  <c r="AF78" i="1"/>
  <c r="L79" i="1"/>
  <c r="M79" i="1"/>
  <c r="N79" i="1"/>
  <c r="O79" i="1"/>
  <c r="P79" i="1"/>
  <c r="Q79" i="1"/>
  <c r="R79" i="1"/>
  <c r="S79" i="1"/>
  <c r="T79" i="1"/>
  <c r="U79" i="1"/>
  <c r="V79" i="1"/>
  <c r="W79" i="1"/>
  <c r="X79" i="1"/>
  <c r="Y79" i="1"/>
  <c r="Z79" i="1"/>
  <c r="AA79" i="1"/>
  <c r="AB79" i="1"/>
  <c r="AC79" i="1"/>
  <c r="AD79" i="1"/>
  <c r="AE79" i="1"/>
  <c r="AF79" i="1"/>
  <c r="L80" i="1"/>
  <c r="M80" i="1"/>
  <c r="N80" i="1"/>
  <c r="O80" i="1"/>
  <c r="P80" i="1"/>
  <c r="Q80" i="1"/>
  <c r="R80" i="1"/>
  <c r="S80" i="1"/>
  <c r="T80" i="1"/>
  <c r="U80" i="1"/>
  <c r="V80" i="1"/>
  <c r="W80" i="1"/>
  <c r="X80" i="1"/>
  <c r="Y80" i="1"/>
  <c r="Z80" i="1"/>
  <c r="AA80" i="1"/>
  <c r="AB80" i="1"/>
  <c r="AC80" i="1"/>
  <c r="AD80" i="1"/>
  <c r="AE80" i="1"/>
  <c r="AF80" i="1"/>
  <c r="M83" i="1"/>
  <c r="AB32" i="2" s="1"/>
  <c r="P83" i="1"/>
  <c r="S83" i="1"/>
  <c r="V83" i="1"/>
  <c r="Y83" i="1"/>
  <c r="AB83" i="1"/>
  <c r="AE83" i="1"/>
  <c r="M5" i="3" l="1" a="1"/>
  <c r="M5" i="3" s="1"/>
  <c r="N5" i="3" s="1" a="1"/>
  <c r="N5" i="3" s="1"/>
  <c r="A4" i="3"/>
  <c r="F5" i="3"/>
  <c r="L5" i="3" a="1"/>
  <c r="L5" i="3" s="1"/>
  <c r="C45" i="2"/>
  <c r="C25" i="2" s="1"/>
  <c r="C41" i="2"/>
  <c r="C19" i="2" s="1"/>
  <c r="K38" i="2"/>
  <c r="K36" i="2"/>
  <c r="C35" i="2"/>
  <c r="C10" i="2" s="1"/>
  <c r="AA33" i="2"/>
  <c r="AA32" i="2"/>
  <c r="F3" i="3"/>
  <c r="F2" i="3"/>
  <c r="D44" i="2"/>
  <c r="D24" i="2" s="1"/>
  <c r="D40" i="2"/>
  <c r="D18" i="2" s="1"/>
  <c r="L20" i="2" s="1"/>
  <c r="D38" i="2"/>
  <c r="D15" i="2" s="1"/>
  <c r="D36" i="2"/>
  <c r="D12" i="2" s="1"/>
  <c r="T34" i="2"/>
  <c r="T33" i="2"/>
  <c r="T32" i="2"/>
  <c r="C44" i="2"/>
  <c r="C24" i="2" s="1"/>
  <c r="C40" i="2"/>
  <c r="C18" i="2" s="1"/>
  <c r="C38" i="2"/>
  <c r="C15" i="2" s="1"/>
  <c r="C36" i="2"/>
  <c r="C12" i="2" s="1"/>
  <c r="S34" i="2"/>
  <c r="S33" i="2"/>
  <c r="S32" i="2"/>
  <c r="D47" i="2"/>
  <c r="D28" i="2" s="1"/>
  <c r="D43" i="2"/>
  <c r="D22" i="2" s="1"/>
  <c r="L39" i="2"/>
  <c r="L37" i="2"/>
  <c r="T35" i="2"/>
  <c r="L34" i="2"/>
  <c r="L33" i="2"/>
  <c r="L32" i="2"/>
  <c r="F4" i="3"/>
  <c r="A8" i="4"/>
  <c r="C8" i="4" s="1"/>
  <c r="C47" i="2"/>
  <c r="C28" i="2" s="1"/>
  <c r="C43" i="2"/>
  <c r="C22" i="2" s="1"/>
  <c r="K39" i="2"/>
  <c r="K37" i="2"/>
  <c r="S35" i="2"/>
  <c r="K34" i="2"/>
  <c r="K33" i="2"/>
  <c r="K32" i="2"/>
  <c r="A3" i="3"/>
  <c r="A2" i="3"/>
  <c r="D46" i="2"/>
  <c r="D27" i="2" s="1"/>
  <c r="L26" i="2" s="1"/>
  <c r="D42" i="2"/>
  <c r="D21" i="2" s="1"/>
  <c r="L21" i="2" s="1"/>
  <c r="D39" i="2"/>
  <c r="D16" i="2" s="1"/>
  <c r="D37" i="2"/>
  <c r="D13" i="2" s="1"/>
  <c r="L35" i="2"/>
  <c r="D34" i="2"/>
  <c r="D9" i="2" s="1"/>
  <c r="L9" i="2" s="1"/>
  <c r="D33" i="2"/>
  <c r="D7" i="2" s="1"/>
  <c r="D32" i="2"/>
  <c r="D6" i="2" s="1"/>
  <c r="L8" i="2" s="1"/>
  <c r="C46" i="2"/>
  <c r="C27" i="2" s="1"/>
  <c r="C42" i="2"/>
  <c r="C21" i="2" s="1"/>
  <c r="C39" i="2"/>
  <c r="C16" i="2" s="1"/>
  <c r="C37" i="2"/>
  <c r="C13" i="2" s="1"/>
  <c r="K35" i="2"/>
  <c r="C34" i="2"/>
  <c r="C9" i="2" s="1"/>
  <c r="C33" i="2"/>
  <c r="C7" i="2" s="1"/>
  <c r="C32" i="2"/>
  <c r="C6" i="2" s="1"/>
  <c r="D45" i="2"/>
  <c r="D25" i="2" s="1"/>
  <c r="D41" i="2"/>
  <c r="D19" i="2" s="1"/>
  <c r="L38" i="2"/>
  <c r="L36" i="2"/>
  <c r="D35" i="2"/>
  <c r="D10" i="2" s="1"/>
  <c r="AB33" i="2"/>
  <c r="L25" i="2" l="1"/>
  <c r="K21" i="2"/>
  <c r="G7" i="3" s="1"/>
  <c r="H7" i="3"/>
  <c r="N4" i="3"/>
  <c r="O5" i="3" a="1"/>
  <c r="O5" i="3" s="1"/>
  <c r="H9" i="3"/>
  <c r="K26" i="2"/>
  <c r="G9" i="3" s="1"/>
  <c r="I8" i="4"/>
  <c r="I7" i="4"/>
  <c r="I6" i="4"/>
  <c r="H2" i="3"/>
  <c r="M4" i="3" s="1"/>
  <c r="T11" i="2"/>
  <c r="K8" i="2"/>
  <c r="G2" i="3" s="1"/>
  <c r="M3" i="3" s="1"/>
  <c r="H6" i="3"/>
  <c r="K20" i="2"/>
  <c r="G6" i="3" s="1"/>
  <c r="T22" i="2"/>
  <c r="H3" i="3"/>
  <c r="K9" i="2"/>
  <c r="G3" i="3" s="1"/>
  <c r="N3" i="3" s="1"/>
  <c r="L13" i="2"/>
  <c r="L14" i="2"/>
  <c r="K14" i="2" l="1"/>
  <c r="G5" i="3" s="1"/>
  <c r="H5" i="3"/>
  <c r="T12" i="2"/>
  <c r="H4" i="3"/>
  <c r="O4" i="3" s="1"/>
  <c r="K13" i="2"/>
  <c r="G4" i="3" s="1"/>
  <c r="O3" i="3" s="1"/>
  <c r="S11" i="2"/>
  <c r="B2" i="3" s="1"/>
  <c r="K3" i="3" s="1"/>
  <c r="AB16" i="2"/>
  <c r="AA16" i="2" s="1"/>
  <c r="C2" i="3"/>
  <c r="K4" i="3" s="1"/>
  <c r="C4" i="3"/>
  <c r="S22" i="2"/>
  <c r="B4" i="3" s="1"/>
  <c r="H8" i="3"/>
  <c r="T23" i="2"/>
  <c r="K25" i="2"/>
  <c r="G8" i="3" s="1"/>
  <c r="S12" i="2" l="1"/>
  <c r="B3" i="3" s="1"/>
  <c r="C3" i="3"/>
  <c r="L4" i="3" s="1"/>
  <c r="L3" i="3" s="1"/>
  <c r="S23" i="2"/>
  <c r="B5" i="3" s="1"/>
  <c r="C5" i="3"/>
  <c r="AB17" i="2"/>
  <c r="AA17" i="2" l="1"/>
  <c r="AI16" i="2"/>
  <c r="AI27" i="2" l="1"/>
  <c r="AH16" i="2"/>
  <c r="A7" i="4"/>
  <c r="C7" i="4" s="1"/>
  <c r="E7" i="4" s="1"/>
  <c r="G7" i="4" s="1"/>
  <c r="AI26" i="2" l="1"/>
  <c r="A6" i="4"/>
  <c r="C6" i="4" l="1"/>
  <c r="E6" i="4" s="1"/>
  <c r="E8" i="4" s="1"/>
  <c r="G6" i="4" l="1"/>
  <c r="G8" i="4" s="1"/>
</calcChain>
</file>

<file path=xl/sharedStrings.xml><?xml version="1.0" encoding="utf-8"?>
<sst xmlns="http://schemas.openxmlformats.org/spreadsheetml/2006/main" count="433" uniqueCount="327">
  <si>
    <t>STREET RUN E</t>
  </si>
  <si>
    <t>STREET RUN D</t>
  </si>
  <si>
    <t>STREET RUN C</t>
  </si>
  <si>
    <t>STREET RUN B</t>
  </si>
  <si>
    <t>STREET RUN A</t>
  </si>
  <si>
    <t>SUPER STREET</t>
  </si>
  <si>
    <t>SUPER GAZ</t>
  </si>
  <si>
    <t>,</t>
  </si>
  <si>
    <t>PILOTE 3 P3</t>
  </si>
  <si>
    <t>PILOTE 11 P11</t>
  </si>
  <si>
    <t>PILOTE 10 P10</t>
  </si>
  <si>
    <t>PILOTE 25 P25</t>
  </si>
  <si>
    <t>PILOTE 36 P36</t>
  </si>
  <si>
    <t>PILOTE 39 P39</t>
  </si>
  <si>
    <t>PILOTE 28 P28</t>
  </si>
  <si>
    <t>PILOTE 27 P27</t>
  </si>
  <si>
    <t>PILOTE 2 P2</t>
  </si>
  <si>
    <t>PILOTE 15 P15</t>
  </si>
  <si>
    <t>PILOTE 1 P1</t>
  </si>
  <si>
    <t>P35</t>
  </si>
  <si>
    <t>PILOTE 35</t>
  </si>
  <si>
    <t>P33</t>
  </si>
  <si>
    <t>PILOTE 33</t>
  </si>
  <si>
    <t>P29</t>
  </si>
  <si>
    <t>PILOTE 29</t>
  </si>
  <si>
    <t>P32</t>
  </si>
  <si>
    <t>PILOTE 32</t>
  </si>
  <si>
    <t>P17</t>
  </si>
  <si>
    <t>PILOTE 17</t>
  </si>
  <si>
    <t>P8</t>
  </si>
  <si>
    <t>PILOTE 8</t>
  </si>
  <si>
    <t>P13</t>
  </si>
  <si>
    <t>PILOTE 13</t>
  </si>
  <si>
    <t>P31</t>
  </si>
  <si>
    <t>PILOTE 31</t>
  </si>
  <si>
    <t>P16</t>
  </si>
  <si>
    <t>PILOTE 16</t>
  </si>
  <si>
    <t>P7</t>
  </si>
  <si>
    <t>PILOTE 7</t>
  </si>
  <si>
    <t>P12</t>
  </si>
  <si>
    <t>PILOTE 12</t>
  </si>
  <si>
    <t>P23</t>
  </si>
  <si>
    <t>PILOTE 23</t>
  </si>
  <si>
    <t>P30</t>
  </si>
  <si>
    <t>PILOTE 30</t>
  </si>
  <si>
    <t>P18</t>
  </si>
  <si>
    <t>PILOTE 18</t>
  </si>
  <si>
    <t>P9</t>
  </si>
  <si>
    <t>PILOTE 9</t>
  </si>
  <si>
    <t>P6</t>
  </si>
  <si>
    <t>PILOTE 6</t>
  </si>
  <si>
    <t>P26</t>
  </si>
  <si>
    <t>PILOTE 26</t>
  </si>
  <si>
    <t>P34</t>
  </si>
  <si>
    <t>PILOTE 34</t>
  </si>
  <si>
    <t>P20</t>
  </si>
  <si>
    <t>PILOTE 20</t>
  </si>
  <si>
    <t>P24</t>
  </si>
  <si>
    <t>PILOTE 24</t>
  </si>
  <si>
    <t>P14</t>
  </si>
  <si>
    <t>PILOTE 14</t>
  </si>
  <si>
    <t>P5</t>
  </si>
  <si>
    <t>PILOTE 5</t>
  </si>
  <si>
    <t>P37</t>
  </si>
  <si>
    <t>PILOTE 37</t>
  </si>
  <si>
    <t>P22</t>
  </si>
  <si>
    <t>PILOTE 22</t>
  </si>
  <si>
    <t xml:space="preserve">STREET RUN A </t>
  </si>
  <si>
    <t>P4</t>
  </si>
  <si>
    <t>PILOTE 4</t>
  </si>
  <si>
    <t>P38</t>
  </si>
  <si>
    <t>PILOTE 38</t>
  </si>
  <si>
    <t>P19</t>
  </si>
  <si>
    <t>PILOTE 19</t>
  </si>
  <si>
    <t>P21</t>
  </si>
  <si>
    <t>PILOTE 21</t>
  </si>
  <si>
    <t>P3</t>
  </si>
  <si>
    <t>PILOTE 3</t>
  </si>
  <si>
    <t>P11</t>
  </si>
  <si>
    <t>PILOTE 11</t>
  </si>
  <si>
    <t>P28</t>
  </si>
  <si>
    <t>PILOTE 28</t>
  </si>
  <si>
    <t>P1</t>
  </si>
  <si>
    <t>PILOTE 1</t>
  </si>
  <si>
    <t>P10</t>
  </si>
  <si>
    <t>PILOTE 10</t>
  </si>
  <si>
    <t>P25</t>
  </si>
  <si>
    <t>PILOTE 25</t>
  </si>
  <si>
    <t>P36</t>
  </si>
  <si>
    <t>PILOTE 36</t>
  </si>
  <si>
    <t>P39</t>
  </si>
  <si>
    <t>PILOTE 39</t>
  </si>
  <si>
    <t>P27</t>
  </si>
  <si>
    <t>PILOTE 27</t>
  </si>
  <si>
    <t>P15</t>
  </si>
  <si>
    <t>PILOTE 15</t>
  </si>
  <si>
    <t>P2</t>
  </si>
  <si>
    <t>PILOTE 2</t>
  </si>
  <si>
    <t>Meilleur temps</t>
  </si>
  <si>
    <t>Nom</t>
  </si>
  <si>
    <t>N°</t>
  </si>
  <si>
    <t>Meilleur Temps</t>
  </si>
  <si>
    <t>Essaie 4</t>
  </si>
  <si>
    <t>Essaie 3</t>
  </si>
  <si>
    <t>Essaie 2</t>
  </si>
  <si>
    <t>Essaie 1</t>
  </si>
  <si>
    <t>Prénom</t>
  </si>
  <si>
    <t>N°du participant</t>
  </si>
  <si>
    <t>Catégorie couru</t>
  </si>
  <si>
    <t>LISTE DES PARTICIPANTS</t>
  </si>
  <si>
    <t>174ème Edition</t>
  </si>
  <si>
    <t>173ème Edition</t>
  </si>
  <si>
    <t>172ème Edition</t>
  </si>
  <si>
    <t>171er Edition</t>
  </si>
  <si>
    <t>170ème Edition</t>
  </si>
  <si>
    <t>169ème Edition</t>
  </si>
  <si>
    <t>168ème Edition</t>
  </si>
  <si>
    <t>167ème Edition</t>
  </si>
  <si>
    <t>166ème Edition</t>
  </si>
  <si>
    <t>165ème Edition</t>
  </si>
  <si>
    <t>164ème Edition</t>
  </si>
  <si>
    <t>163ème Edition</t>
  </si>
  <si>
    <t>162ème Edition</t>
  </si>
  <si>
    <t>161er Edition</t>
  </si>
  <si>
    <t>160ème Edition</t>
  </si>
  <si>
    <t>159ème Edition</t>
  </si>
  <si>
    <t>158ème Edition</t>
  </si>
  <si>
    <t>157ème Edition</t>
  </si>
  <si>
    <t>156ème Edition</t>
  </si>
  <si>
    <t>155ème Edition</t>
  </si>
  <si>
    <t>154ème Edition</t>
  </si>
  <si>
    <t>153ème Edition</t>
  </si>
  <si>
    <t>152ème Edition</t>
  </si>
  <si>
    <t>151er Edition</t>
  </si>
  <si>
    <t>150ème Edition</t>
  </si>
  <si>
    <t>149ème Edition</t>
  </si>
  <si>
    <t>148ème Edition</t>
  </si>
  <si>
    <t>147ème Edition</t>
  </si>
  <si>
    <t>146ème Edition</t>
  </si>
  <si>
    <t>145ème Edition</t>
  </si>
  <si>
    <t>144ème Edition</t>
  </si>
  <si>
    <t>143ème Edition</t>
  </si>
  <si>
    <t>142ème Edition</t>
  </si>
  <si>
    <t>141er Edition</t>
  </si>
  <si>
    <t>140ème Edition</t>
  </si>
  <si>
    <t>139ème Edition</t>
  </si>
  <si>
    <t>138ème Edition</t>
  </si>
  <si>
    <t>137ème Edition</t>
  </si>
  <si>
    <t>136ème Edition</t>
  </si>
  <si>
    <t>135ème Edition</t>
  </si>
  <si>
    <t>134ème Edition</t>
  </si>
  <si>
    <t>133ème Edition</t>
  </si>
  <si>
    <t>132ème Edition</t>
  </si>
  <si>
    <t>131er Edition</t>
  </si>
  <si>
    <t>130ème Edition</t>
  </si>
  <si>
    <t>129ème Edition</t>
  </si>
  <si>
    <t>128ème Edition</t>
  </si>
  <si>
    <t>127ème Edition</t>
  </si>
  <si>
    <t>126ème Edition</t>
  </si>
  <si>
    <t>125ème Edition</t>
  </si>
  <si>
    <t>124ème Edition</t>
  </si>
  <si>
    <t>123ème Edition</t>
  </si>
  <si>
    <t>122ème Edition</t>
  </si>
  <si>
    <t>121er Edition</t>
  </si>
  <si>
    <t>120ème Edition</t>
  </si>
  <si>
    <t>119ème Edition</t>
  </si>
  <si>
    <t>118ème Edition</t>
  </si>
  <si>
    <t>117ème Edition</t>
  </si>
  <si>
    <t>116ème Edition</t>
  </si>
  <si>
    <t>115ème Edition</t>
  </si>
  <si>
    <t>114ème Edition</t>
  </si>
  <si>
    <t>113ème Edition</t>
  </si>
  <si>
    <t>112ème Edition</t>
  </si>
  <si>
    <t>111ème Edition</t>
  </si>
  <si>
    <t>110ème Edition</t>
  </si>
  <si>
    <t>109ème Edition</t>
  </si>
  <si>
    <t>108ème Edition</t>
  </si>
  <si>
    <t>107ème Edition</t>
  </si>
  <si>
    <t>106ème Edition</t>
  </si>
  <si>
    <t>105ème Edition</t>
  </si>
  <si>
    <t>104ème Edition</t>
  </si>
  <si>
    <t>103ème Edition</t>
  </si>
  <si>
    <t>102ème Edition</t>
  </si>
  <si>
    <t>101ème Edition</t>
  </si>
  <si>
    <t>100ème Edition</t>
  </si>
  <si>
    <t>99ème Edition</t>
  </si>
  <si>
    <t>98ème Edition</t>
  </si>
  <si>
    <t>100ème EDITION</t>
  </si>
  <si>
    <t>RUN TROPHY 2065</t>
  </si>
  <si>
    <t>97ème Edition</t>
  </si>
  <si>
    <t>99ème EDITION</t>
  </si>
  <si>
    <t>RUN TROPHY 2064</t>
  </si>
  <si>
    <t>96ème Edition</t>
  </si>
  <si>
    <t>98ème EDITION</t>
  </si>
  <si>
    <t>RUN TROPHY 2063</t>
  </si>
  <si>
    <t>95ème Edition</t>
  </si>
  <si>
    <t>97ème EDITION</t>
  </si>
  <si>
    <t>RUN TROPHY 2062</t>
  </si>
  <si>
    <t>94ème Edition</t>
  </si>
  <si>
    <t>96ème EDITION</t>
  </si>
  <si>
    <t>RUN TROPHY 2061</t>
  </si>
  <si>
    <t>93ème Edition</t>
  </si>
  <si>
    <t>95ème EDITION</t>
  </si>
  <si>
    <t>RUN TROPHY 2060</t>
  </si>
  <si>
    <t>92ème Edition</t>
  </si>
  <si>
    <t>94ème EDITION</t>
  </si>
  <si>
    <t>RUN TROPHY 2059</t>
  </si>
  <si>
    <t>91ème Edition</t>
  </si>
  <si>
    <t>93ème EDITION</t>
  </si>
  <si>
    <t>RUN TROPHY 2058</t>
  </si>
  <si>
    <t>90ème Edition</t>
  </si>
  <si>
    <t>92ème EDITION</t>
  </si>
  <si>
    <t>RUN TROPHY 2057</t>
  </si>
  <si>
    <t>89ème Edition</t>
  </si>
  <si>
    <t>91ème EDITION</t>
  </si>
  <si>
    <t>RUN TROPHY 2056</t>
  </si>
  <si>
    <t>88ème Edition</t>
  </si>
  <si>
    <t>90ème EDITION</t>
  </si>
  <si>
    <t>RUN TROPHY 2055</t>
  </si>
  <si>
    <t>87ème Edition</t>
  </si>
  <si>
    <t>89ème EDITION</t>
  </si>
  <si>
    <t>RUN TROPHY 2054</t>
  </si>
  <si>
    <t>86ème Edition</t>
  </si>
  <si>
    <t>88ème EDITION</t>
  </si>
  <si>
    <t>RUN TROPHY 2053</t>
  </si>
  <si>
    <t>85ème Edition</t>
  </si>
  <si>
    <t>87ème EDITION</t>
  </si>
  <si>
    <t>RUN TROPHY 2052</t>
  </si>
  <si>
    <t>84ème Edition</t>
  </si>
  <si>
    <t>86ème EDITION</t>
  </si>
  <si>
    <t>RUN TROPHY 2051</t>
  </si>
  <si>
    <t>83ème Edition</t>
  </si>
  <si>
    <t>85ème EDITION</t>
  </si>
  <si>
    <t>RUN TROPHY 2050</t>
  </si>
  <si>
    <t>82ème Edition</t>
  </si>
  <si>
    <t>84ème EDITION</t>
  </si>
  <si>
    <t>RUN TROPHY 2049</t>
  </si>
  <si>
    <t>81ème Edition</t>
  </si>
  <si>
    <t>83ème EDITION</t>
  </si>
  <si>
    <t>RUN TROPHY 2048</t>
  </si>
  <si>
    <t>80ème Edition</t>
  </si>
  <si>
    <t>Course 8</t>
  </si>
  <si>
    <t>82ème EDITION</t>
  </si>
  <si>
    <t>RUN TROPHY 2047</t>
  </si>
  <si>
    <t>79ème Edition</t>
  </si>
  <si>
    <t>81ème EDITION</t>
  </si>
  <si>
    <t>RUN TROPHY 2046</t>
  </si>
  <si>
    <t>78ème Edition</t>
  </si>
  <si>
    <t>Vainqueur</t>
  </si>
  <si>
    <t>Course 4</t>
  </si>
  <si>
    <t>80ème EDITION</t>
  </si>
  <si>
    <t>RUN TROPHY 2045</t>
  </si>
  <si>
    <t>77ème Edition</t>
  </si>
  <si>
    <t>Course 7</t>
  </si>
  <si>
    <t>79ème EDITION</t>
  </si>
  <si>
    <t>RUN TROPHY 2044</t>
  </si>
  <si>
    <t>76ème Edition</t>
  </si>
  <si>
    <t>78ème EDITION</t>
  </si>
  <si>
    <t>RUN TROPHY 2043</t>
  </si>
  <si>
    <t>75ème Edition</t>
  </si>
  <si>
    <t>Course 2</t>
  </si>
  <si>
    <t>77ème EDITION</t>
  </si>
  <si>
    <t>RUN TROPHY 2042</t>
  </si>
  <si>
    <t>74ème Edition</t>
  </si>
  <si>
    <t>Course 6</t>
  </si>
  <si>
    <t>76ème EDITION</t>
  </si>
  <si>
    <t>RUN TROPHY 2041</t>
  </si>
  <si>
    <t>73ème Edition</t>
  </si>
  <si>
    <t>Course 3</t>
  </si>
  <si>
    <t>75ème EDITION</t>
  </si>
  <si>
    <t>RUN TROPHY 2040</t>
  </si>
  <si>
    <t>72ème Edition</t>
  </si>
  <si>
    <t>74ème EDITION</t>
  </si>
  <si>
    <t>RUN TROPHY 2039</t>
  </si>
  <si>
    <t>71eme Edition</t>
  </si>
  <si>
    <t>Course 5</t>
  </si>
  <si>
    <t>73ème EDITION</t>
  </si>
  <si>
    <t>RUN TROPHY 2038</t>
  </si>
  <si>
    <t>70ème Edition</t>
  </si>
  <si>
    <t>72ème EDITION</t>
  </si>
  <si>
    <t>RUN TROPHY 2037</t>
  </si>
  <si>
    <t>69ème Edition</t>
  </si>
  <si>
    <t>Finale</t>
  </si>
  <si>
    <t>Course 1</t>
  </si>
  <si>
    <t>71ème EDITION</t>
  </si>
  <si>
    <t>RUN TROPHY 2036</t>
  </si>
  <si>
    <t>68ème Edition</t>
  </si>
  <si>
    <t>70ème EDITION</t>
  </si>
  <si>
    <t>RUN TROPHY 2035</t>
  </si>
  <si>
    <t>67ème Edition</t>
  </si>
  <si>
    <t>69ème EDITION</t>
  </si>
  <si>
    <t>RUN TROPHY 2034</t>
  </si>
  <si>
    <t>66ème Edition</t>
  </si>
  <si>
    <t>68ème EDITION</t>
  </si>
  <si>
    <t>RUN TROPHY 2033</t>
  </si>
  <si>
    <t>65ème Edition</t>
  </si>
  <si>
    <t>67ème EDITION</t>
  </si>
  <si>
    <t>RUN TROPHY 2032</t>
  </si>
  <si>
    <t>64ème Edition</t>
  </si>
  <si>
    <t>66ème EDITION</t>
  </si>
  <si>
    <t>RUN TROPHY 2031</t>
  </si>
  <si>
    <t>63ème Edition</t>
  </si>
  <si>
    <t>65ème EDITION</t>
  </si>
  <si>
    <t>RUN TROPHY 2030</t>
  </si>
  <si>
    <t>62ème Edition</t>
  </si>
  <si>
    <t>64ème EDITION "Jean-Marie CHATEAUNEUF"</t>
  </si>
  <si>
    <t>RUN TROPHY 2029</t>
  </si>
  <si>
    <t>61ème Edition</t>
  </si>
  <si>
    <t xml:space="preserve">64ème EDITION </t>
  </si>
  <si>
    <t>RUN TROPHY 2028</t>
  </si>
  <si>
    <t>60ème Edition</t>
  </si>
  <si>
    <t>63ème EDITION</t>
  </si>
  <si>
    <t>RUN TROPHY 2027</t>
  </si>
  <si>
    <t>59ème Edition</t>
  </si>
  <si>
    <t>62ème EDITION</t>
  </si>
  <si>
    <t>RUN TROPHY 2026</t>
  </si>
  <si>
    <t>58ème Edition</t>
  </si>
  <si>
    <t>Temps</t>
  </si>
  <si>
    <t>F-Départ</t>
  </si>
  <si>
    <t>Obs</t>
  </si>
  <si>
    <t>61ème EDITION</t>
  </si>
  <si>
    <t>RUN TROPHY 2025</t>
  </si>
  <si>
    <t>57ème Edition</t>
  </si>
  <si>
    <t>60ème EDITION</t>
  </si>
  <si>
    <t>RUN TROPHY 2024</t>
  </si>
  <si>
    <t>56ème Edition</t>
  </si>
  <si>
    <t>Super Gaz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</si>
</sst>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,##0.000"/>
    <numFmt numFmtId="165" formatCode="0.000"/>
    <numFmt numFmtId="166" formatCode="#&quot; &quot;?/2"/>
    <numFmt numFmtId="167" formatCode="#&quot; &quot;?/4"/>
    <numFmt numFmtId="168" formatCode="#&quot; &quot;?/8"/>
    <numFmt numFmtId="169" formatCode="#&quot; &quot;??/16"/>
  </numFmts>
  <fonts count="55" x14ac:knownFonts="1">
    <font>
      <sz val="10"/>
      <name val="Arial"/>
      <family val="2"/>
    </font>
    <font>
      <sz val="10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b/>
      <sz val="10"/>
      <color rgb="FF002060"/>
      <name val="Calibri Light"/>
      <family val="2"/>
      <scheme val="major"/>
    </font>
    <font>
      <sz val="10"/>
      <color rgb="FF002060"/>
      <name val="Calibri Light"/>
      <family val="2"/>
      <scheme val="major"/>
    </font>
    <font>
      <sz val="10"/>
      <color indexed="8"/>
      <name val="Arial"/>
      <family val="2"/>
    </font>
    <font>
      <sz val="10"/>
      <color theme="0"/>
      <name val="Calibri Light"/>
      <family val="2"/>
      <scheme val="major"/>
    </font>
    <font>
      <sz val="10"/>
      <color theme="1"/>
      <name val="Calibri Light"/>
      <family val="2"/>
      <scheme val="major"/>
    </font>
    <font>
      <b/>
      <sz val="10"/>
      <color rgb="FFFF0000"/>
      <name val="Calibri Light"/>
      <family val="2"/>
      <scheme val="major"/>
    </font>
    <font>
      <b/>
      <sz val="10"/>
      <name val="Calibri Light"/>
      <family val="2"/>
      <scheme val="major"/>
    </font>
    <font>
      <sz val="12"/>
      <name val="Calibri Light"/>
      <family val="2"/>
      <scheme val="major"/>
    </font>
    <font>
      <b/>
      <sz val="12"/>
      <name val="Calibri Light"/>
      <family val="2"/>
      <scheme val="major"/>
    </font>
    <font>
      <sz val="12"/>
      <color rgb="FFFF0000"/>
      <name val="Calibri Light"/>
      <family val="2"/>
      <scheme val="major"/>
    </font>
    <font>
      <sz val="12"/>
      <color rgb="FF002060"/>
      <name val="Calibri Light"/>
      <family val="2"/>
      <scheme val="major"/>
    </font>
    <font>
      <b/>
      <sz val="12"/>
      <color rgb="FF002060"/>
      <name val="Calibri Light"/>
      <family val="2"/>
      <scheme val="major"/>
    </font>
    <font>
      <sz val="10"/>
      <color theme="0"/>
      <name val="Arial"/>
      <family val="2"/>
    </font>
    <font>
      <b/>
      <sz val="16"/>
      <name val="Calibri Light"/>
      <family val="2"/>
      <scheme val="major"/>
    </font>
    <font>
      <sz val="10"/>
      <name val="Wingdings 3"/>
      <family val="1"/>
      <charset val="2"/>
    </font>
    <font>
      <sz val="9"/>
      <name val="Calibri Light"/>
      <family val="2"/>
      <scheme val="major"/>
    </font>
    <font>
      <sz val="16"/>
      <name val="Calibri Light"/>
      <family val="2"/>
      <scheme val="major"/>
    </font>
    <font>
      <b/>
      <sz val="10"/>
      <color theme="0"/>
      <name val="Calibri Light"/>
      <family val="2"/>
      <scheme val="major"/>
    </font>
    <font>
      <b/>
      <sz val="16"/>
      <color theme="0"/>
      <name val="Calibri Light"/>
      <family val="2"/>
      <scheme val="major"/>
    </font>
    <font>
      <sz val="10"/>
      <color theme="0"/>
      <name val="Wingdings 3"/>
      <family val="1"/>
      <charset val="2"/>
    </font>
    <font>
      <sz val="9"/>
      <color theme="0"/>
      <name val="Calibri Light"/>
      <family val="2"/>
      <scheme val="major"/>
    </font>
    <font>
      <sz val="16"/>
      <color theme="0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sz val="10"/>
      <color theme="1"/>
      <name val="Wingdings 3"/>
      <family val="1"/>
      <charset val="2"/>
    </font>
    <font>
      <sz val="9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sz val="8"/>
      <color theme="0"/>
      <name val="Calibri Light"/>
      <family val="2"/>
      <scheme val="major"/>
    </font>
    <font>
      <b/>
      <sz val="12"/>
      <color theme="0"/>
      <name val="Calibri Light"/>
      <family val="2"/>
      <scheme val="major"/>
    </font>
    <font>
      <sz val="12"/>
      <color theme="0"/>
      <name val="Calibri Light"/>
      <family val="2"/>
      <scheme val="major"/>
    </font>
    <font>
      <sz val="14"/>
      <color theme="0"/>
      <name val="Calibri Light"/>
      <family val="2"/>
      <scheme val="major"/>
    </font>
    <font>
      <b/>
      <sz val="14"/>
      <color theme="0"/>
      <name val="Calibri Light"/>
      <family val="2"/>
      <scheme val="major"/>
    </font>
    <font>
      <sz val="12"/>
      <color theme="0"/>
      <name val="Wingdings 3"/>
      <family val="1"/>
      <charset val="2"/>
    </font>
    <font>
      <sz val="14"/>
      <name val="Calibri Light"/>
      <family val="2"/>
      <scheme val="major"/>
    </font>
    <font>
      <b/>
      <sz val="14"/>
      <name val="Calibri Light"/>
      <family val="2"/>
      <scheme val="major"/>
    </font>
    <font>
      <sz val="14"/>
      <name val="Wingdings 3"/>
      <family val="1"/>
      <charset val="2"/>
    </font>
    <font>
      <sz val="18"/>
      <name val="Calibri Light"/>
      <family val="2"/>
      <scheme val="major"/>
    </font>
    <font>
      <sz val="28"/>
      <name val="Arial Rounded MT Bold"/>
      <family val="2"/>
    </font>
    <font>
      <sz val="14"/>
      <name val="Wingdings"/>
      <charset val="2"/>
    </font>
    <font>
      <sz val="36"/>
      <color theme="0"/>
      <name val="Arial Rounded MT Bold"/>
      <family val="2"/>
    </font>
    <font>
      <b/>
      <sz val="13"/>
      <color theme="0"/>
      <name val="Calibri Light"/>
      <family val="2"/>
      <scheme val="major"/>
    </font>
    <font>
      <sz val="12"/>
      <name val="Wingdings 3"/>
      <family val="1"/>
      <charset val="2"/>
    </font>
    <font>
      <sz val="36"/>
      <name val="Calibri Light"/>
      <family val="2"/>
      <scheme val="major"/>
    </font>
    <font>
      <sz val="30"/>
      <name val="Arial Rounded MT Bold"/>
      <family val="2"/>
    </font>
    <font>
      <sz val="40"/>
      <name val="Arial Rounded MT Bold"/>
      <family val="2"/>
    </font>
    <font>
      <sz val="48"/>
      <name val="Arial Rounded MT Bold"/>
      <family val="2"/>
    </font>
    <font>
      <sz val="14"/>
      <name val="Arial Rounded MT Bold"/>
      <family val="2"/>
    </font>
    <font>
      <sz val="14"/>
      <color rgb="FFFF0000"/>
      <name val="Arial Rounded MT Bold"/>
      <family val="2"/>
    </font>
    <font>
      <sz val="14"/>
      <color theme="1"/>
      <name val="Arial Rounded MT Bold"/>
      <family val="2"/>
    </font>
    <font>
      <sz val="22"/>
      <name val="Arial Rounded MT Bold"/>
      <family val="2"/>
    </font>
    <font>
      <sz val="26"/>
      <color theme="1"/>
      <name val="Arial Rounded MT Bold"/>
      <family val="2"/>
    </font>
    <font>
      <sz val="14"/>
      <color theme="1"/>
      <name val="Calibri Light"/>
      <family val="2"/>
      <scheme val="major"/>
    </font>
  </fonts>
  <fills count="2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4506668294322"/>
        <bgColor indexed="64"/>
      </patternFill>
    </fill>
    <fill>
      <patternFill patternType="solid">
        <fgColor theme="4" tint="0.39994506668294322"/>
        <bgColor indexed="0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ED2DB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DDD"/>
        <bgColor indexed="64"/>
      </patternFill>
    </fill>
  </fills>
  <borders count="66">
    <border>
      <left/>
      <right/>
      <top/>
      <bottom/>
      <diagonal/>
    </border>
    <border>
      <left style="thin">
        <color rgb="FF002060"/>
      </left>
      <right style="medium">
        <color rgb="FF002060"/>
      </right>
      <top/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/>
      <bottom style="medium">
        <color rgb="FF002060"/>
      </bottom>
      <diagonal/>
    </border>
    <border>
      <left/>
      <right/>
      <top/>
      <bottom style="medium">
        <color rgb="FF002060"/>
      </bottom>
      <diagonal/>
    </border>
    <border>
      <left style="medium">
        <color rgb="FF002060"/>
      </left>
      <right style="thin">
        <color indexed="64"/>
      </right>
      <top/>
      <bottom style="medium">
        <color rgb="FF002060"/>
      </bottom>
      <diagonal/>
    </border>
    <border>
      <left/>
      <right style="medium">
        <color rgb="FF002060"/>
      </right>
      <top/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/>
      <bottom/>
      <diagonal/>
    </border>
    <border>
      <left style="medium">
        <color rgb="FF002060"/>
      </left>
      <right style="thin">
        <color rgb="FF002060"/>
      </right>
      <top/>
      <bottom/>
      <diagonal/>
    </border>
    <border>
      <left style="medium">
        <color rgb="FF002060"/>
      </left>
      <right style="thin">
        <color indexed="64"/>
      </right>
      <top/>
      <bottom/>
      <diagonal/>
    </border>
    <border>
      <left/>
      <right style="medium">
        <color rgb="FF002060"/>
      </right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theme="3" tint="-0.24994659260841701"/>
      </left>
      <right style="medium">
        <color rgb="FF002060"/>
      </right>
      <top style="medium">
        <color rgb="FF002060"/>
      </top>
      <bottom style="medium">
        <color rgb="FF002060"/>
      </bottom>
      <diagonal/>
    </border>
    <border>
      <left style="medium">
        <color theme="3" tint="-0.24994659260841701"/>
      </left>
      <right style="medium">
        <color theme="3" tint="-0.24994659260841701"/>
      </right>
      <top style="medium">
        <color rgb="FF002060"/>
      </top>
      <bottom style="medium">
        <color rgb="FF002060"/>
      </bottom>
      <diagonal/>
    </border>
    <border>
      <left style="medium">
        <color rgb="FF002060"/>
      </left>
      <right style="medium">
        <color theme="3" tint="-0.24994659260841701"/>
      </right>
      <top style="medium">
        <color rgb="FF002060"/>
      </top>
      <bottom style="medium">
        <color rgb="FF002060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auto="1"/>
      </left>
      <right style="medium">
        <color auto="1"/>
      </right>
      <top style="dotted">
        <color indexed="64"/>
      </top>
      <bottom/>
      <diagonal/>
    </border>
    <border>
      <left style="thin">
        <color auto="1"/>
      </left>
      <right style="thin">
        <color auto="1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rgb="FF002060"/>
      </left>
      <right style="medium">
        <color rgb="FF002060"/>
      </right>
      <top style="hair">
        <color rgb="FF002060"/>
      </top>
      <bottom style="medium">
        <color rgb="FF002060"/>
      </bottom>
      <diagonal/>
    </border>
    <border>
      <left style="thin">
        <color rgb="FF002060"/>
      </left>
      <right style="thin">
        <color rgb="FF002060"/>
      </right>
      <top style="hair">
        <color rgb="FF002060"/>
      </top>
      <bottom style="medium">
        <color rgb="FF002060"/>
      </bottom>
      <diagonal/>
    </border>
    <border>
      <left style="medium">
        <color rgb="FF002060"/>
      </left>
      <right style="thin">
        <color rgb="FF002060"/>
      </right>
      <top style="hair">
        <color rgb="FF002060"/>
      </top>
      <bottom style="medium">
        <color rgb="FF002060"/>
      </bottom>
      <diagonal/>
    </border>
    <border>
      <left style="thin">
        <color rgb="FF002060"/>
      </left>
      <right style="medium">
        <color rgb="FF002060"/>
      </right>
      <top style="hair">
        <color rgb="FF002060"/>
      </top>
      <bottom style="hair">
        <color rgb="FF002060"/>
      </bottom>
      <diagonal/>
    </border>
    <border>
      <left style="thin">
        <color rgb="FF002060"/>
      </left>
      <right style="thin">
        <color rgb="FF002060"/>
      </right>
      <top/>
      <bottom style="hair">
        <color rgb="FF002060"/>
      </bottom>
      <diagonal/>
    </border>
    <border>
      <left style="thin">
        <color rgb="FF002060"/>
      </left>
      <right style="thin">
        <color rgb="FF002060"/>
      </right>
      <top style="hair">
        <color rgb="FF002060"/>
      </top>
      <bottom style="hair">
        <color rgb="FF002060"/>
      </bottom>
      <diagonal/>
    </border>
    <border>
      <left style="medium">
        <color rgb="FF002060"/>
      </left>
      <right style="thin">
        <color rgb="FF002060"/>
      </right>
      <top style="hair">
        <color rgb="FF002060"/>
      </top>
      <bottom style="hair">
        <color rgb="FF002060"/>
      </bottom>
      <diagonal/>
    </border>
    <border>
      <left style="thin">
        <color auto="1"/>
      </left>
      <right style="medium">
        <color auto="1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auto="1"/>
      </left>
      <right style="medium">
        <color auto="1"/>
      </right>
      <top/>
      <bottom style="dotted">
        <color indexed="64"/>
      </bottom>
      <diagonal/>
    </border>
    <border>
      <left style="thin">
        <color rgb="FF002060"/>
      </left>
      <right style="medium">
        <color rgb="FF002060"/>
      </right>
      <top/>
      <bottom style="hair">
        <color rgb="FF002060"/>
      </bottom>
      <diagonal/>
    </border>
    <border>
      <left style="medium">
        <color rgb="FF002060"/>
      </left>
      <right style="thin">
        <color rgb="FF002060"/>
      </right>
      <top/>
      <bottom style="hair">
        <color rgb="FF002060"/>
      </bottom>
      <diagonal/>
    </border>
    <border>
      <left style="thin">
        <color auto="1"/>
      </left>
      <right style="medium">
        <color auto="1"/>
      </right>
      <top style="medium">
        <color indexed="64"/>
      </top>
      <bottom style="dotted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2060"/>
      </left>
      <right style="medium">
        <color rgb="FF002060"/>
      </right>
      <top style="thin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 style="medium">
        <color auto="1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rgb="FF002060"/>
      </left>
      <right style="medium">
        <color rgb="FF002060"/>
      </right>
      <top style="medium">
        <color rgb="FF002060"/>
      </top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 style="medium">
        <color rgb="FF002060"/>
      </left>
      <right style="thin">
        <color rgb="FF002060"/>
      </right>
      <top style="medium">
        <color rgb="FF002060"/>
      </top>
      <bottom style="thin">
        <color rgb="FF002060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 diagonalUp="1">
      <left/>
      <right/>
      <top/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 diagonalDown="1">
      <left/>
      <right/>
      <top/>
      <bottom/>
      <diagonal style="thin">
        <color indexed="64"/>
      </diagonal>
    </border>
    <border diagonalUp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>
      <left/>
      <right/>
      <top/>
      <bottom style="thin">
        <color auto="1"/>
      </bottom>
      <diagonal/>
    </border>
    <border diagonalUp="1">
      <left/>
      <right style="thin">
        <color indexed="64"/>
      </right>
      <top/>
      <bottom/>
      <diagonal style="thin">
        <color indexed="64"/>
      </diagonal>
    </border>
    <border diagonalUp="1">
      <left style="thin">
        <color indexed="64"/>
      </left>
      <right/>
      <top/>
      <bottom/>
      <diagonal style="thin">
        <color indexed="64"/>
      </diagonal>
    </border>
  </borders>
  <cellStyleXfs count="2">
    <xf numFmtId="0" fontId="0" fillId="0" borderId="0"/>
    <xf numFmtId="0" fontId="5" fillId="0" borderId="0"/>
  </cellStyleXfs>
  <cellXfs count="321">
    <xf numFmtId="0" fontId="0" fillId="0" borderId="0" xfId="0"/>
    <xf numFmtId="0" fontId="1" fillId="2" borderId="0" xfId="0" applyFont="1" applyFill="1" applyAlignment="1">
      <alignment vertical="center"/>
    </xf>
    <xf numFmtId="164" fontId="1" fillId="2" borderId="0" xfId="0" applyNumberFormat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vertical="center"/>
    </xf>
    <xf numFmtId="164" fontId="3" fillId="2" borderId="0" xfId="0" applyNumberFormat="1" applyFont="1" applyFill="1" applyAlignment="1">
      <alignment horizontal="center" vertical="center"/>
    </xf>
    <xf numFmtId="164" fontId="4" fillId="2" borderId="0" xfId="0" applyNumberFormat="1" applyFont="1" applyFill="1" applyAlignment="1">
      <alignment horizontal="right" vertical="center"/>
    </xf>
    <xf numFmtId="0" fontId="4" fillId="2" borderId="0" xfId="0" applyFont="1" applyFill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1" fillId="2" borderId="3" xfId="0" applyNumberFormat="1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1" fillId="2" borderId="6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4" fillId="2" borderId="10" xfId="1" applyFont="1" applyFill="1" applyBorder="1" applyAlignment="1">
      <alignment horizontal="center" wrapText="1"/>
    </xf>
    <xf numFmtId="0" fontId="6" fillId="2" borderId="0" xfId="0" applyFont="1" applyFill="1" applyAlignment="1">
      <alignment vertical="center"/>
    </xf>
    <xf numFmtId="0" fontId="6" fillId="2" borderId="10" xfId="1" applyFont="1" applyFill="1" applyBorder="1" applyAlignment="1">
      <alignment horizontal="center" wrapText="1"/>
    </xf>
    <xf numFmtId="164" fontId="4" fillId="3" borderId="11" xfId="0" applyNumberFormat="1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164" fontId="4" fillId="3" borderId="12" xfId="0" applyNumberFormat="1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164" fontId="1" fillId="2" borderId="0" xfId="0" applyNumberFormat="1" applyFont="1" applyFill="1" applyAlignment="1">
      <alignment vertical="center"/>
    </xf>
    <xf numFmtId="0" fontId="6" fillId="2" borderId="14" xfId="1" applyFont="1" applyFill="1" applyBorder="1" applyAlignment="1">
      <alignment horizontal="center" wrapText="1"/>
    </xf>
    <xf numFmtId="164" fontId="1" fillId="4" borderId="15" xfId="0" applyNumberFormat="1" applyFont="1" applyFill="1" applyBorder="1" applyAlignment="1">
      <alignment horizontal="center"/>
    </xf>
    <xf numFmtId="0" fontId="1" fillId="4" borderId="16" xfId="0" applyFont="1" applyFill="1" applyBorder="1" applyAlignment="1">
      <alignment horizontal="center"/>
    </xf>
    <xf numFmtId="0" fontId="1" fillId="4" borderId="17" xfId="0" applyFont="1" applyFill="1" applyBorder="1" applyAlignment="1">
      <alignment horizontal="center"/>
    </xf>
    <xf numFmtId="164" fontId="1" fillId="0" borderId="15" xfId="0" applyNumberFormat="1" applyFont="1" applyFill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164" fontId="7" fillId="4" borderId="16" xfId="0" applyNumberFormat="1" applyFont="1" applyFill="1" applyBorder="1" applyAlignment="1">
      <alignment horizontal="center"/>
    </xf>
    <xf numFmtId="0" fontId="7" fillId="4" borderId="16" xfId="0" applyFont="1" applyFill="1" applyBorder="1" applyAlignment="1">
      <alignment horizontal="center"/>
    </xf>
    <xf numFmtId="0" fontId="7" fillId="4" borderId="17" xfId="0" applyFont="1" applyFill="1" applyBorder="1" applyAlignment="1">
      <alignment horizontal="center"/>
    </xf>
    <xf numFmtId="164" fontId="1" fillId="4" borderId="16" xfId="0" applyNumberFormat="1" applyFont="1" applyFill="1" applyBorder="1" applyAlignment="1">
      <alignment horizontal="center"/>
    </xf>
    <xf numFmtId="164" fontId="8" fillId="0" borderId="18" xfId="0" applyNumberFormat="1" applyFont="1" applyFill="1" applyBorder="1" applyAlignment="1">
      <alignment horizontal="center" vertical="center"/>
    </xf>
    <xf numFmtId="164" fontId="4" fillId="0" borderId="19" xfId="0" applyNumberFormat="1" applyFont="1" applyFill="1" applyBorder="1" applyAlignment="1">
      <alignment horizontal="right" vertical="center"/>
    </xf>
    <xf numFmtId="0" fontId="4" fillId="0" borderId="19" xfId="0" applyFont="1" applyFill="1" applyBorder="1" applyAlignment="1">
      <alignment horizontal="center" vertical="center"/>
    </xf>
    <xf numFmtId="0" fontId="4" fillId="0" borderId="20" xfId="1" applyFont="1" applyFill="1" applyBorder="1" applyAlignment="1">
      <alignment horizontal="center" wrapText="1"/>
    </xf>
    <xf numFmtId="164" fontId="8" fillId="0" borderId="21" xfId="0" applyNumberFormat="1" applyFont="1" applyFill="1" applyBorder="1" applyAlignment="1">
      <alignment horizontal="center" vertical="center"/>
    </xf>
    <xf numFmtId="164" fontId="4" fillId="0" borderId="22" xfId="0" applyNumberFormat="1" applyFont="1" applyFill="1" applyBorder="1" applyAlignment="1">
      <alignment horizontal="right" vertical="center"/>
    </xf>
    <xf numFmtId="0" fontId="4" fillId="0" borderId="23" xfId="0" applyFont="1" applyFill="1" applyBorder="1" applyAlignment="1">
      <alignment horizontal="center" vertical="center"/>
    </xf>
    <xf numFmtId="0" fontId="4" fillId="0" borderId="24" xfId="1" applyFont="1" applyFill="1" applyBorder="1" applyAlignment="1">
      <alignment horizontal="center" wrapText="1"/>
    </xf>
    <xf numFmtId="164" fontId="1" fillId="4" borderId="25" xfId="0" applyNumberFormat="1" applyFont="1" applyFill="1" applyBorder="1" applyAlignment="1">
      <alignment horizontal="center"/>
    </xf>
    <xf numFmtId="0" fontId="1" fillId="4" borderId="26" xfId="0" applyFont="1" applyFill="1" applyBorder="1" applyAlignment="1">
      <alignment horizontal="center"/>
    </xf>
    <xf numFmtId="0" fontId="1" fillId="4" borderId="27" xfId="0" applyFont="1" applyFill="1" applyBorder="1" applyAlignment="1">
      <alignment horizontal="center"/>
    </xf>
    <xf numFmtId="164" fontId="1" fillId="0" borderId="25" xfId="0" applyNumberFormat="1" applyFont="1" applyFill="1" applyBorder="1" applyAlignment="1">
      <alignment horizontal="center"/>
    </xf>
    <xf numFmtId="0" fontId="1" fillId="0" borderId="26" xfId="0" applyFont="1" applyFill="1" applyBorder="1" applyAlignment="1">
      <alignment horizontal="center"/>
    </xf>
    <xf numFmtId="0" fontId="1" fillId="0" borderId="27" xfId="0" applyFont="1" applyFill="1" applyBorder="1" applyAlignment="1">
      <alignment horizontal="center"/>
    </xf>
    <xf numFmtId="164" fontId="7" fillId="4" borderId="26" xfId="0" applyNumberFormat="1" applyFont="1" applyFill="1" applyBorder="1" applyAlignment="1">
      <alignment horizontal="center"/>
    </xf>
    <xf numFmtId="0" fontId="7" fillId="4" borderId="26" xfId="0" applyFont="1" applyFill="1" applyBorder="1" applyAlignment="1">
      <alignment horizontal="center"/>
    </xf>
    <xf numFmtId="0" fontId="7" fillId="4" borderId="27" xfId="0" applyFont="1" applyFill="1" applyBorder="1" applyAlignment="1">
      <alignment horizontal="center"/>
    </xf>
    <xf numFmtId="164" fontId="1" fillId="0" borderId="28" xfId="0" applyNumberFormat="1" applyFont="1" applyFill="1" applyBorder="1" applyAlignment="1">
      <alignment horizontal="center"/>
    </xf>
    <xf numFmtId="164" fontId="1" fillId="4" borderId="26" xfId="0" applyNumberFormat="1" applyFont="1" applyFill="1" applyBorder="1" applyAlignment="1">
      <alignment horizontal="center"/>
    </xf>
    <xf numFmtId="164" fontId="8" fillId="0" borderId="29" xfId="0" applyNumberFormat="1" applyFont="1" applyFill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30" xfId="1" applyFont="1" applyFill="1" applyBorder="1" applyAlignment="1">
      <alignment horizontal="center" wrapText="1"/>
    </xf>
    <xf numFmtId="164" fontId="4" fillId="0" borderId="23" xfId="0" applyNumberFormat="1" applyFont="1" applyFill="1" applyBorder="1" applyAlignment="1">
      <alignment horizontal="right" vertical="center"/>
    </xf>
    <xf numFmtId="164" fontId="1" fillId="4" borderId="31" xfId="0" applyNumberFormat="1" applyFont="1" applyFill="1" applyBorder="1" applyAlignment="1">
      <alignment horizontal="center"/>
    </xf>
    <xf numFmtId="0" fontId="1" fillId="4" borderId="32" xfId="0" applyFont="1" applyFill="1" applyBorder="1" applyAlignment="1">
      <alignment horizontal="center"/>
    </xf>
    <xf numFmtId="0" fontId="1" fillId="4" borderId="33" xfId="0" applyFont="1" applyFill="1" applyBorder="1" applyAlignment="1">
      <alignment horizontal="center"/>
    </xf>
    <xf numFmtId="164" fontId="1" fillId="0" borderId="31" xfId="0" applyNumberFormat="1" applyFont="1" applyFill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1" fillId="0" borderId="33" xfId="0" applyFont="1" applyFill="1" applyBorder="1" applyAlignment="1">
      <alignment horizontal="center"/>
    </xf>
    <xf numFmtId="164" fontId="7" fillId="4" borderId="32" xfId="0" applyNumberFormat="1" applyFont="1" applyFill="1" applyBorder="1" applyAlignment="1">
      <alignment horizontal="center"/>
    </xf>
    <xf numFmtId="0" fontId="7" fillId="4" borderId="32" xfId="0" applyFont="1" applyFill="1" applyBorder="1" applyAlignment="1">
      <alignment horizontal="center"/>
    </xf>
    <xf numFmtId="0" fontId="7" fillId="4" borderId="33" xfId="0" applyFont="1" applyFill="1" applyBorder="1" applyAlignment="1">
      <alignment horizontal="center"/>
    </xf>
    <xf numFmtId="164" fontId="1" fillId="4" borderId="32" xfId="0" applyNumberFormat="1" applyFont="1" applyFill="1" applyBorder="1" applyAlignment="1">
      <alignment horizontal="center"/>
    </xf>
    <xf numFmtId="0" fontId="1" fillId="2" borderId="0" xfId="0" applyFont="1" applyFill="1" applyAlignment="1">
      <alignment horizontal="center" vertical="center" wrapText="1"/>
    </xf>
    <xf numFmtId="164" fontId="9" fillId="4" borderId="34" xfId="0" applyNumberFormat="1" applyFont="1" applyFill="1" applyBorder="1" applyAlignment="1">
      <alignment horizontal="center" vertical="center" wrapText="1"/>
    </xf>
    <xf numFmtId="0" fontId="9" fillId="4" borderId="35" xfId="0" applyFont="1" applyFill="1" applyBorder="1" applyAlignment="1">
      <alignment horizontal="center" vertical="center" wrapText="1"/>
    </xf>
    <xf numFmtId="0" fontId="9" fillId="4" borderId="36" xfId="0" applyFont="1" applyFill="1" applyBorder="1" applyAlignment="1">
      <alignment horizontal="center" vertical="center" wrapText="1"/>
    </xf>
    <xf numFmtId="164" fontId="9" fillId="0" borderId="34" xfId="0" applyNumberFormat="1" applyFont="1" applyFill="1" applyBorder="1" applyAlignment="1">
      <alignment horizontal="center" vertical="center" wrapText="1"/>
    </xf>
    <xf numFmtId="0" fontId="9" fillId="0" borderId="35" xfId="0" applyFont="1" applyFill="1" applyBorder="1" applyAlignment="1">
      <alignment horizontal="center" vertical="center" wrapText="1"/>
    </xf>
    <xf numFmtId="0" fontId="9" fillId="0" borderId="36" xfId="0" applyFont="1" applyFill="1" applyBorder="1" applyAlignment="1">
      <alignment horizontal="center" vertical="center" wrapText="1"/>
    </xf>
    <xf numFmtId="0" fontId="2" fillId="2" borderId="0" xfId="1" applyFont="1" applyFill="1" applyBorder="1" applyAlignment="1">
      <alignment horizontal="center" vertical="center" wrapText="1"/>
    </xf>
    <xf numFmtId="164" fontId="3" fillId="5" borderId="37" xfId="0" applyNumberFormat="1" applyFont="1" applyFill="1" applyBorder="1" applyAlignment="1">
      <alignment horizontal="center" vertical="center" wrapText="1"/>
    </xf>
    <xf numFmtId="164" fontId="4" fillId="5" borderId="38" xfId="0" applyNumberFormat="1" applyFont="1" applyFill="1" applyBorder="1" applyAlignment="1">
      <alignment horizontal="right" vertical="center" wrapText="1"/>
    </xf>
    <xf numFmtId="0" fontId="4" fillId="5" borderId="38" xfId="0" applyFont="1" applyFill="1" applyBorder="1" applyAlignment="1">
      <alignment horizontal="center" vertical="center" wrapText="1"/>
    </xf>
    <xf numFmtId="0" fontId="4" fillId="6" borderId="39" xfId="1" applyFont="1" applyFill="1" applyBorder="1" applyAlignment="1">
      <alignment horizontal="center" vertical="center" wrapText="1"/>
    </xf>
    <xf numFmtId="0" fontId="10" fillId="2" borderId="0" xfId="0" applyFont="1" applyFill="1" applyAlignment="1">
      <alignment vertical="center"/>
    </xf>
    <xf numFmtId="0" fontId="11" fillId="4" borderId="40" xfId="0" applyFont="1" applyFill="1" applyBorder="1" applyAlignment="1">
      <alignment horizontal="center" vertical="center"/>
    </xf>
    <xf numFmtId="0" fontId="11" fillId="4" borderId="41" xfId="0" applyFont="1" applyFill="1" applyBorder="1" applyAlignment="1">
      <alignment horizontal="center" vertical="center"/>
    </xf>
    <xf numFmtId="0" fontId="11" fillId="4" borderId="42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0" fontId="11" fillId="0" borderId="41" xfId="0" applyFont="1" applyFill="1" applyBorder="1" applyAlignment="1">
      <alignment horizontal="center" vertical="center"/>
    </xf>
    <xf numFmtId="0" fontId="11" fillId="0" borderId="42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0" fontId="13" fillId="5" borderId="43" xfId="0" applyFont="1" applyFill="1" applyBorder="1" applyAlignment="1">
      <alignment horizontal="center" vertical="center"/>
    </xf>
    <xf numFmtId="0" fontId="13" fillId="5" borderId="44" xfId="0" applyFont="1" applyFill="1" applyBorder="1" applyAlignment="1">
      <alignment horizontal="center" vertical="center"/>
    </xf>
    <xf numFmtId="0" fontId="14" fillId="5" borderId="45" xfId="0" applyFont="1" applyFill="1" applyBorder="1" applyAlignment="1">
      <alignment horizontal="center" vertical="center"/>
    </xf>
    <xf numFmtId="0" fontId="15" fillId="2" borderId="0" xfId="0" applyFont="1" applyFill="1"/>
    <xf numFmtId="165" fontId="1" fillId="2" borderId="0" xfId="0" applyNumberFormat="1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9" fillId="2" borderId="0" xfId="0" applyFont="1" applyFill="1" applyAlignment="1">
      <alignment vertical="center"/>
    </xf>
    <xf numFmtId="0" fontId="16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18" fillId="2" borderId="0" xfId="0" applyFont="1" applyFill="1" applyAlignment="1">
      <alignment vertical="center"/>
    </xf>
    <xf numFmtId="0" fontId="19" fillId="2" borderId="0" xfId="0" applyFont="1" applyFill="1" applyAlignment="1">
      <alignment vertical="center"/>
    </xf>
    <xf numFmtId="165" fontId="6" fillId="2" borderId="0" xfId="0" applyNumberFormat="1" applyFont="1" applyFill="1" applyAlignment="1">
      <alignment vertical="center"/>
    </xf>
    <xf numFmtId="0" fontId="6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/>
    </xf>
    <xf numFmtId="0" fontId="21" fillId="2" borderId="0" xfId="0" applyFont="1" applyFill="1" applyAlignment="1">
      <alignment vertical="center"/>
    </xf>
    <xf numFmtId="0" fontId="22" fillId="2" borderId="0" xfId="0" applyFont="1" applyFill="1" applyAlignment="1">
      <alignment vertical="center"/>
    </xf>
    <xf numFmtId="0" fontId="23" fillId="2" borderId="0" xfId="0" applyFont="1" applyFill="1" applyAlignment="1">
      <alignment vertical="center"/>
    </xf>
    <xf numFmtId="0" fontId="24" fillId="2" borderId="0" xfId="0" applyFont="1" applyFill="1" applyAlignment="1">
      <alignment vertical="center"/>
    </xf>
    <xf numFmtId="0" fontId="7" fillId="2" borderId="0" xfId="0" applyFont="1" applyFill="1" applyAlignment="1">
      <alignment vertical="center"/>
    </xf>
    <xf numFmtId="165" fontId="7" fillId="2" borderId="0" xfId="0" applyNumberFormat="1" applyFont="1" applyFill="1" applyAlignment="1">
      <alignment vertical="center"/>
    </xf>
    <xf numFmtId="0" fontId="7" fillId="2" borderId="0" xfId="0" applyFont="1" applyFill="1" applyAlignment="1">
      <alignment vertical="center" wrapText="1"/>
    </xf>
    <xf numFmtId="0" fontId="25" fillId="2" borderId="0" xfId="0" applyFont="1" applyFill="1" applyAlignment="1">
      <alignment vertical="center"/>
    </xf>
    <xf numFmtId="0" fontId="26" fillId="2" borderId="0" xfId="0" applyFont="1" applyFill="1" applyAlignment="1">
      <alignment vertical="center"/>
    </xf>
    <xf numFmtId="0" fontId="27" fillId="2" borderId="0" xfId="0" applyFont="1" applyFill="1" applyAlignment="1">
      <alignment vertical="center"/>
    </xf>
    <xf numFmtId="0" fontId="28" fillId="2" borderId="0" xfId="0" applyFont="1" applyFill="1" applyAlignment="1">
      <alignment vertical="center"/>
    </xf>
    <xf numFmtId="0" fontId="29" fillId="2" borderId="0" xfId="0" applyFont="1" applyFill="1" applyAlignment="1">
      <alignment vertical="center"/>
    </xf>
    <xf numFmtId="0" fontId="30" fillId="2" borderId="0" xfId="0" applyFont="1" applyFill="1" applyAlignment="1">
      <alignment vertical="center"/>
    </xf>
    <xf numFmtId="1" fontId="30" fillId="2" borderId="0" xfId="0" applyNumberFormat="1" applyFont="1" applyFill="1" applyAlignment="1">
      <alignment vertical="center"/>
    </xf>
    <xf numFmtId="0" fontId="31" fillId="2" borderId="0" xfId="0" applyFont="1" applyFill="1" applyAlignment="1">
      <alignment vertical="center"/>
    </xf>
    <xf numFmtId="0" fontId="32" fillId="2" borderId="0" xfId="0" applyFont="1" applyFill="1" applyAlignment="1">
      <alignment vertical="center"/>
    </xf>
    <xf numFmtId="0" fontId="33" fillId="2" borderId="0" xfId="0" applyFont="1" applyFill="1" applyAlignment="1">
      <alignment horizontal="center" vertical="center"/>
    </xf>
    <xf numFmtId="0" fontId="34" fillId="2" borderId="0" xfId="0" applyFont="1" applyFill="1" applyBorder="1" applyAlignment="1">
      <alignment vertical="center" textRotation="90"/>
    </xf>
    <xf numFmtId="0" fontId="33" fillId="2" borderId="0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vertical="center"/>
    </xf>
    <xf numFmtId="0" fontId="33" fillId="2" borderId="0" xfId="0" applyFont="1" applyFill="1" applyBorder="1" applyAlignment="1">
      <alignment vertical="center" textRotation="90"/>
    </xf>
    <xf numFmtId="166" fontId="34" fillId="2" borderId="0" xfId="0" applyNumberFormat="1" applyFont="1" applyFill="1" applyAlignment="1">
      <alignment vertical="center" textRotation="90"/>
    </xf>
    <xf numFmtId="0" fontId="32" fillId="2" borderId="0" xfId="0" applyFont="1" applyFill="1" applyBorder="1" applyAlignment="1">
      <alignment vertical="center" textRotation="90"/>
    </xf>
    <xf numFmtId="0" fontId="32" fillId="2" borderId="0" xfId="0" applyFont="1" applyFill="1" applyBorder="1" applyAlignment="1">
      <alignment horizontal="center" vertical="center"/>
    </xf>
    <xf numFmtId="165" fontId="32" fillId="2" borderId="0" xfId="0" applyNumberFormat="1" applyFont="1" applyFill="1" applyBorder="1" applyAlignment="1">
      <alignment horizontal="center" vertical="center"/>
    </xf>
    <xf numFmtId="0" fontId="32" fillId="2" borderId="0" xfId="0" applyFont="1" applyFill="1" applyBorder="1" applyAlignment="1">
      <alignment horizontal="center" vertical="center" wrapText="1"/>
    </xf>
    <xf numFmtId="0" fontId="32" fillId="2" borderId="0" xfId="0" applyFont="1" applyFill="1" applyBorder="1" applyAlignment="1">
      <alignment vertical="center"/>
    </xf>
    <xf numFmtId="167" fontId="34" fillId="2" borderId="0" xfId="0" applyNumberFormat="1" applyFont="1" applyFill="1" applyBorder="1" applyAlignment="1">
      <alignment vertical="center" textRotation="90"/>
    </xf>
    <xf numFmtId="0" fontId="33" fillId="2" borderId="0" xfId="0" applyFont="1" applyFill="1" applyBorder="1" applyAlignment="1">
      <alignment horizontal="center" vertical="center" textRotation="90"/>
    </xf>
    <xf numFmtId="165" fontId="6" fillId="2" borderId="0" xfId="0" applyNumberFormat="1" applyFont="1" applyFill="1" applyBorder="1" applyAlignment="1">
      <alignment vertical="center"/>
    </xf>
    <xf numFmtId="0" fontId="6" fillId="2" borderId="0" xfId="0" applyFont="1" applyFill="1" applyBorder="1" applyAlignment="1">
      <alignment vertical="center" wrapText="1"/>
    </xf>
    <xf numFmtId="168" fontId="34" fillId="2" borderId="0" xfId="0" applyNumberFormat="1" applyFont="1" applyFill="1" applyBorder="1" applyAlignment="1">
      <alignment vertical="center" textRotation="90"/>
    </xf>
    <xf numFmtId="0" fontId="35" fillId="2" borderId="0" xfId="0" applyFont="1" applyFill="1" applyBorder="1" applyAlignment="1">
      <alignment vertical="center"/>
    </xf>
    <xf numFmtId="165" fontId="32" fillId="2" borderId="0" xfId="0" applyNumberFormat="1" applyFont="1" applyFill="1" applyBorder="1" applyAlignment="1">
      <alignment vertical="center"/>
    </xf>
    <xf numFmtId="0" fontId="32" fillId="2" borderId="0" xfId="0" applyFont="1" applyFill="1" applyBorder="1" applyAlignment="1">
      <alignment vertical="center" wrapText="1"/>
    </xf>
    <xf numFmtId="0" fontId="23" fillId="2" borderId="0" xfId="0" applyFont="1" applyFill="1" applyAlignment="1">
      <alignment vertical="center" textRotation="90"/>
    </xf>
    <xf numFmtId="49" fontId="6" fillId="2" borderId="0" xfId="0" applyNumberFormat="1" applyFont="1" applyFill="1" applyBorder="1" applyAlignment="1">
      <alignment vertical="center" wrapText="1"/>
    </xf>
    <xf numFmtId="49" fontId="6" fillId="2" borderId="0" xfId="0" applyNumberFormat="1" applyFont="1" applyFill="1" applyBorder="1" applyAlignment="1">
      <alignment vertical="center"/>
    </xf>
    <xf numFmtId="0" fontId="6" fillId="2" borderId="0" xfId="0" applyNumberFormat="1" applyFont="1" applyFill="1" applyBorder="1" applyAlignment="1">
      <alignment vertical="center"/>
    </xf>
    <xf numFmtId="169" fontId="24" fillId="2" borderId="0" xfId="0" applyNumberFormat="1" applyFont="1" applyFill="1" applyAlignment="1">
      <alignment vertical="center" textRotation="90"/>
    </xf>
    <xf numFmtId="0" fontId="34" fillId="2" borderId="0" xfId="0" applyFont="1" applyFill="1" applyBorder="1" applyAlignment="1">
      <alignment horizontal="center" vertical="center" textRotation="90"/>
    </xf>
    <xf numFmtId="0" fontId="33" fillId="2" borderId="0" xfId="0" applyFont="1" applyFill="1" applyBorder="1" applyAlignment="1">
      <alignment vertical="center"/>
    </xf>
    <xf numFmtId="0" fontId="36" fillId="2" borderId="0" xfId="0" applyFont="1" applyFill="1" applyAlignment="1">
      <alignment horizontal="center" vertical="center"/>
    </xf>
    <xf numFmtId="0" fontId="37" fillId="2" borderId="0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vertical="center"/>
    </xf>
    <xf numFmtId="0" fontId="36" fillId="2" borderId="0" xfId="0" applyFont="1" applyFill="1" applyBorder="1" applyAlignment="1">
      <alignment vertical="center" textRotation="90"/>
    </xf>
    <xf numFmtId="166" fontId="37" fillId="2" borderId="0" xfId="0" applyNumberFormat="1" applyFont="1" applyFill="1" applyAlignment="1">
      <alignment vertical="center" textRotation="90"/>
    </xf>
    <xf numFmtId="0" fontId="10" fillId="2" borderId="0" xfId="0" applyFont="1" applyFill="1" applyBorder="1" applyAlignment="1">
      <alignment vertical="center" textRotation="90"/>
    </xf>
    <xf numFmtId="0" fontId="10" fillId="2" borderId="0" xfId="0" applyFont="1" applyFill="1" applyBorder="1" applyAlignment="1">
      <alignment horizontal="center" vertical="center"/>
    </xf>
    <xf numFmtId="165" fontId="10" fillId="2" borderId="0" xfId="0" applyNumberFormat="1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horizontal="center" vertical="center" wrapText="1"/>
    </xf>
    <xf numFmtId="167" fontId="37" fillId="2" borderId="0" xfId="0" applyNumberFormat="1" applyFont="1" applyFill="1" applyBorder="1" applyAlignment="1">
      <alignment vertical="center" textRotation="90"/>
    </xf>
    <xf numFmtId="0" fontId="36" fillId="2" borderId="0" xfId="0" applyFont="1" applyFill="1" applyBorder="1" applyAlignment="1">
      <alignment horizontal="center" vertical="center" textRotation="90"/>
    </xf>
    <xf numFmtId="165" fontId="1" fillId="2" borderId="0" xfId="0" applyNumberFormat="1" applyFont="1" applyFill="1" applyBorder="1" applyAlignment="1">
      <alignment vertical="center"/>
    </xf>
    <xf numFmtId="0" fontId="1" fillId="2" borderId="0" xfId="0" applyFont="1" applyFill="1" applyBorder="1" applyAlignment="1">
      <alignment vertical="center" wrapText="1"/>
    </xf>
    <xf numFmtId="0" fontId="36" fillId="2" borderId="0" xfId="0" applyFont="1" applyFill="1" applyBorder="1" applyAlignment="1">
      <alignment vertical="center"/>
    </xf>
    <xf numFmtId="168" fontId="37" fillId="2" borderId="0" xfId="0" applyNumberFormat="1" applyFont="1" applyFill="1" applyBorder="1" applyAlignment="1">
      <alignment vertical="center" textRotation="90"/>
    </xf>
    <xf numFmtId="0" fontId="38" fillId="2" borderId="0" xfId="0" applyFont="1" applyFill="1" applyBorder="1" applyAlignment="1">
      <alignment horizontal="center" vertical="center"/>
    </xf>
    <xf numFmtId="165" fontId="36" fillId="2" borderId="0" xfId="0" applyNumberFormat="1" applyFont="1" applyFill="1" applyBorder="1" applyAlignment="1">
      <alignment horizontal="center" vertical="center"/>
    </xf>
    <xf numFmtId="0" fontId="36" fillId="2" borderId="0" xfId="0" applyFont="1" applyFill="1" applyBorder="1" applyAlignment="1" applyProtection="1">
      <alignment horizontal="center" vertical="center" wrapText="1"/>
    </xf>
    <xf numFmtId="0" fontId="36" fillId="2" borderId="0" xfId="0" applyFont="1" applyFill="1" applyBorder="1" applyAlignment="1" applyProtection="1">
      <alignment horizontal="center" vertical="center"/>
    </xf>
    <xf numFmtId="0" fontId="18" fillId="2" borderId="0" xfId="0" applyFont="1" applyFill="1" applyAlignment="1">
      <alignment horizontal="center" vertical="center" textRotation="90"/>
    </xf>
    <xf numFmtId="169" fontId="19" fillId="2" borderId="0" xfId="0" applyNumberFormat="1" applyFont="1" applyFill="1" applyAlignment="1">
      <alignment vertical="center" textRotation="90"/>
    </xf>
    <xf numFmtId="0" fontId="39" fillId="2" borderId="0" xfId="0" applyFont="1" applyFill="1" applyAlignment="1">
      <alignment vertical="center"/>
    </xf>
    <xf numFmtId="165" fontId="40" fillId="2" borderId="46" xfId="0" applyNumberFormat="1" applyFont="1" applyFill="1" applyBorder="1" applyAlignment="1">
      <alignment horizontal="center" vertical="center"/>
    </xf>
    <xf numFmtId="165" fontId="40" fillId="2" borderId="47" xfId="0" applyNumberFormat="1" applyFont="1" applyFill="1" applyBorder="1" applyAlignment="1">
      <alignment horizontal="center" vertical="center"/>
    </xf>
    <xf numFmtId="165" fontId="40" fillId="2" borderId="48" xfId="0" applyNumberFormat="1" applyFont="1" applyFill="1" applyBorder="1" applyAlignment="1">
      <alignment horizontal="center" vertical="center"/>
    </xf>
    <xf numFmtId="0" fontId="41" fillId="7" borderId="49" xfId="0" applyFont="1" applyFill="1" applyBorder="1" applyAlignment="1">
      <alignment horizontal="center" vertical="center"/>
    </xf>
    <xf numFmtId="0" fontId="36" fillId="7" borderId="49" xfId="0" applyFont="1" applyFill="1" applyBorder="1" applyAlignment="1">
      <alignment horizontal="center" vertical="center"/>
    </xf>
    <xf numFmtId="165" fontId="36" fillId="7" borderId="49" xfId="0" applyNumberFormat="1" applyFont="1" applyFill="1" applyBorder="1" applyAlignment="1">
      <alignment horizontal="center" vertical="center"/>
    </xf>
    <xf numFmtId="0" fontId="36" fillId="7" borderId="49" xfId="0" applyFont="1" applyFill="1" applyBorder="1" applyAlignment="1" applyProtection="1">
      <alignment horizontal="center" vertical="center" wrapText="1"/>
    </xf>
    <xf numFmtId="0" fontId="36" fillId="7" borderId="49" xfId="0" applyFont="1" applyFill="1" applyBorder="1" applyAlignment="1" applyProtection="1">
      <alignment horizontal="center" vertical="center"/>
    </xf>
    <xf numFmtId="0" fontId="18" fillId="7" borderId="50" xfId="0" applyFont="1" applyFill="1" applyBorder="1" applyAlignment="1">
      <alignment horizontal="center" vertical="center" textRotation="90"/>
    </xf>
    <xf numFmtId="168" fontId="16" fillId="8" borderId="50" xfId="0" applyNumberFormat="1" applyFont="1" applyFill="1" applyBorder="1" applyAlignment="1">
      <alignment horizontal="center" vertical="center" textRotation="90"/>
    </xf>
    <xf numFmtId="0" fontId="40" fillId="2" borderId="51" xfId="0" applyFont="1" applyFill="1" applyBorder="1" applyAlignment="1">
      <alignment horizontal="center" vertical="center"/>
    </xf>
    <xf numFmtId="0" fontId="40" fillId="2" borderId="0" xfId="0" applyFont="1" applyFill="1" applyBorder="1" applyAlignment="1">
      <alignment horizontal="center" vertical="center"/>
    </xf>
    <xf numFmtId="0" fontId="40" fillId="2" borderId="52" xfId="0" applyFont="1" applyFill="1" applyBorder="1" applyAlignment="1">
      <alignment horizontal="center" vertical="center"/>
    </xf>
    <xf numFmtId="0" fontId="37" fillId="2" borderId="0" xfId="0" applyFont="1" applyFill="1" applyBorder="1" applyAlignment="1">
      <alignment horizontal="center" vertical="center" textRotation="90"/>
    </xf>
    <xf numFmtId="0" fontId="36" fillId="2" borderId="53" xfId="0" applyFont="1" applyFill="1" applyBorder="1" applyAlignment="1">
      <alignment horizontal="center" vertical="center"/>
    </xf>
    <xf numFmtId="0" fontId="18" fillId="7" borderId="54" xfId="0" applyFont="1" applyFill="1" applyBorder="1" applyAlignment="1">
      <alignment horizontal="center" vertical="center" textRotation="90"/>
    </xf>
    <xf numFmtId="168" fontId="16" fillId="8" borderId="55" xfId="0" applyNumberFormat="1" applyFont="1" applyFill="1" applyBorder="1" applyAlignment="1">
      <alignment horizontal="center" vertical="center" textRotation="90"/>
    </xf>
    <xf numFmtId="0" fontId="36" fillId="9" borderId="49" xfId="0" applyFont="1" applyFill="1" applyBorder="1" applyAlignment="1" applyProtection="1">
      <alignment horizontal="center" vertical="center"/>
    </xf>
    <xf numFmtId="165" fontId="36" fillId="9" borderId="49" xfId="0" applyNumberFormat="1" applyFont="1" applyFill="1" applyBorder="1" applyAlignment="1" applyProtection="1">
      <alignment horizontal="center" vertical="center"/>
    </xf>
    <xf numFmtId="0" fontId="36" fillId="9" borderId="49" xfId="0" applyFont="1" applyFill="1" applyBorder="1" applyAlignment="1" applyProtection="1">
      <alignment horizontal="center" vertical="center" wrapText="1"/>
    </xf>
    <xf numFmtId="0" fontId="36" fillId="10" borderId="50" xfId="0" applyFont="1" applyFill="1" applyBorder="1" applyAlignment="1">
      <alignment horizontal="center" vertical="center" textRotation="90"/>
    </xf>
    <xf numFmtId="167" fontId="37" fillId="11" borderId="50" xfId="0" applyNumberFormat="1" applyFont="1" applyFill="1" applyBorder="1" applyAlignment="1">
      <alignment horizontal="center" vertical="center" textRotation="90"/>
    </xf>
    <xf numFmtId="0" fontId="41" fillId="2" borderId="56" xfId="0" applyFont="1" applyFill="1" applyBorder="1" applyAlignment="1">
      <alignment horizontal="center" vertical="center"/>
    </xf>
    <xf numFmtId="0" fontId="42" fillId="12" borderId="57" xfId="0" applyFont="1" applyFill="1" applyBorder="1" applyAlignment="1">
      <alignment horizontal="center" vertical="center" wrapText="1"/>
    </xf>
    <xf numFmtId="0" fontId="42" fillId="12" borderId="58" xfId="0" applyFont="1" applyFill="1" applyBorder="1" applyAlignment="1">
      <alignment horizontal="center" vertical="center" wrapText="1"/>
    </xf>
    <xf numFmtId="0" fontId="42" fillId="12" borderId="59" xfId="0" applyFont="1" applyFill="1" applyBorder="1" applyAlignment="1">
      <alignment horizontal="center" vertical="center" wrapText="1"/>
    </xf>
    <xf numFmtId="0" fontId="36" fillId="2" borderId="53" xfId="0" applyFont="1" applyFill="1" applyBorder="1" applyAlignment="1" applyProtection="1">
      <alignment horizontal="center" vertical="center" textRotation="90"/>
    </xf>
    <xf numFmtId="165" fontId="36" fillId="9" borderId="50" xfId="0" applyNumberFormat="1" applyFont="1" applyFill="1" applyBorder="1" applyAlignment="1" applyProtection="1">
      <alignment horizontal="center" vertical="center"/>
    </xf>
    <xf numFmtId="0" fontId="36" fillId="10" borderId="54" xfId="0" applyFont="1" applyFill="1" applyBorder="1" applyAlignment="1">
      <alignment horizontal="center" vertical="center" textRotation="90"/>
    </xf>
    <xf numFmtId="167" fontId="37" fillId="11" borderId="55" xfId="0" applyNumberFormat="1" applyFont="1" applyFill="1" applyBorder="1" applyAlignment="1">
      <alignment horizontal="center" vertical="center" textRotation="90"/>
    </xf>
    <xf numFmtId="0" fontId="36" fillId="2" borderId="60" xfId="0" applyFont="1" applyFill="1" applyBorder="1" applyAlignment="1">
      <alignment horizontal="center" vertical="center"/>
    </xf>
    <xf numFmtId="167" fontId="37" fillId="2" borderId="0" xfId="0" applyNumberFormat="1" applyFont="1" applyFill="1" applyAlignment="1">
      <alignment vertical="center" textRotation="90"/>
    </xf>
    <xf numFmtId="0" fontId="36" fillId="13" borderId="49" xfId="0" applyFont="1" applyFill="1" applyBorder="1" applyAlignment="1">
      <alignment horizontal="center" vertical="center" textRotation="90"/>
    </xf>
    <xf numFmtId="0" fontId="36" fillId="13" borderId="49" xfId="0" applyFont="1" applyFill="1" applyBorder="1" applyAlignment="1">
      <alignment horizontal="center" vertical="center"/>
    </xf>
    <xf numFmtId="165" fontId="36" fillId="13" borderId="49" xfId="0" applyNumberFormat="1" applyFont="1" applyFill="1" applyBorder="1" applyAlignment="1">
      <alignment horizontal="center" vertical="center"/>
    </xf>
    <xf numFmtId="0" fontId="36" fillId="13" borderId="49" xfId="0" applyFont="1" applyFill="1" applyBorder="1" applyAlignment="1" applyProtection="1">
      <alignment horizontal="center" vertical="center" wrapText="1"/>
    </xf>
    <xf numFmtId="0" fontId="36" fillId="13" borderId="49" xfId="0" applyFont="1" applyFill="1" applyBorder="1" applyAlignment="1" applyProtection="1">
      <alignment horizontal="center" vertical="center"/>
    </xf>
    <xf numFmtId="0" fontId="36" fillId="13" borderId="50" xfId="0" applyFont="1" applyFill="1" applyBorder="1" applyAlignment="1">
      <alignment horizontal="center" vertical="center" textRotation="90"/>
    </xf>
    <xf numFmtId="166" fontId="37" fillId="14" borderId="0" xfId="0" applyNumberFormat="1" applyFont="1" applyFill="1" applyBorder="1" applyAlignment="1">
      <alignment horizontal="center" vertical="center" textRotation="90"/>
    </xf>
    <xf numFmtId="0" fontId="41" fillId="2" borderId="0" xfId="0" applyFont="1" applyFill="1" applyBorder="1" applyAlignment="1">
      <alignment horizontal="center" vertical="center"/>
    </xf>
    <xf numFmtId="0" fontId="36" fillId="13" borderId="54" xfId="0" applyFont="1" applyFill="1" applyBorder="1" applyAlignment="1">
      <alignment horizontal="center" vertical="center" textRotation="90"/>
    </xf>
    <xf numFmtId="0" fontId="36" fillId="2" borderId="60" xfId="0" applyFont="1" applyFill="1" applyBorder="1" applyAlignment="1" applyProtection="1">
      <alignment horizontal="center" vertical="center" textRotation="90"/>
    </xf>
    <xf numFmtId="165" fontId="36" fillId="2" borderId="0" xfId="0" applyNumberFormat="1" applyFont="1" applyFill="1" applyBorder="1" applyAlignment="1" applyProtection="1">
      <alignment horizontal="center" vertical="center"/>
    </xf>
    <xf numFmtId="0" fontId="36" fillId="2" borderId="61" xfId="0" applyFont="1" applyFill="1" applyBorder="1" applyAlignment="1">
      <alignment horizontal="center" vertical="center"/>
    </xf>
    <xf numFmtId="0" fontId="36" fillId="9" borderId="50" xfId="0" applyFont="1" applyFill="1" applyBorder="1" applyAlignment="1" applyProtection="1">
      <alignment horizontal="center" vertical="center"/>
    </xf>
    <xf numFmtId="0" fontId="36" fillId="9" borderId="50" xfId="0" applyFont="1" applyFill="1" applyBorder="1" applyAlignment="1" applyProtection="1">
      <alignment horizontal="center" vertical="center" wrapText="1"/>
    </xf>
    <xf numFmtId="0" fontId="36" fillId="2" borderId="62" xfId="0" applyFont="1" applyFill="1" applyBorder="1" applyAlignment="1">
      <alignment horizontal="center" vertical="center"/>
    </xf>
    <xf numFmtId="0" fontId="36" fillId="2" borderId="63" xfId="0" applyFont="1" applyFill="1" applyBorder="1" applyAlignment="1">
      <alignment horizontal="center" vertical="center" textRotation="90"/>
    </xf>
    <xf numFmtId="0" fontId="36" fillId="2" borderId="63" xfId="0" applyFont="1" applyFill="1" applyBorder="1" applyAlignment="1">
      <alignment horizontal="center" vertical="center"/>
    </xf>
    <xf numFmtId="165" fontId="36" fillId="2" borderId="63" xfId="0" applyNumberFormat="1" applyFont="1" applyFill="1" applyBorder="1" applyAlignment="1">
      <alignment horizontal="center" vertical="center"/>
    </xf>
    <xf numFmtId="0" fontId="36" fillId="2" borderId="63" xfId="0" applyFont="1" applyFill="1" applyBorder="1" applyAlignment="1" applyProtection="1">
      <alignment horizontal="center" vertical="center" wrapText="1"/>
    </xf>
    <xf numFmtId="0" fontId="36" fillId="2" borderId="63" xfId="0" applyFont="1" applyFill="1" applyBorder="1" applyAlignment="1" applyProtection="1">
      <alignment horizontal="center" vertical="center" textRotation="92"/>
    </xf>
    <xf numFmtId="0" fontId="36" fillId="2" borderId="63" xfId="0" applyFont="1" applyFill="1" applyBorder="1" applyAlignment="1">
      <alignment vertical="center"/>
    </xf>
    <xf numFmtId="0" fontId="36" fillId="2" borderId="0" xfId="0" applyFont="1" applyFill="1" applyBorder="1" applyAlignment="1" applyProtection="1">
      <alignment horizontal="center" vertical="center" textRotation="92"/>
    </xf>
    <xf numFmtId="165" fontId="36" fillId="15" borderId="46" xfId="0" applyNumberFormat="1" applyFont="1" applyFill="1" applyBorder="1" applyAlignment="1">
      <alignment horizontal="center" vertical="center"/>
    </xf>
    <xf numFmtId="0" fontId="36" fillId="15" borderId="50" xfId="0" applyFont="1" applyFill="1" applyBorder="1" applyAlignment="1" applyProtection="1">
      <alignment horizontal="center" vertical="center" wrapText="1"/>
    </xf>
    <xf numFmtId="0" fontId="36" fillId="15" borderId="47" xfId="0" applyFont="1" applyFill="1" applyBorder="1" applyAlignment="1" applyProtection="1">
      <alignment horizontal="center" vertical="center"/>
    </xf>
    <xf numFmtId="0" fontId="43" fillId="12" borderId="48" xfId="0" applyFont="1" applyFill="1" applyBorder="1" applyAlignment="1">
      <alignment horizontal="center" vertical="center" textRotation="90"/>
    </xf>
    <xf numFmtId="0" fontId="36" fillId="16" borderId="49" xfId="0" applyFont="1" applyFill="1" applyBorder="1" applyAlignment="1">
      <alignment horizontal="center" vertical="center"/>
    </xf>
    <xf numFmtId="165" fontId="36" fillId="16" borderId="49" xfId="0" applyNumberFormat="1" applyFont="1" applyFill="1" applyBorder="1" applyAlignment="1">
      <alignment horizontal="center" vertical="center"/>
    </xf>
    <xf numFmtId="0" fontId="36" fillId="16" borderId="49" xfId="0" applyFont="1" applyFill="1" applyBorder="1" applyAlignment="1" applyProtection="1">
      <alignment horizontal="center" vertical="center" wrapText="1"/>
    </xf>
    <xf numFmtId="0" fontId="36" fillId="16" borderId="49" xfId="0" applyFont="1" applyFill="1" applyBorder="1" applyAlignment="1" applyProtection="1">
      <alignment horizontal="center" vertical="center"/>
    </xf>
    <xf numFmtId="0" fontId="36" fillId="17" borderId="50" xfId="0" applyFont="1" applyFill="1" applyBorder="1" applyAlignment="1">
      <alignment horizontal="center" vertical="center" textRotation="90"/>
    </xf>
    <xf numFmtId="166" fontId="37" fillId="3" borderId="50" xfId="0" applyNumberFormat="1" applyFont="1" applyFill="1" applyBorder="1" applyAlignment="1">
      <alignment horizontal="center" vertical="center" textRotation="90"/>
    </xf>
    <xf numFmtId="0" fontId="36" fillId="2" borderId="0" xfId="0" applyFont="1" applyFill="1" applyBorder="1" applyAlignment="1" applyProtection="1">
      <alignment horizontal="center" vertical="center" textRotation="90"/>
    </xf>
    <xf numFmtId="165" fontId="36" fillId="15" borderId="57" xfId="0" applyNumberFormat="1" applyFont="1" applyFill="1" applyBorder="1" applyAlignment="1">
      <alignment horizontal="center" vertical="center"/>
    </xf>
    <xf numFmtId="0" fontId="36" fillId="15" borderId="54" xfId="0" applyFont="1" applyFill="1" applyBorder="1" applyAlignment="1" applyProtection="1">
      <alignment horizontal="center" vertical="center" wrapText="1"/>
    </xf>
    <xf numFmtId="0" fontId="36" fillId="15" borderId="58" xfId="0" applyFont="1" applyFill="1" applyBorder="1" applyAlignment="1" applyProtection="1">
      <alignment horizontal="center" vertical="center"/>
    </xf>
    <xf numFmtId="0" fontId="43" fillId="12" borderId="59" xfId="0" applyFont="1" applyFill="1" applyBorder="1" applyAlignment="1">
      <alignment horizontal="center" vertical="center" textRotation="90"/>
    </xf>
    <xf numFmtId="0" fontId="36" fillId="17" borderId="54" xfId="0" applyFont="1" applyFill="1" applyBorder="1" applyAlignment="1">
      <alignment horizontal="center" vertical="center" textRotation="90"/>
    </xf>
    <xf numFmtId="166" fontId="37" fillId="3" borderId="54" xfId="0" applyNumberFormat="1" applyFont="1" applyFill="1" applyBorder="1" applyAlignment="1">
      <alignment horizontal="center" vertical="center" textRotation="90"/>
    </xf>
    <xf numFmtId="0" fontId="36" fillId="2" borderId="60" xfId="0" applyFont="1" applyFill="1" applyBorder="1" applyAlignment="1">
      <alignment horizontal="center" vertical="center"/>
    </xf>
    <xf numFmtId="0" fontId="36" fillId="2" borderId="64" xfId="0" applyFont="1" applyFill="1" applyBorder="1" applyAlignment="1">
      <alignment horizontal="center" vertical="center"/>
    </xf>
    <xf numFmtId="0" fontId="36" fillId="2" borderId="0" xfId="0" applyFont="1" applyFill="1" applyBorder="1" applyAlignment="1">
      <alignment horizontal="center" vertical="center" wrapText="1"/>
    </xf>
    <xf numFmtId="166" fontId="37" fillId="2" borderId="0" xfId="0" applyNumberFormat="1" applyFont="1" applyFill="1" applyAlignment="1">
      <alignment horizontal="center" vertical="center" textRotation="90"/>
    </xf>
    <xf numFmtId="0" fontId="36" fillId="10" borderId="50" xfId="0" applyFont="1" applyFill="1" applyBorder="1" applyAlignment="1" applyProtection="1">
      <alignment horizontal="center" vertical="center" textRotation="90"/>
    </xf>
    <xf numFmtId="0" fontId="36" fillId="10" borderId="54" xfId="0" applyFont="1" applyFill="1" applyBorder="1" applyAlignment="1" applyProtection="1">
      <alignment horizontal="center" vertical="center" textRotation="90"/>
    </xf>
    <xf numFmtId="0" fontId="36" fillId="2" borderId="63" xfId="0" applyFont="1" applyFill="1" applyBorder="1" applyAlignment="1" applyProtection="1">
      <alignment vertical="center" textRotation="90"/>
    </xf>
    <xf numFmtId="166" fontId="37" fillId="14" borderId="58" xfId="0" applyNumberFormat="1" applyFont="1" applyFill="1" applyBorder="1" applyAlignment="1">
      <alignment horizontal="center" vertical="center" textRotation="90"/>
    </xf>
    <xf numFmtId="0" fontId="36" fillId="2" borderId="0" xfId="0" applyFont="1" applyFill="1" applyBorder="1" applyAlignment="1" applyProtection="1">
      <alignment vertical="center" textRotation="90"/>
    </xf>
    <xf numFmtId="0" fontId="36" fillId="2" borderId="0" xfId="0" applyFont="1" applyFill="1" applyAlignment="1">
      <alignment horizontal="center" vertical="center" wrapText="1"/>
    </xf>
    <xf numFmtId="0" fontId="36" fillId="2" borderId="0" xfId="0" applyFont="1" applyFill="1" applyBorder="1" applyAlignment="1">
      <alignment horizontal="left" vertical="center"/>
    </xf>
    <xf numFmtId="167" fontId="37" fillId="2" borderId="0" xfId="0" applyNumberFormat="1" applyFont="1" applyFill="1" applyAlignment="1">
      <alignment horizontal="center" vertical="center" textRotation="90"/>
    </xf>
    <xf numFmtId="0" fontId="36" fillId="2" borderId="65" xfId="0" applyFont="1" applyFill="1" applyBorder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167" fontId="37" fillId="11" borderId="54" xfId="0" applyNumberFormat="1" applyFont="1" applyFill="1" applyBorder="1" applyAlignment="1">
      <alignment horizontal="center" vertical="center" textRotation="90"/>
    </xf>
    <xf numFmtId="165" fontId="36" fillId="2" borderId="0" xfId="0" applyNumberFormat="1" applyFont="1" applyFill="1" applyAlignment="1">
      <alignment horizontal="center" vertical="center"/>
    </xf>
    <xf numFmtId="0" fontId="36" fillId="2" borderId="0" xfId="0" applyFont="1" applyFill="1" applyBorder="1" applyAlignment="1">
      <alignment horizontal="center" vertical="center" textRotation="92"/>
    </xf>
    <xf numFmtId="0" fontId="36" fillId="2" borderId="52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52" xfId="0" applyFont="1" applyFill="1" applyBorder="1" applyAlignment="1">
      <alignment horizontal="center" vertical="center"/>
    </xf>
    <xf numFmtId="165" fontId="1" fillId="2" borderId="49" xfId="0" applyNumberFormat="1" applyFont="1" applyFill="1" applyBorder="1" applyAlignment="1">
      <alignment horizontal="center" vertical="center"/>
    </xf>
    <xf numFmtId="0" fontId="1" fillId="2" borderId="49" xfId="0" applyFont="1" applyFill="1" applyBorder="1" applyAlignment="1">
      <alignment horizontal="center" vertical="center" wrapText="1"/>
    </xf>
    <xf numFmtId="0" fontId="1" fillId="2" borderId="49" xfId="0" applyFont="1" applyFill="1" applyBorder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6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" fillId="2" borderId="54" xfId="0" applyFont="1" applyFill="1" applyBorder="1" applyAlignment="1">
      <alignment horizontal="center" vertical="center"/>
    </xf>
    <xf numFmtId="165" fontId="1" fillId="2" borderId="54" xfId="0" applyNumberFormat="1" applyFont="1" applyFill="1" applyBorder="1" applyAlignment="1">
      <alignment horizontal="center" vertical="center"/>
    </xf>
    <xf numFmtId="0" fontId="1" fillId="2" borderId="54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168" fontId="16" fillId="8" borderId="54" xfId="0" applyNumberFormat="1" applyFont="1" applyFill="1" applyBorder="1" applyAlignment="1">
      <alignment horizontal="center" vertical="center" textRotation="90"/>
    </xf>
    <xf numFmtId="165" fontId="10" fillId="2" borderId="0" xfId="0" applyNumberFormat="1" applyFont="1" applyFill="1" applyAlignment="1">
      <alignment vertical="center"/>
    </xf>
    <xf numFmtId="12" fontId="10" fillId="2" borderId="0" xfId="0" applyNumberFormat="1" applyFont="1" applyFill="1" applyAlignment="1">
      <alignment horizontal="center" vertical="center"/>
    </xf>
    <xf numFmtId="165" fontId="10" fillId="2" borderId="0" xfId="0" applyNumberFormat="1" applyFont="1" applyFill="1" applyAlignment="1">
      <alignment horizontal="center" vertical="center"/>
    </xf>
    <xf numFmtId="12" fontId="10" fillId="2" borderId="0" xfId="0" applyNumberFormat="1" applyFont="1" applyFill="1" applyAlignment="1">
      <alignment horizontal="center" vertical="center" wrapText="1"/>
    </xf>
    <xf numFmtId="169" fontId="10" fillId="2" borderId="0" xfId="0" applyNumberFormat="1" applyFont="1" applyFill="1" applyAlignment="1">
      <alignment vertical="center"/>
    </xf>
    <xf numFmtId="169" fontId="44" fillId="2" borderId="0" xfId="0" applyNumberFormat="1" applyFont="1" applyFill="1" applyAlignment="1">
      <alignment vertical="center"/>
    </xf>
    <xf numFmtId="169" fontId="10" fillId="2" borderId="0" xfId="0" applyNumberFormat="1" applyFont="1" applyFill="1" applyAlignment="1">
      <alignment vertical="center" wrapText="1"/>
    </xf>
    <xf numFmtId="0" fontId="45" fillId="2" borderId="0" xfId="0" applyFont="1" applyFill="1" applyAlignment="1">
      <alignment vertical="center"/>
    </xf>
    <xf numFmtId="0" fontId="46" fillId="18" borderId="0" xfId="0" applyFont="1" applyFill="1" applyAlignment="1">
      <alignment horizontal="center" vertical="center"/>
    </xf>
    <xf numFmtId="165" fontId="46" fillId="18" borderId="0" xfId="0" applyNumberFormat="1" applyFont="1" applyFill="1" applyAlignment="1">
      <alignment horizontal="center" vertical="center"/>
    </xf>
    <xf numFmtId="0" fontId="47" fillId="2" borderId="0" xfId="0" applyFont="1" applyFill="1" applyAlignment="1">
      <alignment horizontal="center" vertical="center"/>
    </xf>
    <xf numFmtId="165" fontId="47" fillId="2" borderId="0" xfId="0" applyNumberFormat="1" applyFont="1" applyFill="1" applyAlignment="1">
      <alignment horizontal="center" vertical="center"/>
    </xf>
    <xf numFmtId="0" fontId="48" fillId="2" borderId="0" xfId="0" applyFont="1" applyFill="1" applyAlignment="1">
      <alignment horizontal="center" vertical="center"/>
    </xf>
    <xf numFmtId="165" fontId="48" fillId="2" borderId="0" xfId="0" applyNumberFormat="1" applyFont="1" applyFill="1" applyAlignment="1">
      <alignment horizontal="center" vertical="center"/>
    </xf>
    <xf numFmtId="0" fontId="36" fillId="0" borderId="0" xfId="0" applyFont="1"/>
    <xf numFmtId="0" fontId="0" fillId="10" borderId="0" xfId="0" applyFill="1"/>
    <xf numFmtId="0" fontId="0" fillId="2" borderId="0" xfId="0" applyFill="1" applyAlignment="1"/>
    <xf numFmtId="0" fontId="0" fillId="10" borderId="0" xfId="0" applyFill="1" applyAlignment="1"/>
    <xf numFmtId="0" fontId="0" fillId="19" borderId="0" xfId="0" applyFill="1" applyAlignment="1">
      <alignment horizontal="center"/>
    </xf>
    <xf numFmtId="0" fontId="36" fillId="0" borderId="0" xfId="0" applyFont="1" applyAlignment="1">
      <alignment horizontal="center" vertical="center"/>
    </xf>
    <xf numFmtId="0" fontId="49" fillId="2" borderId="49" xfId="0" applyFont="1" applyFill="1" applyBorder="1" applyAlignment="1">
      <alignment horizontal="center"/>
    </xf>
    <xf numFmtId="164" fontId="49" fillId="2" borderId="0" xfId="0" applyNumberFormat="1" applyFont="1" applyFill="1" applyBorder="1" applyAlignment="1">
      <alignment horizontal="center"/>
    </xf>
    <xf numFmtId="164" fontId="49" fillId="2" borderId="0" xfId="0" applyNumberFormat="1" applyFont="1" applyFill="1" applyBorder="1" applyAlignment="1">
      <alignment horizontal="center" vertical="center"/>
    </xf>
    <xf numFmtId="0" fontId="49" fillId="2" borderId="0" xfId="0" applyFont="1" applyFill="1" applyBorder="1" applyAlignment="1">
      <alignment horizontal="center" vertical="center"/>
    </xf>
    <xf numFmtId="164" fontId="49" fillId="2" borderId="49" xfId="0" applyNumberFormat="1" applyFont="1" applyFill="1" applyBorder="1" applyAlignment="1">
      <alignment horizontal="center" vertical="center"/>
    </xf>
    <xf numFmtId="0" fontId="49" fillId="2" borderId="0" xfId="0" applyFont="1" applyFill="1" applyBorder="1" applyAlignment="1">
      <alignment horizontal="center"/>
    </xf>
    <xf numFmtId="165" fontId="49" fillId="2" borderId="0" xfId="0" applyNumberFormat="1" applyFont="1" applyFill="1" applyBorder="1" applyAlignment="1">
      <alignment horizontal="center" vertical="center"/>
    </xf>
    <xf numFmtId="0" fontId="49" fillId="2" borderId="49" xfId="0" applyFont="1" applyFill="1" applyBorder="1" applyAlignment="1">
      <alignment horizontal="center" vertical="center"/>
    </xf>
    <xf numFmtId="0" fontId="49" fillId="20" borderId="49" xfId="0" applyFont="1" applyFill="1" applyBorder="1" applyAlignment="1">
      <alignment horizontal="center" vertical="center"/>
    </xf>
    <xf numFmtId="0" fontId="50" fillId="2" borderId="0" xfId="0" applyFont="1" applyFill="1" applyBorder="1" applyAlignment="1">
      <alignment horizontal="center" vertical="center"/>
    </xf>
    <xf numFmtId="0" fontId="36" fillId="2" borderId="0" xfId="0" applyFont="1" applyFill="1"/>
    <xf numFmtId="0" fontId="49" fillId="2" borderId="0" xfId="0" applyFont="1" applyFill="1" applyAlignment="1">
      <alignment horizontal="center" vertical="center"/>
    </xf>
    <xf numFmtId="0" fontId="49" fillId="2" borderId="0" xfId="0" applyFont="1" applyFill="1"/>
    <xf numFmtId="0" fontId="50" fillId="21" borderId="50" xfId="0" applyFont="1" applyFill="1" applyBorder="1" applyAlignment="1">
      <alignment horizontal="center" vertical="center"/>
    </xf>
    <xf numFmtId="164" fontId="49" fillId="2" borderId="49" xfId="0" applyNumberFormat="1" applyFont="1" applyFill="1" applyBorder="1" applyAlignment="1">
      <alignment horizontal="center"/>
    </xf>
    <xf numFmtId="164" fontId="49" fillId="20" borderId="49" xfId="0" applyNumberFormat="1" applyFont="1" applyFill="1" applyBorder="1" applyAlignment="1">
      <alignment horizontal="center" vertical="center"/>
    </xf>
    <xf numFmtId="2" fontId="36" fillId="0" borderId="0" xfId="0" applyNumberFormat="1" applyFont="1"/>
    <xf numFmtId="0" fontId="51" fillId="22" borderId="49" xfId="0" applyFont="1" applyFill="1" applyBorder="1" applyAlignment="1">
      <alignment horizontal="center" vertical="center"/>
    </xf>
    <xf numFmtId="0" fontId="52" fillId="2" borderId="63" xfId="0" applyFont="1" applyFill="1" applyBorder="1" applyAlignment="1">
      <alignment horizontal="center" vertical="center"/>
    </xf>
    <xf numFmtId="0" fontId="53" fillId="2" borderId="0" xfId="0" applyFont="1" applyFill="1" applyAlignment="1">
      <alignment horizontal="center" vertical="center"/>
    </xf>
    <xf numFmtId="0" fontId="51" fillId="2" borderId="0" xfId="0" applyFont="1" applyFill="1" applyAlignment="1">
      <alignment vertical="top"/>
    </xf>
    <xf numFmtId="0" fontId="54" fillId="2" borderId="0" xfId="0" applyFont="1" applyFill="1"/>
  </cellXfs>
  <cellStyles count="2">
    <cellStyle name="Normal" xfId="0" builtinId="0"/>
    <cellStyle name="Normal_Feuil1" xfId="1" xr:uid="{7574B656-C941-43F4-B56D-0B4517B8FFDA}"/>
  </cellStyles>
  <dxfs count="1322"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/>
        <color rgb="FFFF0000"/>
      </font>
    </dxf>
    <dxf>
      <font>
        <b/>
        <i val="0"/>
      </font>
    </dxf>
    <dxf>
      <font>
        <b/>
        <i val="0"/>
      </font>
    </dxf>
    <dxf>
      <font>
        <b/>
        <i val="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 val="0"/>
        <i val="0"/>
        <color rgb="FFFF0000"/>
      </font>
    </dxf>
    <dxf>
      <font>
        <b/>
        <i val="0"/>
        <color rgb="FFFF0000"/>
      </font>
    </dxf>
    <dxf>
      <fill>
        <patternFill>
          <bgColor rgb="FFD1FEBA"/>
        </patternFill>
      </fill>
    </dxf>
    <dxf>
      <fill>
        <patternFill>
          <bgColor theme="8" tint="0.39994506668294322"/>
        </patternFill>
      </fill>
    </dxf>
    <dxf>
      <fill>
        <patternFill>
          <bgColor rgb="FFD1FEBA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fill>
        <patternFill>
          <bgColor rgb="FFD1FEBA"/>
        </patternFill>
      </fill>
    </dxf>
    <dxf>
      <fill>
        <patternFill>
          <bgColor theme="8" tint="0.79998168889431442"/>
        </patternFill>
      </fill>
    </dxf>
    <dxf>
      <fill>
        <patternFill>
          <bgColor theme="8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AB9088-8FE5-418E-A151-06A642617EA9}">
  <sheetPr>
    <tabColor rgb="FF00FFFF"/>
  </sheetPr>
  <dimension ref="A1:AF115"/>
  <sheetViews>
    <sheetView zoomScale="78" zoomScaleNormal="78" workbookViewId="0">
      <pane xSplit="9" ySplit="2" topLeftCell="L3" activePane="bottomRight" state="frozen"/>
      <selection activeCell="AE21" sqref="AE21"/>
      <selection pane="topRight" activeCell="AE21" sqref="AE21"/>
      <selection pane="bottomLeft" activeCell="AE21" sqref="AE21"/>
      <selection pane="bottomRight" activeCell="AE21" sqref="AE21"/>
    </sheetView>
  </sheetViews>
  <sheetFormatPr baseColWidth="10" defaultColWidth="11.42578125" defaultRowHeight="12.75" x14ac:dyDescent="0.2"/>
  <cols>
    <col min="1" max="1" width="15.140625" style="7" customWidth="1"/>
    <col min="2" max="2" width="10.28515625" style="7" customWidth="1"/>
    <col min="3" max="3" width="15.42578125" style="7" customWidth="1"/>
    <col min="4" max="4" width="14.85546875" style="7" customWidth="1"/>
    <col min="5" max="8" width="8.7109375" style="6" customWidth="1"/>
    <col min="9" max="9" width="12.42578125" style="5" customWidth="1"/>
    <col min="10" max="10" width="3.28515625" style="4" hidden="1" customWidth="1"/>
    <col min="11" max="11" width="5.140625" style="1" hidden="1" customWidth="1"/>
    <col min="12" max="12" width="5.7109375" style="3" customWidth="1"/>
    <col min="13" max="13" width="18.7109375" style="3" customWidth="1"/>
    <col min="14" max="14" width="9.7109375" style="2" customWidth="1"/>
    <col min="15" max="15" width="4.5703125" style="3" customWidth="1"/>
    <col min="16" max="16" width="18.7109375" style="3" customWidth="1"/>
    <col min="17" max="17" width="9.7109375" style="2" customWidth="1"/>
    <col min="18" max="18" width="4.7109375" style="3" customWidth="1"/>
    <col min="19" max="19" width="18.7109375" style="3" customWidth="1"/>
    <col min="20" max="20" width="9.7109375" style="2" customWidth="1"/>
    <col min="21" max="21" width="5.7109375" style="3" customWidth="1"/>
    <col min="22" max="22" width="18.7109375" style="3" customWidth="1"/>
    <col min="23" max="23" width="9.7109375" style="2" customWidth="1"/>
    <col min="24" max="24" width="5.7109375" style="3" customWidth="1"/>
    <col min="25" max="25" width="18.7109375" style="3" customWidth="1"/>
    <col min="26" max="26" width="9.7109375" style="2" customWidth="1"/>
    <col min="27" max="27" width="5.7109375" style="3" customWidth="1"/>
    <col min="28" max="28" width="18.7109375" style="3" customWidth="1"/>
    <col min="29" max="29" width="9.7109375" style="2" customWidth="1"/>
    <col min="30" max="30" width="5.7109375" style="3" customWidth="1"/>
    <col min="31" max="31" width="18.7109375" style="3" customWidth="1"/>
    <col min="32" max="32" width="9.7109375" style="2" customWidth="1"/>
    <col min="33" max="16384" width="11.42578125" style="1"/>
  </cols>
  <sheetData>
    <row r="1" spans="1:32" s="89" customFormat="1" ht="17.25" customHeight="1" x14ac:dyDescent="0.2">
      <c r="A1" s="99" t="s">
        <v>109</v>
      </c>
      <c r="B1" s="98"/>
      <c r="C1" s="98"/>
      <c r="D1" s="98"/>
      <c r="E1" s="98"/>
      <c r="F1" s="98"/>
      <c r="G1" s="98"/>
      <c r="H1" s="98"/>
      <c r="I1" s="97"/>
      <c r="J1" s="96"/>
      <c r="L1" s="92" t="s">
        <v>6</v>
      </c>
      <c r="M1" s="91"/>
      <c r="N1" s="90"/>
      <c r="O1" s="95" t="s">
        <v>5</v>
      </c>
      <c r="P1" s="94"/>
      <c r="Q1" s="93"/>
      <c r="R1" s="92" t="s">
        <v>4</v>
      </c>
      <c r="S1" s="91"/>
      <c r="T1" s="90"/>
      <c r="U1" s="95" t="s">
        <v>3</v>
      </c>
      <c r="V1" s="94"/>
      <c r="W1" s="93"/>
      <c r="X1" s="92" t="s">
        <v>2</v>
      </c>
      <c r="Y1" s="91"/>
      <c r="Z1" s="90"/>
      <c r="AA1" s="95" t="s">
        <v>1</v>
      </c>
      <c r="AB1" s="94"/>
      <c r="AC1" s="93"/>
      <c r="AD1" s="92" t="s">
        <v>0</v>
      </c>
      <c r="AE1" s="91"/>
      <c r="AF1" s="90"/>
    </row>
    <row r="2" spans="1:32" s="77" customFormat="1" ht="30" customHeight="1" thickBot="1" x14ac:dyDescent="0.25">
      <c r="A2" s="88" t="s">
        <v>108</v>
      </c>
      <c r="B2" s="87" t="s">
        <v>107</v>
      </c>
      <c r="C2" s="87" t="s">
        <v>99</v>
      </c>
      <c r="D2" s="87" t="s">
        <v>106</v>
      </c>
      <c r="E2" s="86" t="s">
        <v>105</v>
      </c>
      <c r="F2" s="86" t="s">
        <v>104</v>
      </c>
      <c r="G2" s="86" t="s">
        <v>103</v>
      </c>
      <c r="H2" s="86" t="s">
        <v>102</v>
      </c>
      <c r="I2" s="85" t="s">
        <v>101</v>
      </c>
      <c r="J2" s="84"/>
      <c r="L2" s="80" t="s">
        <v>100</v>
      </c>
      <c r="M2" s="79" t="s">
        <v>99</v>
      </c>
      <c r="N2" s="78" t="s">
        <v>98</v>
      </c>
      <c r="O2" s="83" t="s">
        <v>100</v>
      </c>
      <c r="P2" s="82" t="s">
        <v>99</v>
      </c>
      <c r="Q2" s="81" t="s">
        <v>98</v>
      </c>
      <c r="R2" s="80" t="s">
        <v>100</v>
      </c>
      <c r="S2" s="79" t="s">
        <v>99</v>
      </c>
      <c r="T2" s="78" t="s">
        <v>98</v>
      </c>
      <c r="U2" s="83" t="s">
        <v>100</v>
      </c>
      <c r="V2" s="82" t="s">
        <v>99</v>
      </c>
      <c r="W2" s="81" t="s">
        <v>98</v>
      </c>
      <c r="X2" s="80" t="s">
        <v>100</v>
      </c>
      <c r="Y2" s="79" t="s">
        <v>99</v>
      </c>
      <c r="Z2" s="78" t="s">
        <v>98</v>
      </c>
      <c r="AA2" s="83" t="s">
        <v>100</v>
      </c>
      <c r="AB2" s="82" t="s">
        <v>99</v>
      </c>
      <c r="AC2" s="81" t="s">
        <v>98</v>
      </c>
      <c r="AD2" s="80" t="s">
        <v>100</v>
      </c>
      <c r="AE2" s="79" t="s">
        <v>99</v>
      </c>
      <c r="AF2" s="78" t="s">
        <v>98</v>
      </c>
    </row>
    <row r="3" spans="1:32" ht="14.1" customHeight="1" x14ac:dyDescent="0.2">
      <c r="A3" s="65" t="s">
        <v>6</v>
      </c>
      <c r="B3" s="64">
        <v>2</v>
      </c>
      <c r="C3" s="64" t="s">
        <v>97</v>
      </c>
      <c r="D3" s="64" t="s">
        <v>96</v>
      </c>
      <c r="E3" s="49">
        <v>9.2100000000000009</v>
      </c>
      <c r="F3" s="49">
        <v>9</v>
      </c>
      <c r="G3" s="49">
        <v>10.000999999999999</v>
      </c>
      <c r="H3" s="49"/>
      <c r="I3" s="63">
        <f>IF(E3="","",IF(F3="","",IF(G3="","",MIN(E3:H3))))</f>
        <v>9</v>
      </c>
      <c r="L3" s="69">
        <f>(IF(L$1=$A3,B3,""))</f>
        <v>2</v>
      </c>
      <c r="M3" s="68" t="str">
        <f>(IF(L$1=$A3,C3&amp;" "&amp;D3,""))</f>
        <v>PILOTE 2 P2</v>
      </c>
      <c r="N3" s="76">
        <f>(IF(L$1=$A3,I3,""))</f>
        <v>9</v>
      </c>
      <c r="O3" s="72" t="str">
        <f>(IF(O$1=$A3,$B3,""))</f>
        <v/>
      </c>
      <c r="P3" s="71" t="str">
        <f>(IF(O$1=$A3,$C3&amp;" "&amp;D3,""))</f>
        <v/>
      </c>
      <c r="Q3" s="70" t="str">
        <f>(IF(O$1=$A3,$I3,""))</f>
        <v/>
      </c>
      <c r="R3" s="75" t="str">
        <f>(IF(R$1=$A3,$B3,""))</f>
        <v/>
      </c>
      <c r="S3" s="74" t="str">
        <f>(IF(R$1=$A3,$C3&amp;" "&amp;D3,""))</f>
        <v/>
      </c>
      <c r="T3" s="73" t="str">
        <f>(IF(R$1=$A3,$I3,""))</f>
        <v/>
      </c>
      <c r="U3" s="72" t="str">
        <f>(IF(U$1=$A3,$B3,""))</f>
        <v/>
      </c>
      <c r="V3" s="71" t="str">
        <f>(IF(U$1=$A3,$C3&amp;" "&amp;D3,""))</f>
        <v/>
      </c>
      <c r="W3" s="70" t="str">
        <f>(IF(U$1=$A3,$I3,""))</f>
        <v/>
      </c>
      <c r="X3" s="69" t="str">
        <f>(IF(X$1=$A3,$B3,""))</f>
        <v/>
      </c>
      <c r="Y3" s="68" t="str">
        <f>(IF(X$1=$A3,$C3&amp;" "&amp;D3,""))</f>
        <v/>
      </c>
      <c r="Z3" s="67" t="str">
        <f>(IF(X$1=$A3,$I3,""))</f>
        <v/>
      </c>
      <c r="AA3" s="72" t="str">
        <f>(IF(AA$1=$A3,$B3,""))</f>
        <v/>
      </c>
      <c r="AB3" s="71" t="str">
        <f>(IF(AA$1=$A3,$C3&amp;" "&amp;D3,""))</f>
        <v/>
      </c>
      <c r="AC3" s="70" t="str">
        <f>(IF(AA$1=$A3,$I3,""))</f>
        <v/>
      </c>
      <c r="AD3" s="69" t="str">
        <f>(IF(AD$1=$A3,$B3,""))</f>
        <v/>
      </c>
      <c r="AE3" s="68" t="str">
        <f>(IF(AD$1=$A3,$C3&amp;" "&amp;D3,""))</f>
        <v/>
      </c>
      <c r="AF3" s="67" t="str">
        <f>(IF(AD$1=$A3,$I3,""))</f>
        <v/>
      </c>
    </row>
    <row r="4" spans="1:32" ht="14.1" customHeight="1" x14ac:dyDescent="0.2">
      <c r="A4" s="65" t="s">
        <v>6</v>
      </c>
      <c r="B4" s="50">
        <v>15</v>
      </c>
      <c r="C4" s="50" t="s">
        <v>95</v>
      </c>
      <c r="D4" s="50" t="s">
        <v>94</v>
      </c>
      <c r="E4" s="49">
        <v>9.56</v>
      </c>
      <c r="F4" s="49">
        <v>9.56</v>
      </c>
      <c r="G4" s="49">
        <v>9.56</v>
      </c>
      <c r="H4" s="49"/>
      <c r="I4" s="48">
        <f>IF(E4="","",IF(F4="","",IF(G4="","",MIN(E4:H4))))</f>
        <v>9.56</v>
      </c>
      <c r="L4" s="54">
        <f>(IF(L$1=$A4,B4,""))</f>
        <v>15</v>
      </c>
      <c r="M4" s="53" t="str">
        <f>(IF(L$1=$A4,C4&amp;" "&amp;D4,""))</f>
        <v>PILOTE 15 P15</v>
      </c>
      <c r="N4" s="62">
        <f>(IF(L$1=$A4,I4,""))</f>
        <v>9.56</v>
      </c>
      <c r="O4" s="57" t="str">
        <f>(IF(O$1=$A4,$B4,""))</f>
        <v/>
      </c>
      <c r="P4" s="56" t="str">
        <f>(IF(O$1=$A4,$C4&amp;" "&amp;D4,""))</f>
        <v/>
      </c>
      <c r="Q4" s="61" t="str">
        <f>(IF(O$1=$A4,$I4,""))</f>
        <v/>
      </c>
      <c r="R4" s="60" t="str">
        <f>(IF(R$1=$A4,$B4,""))</f>
        <v/>
      </c>
      <c r="S4" s="59" t="str">
        <f>(IF(R$1=$A4,$C4&amp;" "&amp;D4,""))</f>
        <v/>
      </c>
      <c r="T4" s="58" t="str">
        <f>(IF(R$1=$A4,$I4,""))</f>
        <v/>
      </c>
      <c r="U4" s="57" t="str">
        <f>(IF(U$1=$A4,$B4,""))</f>
        <v/>
      </c>
      <c r="V4" s="56" t="str">
        <f>(IF(U$1=$A4,$C4&amp;" "&amp;D4,""))</f>
        <v/>
      </c>
      <c r="W4" s="55" t="str">
        <f>(IF(U$1=$A4,$I4,""))</f>
        <v/>
      </c>
      <c r="X4" s="54" t="str">
        <f>(IF(X$1=$A4,$B4,""))</f>
        <v/>
      </c>
      <c r="Y4" s="53" t="str">
        <f>(IF(X$1=$A4,$C4&amp;" "&amp;D4,""))</f>
        <v/>
      </c>
      <c r="Z4" s="52" t="str">
        <f>(IF(X$1=$A4,$I4,""))</f>
        <v/>
      </c>
      <c r="AA4" s="57" t="str">
        <f>(IF(AA$1=$A4,$B4,""))</f>
        <v/>
      </c>
      <c r="AB4" s="56" t="str">
        <f>(IF(AA$1=$A4,$C4&amp;" "&amp;D4,""))</f>
        <v/>
      </c>
      <c r="AC4" s="55" t="str">
        <f>(IF(AA$1=$A4,$I4,""))</f>
        <v/>
      </c>
      <c r="AD4" s="54" t="str">
        <f>(IF(AD$1=$A4,$B4,""))</f>
        <v/>
      </c>
      <c r="AE4" s="53" t="str">
        <f>(IF(AD$1=$A4,$C4&amp;" "&amp;D4,""))</f>
        <v/>
      </c>
      <c r="AF4" s="52" t="str">
        <f>(IF(AD$1=$A4,$I4,""))</f>
        <v/>
      </c>
    </row>
    <row r="5" spans="1:32" ht="14.1" customHeight="1" x14ac:dyDescent="0.2">
      <c r="A5" s="65" t="s">
        <v>6</v>
      </c>
      <c r="B5" s="50">
        <v>27</v>
      </c>
      <c r="C5" s="50" t="s">
        <v>93</v>
      </c>
      <c r="D5" s="50" t="s">
        <v>92</v>
      </c>
      <c r="E5" s="49">
        <v>9.75</v>
      </c>
      <c r="F5" s="49">
        <v>9.75</v>
      </c>
      <c r="G5" s="49">
        <v>9.75</v>
      </c>
      <c r="H5" s="49"/>
      <c r="I5" s="48">
        <f>IF(E5="","",IF(F5="","",IF(G5="","",MIN(E5:H5))))</f>
        <v>9.75</v>
      </c>
      <c r="L5" s="54">
        <f>(IF(L$1=$A5,B5,""))</f>
        <v>27</v>
      </c>
      <c r="M5" s="53" t="str">
        <f>(IF(L$1=$A5,C5&amp;" "&amp;D5,""))</f>
        <v>PILOTE 27 P27</v>
      </c>
      <c r="N5" s="62">
        <f>(IF(L$1=$A5,I5,""))</f>
        <v>9.75</v>
      </c>
      <c r="O5" s="57" t="str">
        <f>(IF(O$1=$A5,$B5,""))</f>
        <v/>
      </c>
      <c r="P5" s="56" t="str">
        <f>(IF(O$1=$A5,$C5&amp;" "&amp;D5,""))</f>
        <v/>
      </c>
      <c r="Q5" s="61" t="str">
        <f>(IF(O$1=$A5,$I5,""))</f>
        <v/>
      </c>
      <c r="R5" s="60" t="str">
        <f>(IF(R$1=$A5,$B5,""))</f>
        <v/>
      </c>
      <c r="S5" s="59" t="str">
        <f>(IF(R$1=$A5,$C5&amp;" "&amp;D5,""))</f>
        <v/>
      </c>
      <c r="T5" s="58" t="str">
        <f>(IF(R$1=$A5,$I5,""))</f>
        <v/>
      </c>
      <c r="U5" s="57" t="str">
        <f>(IF(U$1=$A5,$B5,""))</f>
        <v/>
      </c>
      <c r="V5" s="56" t="str">
        <f>(IF(U$1=$A5,$C5&amp;" "&amp;D5,""))</f>
        <v/>
      </c>
      <c r="W5" s="55" t="str">
        <f>(IF(U$1=$A5,$I5,""))</f>
        <v/>
      </c>
      <c r="X5" s="54" t="str">
        <f>(IF(X$1=$A5,$B5,""))</f>
        <v/>
      </c>
      <c r="Y5" s="53" t="str">
        <f>(IF(X$1=$A5,$C5&amp;" "&amp;D5,""))</f>
        <v/>
      </c>
      <c r="Z5" s="52" t="str">
        <f>(IF(X$1=$A5,$I5,""))</f>
        <v/>
      </c>
      <c r="AA5" s="57" t="str">
        <f>(IF(AA$1=$A5,$B5,""))</f>
        <v/>
      </c>
      <c r="AB5" s="56" t="str">
        <f>(IF(AA$1=$A5,$C5&amp;" "&amp;D5,""))</f>
        <v/>
      </c>
      <c r="AC5" s="55" t="str">
        <f>(IF(AA$1=$A5,$I5,""))</f>
        <v/>
      </c>
      <c r="AD5" s="54" t="str">
        <f>(IF(AD$1=$A5,$B5,""))</f>
        <v/>
      </c>
      <c r="AE5" s="53" t="str">
        <f>(IF(AD$1=$A5,$C5&amp;" "&amp;D5,""))</f>
        <v/>
      </c>
      <c r="AF5" s="52" t="str">
        <f>(IF(AD$1=$A5,$I5,""))</f>
        <v/>
      </c>
    </row>
    <row r="6" spans="1:32" ht="14.1" customHeight="1" x14ac:dyDescent="0.2">
      <c r="A6" s="65" t="s">
        <v>6</v>
      </c>
      <c r="B6" s="50">
        <v>39</v>
      </c>
      <c r="C6" s="50" t="s">
        <v>91</v>
      </c>
      <c r="D6" s="50" t="s">
        <v>90</v>
      </c>
      <c r="E6" s="49">
        <v>9.7799999999999994</v>
      </c>
      <c r="F6" s="49">
        <v>9.7799999999999994</v>
      </c>
      <c r="G6" s="49">
        <v>9.7799999999999994</v>
      </c>
      <c r="H6" s="49"/>
      <c r="I6" s="48">
        <f>IF(E6="","",IF(F6="","",IF(G6="","",MIN(E6:H6))))</f>
        <v>9.7799999999999994</v>
      </c>
      <c r="L6" s="54">
        <f>(IF(L$1=$A6,B6,""))</f>
        <v>39</v>
      </c>
      <c r="M6" s="53" t="str">
        <f>(IF(L$1=$A6,C6&amp;" "&amp;D6,""))</f>
        <v>PILOTE 39 P39</v>
      </c>
      <c r="N6" s="62">
        <f>(IF(L$1=$A6,I6,""))</f>
        <v>9.7799999999999994</v>
      </c>
      <c r="O6" s="57" t="str">
        <f>(IF(O$1=$A6,$B6,""))</f>
        <v/>
      </c>
      <c r="P6" s="56" t="str">
        <f>(IF(O$1=$A6,$C6&amp;" "&amp;D6,""))</f>
        <v/>
      </c>
      <c r="Q6" s="61" t="str">
        <f>(IF(O$1=$A6,$I6,""))</f>
        <v/>
      </c>
      <c r="R6" s="60" t="str">
        <f>(IF(R$1=$A6,$B6,""))</f>
        <v/>
      </c>
      <c r="S6" s="59" t="str">
        <f>(IF(R$1=$A6,$C6&amp;" "&amp;D6,""))</f>
        <v/>
      </c>
      <c r="T6" s="58" t="str">
        <f>(IF(R$1=$A6,$I6,""))</f>
        <v/>
      </c>
      <c r="U6" s="57" t="str">
        <f>(IF(U$1=$A6,$B6,""))</f>
        <v/>
      </c>
      <c r="V6" s="56" t="str">
        <f>(IF(U$1=$A6,$C6&amp;" "&amp;D6,""))</f>
        <v/>
      </c>
      <c r="W6" s="55" t="str">
        <f>(IF(U$1=$A6,$I6,""))</f>
        <v/>
      </c>
      <c r="X6" s="54" t="str">
        <f>(IF(X$1=$A6,$B6,""))</f>
        <v/>
      </c>
      <c r="Y6" s="53" t="str">
        <f>(IF(X$1=$A6,$C6&amp;" "&amp;D6,""))</f>
        <v/>
      </c>
      <c r="Z6" s="52" t="str">
        <f>(IF(X$1=$A6,$I6,""))</f>
        <v/>
      </c>
      <c r="AA6" s="57" t="str">
        <f>(IF(AA$1=$A6,$B6,""))</f>
        <v/>
      </c>
      <c r="AB6" s="56" t="str">
        <f>(IF(AA$1=$A6,$C6&amp;" "&amp;D6,""))</f>
        <v/>
      </c>
      <c r="AC6" s="55" t="str">
        <f>(IF(AA$1=$A6,$I6,""))</f>
        <v/>
      </c>
      <c r="AD6" s="54" t="str">
        <f>(IF(AD$1=$A6,$B6,""))</f>
        <v/>
      </c>
      <c r="AE6" s="53" t="str">
        <f>(IF(AD$1=$A6,$C6&amp;" "&amp;D6,""))</f>
        <v/>
      </c>
      <c r="AF6" s="52" t="str">
        <f>(IF(AD$1=$A6,$I6,""))</f>
        <v/>
      </c>
    </row>
    <row r="7" spans="1:32" ht="14.1" customHeight="1" x14ac:dyDescent="0.2">
      <c r="A7" s="65" t="s">
        <v>6</v>
      </c>
      <c r="B7" s="50">
        <v>36</v>
      </c>
      <c r="C7" s="50" t="s">
        <v>89</v>
      </c>
      <c r="D7" s="50" t="s">
        <v>88</v>
      </c>
      <c r="E7" s="49">
        <v>9.8000000000000007</v>
      </c>
      <c r="F7" s="49">
        <v>9.8000000000000007</v>
      </c>
      <c r="G7" s="49">
        <v>9.8000000000000007</v>
      </c>
      <c r="H7" s="49"/>
      <c r="I7" s="48">
        <f>IF(E7="","",IF(F7="","",IF(G7="","",MIN(E7:H7))))</f>
        <v>9.8000000000000007</v>
      </c>
      <c r="L7" s="54">
        <f>(IF(L$1=$A7,B7,""))</f>
        <v>36</v>
      </c>
      <c r="M7" s="53" t="str">
        <f>(IF(L$1=$A7,C7&amp;" "&amp;D7,""))</f>
        <v>PILOTE 36 P36</v>
      </c>
      <c r="N7" s="62">
        <f>(IF(L$1=$A7,I7,""))</f>
        <v>9.8000000000000007</v>
      </c>
      <c r="O7" s="57" t="str">
        <f>(IF(O$1=$A7,$B7,""))</f>
        <v/>
      </c>
      <c r="P7" s="56" t="str">
        <f>(IF(O$1=$A7,$C7&amp;" "&amp;D7,""))</f>
        <v/>
      </c>
      <c r="Q7" s="61" t="str">
        <f>(IF(O$1=$A7,$I7,""))</f>
        <v/>
      </c>
      <c r="R7" s="60" t="str">
        <f>(IF(R$1=$A7,$B7,""))</f>
        <v/>
      </c>
      <c r="S7" s="59" t="str">
        <f>(IF(R$1=$A7,$C7&amp;" "&amp;D7,""))</f>
        <v/>
      </c>
      <c r="T7" s="58" t="str">
        <f>(IF(R$1=$A7,$I7,""))</f>
        <v/>
      </c>
      <c r="U7" s="57" t="str">
        <f>(IF(U$1=$A7,$B7,""))</f>
        <v/>
      </c>
      <c r="V7" s="56" t="str">
        <f>(IF(U$1=$A7,$C7&amp;" "&amp;D7,""))</f>
        <v/>
      </c>
      <c r="W7" s="55" t="str">
        <f>(IF(U$1=$A7,$I7,""))</f>
        <v/>
      </c>
      <c r="X7" s="54" t="str">
        <f>(IF(X$1=$A7,$B7,""))</f>
        <v/>
      </c>
      <c r="Y7" s="53" t="str">
        <f>(IF(X$1=$A7,$C7&amp;" "&amp;D7,""))</f>
        <v/>
      </c>
      <c r="Z7" s="52" t="str">
        <f>(IF(X$1=$A7,$I7,""))</f>
        <v/>
      </c>
      <c r="AA7" s="57" t="str">
        <f>(IF(AA$1=$A7,$B7,""))</f>
        <v/>
      </c>
      <c r="AB7" s="56" t="str">
        <f>(IF(AA$1=$A7,$C7&amp;" "&amp;D7,""))</f>
        <v/>
      </c>
      <c r="AC7" s="55" t="str">
        <f>(IF(AA$1=$A7,$I7,""))</f>
        <v/>
      </c>
      <c r="AD7" s="54" t="str">
        <f>(IF(AD$1=$A7,$B7,""))</f>
        <v/>
      </c>
      <c r="AE7" s="53" t="str">
        <f>(IF(AD$1=$A7,$C7&amp;" "&amp;D7,""))</f>
        <v/>
      </c>
      <c r="AF7" s="52" t="str">
        <f>(IF(AD$1=$A7,$I7,""))</f>
        <v/>
      </c>
    </row>
    <row r="8" spans="1:32" ht="14.1" customHeight="1" x14ac:dyDescent="0.2">
      <c r="A8" s="65" t="s">
        <v>6</v>
      </c>
      <c r="B8" s="50">
        <v>25</v>
      </c>
      <c r="C8" s="50" t="s">
        <v>87</v>
      </c>
      <c r="D8" s="50" t="s">
        <v>86</v>
      </c>
      <c r="E8" s="49">
        <v>9.86</v>
      </c>
      <c r="F8" s="49">
        <v>9.86</v>
      </c>
      <c r="G8" s="49">
        <v>9.86</v>
      </c>
      <c r="H8" s="49"/>
      <c r="I8" s="48">
        <f>IF(E8="","",IF(F8="","",IF(G8="","",MIN(E8:H8))))</f>
        <v>9.86</v>
      </c>
      <c r="L8" s="54">
        <f>(IF(L$1=$A8,B8,""))</f>
        <v>25</v>
      </c>
      <c r="M8" s="53" t="str">
        <f>(IF(L$1=$A8,C8&amp;" "&amp;D8,""))</f>
        <v>PILOTE 25 P25</v>
      </c>
      <c r="N8" s="62">
        <f>(IF(L$1=$A8,I8,""))</f>
        <v>9.86</v>
      </c>
      <c r="O8" s="57" t="str">
        <f>(IF(O$1=$A8,$B8,""))</f>
        <v/>
      </c>
      <c r="P8" s="56" t="str">
        <f>(IF(O$1=$A8,$C8&amp;" "&amp;D8,""))</f>
        <v/>
      </c>
      <c r="Q8" s="61" t="str">
        <f>(IF(O$1=$A8,$I8,""))</f>
        <v/>
      </c>
      <c r="R8" s="60" t="str">
        <f>(IF(R$1=$A8,$B8,""))</f>
        <v/>
      </c>
      <c r="S8" s="59" t="str">
        <f>(IF(R$1=$A8,$C8&amp;" "&amp;D8,""))</f>
        <v/>
      </c>
      <c r="T8" s="58" t="str">
        <f>(IF(R$1=$A8,$I8,""))</f>
        <v/>
      </c>
      <c r="U8" s="57" t="str">
        <f>(IF(U$1=$A8,$B8,""))</f>
        <v/>
      </c>
      <c r="V8" s="56" t="str">
        <f>(IF(U$1=$A8,$C8&amp;" "&amp;D8,""))</f>
        <v/>
      </c>
      <c r="W8" s="55" t="str">
        <f>(IF(U$1=$A8,$I8,""))</f>
        <v/>
      </c>
      <c r="X8" s="54" t="str">
        <f>(IF(X$1=$A8,$B8,""))</f>
        <v/>
      </c>
      <c r="Y8" s="53" t="str">
        <f>(IF(X$1=$A8,$C8&amp;" "&amp;D8,""))</f>
        <v/>
      </c>
      <c r="Z8" s="52" t="str">
        <f>(IF(X$1=$A8,$I8,""))</f>
        <v/>
      </c>
      <c r="AA8" s="57" t="str">
        <f>(IF(AA$1=$A8,$B8,""))</f>
        <v/>
      </c>
      <c r="AB8" s="56" t="str">
        <f>(IF(AA$1=$A8,$C8&amp;" "&amp;D8,""))</f>
        <v/>
      </c>
      <c r="AC8" s="55" t="str">
        <f>(IF(AA$1=$A8,$I8,""))</f>
        <v/>
      </c>
      <c r="AD8" s="54" t="str">
        <f>(IF(AD$1=$A8,$B8,""))</f>
        <v/>
      </c>
      <c r="AE8" s="53" t="str">
        <f>(IF(AD$1=$A8,$C8&amp;" "&amp;D8,""))</f>
        <v/>
      </c>
      <c r="AF8" s="52" t="str">
        <f>(IF(AD$1=$A8,$I8,""))</f>
        <v/>
      </c>
    </row>
    <row r="9" spans="1:32" ht="14.1" customHeight="1" x14ac:dyDescent="0.2">
      <c r="A9" s="65" t="s">
        <v>6</v>
      </c>
      <c r="B9" s="50">
        <v>10</v>
      </c>
      <c r="C9" s="50" t="s">
        <v>85</v>
      </c>
      <c r="D9" s="50" t="s">
        <v>84</v>
      </c>
      <c r="E9" s="49">
        <v>9.8699999999999992</v>
      </c>
      <c r="F9" s="49">
        <v>9.8699999999999992</v>
      </c>
      <c r="G9" s="49">
        <v>9.8699999999999992</v>
      </c>
      <c r="H9" s="49"/>
      <c r="I9" s="48">
        <f>IF(E9="","",IF(F9="","",IF(G9="","",MIN(E9:H9))))</f>
        <v>9.8699999999999992</v>
      </c>
      <c r="L9" s="54">
        <f>(IF(L$1=$A9,B9,""))</f>
        <v>10</v>
      </c>
      <c r="M9" s="53" t="str">
        <f>(IF(L$1=$A9,C9&amp;" "&amp;D9,""))</f>
        <v>PILOTE 10 P10</v>
      </c>
      <c r="N9" s="62">
        <f>(IF(L$1=$A9,I9,""))</f>
        <v>9.8699999999999992</v>
      </c>
      <c r="O9" s="57" t="str">
        <f>(IF(O$1=$A9,$B9,""))</f>
        <v/>
      </c>
      <c r="P9" s="56" t="str">
        <f>(IF(O$1=$A9,$C9&amp;" "&amp;D9,""))</f>
        <v/>
      </c>
      <c r="Q9" s="61" t="str">
        <f>(IF(O$1=$A9,$I9,""))</f>
        <v/>
      </c>
      <c r="R9" s="60" t="str">
        <f>(IF(R$1=$A9,$B9,""))</f>
        <v/>
      </c>
      <c r="S9" s="59" t="str">
        <f>(IF(R$1=$A9,$C9&amp;" "&amp;D9,""))</f>
        <v/>
      </c>
      <c r="T9" s="58" t="str">
        <f>(IF(R$1=$A9,$I9,""))</f>
        <v/>
      </c>
      <c r="U9" s="57" t="str">
        <f>(IF(U$1=$A9,$B9,""))</f>
        <v/>
      </c>
      <c r="V9" s="56" t="str">
        <f>(IF(U$1=$A9,$C9&amp;" "&amp;D9,""))</f>
        <v/>
      </c>
      <c r="W9" s="55" t="str">
        <f>(IF(U$1=$A9,$I9,""))</f>
        <v/>
      </c>
      <c r="X9" s="54" t="str">
        <f>(IF(X$1=$A9,$B9,""))</f>
        <v/>
      </c>
      <c r="Y9" s="53" t="str">
        <f>(IF(X$1=$A9,$C9&amp;" "&amp;D9,""))</f>
        <v/>
      </c>
      <c r="Z9" s="52" t="str">
        <f>(IF(X$1=$A9,$I9,""))</f>
        <v/>
      </c>
      <c r="AA9" s="57" t="str">
        <f>(IF(AA$1=$A9,$B9,""))</f>
        <v/>
      </c>
      <c r="AB9" s="56" t="str">
        <f>(IF(AA$1=$A9,$C9&amp;" "&amp;D9,""))</f>
        <v/>
      </c>
      <c r="AC9" s="55" t="str">
        <f>(IF(AA$1=$A9,$I9,""))</f>
        <v/>
      </c>
      <c r="AD9" s="54" t="str">
        <f>(IF(AD$1=$A9,$B9,""))</f>
        <v/>
      </c>
      <c r="AE9" s="53" t="str">
        <f>(IF(AD$1=$A9,$C9&amp;" "&amp;D9,""))</f>
        <v/>
      </c>
      <c r="AF9" s="52" t="str">
        <f>(IF(AD$1=$A9,$I9,""))</f>
        <v/>
      </c>
    </row>
    <row r="10" spans="1:32" ht="14.1" customHeight="1" x14ac:dyDescent="0.2">
      <c r="A10" s="65" t="s">
        <v>4</v>
      </c>
      <c r="B10" s="50"/>
      <c r="C10" s="50"/>
      <c r="D10" s="50"/>
      <c r="E10" s="49">
        <v>5</v>
      </c>
      <c r="F10" s="49">
        <v>5.45</v>
      </c>
      <c r="G10" s="49">
        <v>2</v>
      </c>
      <c r="H10" s="49"/>
      <c r="I10" s="48">
        <f>IF(E10="","",IF(F10="","",IF(G10="","",MIN(E10:H10))))</f>
        <v>2</v>
      </c>
      <c r="L10" s="54" t="str">
        <f>(IF(L$1=$A10,B10,""))</f>
        <v/>
      </c>
      <c r="M10" s="53" t="str">
        <f>(IF(L$1=$A10,C10&amp;" "&amp;D10,""))</f>
        <v/>
      </c>
      <c r="N10" s="62" t="str">
        <f>(IF(L$1=$A10,I10,""))</f>
        <v/>
      </c>
      <c r="O10" s="57" t="str">
        <f>(IF(O$1=$A10,$B10,""))</f>
        <v/>
      </c>
      <c r="P10" s="56" t="str">
        <f>(IF(O$1=$A10,$C10&amp;" "&amp;D10,""))</f>
        <v/>
      </c>
      <c r="Q10" s="61" t="str">
        <f>(IF(O$1=$A10,$I10,""))</f>
        <v/>
      </c>
      <c r="R10" s="60">
        <f>(IF(R$1=$A10,$B10,""))</f>
        <v>0</v>
      </c>
      <c r="S10" s="59" t="str">
        <f>(IF(R$1=$A10,$C10&amp;" "&amp;G10,""))</f>
        <v xml:space="preserve"> 2</v>
      </c>
      <c r="T10" s="58">
        <f>(IF(R$1=$A10,$I10,""))</f>
        <v>2</v>
      </c>
      <c r="U10" s="57" t="str">
        <f>(IF(U$1=$A10,$B10,""))</f>
        <v/>
      </c>
      <c r="V10" s="56" t="str">
        <f>(IF(U$1=$A10,$C10&amp;" "&amp;D10,""))</f>
        <v/>
      </c>
      <c r="W10" s="55" t="str">
        <f>(IF(U$1=$A10,$I10,""))</f>
        <v/>
      </c>
      <c r="X10" s="54" t="str">
        <f>(IF(X$1=$A10,$B10,""))</f>
        <v/>
      </c>
      <c r="Y10" s="53" t="str">
        <f>(IF(X$1=$A10,$C10&amp;" "&amp;D10,""))</f>
        <v/>
      </c>
      <c r="Z10" s="52" t="str">
        <f>(IF(X$1=$A10,$I10,""))</f>
        <v/>
      </c>
      <c r="AA10" s="57" t="str">
        <f>(IF(AA$1=$A10,$B10,""))</f>
        <v/>
      </c>
      <c r="AB10" s="56" t="str">
        <f>(IF(AA$1=$A10,$C10&amp;" "&amp;D10,""))</f>
        <v/>
      </c>
      <c r="AC10" s="55" t="str">
        <f>(IF(AA$1=$A10,$I10,""))</f>
        <v/>
      </c>
      <c r="AD10" s="54" t="str">
        <f>(IF(AD$1=$A10,$B10,""))</f>
        <v/>
      </c>
      <c r="AE10" s="53" t="str">
        <f>(IF(AD$1=$A10,$C10&amp;" "&amp;D10,""))</f>
        <v/>
      </c>
      <c r="AF10" s="52" t="str">
        <f>(IF(AD$1=$A10,$I10,""))</f>
        <v/>
      </c>
    </row>
    <row r="11" spans="1:32" ht="14.1" customHeight="1" x14ac:dyDescent="0.2">
      <c r="A11" s="65" t="s">
        <v>1</v>
      </c>
      <c r="B11" s="50">
        <v>1</v>
      </c>
      <c r="C11" s="50" t="s">
        <v>83</v>
      </c>
      <c r="D11" s="50" t="s">
        <v>82</v>
      </c>
      <c r="E11" s="49">
        <v>9.0500000000000007</v>
      </c>
      <c r="F11" s="49">
        <v>9.8699999999999992</v>
      </c>
      <c r="G11" s="49">
        <v>8.98</v>
      </c>
      <c r="H11" s="49"/>
      <c r="I11" s="48">
        <f>IF(E11="","",IF(F11="","",IF(G11="","",MIN(E11:H11))))</f>
        <v>8.98</v>
      </c>
      <c r="L11" s="54" t="str">
        <f>(IF(L$1=$A11,B11,""))</f>
        <v/>
      </c>
      <c r="M11" s="53" t="str">
        <f>(IF(L$1=$A11,C11&amp;" "&amp;D11,""))</f>
        <v/>
      </c>
      <c r="N11" s="62" t="str">
        <f>(IF(L$1=$A11,I11,""))</f>
        <v/>
      </c>
      <c r="O11" s="57" t="str">
        <f>(IF(O$1=$A11,$B11,""))</f>
        <v/>
      </c>
      <c r="P11" s="56" t="str">
        <f>(IF(O$1=$A11,$C11&amp;" "&amp;D11,""))</f>
        <v/>
      </c>
      <c r="Q11" s="61" t="str">
        <f>(IF(O$1=$A11,$I11,""))</f>
        <v/>
      </c>
      <c r="R11" s="60" t="str">
        <f>(IF(R$1=$A11,$B11,""))</f>
        <v/>
      </c>
      <c r="S11" s="59" t="str">
        <f>(IF(R$1=$A11,$C11&amp;" "&amp;D11,""))</f>
        <v/>
      </c>
      <c r="T11" s="58" t="str">
        <f>(IF(R$1=$A11,$I11,""))</f>
        <v/>
      </c>
      <c r="U11" s="57" t="str">
        <f>(IF(U$1=$A11,$B11,""))</f>
        <v/>
      </c>
      <c r="V11" s="56" t="str">
        <f>(IF(U$1=$A11,$C11&amp;" "&amp;D11,""))</f>
        <v/>
      </c>
      <c r="W11" s="55" t="str">
        <f>(IF(U$1=$A11,$I11,""))</f>
        <v/>
      </c>
      <c r="X11" s="54" t="str">
        <f>(IF(X$1=$A11,$B11,""))</f>
        <v/>
      </c>
      <c r="Y11" s="53" t="str">
        <f>(IF(X$1=$A11,$C11&amp;" "&amp;D11,""))</f>
        <v/>
      </c>
      <c r="Z11" s="52" t="str">
        <f>(IF(X$1=$A11,$I11,""))</f>
        <v/>
      </c>
      <c r="AA11" s="57">
        <f>(IF(AA$1=$A11,$B11,""))</f>
        <v>1</v>
      </c>
      <c r="AB11" s="56" t="str">
        <f>(IF(AA$1=$A11,$C11&amp;" "&amp;D11,""))</f>
        <v>PILOTE 1 P1</v>
      </c>
      <c r="AC11" s="55">
        <f>(IF(AA$1=$A11,$I11,""))</f>
        <v>8.98</v>
      </c>
      <c r="AD11" s="54" t="str">
        <f>(IF(AD$1=$A11,$B11,""))</f>
        <v/>
      </c>
      <c r="AE11" s="53" t="str">
        <f>(IF(AD$1=$A11,$C11&amp;" "&amp;D11,""))</f>
        <v/>
      </c>
      <c r="AF11" s="52" t="str">
        <f>(IF(AD$1=$A11,$I11,""))</f>
        <v/>
      </c>
    </row>
    <row r="12" spans="1:32" ht="14.1" customHeight="1" x14ac:dyDescent="0.2">
      <c r="A12" s="65" t="s">
        <v>4</v>
      </c>
      <c r="B12" s="50">
        <v>28</v>
      </c>
      <c r="C12" s="50" t="s">
        <v>81</v>
      </c>
      <c r="D12" s="50" t="s">
        <v>80</v>
      </c>
      <c r="E12" s="49">
        <v>10.11</v>
      </c>
      <c r="F12" s="49">
        <v>9.0009999999999994</v>
      </c>
      <c r="G12" s="49">
        <v>8.98</v>
      </c>
      <c r="H12" s="49"/>
      <c r="I12" s="48">
        <f>IF(E12="","",IF(F12="","",IF(G12="","",MIN(E12:H12))))</f>
        <v>8.98</v>
      </c>
      <c r="L12" s="54" t="str">
        <f>(IF(L$1=$A12,B12,""))</f>
        <v/>
      </c>
      <c r="M12" s="53" t="str">
        <f>(IF(L$1=$A12,C12&amp;" "&amp;D12,""))</f>
        <v/>
      </c>
      <c r="N12" s="62" t="str">
        <f>(IF(L$1=$A12,I12,""))</f>
        <v/>
      </c>
      <c r="O12" s="57" t="str">
        <f>(IF(O$1=$A12,$B12,""))</f>
        <v/>
      </c>
      <c r="P12" s="56" t="str">
        <f>(IF(O$1=$A12,$C12&amp;" "&amp;D12,""))</f>
        <v/>
      </c>
      <c r="Q12" s="61" t="str">
        <f>(IF(O$1=$A12,$I12,""))</f>
        <v/>
      </c>
      <c r="R12" s="60">
        <f>(IF(R$1=$A12,$B12,""))</f>
        <v>28</v>
      </c>
      <c r="S12" s="59" t="str">
        <f>(IF(R$1=$A12,$C12&amp;" "&amp;D12,""))</f>
        <v>PILOTE 28 P28</v>
      </c>
      <c r="T12" s="58">
        <f>(IF(R$1=$A12,$I12,""))</f>
        <v>8.98</v>
      </c>
      <c r="U12" s="57" t="str">
        <f>(IF(U$1=$A12,$B12,""))</f>
        <v/>
      </c>
      <c r="V12" s="56" t="str">
        <f>(IF(U$1=$A12,$C12&amp;" "&amp;D12,""))</f>
        <v/>
      </c>
      <c r="W12" s="55" t="str">
        <f>(IF(U$1=$A12,$I12,""))</f>
        <v/>
      </c>
      <c r="X12" s="54" t="str">
        <f>(IF(X$1=$A12,$B12,""))</f>
        <v/>
      </c>
      <c r="Y12" s="53" t="str">
        <f>(IF(X$1=$A12,$C12&amp;" "&amp;D12,""))</f>
        <v/>
      </c>
      <c r="Z12" s="52" t="str">
        <f>(IF(X$1=$A12,$I12,""))</f>
        <v/>
      </c>
      <c r="AA12" s="57" t="str">
        <f>(IF(AA$1=$A12,$B12,""))</f>
        <v/>
      </c>
      <c r="AB12" s="56" t="str">
        <f>(IF(AA$1=$A12,$C12&amp;" "&amp;D12,""))</f>
        <v/>
      </c>
      <c r="AC12" s="55" t="str">
        <f>(IF(AA$1=$A12,$I12,""))</f>
        <v/>
      </c>
      <c r="AD12" s="54" t="str">
        <f>(IF(AD$1=$A12,$B12,""))</f>
        <v/>
      </c>
      <c r="AE12" s="53" t="str">
        <f>(IF(AD$1=$A12,$C12&amp;" "&amp;D12,""))</f>
        <v/>
      </c>
      <c r="AF12" s="52" t="str">
        <f>(IF(AD$1=$A12,$I12,""))</f>
        <v/>
      </c>
    </row>
    <row r="13" spans="1:32" ht="14.1" customHeight="1" x14ac:dyDescent="0.2">
      <c r="A13" s="65" t="s">
        <v>3</v>
      </c>
      <c r="B13" s="50">
        <v>11</v>
      </c>
      <c r="C13" s="50" t="s">
        <v>79</v>
      </c>
      <c r="D13" s="50" t="s">
        <v>78</v>
      </c>
      <c r="E13" s="49">
        <v>9.4</v>
      </c>
      <c r="F13" s="49">
        <v>9.0020000000000007</v>
      </c>
      <c r="G13" s="49">
        <v>9.85</v>
      </c>
      <c r="H13" s="49"/>
      <c r="I13" s="48">
        <f>IF(E13="","",IF(F13="","",IF(G13="","",MIN(E13:H13))))</f>
        <v>9.0020000000000007</v>
      </c>
      <c r="L13" s="54" t="str">
        <f>(IF(L$1=$A13,B13,""))</f>
        <v/>
      </c>
      <c r="M13" s="53" t="str">
        <f>(IF(L$1=$A13,C13&amp;" "&amp;D13,""))</f>
        <v/>
      </c>
      <c r="N13" s="62" t="str">
        <f>(IF(L$1=$A13,I13,""))</f>
        <v/>
      </c>
      <c r="O13" s="57" t="str">
        <f>(IF(O$1=$A13,$B13,""))</f>
        <v/>
      </c>
      <c r="P13" s="56" t="str">
        <f>(IF(O$1=$A13,$C13&amp;" "&amp;D13,""))</f>
        <v/>
      </c>
      <c r="Q13" s="61" t="str">
        <f>(IF(O$1=$A13,$I13,""))</f>
        <v/>
      </c>
      <c r="R13" s="60" t="str">
        <f>(IF(R$1=$A13,$B13,""))</f>
        <v/>
      </c>
      <c r="S13" s="59" t="str">
        <f>(IF(R$1=$A13,$C13&amp;" "&amp;D13,""))</f>
        <v/>
      </c>
      <c r="T13" s="58" t="str">
        <f>(IF(R$1=$A13,$I13,""))</f>
        <v/>
      </c>
      <c r="U13" s="57">
        <f>(IF(U$1=$A13,$B13,""))</f>
        <v>11</v>
      </c>
      <c r="V13" s="56" t="str">
        <f>(IF(U$1=$A13,$C13&amp;" "&amp;D13,""))</f>
        <v>PILOTE 11 P11</v>
      </c>
      <c r="W13" s="55">
        <f>(IF(U$1=$A13,$I13,""))</f>
        <v>9.0020000000000007</v>
      </c>
      <c r="X13" s="54" t="str">
        <f>(IF(X$1=$A13,$B13,""))</f>
        <v/>
      </c>
      <c r="Y13" s="53" t="str">
        <f>(IF(X$1=$A13,$C13&amp;" "&amp;D13,""))</f>
        <v/>
      </c>
      <c r="Z13" s="52" t="str">
        <f>(IF(X$1=$A13,$I13,""))</f>
        <v/>
      </c>
      <c r="AA13" s="57" t="str">
        <f>(IF(AA$1=$A13,$B13,""))</f>
        <v/>
      </c>
      <c r="AB13" s="56" t="str">
        <f>(IF(AA$1=$A13,$C13&amp;" "&amp;D13,""))</f>
        <v/>
      </c>
      <c r="AC13" s="55" t="str">
        <f>(IF(AA$1=$A13,$I13,""))</f>
        <v/>
      </c>
      <c r="AD13" s="54" t="str">
        <f>(IF(AD$1=$A13,$B13,""))</f>
        <v/>
      </c>
      <c r="AE13" s="53" t="str">
        <f>(IF(AD$1=$A13,$C13&amp;" "&amp;D13,""))</f>
        <v/>
      </c>
      <c r="AF13" s="52" t="str">
        <f>(IF(AD$1=$A13,$I13,""))</f>
        <v/>
      </c>
    </row>
    <row r="14" spans="1:32" ht="14.1" customHeight="1" x14ac:dyDescent="0.2">
      <c r="A14" s="65" t="s">
        <v>3</v>
      </c>
      <c r="B14" s="50">
        <v>3</v>
      </c>
      <c r="C14" s="50" t="s">
        <v>77</v>
      </c>
      <c r="D14" s="50" t="s">
        <v>76</v>
      </c>
      <c r="E14" s="49">
        <v>9.0069999999999997</v>
      </c>
      <c r="F14" s="49">
        <v>9.73</v>
      </c>
      <c r="G14" s="49">
        <v>9.65</v>
      </c>
      <c r="H14" s="49"/>
      <c r="I14" s="48">
        <f>IF(E14="","",IF(F14="","",IF(G14="","",MIN(E14:H14))))</f>
        <v>9.0069999999999997</v>
      </c>
      <c r="L14" s="54" t="str">
        <f>(IF(L$1=$A14,B14,""))</f>
        <v/>
      </c>
      <c r="M14" s="53" t="str">
        <f>(IF(L$1=$A14,C14&amp;" "&amp;D14,""))</f>
        <v/>
      </c>
      <c r="N14" s="62" t="str">
        <f>(IF(L$1=$A14,I14,""))</f>
        <v/>
      </c>
      <c r="O14" s="57" t="str">
        <f>(IF(O$1=$A14,$B14,""))</f>
        <v/>
      </c>
      <c r="P14" s="56" t="str">
        <f>(IF(O$1=$A14,$C14&amp;" "&amp;D14,""))</f>
        <v/>
      </c>
      <c r="Q14" s="61" t="str">
        <f>(IF(O$1=$A14,$I14,""))</f>
        <v/>
      </c>
      <c r="R14" s="60" t="str">
        <f>(IF(R$1=$A14,$B14,""))</f>
        <v/>
      </c>
      <c r="S14" s="59" t="str">
        <f>(IF(R$1=$A14,$C14&amp;" "&amp;D14,""))</f>
        <v/>
      </c>
      <c r="T14" s="58" t="str">
        <f>(IF(R$1=$A14,$I14,""))</f>
        <v/>
      </c>
      <c r="U14" s="57">
        <f>(IF(U$1=$A14,$B14,""))</f>
        <v>3</v>
      </c>
      <c r="V14" s="56" t="str">
        <f>(IF(U$1=$A14,$C14&amp;" "&amp;D14,""))</f>
        <v>PILOTE 3 P3</v>
      </c>
      <c r="W14" s="55">
        <f>(IF(U$1=$A14,$I14,""))</f>
        <v>9.0069999999999997</v>
      </c>
      <c r="X14" s="54" t="str">
        <f>(IF(X$1=$A14,$B14,""))</f>
        <v/>
      </c>
      <c r="Y14" s="53" t="str">
        <f>(IF(X$1=$A14,$C14&amp;" "&amp;D14,""))</f>
        <v/>
      </c>
      <c r="Z14" s="52" t="str">
        <f>(IF(X$1=$A14,$I14,""))</f>
        <v/>
      </c>
      <c r="AA14" s="57" t="str">
        <f>(IF(AA$1=$A14,$B14,""))</f>
        <v/>
      </c>
      <c r="AB14" s="56" t="str">
        <f>(IF(AA$1=$A14,$C14&amp;" "&amp;D14,""))</f>
        <v/>
      </c>
      <c r="AC14" s="55" t="str">
        <f>(IF(AA$1=$A14,$I14,""))</f>
        <v/>
      </c>
      <c r="AD14" s="54" t="str">
        <f>(IF(AD$1=$A14,$B14,""))</f>
        <v/>
      </c>
      <c r="AE14" s="53" t="str">
        <f>(IF(AD$1=$A14,$C14&amp;" "&amp;D14,""))</f>
        <v/>
      </c>
      <c r="AF14" s="52" t="str">
        <f>(IF(AD$1=$A14,$I14,""))</f>
        <v/>
      </c>
    </row>
    <row r="15" spans="1:32" ht="14.1" customHeight="1" x14ac:dyDescent="0.2">
      <c r="A15" s="65" t="s">
        <v>3</v>
      </c>
      <c r="B15" s="50">
        <v>21</v>
      </c>
      <c r="C15" s="50" t="s">
        <v>75</v>
      </c>
      <c r="D15" s="50" t="s">
        <v>74</v>
      </c>
      <c r="E15" s="49">
        <v>9.65</v>
      </c>
      <c r="F15" s="49">
        <v>9.0079999999999991</v>
      </c>
      <c r="G15" s="49">
        <v>9.6999999999999993</v>
      </c>
      <c r="H15" s="49"/>
      <c r="I15" s="48">
        <f>IF(E15="","",IF(F15="","",IF(G15="","",MIN(E15:H15))))</f>
        <v>9.0079999999999991</v>
      </c>
      <c r="L15" s="54" t="str">
        <f>(IF(L$1=$A15,B15,""))</f>
        <v/>
      </c>
      <c r="M15" s="53" t="str">
        <f>(IF(L$1=$A15,C15&amp;" "&amp;D15,""))</f>
        <v/>
      </c>
      <c r="N15" s="62" t="str">
        <f>(IF(L$1=$A15,I15,""))</f>
        <v/>
      </c>
      <c r="O15" s="57" t="str">
        <f>(IF(O$1=$A15,$B15,""))</f>
        <v/>
      </c>
      <c r="P15" s="56" t="str">
        <f>(IF(O$1=$A15,$C15&amp;" "&amp;D15,""))</f>
        <v/>
      </c>
      <c r="Q15" s="61" t="str">
        <f>(IF(O$1=$A15,$I15,""))</f>
        <v/>
      </c>
      <c r="R15" s="60" t="str">
        <f>(IF(R$1=$A15,$B15,""))</f>
        <v/>
      </c>
      <c r="S15" s="59" t="str">
        <f>(IF(R$1=$A15,$C15&amp;" "&amp;D15,""))</f>
        <v/>
      </c>
      <c r="T15" s="58" t="str">
        <f>(IF(R$1=$A15,$I15,""))</f>
        <v/>
      </c>
      <c r="U15" s="57">
        <f>(IF(U$1=$A15,$B15,""))</f>
        <v>21</v>
      </c>
      <c r="V15" s="56" t="str">
        <f>(IF(U$1=$A15,$C15&amp;" "&amp;D15,""))</f>
        <v>PILOTE 21 P21</v>
      </c>
      <c r="W15" s="55">
        <f>(IF(U$1=$A15,$I15,""))</f>
        <v>9.0079999999999991</v>
      </c>
      <c r="X15" s="54" t="str">
        <f>(IF(X$1=$A15,$B15,""))</f>
        <v/>
      </c>
      <c r="Y15" s="53" t="str">
        <f>(IF(X$1=$A15,$C15&amp;" "&amp;D15,""))</f>
        <v/>
      </c>
      <c r="Z15" s="52" t="str">
        <f>(IF(X$1=$A15,$I15,""))</f>
        <v/>
      </c>
      <c r="AA15" s="57" t="str">
        <f>(IF(AA$1=$A15,$B15,""))</f>
        <v/>
      </c>
      <c r="AB15" s="56" t="str">
        <f>(IF(AA$1=$A15,$C15&amp;" "&amp;D15,""))</f>
        <v/>
      </c>
      <c r="AC15" s="55" t="str">
        <f>(IF(AA$1=$A15,$I15,""))</f>
        <v/>
      </c>
      <c r="AD15" s="54" t="str">
        <f>(IF(AD$1=$A15,$B15,""))</f>
        <v/>
      </c>
      <c r="AE15" s="53" t="str">
        <f>(IF(AD$1=$A15,$C15&amp;" "&amp;D15,""))</f>
        <v/>
      </c>
      <c r="AF15" s="52" t="str">
        <f>(IF(AD$1=$A15,$I15,""))</f>
        <v/>
      </c>
    </row>
    <row r="16" spans="1:32" ht="14.1" customHeight="1" x14ac:dyDescent="0.2">
      <c r="A16" s="65" t="s">
        <v>3</v>
      </c>
      <c r="B16" s="50">
        <v>19</v>
      </c>
      <c r="C16" s="50" t="s">
        <v>73</v>
      </c>
      <c r="D16" s="50" t="s">
        <v>72</v>
      </c>
      <c r="E16" s="49">
        <v>10.002000000000001</v>
      </c>
      <c r="F16" s="49">
        <v>9.0500000000000007</v>
      </c>
      <c r="G16" s="49">
        <v>10.54</v>
      </c>
      <c r="H16" s="49"/>
      <c r="I16" s="48">
        <f>IF(E16="","",IF(F16="","",IF(G16="","",MIN(E16:H16))))</f>
        <v>9.0500000000000007</v>
      </c>
      <c r="L16" s="54" t="str">
        <f>(IF(L$1=$A16,B16,""))</f>
        <v/>
      </c>
      <c r="M16" s="53" t="str">
        <f>(IF(L$1=$A16,C16&amp;" "&amp;D16,""))</f>
        <v/>
      </c>
      <c r="N16" s="62" t="str">
        <f>(IF(L$1=$A16,I16,""))</f>
        <v/>
      </c>
      <c r="O16" s="57" t="str">
        <f>(IF(O$1=$A16,$B16,""))</f>
        <v/>
      </c>
      <c r="P16" s="56" t="str">
        <f>(IF(O$1=$A16,$C16&amp;" "&amp;D16,""))</f>
        <v/>
      </c>
      <c r="Q16" s="61" t="str">
        <f>(IF(O$1=$A16,$I16,""))</f>
        <v/>
      </c>
      <c r="R16" s="60" t="str">
        <f>(IF(R$1=$A16,$B16,""))</f>
        <v/>
      </c>
      <c r="S16" s="59" t="str">
        <f>(IF(R$1=$A16,$C16&amp;" "&amp;D16,""))</f>
        <v/>
      </c>
      <c r="T16" s="58" t="str">
        <f>(IF(R$1=$A16,$I16,""))</f>
        <v/>
      </c>
      <c r="U16" s="57">
        <f>(IF(U$1=$A16,$B16,""))</f>
        <v>19</v>
      </c>
      <c r="V16" s="56" t="str">
        <f>(IF(U$1=$A16,$C16&amp;" "&amp;D16,""))</f>
        <v>PILOTE 19 P19</v>
      </c>
      <c r="W16" s="55">
        <f>(IF(U$1=$A16,$I16,""))</f>
        <v>9.0500000000000007</v>
      </c>
      <c r="X16" s="54" t="str">
        <f>(IF(X$1=$A16,$B16,""))</f>
        <v/>
      </c>
      <c r="Y16" s="53" t="str">
        <f>(IF(X$1=$A16,$C16&amp;" "&amp;D16,""))</f>
        <v/>
      </c>
      <c r="Z16" s="52" t="str">
        <f>(IF(X$1=$A16,$I16,""))</f>
        <v/>
      </c>
      <c r="AA16" s="57" t="str">
        <f>(IF(AA$1=$A16,$B16,""))</f>
        <v/>
      </c>
      <c r="AB16" s="56" t="str">
        <f>(IF(AA$1=$A16,$C16&amp;" "&amp;D16,""))</f>
        <v/>
      </c>
      <c r="AC16" s="55" t="str">
        <f>(IF(AA$1=$A16,$I16,""))</f>
        <v/>
      </c>
      <c r="AD16" s="54" t="str">
        <f>(IF(AD$1=$A16,$B16,""))</f>
        <v/>
      </c>
      <c r="AE16" s="53" t="str">
        <f>(IF(AD$1=$A16,$C16&amp;" "&amp;D16,""))</f>
        <v/>
      </c>
      <c r="AF16" s="52" t="str">
        <f>(IF(AD$1=$A16,$I16,""))</f>
        <v/>
      </c>
    </row>
    <row r="17" spans="1:32" ht="14.1" customHeight="1" x14ac:dyDescent="0.2">
      <c r="A17" s="65" t="s">
        <v>3</v>
      </c>
      <c r="B17" s="50">
        <v>38</v>
      </c>
      <c r="C17" s="50" t="s">
        <v>71</v>
      </c>
      <c r="D17" s="50" t="s">
        <v>70</v>
      </c>
      <c r="E17" s="49">
        <v>10.002000000000001</v>
      </c>
      <c r="F17" s="49">
        <v>9.0500000000000007</v>
      </c>
      <c r="G17" s="49">
        <v>10.54</v>
      </c>
      <c r="H17" s="49"/>
      <c r="I17" s="48">
        <f>IF(E17="","",IF(F17="","",IF(G17="","",MIN(E17:H17))))</f>
        <v>9.0500000000000007</v>
      </c>
      <c r="L17" s="54" t="str">
        <f>(IF(L$1=$A17,B17,""))</f>
        <v/>
      </c>
      <c r="M17" s="53" t="str">
        <f>(IF(L$1=$A17,C17&amp;" "&amp;D17,""))</f>
        <v/>
      </c>
      <c r="N17" s="62" t="str">
        <f>(IF(L$1=$A17,I17,""))</f>
        <v/>
      </c>
      <c r="O17" s="57" t="str">
        <f>(IF(O$1=$A17,$B17,""))</f>
        <v/>
      </c>
      <c r="P17" s="56" t="str">
        <f>(IF(O$1=$A17,$C17&amp;" "&amp;D17,""))</f>
        <v/>
      </c>
      <c r="Q17" s="61" t="str">
        <f>(IF(O$1=$A17,$I17,""))</f>
        <v/>
      </c>
      <c r="R17" s="60" t="str">
        <f>(IF(R$1=$A17,$B17,""))</f>
        <v/>
      </c>
      <c r="S17" s="59" t="str">
        <f>(IF(R$1=$A17,$C17&amp;" "&amp;D17,""))</f>
        <v/>
      </c>
      <c r="T17" s="58" t="str">
        <f>(IF(R$1=$A17,$I17,""))</f>
        <v/>
      </c>
      <c r="U17" s="57">
        <f>(IF(U$1=$A17,$B17,""))</f>
        <v>38</v>
      </c>
      <c r="V17" s="56" t="str">
        <f>(IF(U$1=$A17,$C17&amp;" "&amp;D17,""))</f>
        <v>PILOTE 38 P38</v>
      </c>
      <c r="W17" s="55">
        <f>(IF(U$1=$A17,$I17,""))</f>
        <v>9.0500000000000007</v>
      </c>
      <c r="X17" s="54" t="str">
        <f>(IF(X$1=$A17,$B17,""))</f>
        <v/>
      </c>
      <c r="Y17" s="53" t="str">
        <f>(IF(X$1=$A17,$C17&amp;" "&amp;D17,""))</f>
        <v/>
      </c>
      <c r="Z17" s="52" t="str">
        <f>(IF(X$1=$A17,$I17,""))</f>
        <v/>
      </c>
      <c r="AA17" s="57" t="str">
        <f>(IF(AA$1=$A17,$B17,""))</f>
        <v/>
      </c>
      <c r="AB17" s="56" t="str">
        <f>(IF(AA$1=$A17,$C17&amp;" "&amp;D17,""))</f>
        <v/>
      </c>
      <c r="AC17" s="55" t="str">
        <f>(IF(AA$1=$A17,$I17,""))</f>
        <v/>
      </c>
      <c r="AD17" s="54" t="str">
        <f>(IF(AD$1=$A17,$B17,""))</f>
        <v/>
      </c>
      <c r="AE17" s="53" t="str">
        <f>(IF(AD$1=$A17,$C17&amp;" "&amp;D17,""))</f>
        <v/>
      </c>
      <c r="AF17" s="52" t="str">
        <f>(IF(AD$1=$A17,$I17,""))</f>
        <v/>
      </c>
    </row>
    <row r="18" spans="1:32" ht="14.1" customHeight="1" x14ac:dyDescent="0.2">
      <c r="A18" s="65" t="s">
        <v>3</v>
      </c>
      <c r="B18" s="50">
        <v>4</v>
      </c>
      <c r="C18" s="50" t="s">
        <v>69</v>
      </c>
      <c r="D18" s="50" t="s">
        <v>68</v>
      </c>
      <c r="E18" s="49">
        <v>9.0559999999999992</v>
      </c>
      <c r="F18" s="49">
        <v>9.8699999999999992</v>
      </c>
      <c r="G18" s="49">
        <v>9.74</v>
      </c>
      <c r="H18" s="49"/>
      <c r="I18" s="48">
        <f>IF(E18="","",IF(F18="","",IF(G18="","",MIN(E18:H18))))</f>
        <v>9.0559999999999992</v>
      </c>
      <c r="L18" s="54" t="str">
        <f>(IF(L$1=$A18,B18,""))</f>
        <v/>
      </c>
      <c r="M18" s="53" t="str">
        <f>(IF(L$1=$A18,C18&amp;" "&amp;D18,""))</f>
        <v/>
      </c>
      <c r="N18" s="62" t="str">
        <f>(IF(L$1=$A18,I18,""))</f>
        <v/>
      </c>
      <c r="O18" s="57" t="str">
        <f>(IF(O$1=$A18,$B18,""))</f>
        <v/>
      </c>
      <c r="P18" s="56" t="str">
        <f>(IF(O$1=$A18,$C18&amp;" "&amp;D18,""))</f>
        <v/>
      </c>
      <c r="Q18" s="61" t="str">
        <f>(IF(O$1=$A18,$I18,""))</f>
        <v/>
      </c>
      <c r="R18" s="60" t="str">
        <f>(IF(R$1=$A18,$B18,""))</f>
        <v/>
      </c>
      <c r="S18" s="59" t="str">
        <f>(IF(R$1=$A18,$C18&amp;" "&amp;D18,""))</f>
        <v/>
      </c>
      <c r="T18" s="58" t="str">
        <f>(IF(R$1=$A18,$I18,""))</f>
        <v/>
      </c>
      <c r="U18" s="57">
        <f>(IF(U$1=$A18,$B18,""))</f>
        <v>4</v>
      </c>
      <c r="V18" s="56" t="str">
        <f>(IF(U$1=$A18,$C18&amp;" "&amp;D18,""))</f>
        <v>PILOTE 4 P4</v>
      </c>
      <c r="W18" s="55">
        <f>(IF(U$1=$A18,$I18,""))</f>
        <v>9.0559999999999992</v>
      </c>
      <c r="X18" s="54" t="str">
        <f>(IF(X$1=$A18,$B18,""))</f>
        <v/>
      </c>
      <c r="Y18" s="53" t="str">
        <f>(IF(X$1=$A18,$C18&amp;" "&amp;D18,""))</f>
        <v/>
      </c>
      <c r="Z18" s="52" t="str">
        <f>(IF(X$1=$A18,$I18,""))</f>
        <v/>
      </c>
      <c r="AA18" s="57" t="str">
        <f>(IF(AA$1=$A18,$B18,""))</f>
        <v/>
      </c>
      <c r="AB18" s="56" t="str">
        <f>(IF(AA$1=$A18,$C18&amp;" "&amp;D18,""))</f>
        <v/>
      </c>
      <c r="AC18" s="55" t="str">
        <f>(IF(AA$1=$A18,$I18,""))</f>
        <v/>
      </c>
      <c r="AD18" s="54" t="str">
        <f>(IF(AD$1=$A18,$B18,""))</f>
        <v/>
      </c>
      <c r="AE18" s="53" t="str">
        <f>(IF(AD$1=$A18,$C18&amp;" "&amp;D18,""))</f>
        <v/>
      </c>
      <c r="AF18" s="52" t="str">
        <f>(IF(AD$1=$A18,$I18,""))</f>
        <v/>
      </c>
    </row>
    <row r="19" spans="1:32" ht="14.1" customHeight="1" x14ac:dyDescent="0.2">
      <c r="A19" s="65" t="s">
        <v>67</v>
      </c>
      <c r="B19" s="50">
        <v>22</v>
      </c>
      <c r="C19" s="50" t="s">
        <v>66</v>
      </c>
      <c r="D19" s="50" t="s">
        <v>65</v>
      </c>
      <c r="E19" s="49">
        <v>9.4</v>
      </c>
      <c r="F19" s="49">
        <v>9.0579999999999998</v>
      </c>
      <c r="G19" s="49">
        <v>9.8000000000000007</v>
      </c>
      <c r="H19" s="49"/>
      <c r="I19" s="48">
        <f>IF(E19="","",IF(F19="","",IF(G19="","",MIN(E19:H19))))</f>
        <v>9.0579999999999998</v>
      </c>
      <c r="L19" s="54" t="str">
        <f>(IF(L$1=$A19,B19,""))</f>
        <v/>
      </c>
      <c r="M19" s="53" t="str">
        <f>(IF(L$1=$A19,C19&amp;" "&amp;D19,""))</f>
        <v/>
      </c>
      <c r="N19" s="62" t="str">
        <f>(IF(L$1=$A19,I19,""))</f>
        <v/>
      </c>
      <c r="O19" s="57" t="str">
        <f>(IF(O$1=$A19,$B19,""))</f>
        <v/>
      </c>
      <c r="P19" s="56" t="str">
        <f>(IF(O$1=$A19,$C19&amp;" "&amp;D19,""))</f>
        <v/>
      </c>
      <c r="Q19" s="61" t="str">
        <f>(IF(O$1=$A19,$I19,""))</f>
        <v/>
      </c>
      <c r="R19" s="60" t="str">
        <f>(IF(R$1=$A19,$B19,""))</f>
        <v/>
      </c>
      <c r="S19" s="59" t="str">
        <f>(IF(R$1=$A19,$C19&amp;" "&amp;D19,""))</f>
        <v/>
      </c>
      <c r="T19" s="58" t="str">
        <f>(IF(R$1=$A19,$I19,""))</f>
        <v/>
      </c>
      <c r="U19" s="57" t="str">
        <f>(IF(U$1=$A19,$B19,""))</f>
        <v/>
      </c>
      <c r="V19" s="56" t="str">
        <f>(IF(U$1=$A19,$C19&amp;" "&amp;D19,""))</f>
        <v/>
      </c>
      <c r="W19" s="55" t="str">
        <f>(IF(U$1=$A19,$I19,""))</f>
        <v/>
      </c>
      <c r="X19" s="54" t="str">
        <f>(IF(X$1=$A19,$B19,""))</f>
        <v/>
      </c>
      <c r="Y19" s="53" t="str">
        <f>(IF(X$1=$A19,$C19&amp;" "&amp;D19,""))</f>
        <v/>
      </c>
      <c r="Z19" s="52" t="str">
        <f>(IF(X$1=$A19,$I19,""))</f>
        <v/>
      </c>
      <c r="AA19" s="57" t="str">
        <f>(IF(AA$1=$A19,$B19,""))</f>
        <v/>
      </c>
      <c r="AB19" s="56" t="str">
        <f>(IF(AA$1=$A19,$C19&amp;" "&amp;D19,""))</f>
        <v/>
      </c>
      <c r="AC19" s="55" t="str">
        <f>(IF(AA$1=$A19,$I19,""))</f>
        <v/>
      </c>
      <c r="AD19" s="54" t="str">
        <f>(IF(AD$1=$A19,$B19,""))</f>
        <v/>
      </c>
      <c r="AE19" s="53" t="str">
        <f>(IF(AD$1=$A19,$C19&amp;" "&amp;D19,""))</f>
        <v/>
      </c>
      <c r="AF19" s="52" t="str">
        <f>(IF(AD$1=$A19,$I19,""))</f>
        <v/>
      </c>
    </row>
    <row r="20" spans="1:32" ht="14.1" customHeight="1" x14ac:dyDescent="0.2">
      <c r="A20" s="65" t="s">
        <v>5</v>
      </c>
      <c r="B20" s="50">
        <v>37</v>
      </c>
      <c r="C20" s="50" t="s">
        <v>64</v>
      </c>
      <c r="D20" s="50" t="s">
        <v>63</v>
      </c>
      <c r="E20" s="49">
        <v>9.65</v>
      </c>
      <c r="F20" s="49">
        <v>9.08</v>
      </c>
      <c r="G20" s="49">
        <v>9.6999999999999993</v>
      </c>
      <c r="H20" s="49"/>
      <c r="I20" s="48">
        <f>IF(E20="","",IF(F20="","",IF(G20="","",MIN(E20:H20))))</f>
        <v>9.08</v>
      </c>
      <c r="L20" s="54" t="str">
        <f>(IF(L$1=$A20,B20,""))</f>
        <v/>
      </c>
      <c r="M20" s="53" t="str">
        <f>(IF(L$1=$A20,C20&amp;" "&amp;D20,""))</f>
        <v/>
      </c>
      <c r="N20" s="62" t="str">
        <f>(IF(L$1=$A20,I20,""))</f>
        <v/>
      </c>
      <c r="O20" s="57">
        <f>(IF(O$1=$A20,$B20,""))</f>
        <v>37</v>
      </c>
      <c r="P20" s="56" t="str">
        <f>(IF(O$1=$A20,$C20&amp;" "&amp;D20,""))</f>
        <v>PILOTE 37 P37</v>
      </c>
      <c r="Q20" s="61">
        <f>(IF(O$1=$A20,$I20,""))</f>
        <v>9.08</v>
      </c>
      <c r="R20" s="60" t="str">
        <f>(IF(R$1=$A20,$B20,""))</f>
        <v/>
      </c>
      <c r="S20" s="59" t="str">
        <f>(IF(R$1=$A20,$C20&amp;" "&amp;D20,""))</f>
        <v/>
      </c>
      <c r="T20" s="58" t="str">
        <f>(IF(R$1=$A20,$I20,""))</f>
        <v/>
      </c>
      <c r="U20" s="57" t="str">
        <f>(IF(U$1=$A20,$B20,""))</f>
        <v/>
      </c>
      <c r="V20" s="56" t="str">
        <f>(IF(U$1=$A20,$C20&amp;" "&amp;D20,""))</f>
        <v/>
      </c>
      <c r="W20" s="55" t="str">
        <f>(IF(U$1=$A20,$I20,""))</f>
        <v/>
      </c>
      <c r="X20" s="54" t="str">
        <f>(IF(X$1=$A20,$B20,""))</f>
        <v/>
      </c>
      <c r="Y20" s="53" t="str">
        <f>(IF(X$1=$A20,$C20&amp;" "&amp;D20,""))</f>
        <v/>
      </c>
      <c r="Z20" s="52" t="str">
        <f>(IF(X$1=$A20,$I20,""))</f>
        <v/>
      </c>
      <c r="AA20" s="57" t="str">
        <f>(IF(AA$1=$A20,$B20,""))</f>
        <v/>
      </c>
      <c r="AB20" s="56" t="str">
        <f>(IF(AA$1=$A20,$C20&amp;" "&amp;D20,""))</f>
        <v/>
      </c>
      <c r="AC20" s="55" t="str">
        <f>(IF(AA$1=$A20,$I20,""))</f>
        <v/>
      </c>
      <c r="AD20" s="54" t="str">
        <f>(IF(AD$1=$A20,$B20,""))</f>
        <v/>
      </c>
      <c r="AE20" s="53" t="str">
        <f>(IF(AD$1=$A20,$C20&amp;" "&amp;D20,""))</f>
        <v/>
      </c>
      <c r="AF20" s="52" t="str">
        <f>(IF(AD$1=$A20,$I20,""))</f>
        <v/>
      </c>
    </row>
    <row r="21" spans="1:32" ht="14.1" customHeight="1" x14ac:dyDescent="0.2">
      <c r="A21" s="65" t="s">
        <v>5</v>
      </c>
      <c r="B21" s="50">
        <v>5</v>
      </c>
      <c r="C21" s="50" t="s">
        <v>62</v>
      </c>
      <c r="D21" s="50" t="s">
        <v>61</v>
      </c>
      <c r="E21" s="49">
        <v>9.67</v>
      </c>
      <c r="F21" s="49">
        <v>9.125</v>
      </c>
      <c r="G21" s="49">
        <v>9.9969999999999999</v>
      </c>
      <c r="H21" s="49"/>
      <c r="I21" s="48">
        <f>IF(E21="","",IF(F21="","",IF(G21="","",MIN(E21:H21))))</f>
        <v>9.125</v>
      </c>
      <c r="L21" s="54" t="str">
        <f>(IF(L$1=$A21,B21,""))</f>
        <v/>
      </c>
      <c r="M21" s="53" t="str">
        <f>(IF(L$1=$A21,C21&amp;" "&amp;D21,""))</f>
        <v/>
      </c>
      <c r="N21" s="62" t="str">
        <f>(IF(L$1=$A21,I21,""))</f>
        <v/>
      </c>
      <c r="O21" s="57">
        <f>(IF(O$1=$A21,$B21,""))</f>
        <v>5</v>
      </c>
      <c r="P21" s="56" t="str">
        <f>(IF(O$1=$A21,$C21&amp;" "&amp;D21,""))</f>
        <v>PILOTE 5 P5</v>
      </c>
      <c r="Q21" s="61">
        <f>(IF(O$1=$A21,$I21,""))</f>
        <v>9.125</v>
      </c>
      <c r="R21" s="60" t="str">
        <f>(IF(R$1=$A21,$B21,""))</f>
        <v/>
      </c>
      <c r="S21" s="59" t="str">
        <f>(IF(R$1=$A21,$C21&amp;" "&amp;D21,""))</f>
        <v/>
      </c>
      <c r="T21" s="58" t="str">
        <f>(IF(R$1=$A21,$I21,""))</f>
        <v/>
      </c>
      <c r="U21" s="57" t="str">
        <f>(IF(U$1=$A21,$B21,""))</f>
        <v/>
      </c>
      <c r="V21" s="56" t="str">
        <f>(IF(U$1=$A21,$C21&amp;" "&amp;D21,""))</f>
        <v/>
      </c>
      <c r="W21" s="55" t="str">
        <f>(IF(U$1=$A21,$I21,""))</f>
        <v/>
      </c>
      <c r="X21" s="54" t="str">
        <f>(IF(X$1=$A21,$B21,""))</f>
        <v/>
      </c>
      <c r="Y21" s="53" t="str">
        <f>(IF(X$1=$A21,$C21&amp;" "&amp;D21,""))</f>
        <v/>
      </c>
      <c r="Z21" s="52" t="str">
        <f>(IF(X$1=$A21,$I21,""))</f>
        <v/>
      </c>
      <c r="AA21" s="57" t="str">
        <f>(IF(AA$1=$A21,$B21,""))</f>
        <v/>
      </c>
      <c r="AB21" s="56" t="str">
        <f>(IF(AA$1=$A21,$C21&amp;" "&amp;D21,""))</f>
        <v/>
      </c>
      <c r="AC21" s="55" t="str">
        <f>(IF(AA$1=$A21,$I21,""))</f>
        <v/>
      </c>
      <c r="AD21" s="54" t="str">
        <f>(IF(AD$1=$A21,$B21,""))</f>
        <v/>
      </c>
      <c r="AE21" s="53" t="str">
        <f>(IF(AD$1=$A21,$C21&amp;" "&amp;D21,""))</f>
        <v/>
      </c>
      <c r="AF21" s="52" t="str">
        <f>(IF(AD$1=$A21,$I21,""))</f>
        <v/>
      </c>
    </row>
    <row r="22" spans="1:32" ht="14.1" customHeight="1" x14ac:dyDescent="0.2">
      <c r="A22" s="65" t="s">
        <v>5</v>
      </c>
      <c r="B22" s="50">
        <v>14</v>
      </c>
      <c r="C22" s="50" t="s">
        <v>60</v>
      </c>
      <c r="D22" s="50" t="s">
        <v>59</v>
      </c>
      <c r="E22" s="49">
        <v>9.1280000000000001</v>
      </c>
      <c r="F22" s="49">
        <v>9.2889999999999997</v>
      </c>
      <c r="G22" s="49">
        <v>9.8000000000000007</v>
      </c>
      <c r="H22" s="49"/>
      <c r="I22" s="48">
        <f>IF(E22="","",IF(F22="","",IF(G22="","",MIN(E22:H22))))</f>
        <v>9.1280000000000001</v>
      </c>
      <c r="L22" s="54" t="str">
        <f>(IF(L$1=$A22,B22,""))</f>
        <v/>
      </c>
      <c r="M22" s="53" t="str">
        <f>(IF(L$1=$A22,C22&amp;" "&amp;D22,""))</f>
        <v/>
      </c>
      <c r="N22" s="62" t="str">
        <f>(IF(L$1=$A22,I22,""))</f>
        <v/>
      </c>
      <c r="O22" s="57">
        <f>(IF(O$1=$A22,$B22,""))</f>
        <v>14</v>
      </c>
      <c r="P22" s="56" t="str">
        <f>(IF(O$1=$A22,$C22&amp;" "&amp;D22,""))</f>
        <v>PILOTE 14 P14</v>
      </c>
      <c r="Q22" s="61">
        <f>(IF(O$1=$A22,$I22,""))</f>
        <v>9.1280000000000001</v>
      </c>
      <c r="R22" s="60" t="str">
        <f>(IF(R$1=$A22,$B22,""))</f>
        <v/>
      </c>
      <c r="S22" s="59" t="str">
        <f>(IF(R$1=$A22,$C22&amp;" "&amp;D22,""))</f>
        <v/>
      </c>
      <c r="T22" s="58" t="str">
        <f>(IF(R$1=$A22,$I22,""))</f>
        <v/>
      </c>
      <c r="U22" s="57" t="str">
        <f>(IF(U$1=$A22,$B22,""))</f>
        <v/>
      </c>
      <c r="V22" s="56" t="str">
        <f>(IF(U$1=$A22,$C22&amp;" "&amp;D22,""))</f>
        <v/>
      </c>
      <c r="W22" s="55" t="str">
        <f>(IF(U$1=$A22,$I22,""))</f>
        <v/>
      </c>
      <c r="X22" s="54" t="str">
        <f>(IF(X$1=$A22,$B22,""))</f>
        <v/>
      </c>
      <c r="Y22" s="53" t="str">
        <f>(IF(X$1=$A22,$C22&amp;" "&amp;D22,""))</f>
        <v/>
      </c>
      <c r="Z22" s="52" t="str">
        <f>(IF(X$1=$A22,$I22,""))</f>
        <v/>
      </c>
      <c r="AA22" s="57" t="str">
        <f>(IF(AA$1=$A22,$B22,""))</f>
        <v/>
      </c>
      <c r="AB22" s="56" t="str">
        <f>(IF(AA$1=$A22,$C22&amp;" "&amp;D22,""))</f>
        <v/>
      </c>
      <c r="AC22" s="55" t="str">
        <f>(IF(AA$1=$A22,$I22,""))</f>
        <v/>
      </c>
      <c r="AD22" s="54" t="str">
        <f>(IF(AD$1=$A22,$B22,""))</f>
        <v/>
      </c>
      <c r="AE22" s="53" t="str">
        <f>(IF(AD$1=$A22,$C22&amp;" "&amp;D22,""))</f>
        <v/>
      </c>
      <c r="AF22" s="52" t="str">
        <f>(IF(AD$1=$A22,$I22,""))</f>
        <v/>
      </c>
    </row>
    <row r="23" spans="1:32" ht="14.1" customHeight="1" x14ac:dyDescent="0.2">
      <c r="A23" s="65" t="s">
        <v>5</v>
      </c>
      <c r="B23" s="50">
        <v>24</v>
      </c>
      <c r="C23" s="50" t="s">
        <v>58</v>
      </c>
      <c r="D23" s="50" t="s">
        <v>57</v>
      </c>
      <c r="E23" s="49">
        <v>9.25</v>
      </c>
      <c r="F23" s="49">
        <v>9.25</v>
      </c>
      <c r="G23" s="49">
        <v>9.25</v>
      </c>
      <c r="H23" s="49"/>
      <c r="I23" s="48">
        <f>IF(E23="","",IF(F23="","",IF(G23="","",MIN(E23:H23))))</f>
        <v>9.25</v>
      </c>
      <c r="L23" s="54" t="str">
        <f>(IF(L$1=$A23,B23,""))</f>
        <v/>
      </c>
      <c r="M23" s="53" t="str">
        <f>(IF(L$1=$A23,C23&amp;" "&amp;D23,""))</f>
        <v/>
      </c>
      <c r="N23" s="62" t="str">
        <f>(IF(L$1=$A23,I23,""))</f>
        <v/>
      </c>
      <c r="O23" s="57">
        <f>(IF(O$1=$A23,$B23,""))</f>
        <v>24</v>
      </c>
      <c r="P23" s="56" t="str">
        <f>(IF(O$1=$A23,$C23&amp;" "&amp;D23,""))</f>
        <v>PILOTE 24 P24</v>
      </c>
      <c r="Q23" s="61">
        <f>(IF(O$1=$A23,$I23,""))</f>
        <v>9.25</v>
      </c>
      <c r="R23" s="60" t="str">
        <f>(IF(R$1=$A23,$B23,""))</f>
        <v/>
      </c>
      <c r="S23" s="59" t="str">
        <f>(IF(R$1=$A23,$C23&amp;" "&amp;D23,""))</f>
        <v/>
      </c>
      <c r="T23" s="58" t="str">
        <f>(IF(R$1=$A23,$I23,""))</f>
        <v/>
      </c>
      <c r="U23" s="57" t="str">
        <f>(IF(U$1=$A23,$B23,""))</f>
        <v/>
      </c>
      <c r="V23" s="56" t="str">
        <f>(IF(U$1=$A23,$C23&amp;" "&amp;D23,""))</f>
        <v/>
      </c>
      <c r="W23" s="55" t="str">
        <f>(IF(U$1=$A23,$I23,""))</f>
        <v/>
      </c>
      <c r="X23" s="54" t="str">
        <f>(IF(X$1=$A23,$B23,""))</f>
        <v/>
      </c>
      <c r="Y23" s="53" t="str">
        <f>(IF(X$1=$A23,$C23&amp;" "&amp;D23,""))</f>
        <v/>
      </c>
      <c r="Z23" s="52" t="str">
        <f>(IF(X$1=$A23,$I23,""))</f>
        <v/>
      </c>
      <c r="AA23" s="57" t="str">
        <f>(IF(AA$1=$A23,$B23,""))</f>
        <v/>
      </c>
      <c r="AB23" s="56" t="str">
        <f>(IF(AA$1=$A23,$C23&amp;" "&amp;D23,""))</f>
        <v/>
      </c>
      <c r="AC23" s="55" t="str">
        <f>(IF(AA$1=$A23,$I23,""))</f>
        <v/>
      </c>
      <c r="AD23" s="54" t="str">
        <f>(IF(AD$1=$A23,$B23,""))</f>
        <v/>
      </c>
      <c r="AE23" s="53" t="str">
        <f>(IF(AD$1=$A23,$C23&amp;" "&amp;D23,""))</f>
        <v/>
      </c>
      <c r="AF23" s="52" t="str">
        <f>(IF(AD$1=$A23,$I23,""))</f>
        <v/>
      </c>
    </row>
    <row r="24" spans="1:32" ht="14.1" customHeight="1" x14ac:dyDescent="0.2">
      <c r="A24" s="65" t="s">
        <v>5</v>
      </c>
      <c r="B24" s="50">
        <v>20</v>
      </c>
      <c r="C24" s="50" t="s">
        <v>56</v>
      </c>
      <c r="D24" s="50" t="s">
        <v>55</v>
      </c>
      <c r="E24" s="49">
        <v>9.2850000000000001</v>
      </c>
      <c r="F24" s="49">
        <v>9.49</v>
      </c>
      <c r="G24" s="49">
        <v>9.8000000000000007</v>
      </c>
      <c r="H24" s="49"/>
      <c r="I24" s="48">
        <f>IF(E24="","",IF(F24="","",IF(G24="","",MIN(E24:H24))))</f>
        <v>9.2850000000000001</v>
      </c>
      <c r="L24" s="54" t="str">
        <f>(IF(L$1=$A24,B24,""))</f>
        <v/>
      </c>
      <c r="M24" s="53" t="str">
        <f>(IF(L$1=$A24,C24&amp;" "&amp;D24,""))</f>
        <v/>
      </c>
      <c r="N24" s="62" t="str">
        <f>(IF(L$1=$A24,I24,""))</f>
        <v/>
      </c>
      <c r="O24" s="57">
        <f>(IF(O$1=$A24,$B24,""))</f>
        <v>20</v>
      </c>
      <c r="P24" s="56" t="str">
        <f>(IF(O$1=$A24,$C24&amp;" "&amp;D24,""))</f>
        <v>PILOTE 20 P20</v>
      </c>
      <c r="Q24" s="61">
        <f>(IF(O$1=$A24,$I24,""))</f>
        <v>9.2850000000000001</v>
      </c>
      <c r="R24" s="60" t="str">
        <f>(IF(R$1=$A24,$B24,""))</f>
        <v/>
      </c>
      <c r="S24" s="59" t="str">
        <f>(IF(R$1=$A24,$C24&amp;" "&amp;D24,""))</f>
        <v/>
      </c>
      <c r="T24" s="58" t="str">
        <f>(IF(R$1=$A24,$I24,""))</f>
        <v/>
      </c>
      <c r="U24" s="57" t="str">
        <f>(IF(U$1=$A24,$B24,""))</f>
        <v/>
      </c>
      <c r="V24" s="56" t="str">
        <f>(IF(U$1=$A24,$C24&amp;" "&amp;D24,""))</f>
        <v/>
      </c>
      <c r="W24" s="55" t="str">
        <f>(IF(U$1=$A24,$I24,""))</f>
        <v/>
      </c>
      <c r="X24" s="54" t="str">
        <f>(IF(X$1=$A24,$B24,""))</f>
        <v/>
      </c>
      <c r="Y24" s="53" t="str">
        <f>(IF(X$1=$A24,$C24&amp;" "&amp;D24,""))</f>
        <v/>
      </c>
      <c r="Z24" s="52" t="str">
        <f>(IF(X$1=$A24,$I24,""))</f>
        <v/>
      </c>
      <c r="AA24" s="57" t="str">
        <f>(IF(AA$1=$A24,$B24,""))</f>
        <v/>
      </c>
      <c r="AB24" s="56" t="str">
        <f>(IF(AA$1=$A24,$C24&amp;" "&amp;D24,""))</f>
        <v/>
      </c>
      <c r="AC24" s="55" t="str">
        <f>(IF(AA$1=$A24,$I24,""))</f>
        <v/>
      </c>
      <c r="AD24" s="54" t="str">
        <f>(IF(AD$1=$A24,$B24,""))</f>
        <v/>
      </c>
      <c r="AE24" s="53" t="str">
        <f>(IF(AD$1=$A24,$C24&amp;" "&amp;D24,""))</f>
        <v/>
      </c>
      <c r="AF24" s="52" t="str">
        <f>(IF(AD$1=$A24,$I24,""))</f>
        <v/>
      </c>
    </row>
    <row r="25" spans="1:32" ht="14.1" customHeight="1" x14ac:dyDescent="0.2">
      <c r="A25" s="65" t="s">
        <v>5</v>
      </c>
      <c r="B25" s="50">
        <v>34</v>
      </c>
      <c r="C25" s="50" t="s">
        <v>54</v>
      </c>
      <c r="D25" s="50" t="s">
        <v>53</v>
      </c>
      <c r="E25" s="49">
        <v>9.4499999999999993</v>
      </c>
      <c r="F25" s="49">
        <v>9.4499999999999993</v>
      </c>
      <c r="G25" s="49">
        <v>9.4499999999999993</v>
      </c>
      <c r="H25" s="49"/>
      <c r="I25" s="48">
        <f>IF(E25="","",IF(F25="","",IF(G25="","",MIN(E25:H25))))</f>
        <v>9.4499999999999993</v>
      </c>
      <c r="L25" s="54" t="str">
        <f>(IF(L$1=$A25,B25,""))</f>
        <v/>
      </c>
      <c r="M25" s="53" t="str">
        <f>(IF(L$1=$A25,C25&amp;" "&amp;D25,""))</f>
        <v/>
      </c>
      <c r="N25" s="62" t="str">
        <f>(IF(L$1=$A25,I25,""))</f>
        <v/>
      </c>
      <c r="O25" s="57">
        <f>(IF(O$1=$A25,$B25,""))</f>
        <v>34</v>
      </c>
      <c r="P25" s="56" t="str">
        <f>(IF(O$1=$A25,$C25&amp;" "&amp;D25,""))</f>
        <v>PILOTE 34 P34</v>
      </c>
      <c r="Q25" s="61">
        <f>(IF(O$1=$A25,$I25,""))</f>
        <v>9.4499999999999993</v>
      </c>
      <c r="R25" s="60" t="str">
        <f>(IF(R$1=$A25,$B25,""))</f>
        <v/>
      </c>
      <c r="S25" s="59" t="str">
        <f>(IF(R$1=$A25,$C25&amp;" "&amp;D25,""))</f>
        <v/>
      </c>
      <c r="T25" s="58" t="str">
        <f>(IF(R$1=$A25,$I25,""))</f>
        <v/>
      </c>
      <c r="U25" s="57" t="str">
        <f>(IF(U$1=$A25,$B25,""))</f>
        <v/>
      </c>
      <c r="V25" s="56" t="str">
        <f>(IF(U$1=$A25,$C25&amp;" "&amp;D25,""))</f>
        <v/>
      </c>
      <c r="W25" s="55" t="str">
        <f>(IF(U$1=$A25,$I25,""))</f>
        <v/>
      </c>
      <c r="X25" s="54" t="str">
        <f>(IF(X$1=$A25,$B25,""))</f>
        <v/>
      </c>
      <c r="Y25" s="53" t="str">
        <f>(IF(X$1=$A25,$C25&amp;" "&amp;D25,""))</f>
        <v/>
      </c>
      <c r="Z25" s="52" t="str">
        <f>(IF(X$1=$A25,$I25,""))</f>
        <v/>
      </c>
      <c r="AA25" s="57" t="str">
        <f>(IF(AA$1=$A25,$B25,""))</f>
        <v/>
      </c>
      <c r="AB25" s="56" t="str">
        <f>(IF(AA$1=$A25,$C25&amp;" "&amp;D25,""))</f>
        <v/>
      </c>
      <c r="AC25" s="55" t="str">
        <f>(IF(AA$1=$A25,$I25,""))</f>
        <v/>
      </c>
      <c r="AD25" s="54" t="str">
        <f>(IF(AD$1=$A25,$B25,""))</f>
        <v/>
      </c>
      <c r="AE25" s="53" t="str">
        <f>(IF(AD$1=$A25,$C25&amp;" "&amp;D25,""))</f>
        <v/>
      </c>
      <c r="AF25" s="52" t="str">
        <f>(IF(AD$1=$A25,$I25,""))</f>
        <v/>
      </c>
    </row>
    <row r="26" spans="1:32" ht="14.1" customHeight="1" x14ac:dyDescent="0.2">
      <c r="A26" s="65" t="s">
        <v>4</v>
      </c>
      <c r="B26" s="50">
        <v>26</v>
      </c>
      <c r="C26" s="50" t="s">
        <v>52</v>
      </c>
      <c r="D26" s="50" t="s">
        <v>51</v>
      </c>
      <c r="E26" s="49">
        <v>9.51</v>
      </c>
      <c r="F26" s="49">
        <v>9.51</v>
      </c>
      <c r="G26" s="49">
        <v>9.51</v>
      </c>
      <c r="H26" s="49"/>
      <c r="I26" s="48">
        <f>IF(E26="","",IF(F26="","",IF(G26="","",MIN(E26:H26))))</f>
        <v>9.51</v>
      </c>
      <c r="L26" s="54" t="str">
        <f>(IF(L$1=$A26,B26,""))</f>
        <v/>
      </c>
      <c r="M26" s="53" t="str">
        <f>(IF(L$1=$A26,C26&amp;" "&amp;D26,""))</f>
        <v/>
      </c>
      <c r="N26" s="62" t="str">
        <f>(IF(L$1=$A26,I26,""))</f>
        <v/>
      </c>
      <c r="O26" s="57" t="str">
        <f>(IF(O$1=$A26,$B26,""))</f>
        <v/>
      </c>
      <c r="P26" s="56" t="str">
        <f>(IF(O$1=$A26,$C26&amp;" "&amp;D26,""))</f>
        <v/>
      </c>
      <c r="Q26" s="61" t="str">
        <f>(IF(O$1=$A26,$I26,""))</f>
        <v/>
      </c>
      <c r="R26" s="60">
        <f>(IF(R$1=$A26,$B26,""))</f>
        <v>26</v>
      </c>
      <c r="S26" s="59" t="str">
        <f>(IF(R$1=$A26,$C26&amp;" "&amp;D26,""))</f>
        <v>PILOTE 26 P26</v>
      </c>
      <c r="T26" s="58">
        <f>(IF(R$1=$A26,$I26,""))</f>
        <v>9.51</v>
      </c>
      <c r="U26" s="57" t="str">
        <f>(IF(U$1=$A26,$B26,""))</f>
        <v/>
      </c>
      <c r="V26" s="56" t="str">
        <f>(IF(U$1=$A26,$C26&amp;" "&amp;D26,""))</f>
        <v/>
      </c>
      <c r="W26" s="55" t="str">
        <f>(IF(U$1=$A26,$I26,""))</f>
        <v/>
      </c>
      <c r="X26" s="54" t="str">
        <f>(IF(X$1=$A26,$B26,""))</f>
        <v/>
      </c>
      <c r="Y26" s="53" t="str">
        <f>(IF(X$1=$A26,$C26&amp;" "&amp;D26,""))</f>
        <v/>
      </c>
      <c r="Z26" s="52" t="str">
        <f>(IF(X$1=$A26,$I26,""))</f>
        <v/>
      </c>
      <c r="AA26" s="57" t="str">
        <f>(IF(AA$1=$A26,$B26,""))</f>
        <v/>
      </c>
      <c r="AB26" s="56" t="str">
        <f>(IF(AA$1=$A26,$C26&amp;" "&amp;D26,""))</f>
        <v/>
      </c>
      <c r="AC26" s="55" t="str">
        <f>(IF(AA$1=$A26,$I26,""))</f>
        <v/>
      </c>
      <c r="AD26" s="54" t="str">
        <f>(IF(AD$1=$A26,$B26,""))</f>
        <v/>
      </c>
      <c r="AE26" s="53" t="str">
        <f>(IF(AD$1=$A26,$C26&amp;" "&amp;D26,""))</f>
        <v/>
      </c>
      <c r="AF26" s="52" t="str">
        <f>(IF(AD$1=$A26,$I26,""))</f>
        <v/>
      </c>
    </row>
    <row r="27" spans="1:32" ht="14.1" customHeight="1" x14ac:dyDescent="0.2">
      <c r="A27" s="65" t="s">
        <v>1</v>
      </c>
      <c r="B27" s="50">
        <v>6</v>
      </c>
      <c r="C27" s="50" t="s">
        <v>50</v>
      </c>
      <c r="D27" s="50" t="s">
        <v>49</v>
      </c>
      <c r="E27" s="49">
        <v>9.56</v>
      </c>
      <c r="F27" s="49">
        <v>9.56</v>
      </c>
      <c r="G27" s="49">
        <v>9.56</v>
      </c>
      <c r="H27" s="49"/>
      <c r="I27" s="48">
        <f>IF(E27="","",IF(F27="","",IF(G27="","",MIN(E27:H27))))</f>
        <v>9.56</v>
      </c>
      <c r="L27" s="54" t="str">
        <f>(IF(L$1=$A27,B27,""))</f>
        <v/>
      </c>
      <c r="M27" s="53" t="str">
        <f>(IF(L$1=$A27,C27&amp;" "&amp;D27,""))</f>
        <v/>
      </c>
      <c r="N27" s="62" t="str">
        <f>(IF(L$1=$A27,I27,""))</f>
        <v/>
      </c>
      <c r="O27" s="57" t="str">
        <f>(IF(O$1=$A27,$B27,""))</f>
        <v/>
      </c>
      <c r="P27" s="56" t="str">
        <f>(IF(O$1=$A27,$C27&amp;" "&amp;D27,""))</f>
        <v/>
      </c>
      <c r="Q27" s="61" t="str">
        <f>(IF(O$1=$A27,$I27,""))</f>
        <v/>
      </c>
      <c r="R27" s="60" t="str">
        <f>(IF(R$1=$A27,$B27,""))</f>
        <v/>
      </c>
      <c r="S27" s="59" t="str">
        <f>(IF(R$1=$A27,$C27&amp;" "&amp;D27,""))</f>
        <v/>
      </c>
      <c r="T27" s="58" t="str">
        <f>(IF(R$1=$A27,$I27,""))</f>
        <v/>
      </c>
      <c r="U27" s="57" t="str">
        <f>(IF(U$1=$A27,$B27,""))</f>
        <v/>
      </c>
      <c r="V27" s="56" t="str">
        <f>(IF(U$1=$A27,$C27&amp;" "&amp;D27,""))</f>
        <v/>
      </c>
      <c r="W27" s="55" t="str">
        <f>(IF(U$1=$A27,$I27,""))</f>
        <v/>
      </c>
      <c r="X27" s="54" t="str">
        <f>(IF(X$1=$A27,$B27,""))</f>
        <v/>
      </c>
      <c r="Y27" s="53" t="str">
        <f>(IF(X$1=$A27,$C27&amp;" "&amp;D27,""))</f>
        <v/>
      </c>
      <c r="Z27" s="52" t="str">
        <f>(IF(X$1=$A27,$I27,""))</f>
        <v/>
      </c>
      <c r="AA27" s="57">
        <f>(IF(AA$1=$A27,$B27,""))</f>
        <v>6</v>
      </c>
      <c r="AB27" s="56" t="str">
        <f>(IF(AA$1=$A27,$C27&amp;" "&amp;D27,""))</f>
        <v>PILOTE 6 P6</v>
      </c>
      <c r="AC27" s="55">
        <f>(IF(AA$1=$A27,$I27,""))</f>
        <v>9.56</v>
      </c>
      <c r="AD27" s="54" t="str">
        <f>(IF(AD$1=$A27,$B27,""))</f>
        <v/>
      </c>
      <c r="AE27" s="53" t="str">
        <f>(IF(AD$1=$A27,$C27&amp;" "&amp;D27,""))</f>
        <v/>
      </c>
      <c r="AF27" s="52" t="str">
        <f>(IF(AD$1=$A27,$I27,""))</f>
        <v/>
      </c>
    </row>
    <row r="28" spans="1:32" ht="14.1" customHeight="1" x14ac:dyDescent="0.2">
      <c r="A28" s="65" t="s">
        <v>4</v>
      </c>
      <c r="B28" s="50">
        <v>9</v>
      </c>
      <c r="C28" s="50" t="s">
        <v>48</v>
      </c>
      <c r="D28" s="50" t="s">
        <v>47</v>
      </c>
      <c r="E28" s="49">
        <v>9.6</v>
      </c>
      <c r="F28" s="49">
        <v>9.6</v>
      </c>
      <c r="G28" s="49">
        <v>9.6</v>
      </c>
      <c r="H28" s="49"/>
      <c r="I28" s="48">
        <f>IF(E28="","",IF(F28="","",IF(G28="","",MIN(E28:H28))))</f>
        <v>9.6</v>
      </c>
      <c r="L28" s="54" t="str">
        <f>(IF(L$1=$A28,B28,""))</f>
        <v/>
      </c>
      <c r="M28" s="53" t="str">
        <f>(IF(L$1=$A28,C28&amp;" "&amp;D28,""))</f>
        <v/>
      </c>
      <c r="N28" s="62" t="str">
        <f>(IF(L$1=$A28,I28,""))</f>
        <v/>
      </c>
      <c r="O28" s="57" t="str">
        <f>(IF(O$1=$A28,$B28,""))</f>
        <v/>
      </c>
      <c r="P28" s="56" t="str">
        <f>(IF(O$1=$A28,$C28&amp;" "&amp;D28,""))</f>
        <v/>
      </c>
      <c r="Q28" s="61" t="str">
        <f>(IF(O$1=$A28,$I28,""))</f>
        <v/>
      </c>
      <c r="R28" s="60">
        <f>(IF(R$1=$A28,$B28,""))</f>
        <v>9</v>
      </c>
      <c r="S28" s="59" t="str">
        <f>(IF(R$1=$A28,$C28&amp;" "&amp;D28,""))</f>
        <v>PILOTE 9 P9</v>
      </c>
      <c r="T28" s="58">
        <f>(IF(R$1=$A28,$I28,""))</f>
        <v>9.6</v>
      </c>
      <c r="U28" s="57" t="str">
        <f>(IF(U$1=$A28,$B28,""))</f>
        <v/>
      </c>
      <c r="V28" s="56" t="str">
        <f>(IF(U$1=$A28,$C28&amp;" "&amp;D28,""))</f>
        <v/>
      </c>
      <c r="W28" s="55" t="str">
        <f>(IF(U$1=$A28,$I28,""))</f>
        <v/>
      </c>
      <c r="X28" s="54" t="str">
        <f>(IF(X$1=$A28,$B28,""))</f>
        <v/>
      </c>
      <c r="Y28" s="53" t="str">
        <f>(IF(X$1=$A28,$C28&amp;" "&amp;D28,""))</f>
        <v/>
      </c>
      <c r="Z28" s="52" t="str">
        <f>(IF(X$1=$A28,$I28,""))</f>
        <v/>
      </c>
      <c r="AA28" s="57" t="str">
        <f>(IF(AA$1=$A28,$B28,""))</f>
        <v/>
      </c>
      <c r="AB28" s="56" t="str">
        <f>(IF(AA$1=$A28,$C28&amp;" "&amp;D28,""))</f>
        <v/>
      </c>
      <c r="AC28" s="55" t="str">
        <f>(IF(AA$1=$A28,$I28,""))</f>
        <v/>
      </c>
      <c r="AD28" s="54" t="str">
        <f>(IF(AD$1=$A28,$B28,""))</f>
        <v/>
      </c>
      <c r="AE28" s="53" t="str">
        <f>(IF(AD$1=$A28,$C28&amp;" "&amp;D28,""))</f>
        <v/>
      </c>
      <c r="AF28" s="52" t="str">
        <f>(IF(AD$1=$A28,$I28,""))</f>
        <v/>
      </c>
    </row>
    <row r="29" spans="1:32" ht="14.1" customHeight="1" x14ac:dyDescent="0.2">
      <c r="A29" s="65" t="s">
        <v>2</v>
      </c>
      <c r="B29" s="50">
        <v>18</v>
      </c>
      <c r="C29" s="50" t="s">
        <v>46</v>
      </c>
      <c r="D29" s="50" t="s">
        <v>45</v>
      </c>
      <c r="E29" s="49">
        <v>9.6</v>
      </c>
      <c r="F29" s="49">
        <v>9.6</v>
      </c>
      <c r="G29" s="49">
        <v>9.6</v>
      </c>
      <c r="H29" s="49"/>
      <c r="I29" s="48">
        <f>IF(E29="","",IF(F29="","",IF(G29="","",MIN(E29:H29))))</f>
        <v>9.6</v>
      </c>
      <c r="L29" s="54" t="str">
        <f>(IF(L$1=$A29,B29,""))</f>
        <v/>
      </c>
      <c r="M29" s="53" t="str">
        <f>(IF(L$1=$A29,C29&amp;" "&amp;D29,""))</f>
        <v/>
      </c>
      <c r="N29" s="62" t="str">
        <f>(IF(L$1=$A29,I29,""))</f>
        <v/>
      </c>
      <c r="O29" s="57" t="str">
        <f>(IF(O$1=$A29,$B29,""))</f>
        <v/>
      </c>
      <c r="P29" s="56" t="str">
        <f>(IF(O$1=$A29,$C29&amp;" "&amp;D29,""))</f>
        <v/>
      </c>
      <c r="Q29" s="61" t="str">
        <f>(IF(O$1=$A29,$I29,""))</f>
        <v/>
      </c>
      <c r="R29" s="60" t="str">
        <f>(IF(R$1=$A29,$B29,""))</f>
        <v/>
      </c>
      <c r="S29" s="59" t="str">
        <f>(IF(R$1=$A29,$C29&amp;" "&amp;D29,""))</f>
        <v/>
      </c>
      <c r="T29" s="58" t="str">
        <f>(IF(R$1=$A29,$I29,""))</f>
        <v/>
      </c>
      <c r="U29" s="57" t="str">
        <f>(IF(U$1=$A29,$B29,""))</f>
        <v/>
      </c>
      <c r="V29" s="56" t="str">
        <f>(IF(U$1=$A29,$C29&amp;" "&amp;D29,""))</f>
        <v/>
      </c>
      <c r="W29" s="55" t="str">
        <f>(IF(U$1=$A29,$I29,""))</f>
        <v/>
      </c>
      <c r="X29" s="54">
        <f>(IF(X$1=$A29,$B29,""))</f>
        <v>18</v>
      </c>
      <c r="Y29" s="53" t="str">
        <f>(IF(X$1=$A29,$C29&amp;" "&amp;D29,""))</f>
        <v>PILOTE 18 P18</v>
      </c>
      <c r="Z29" s="52">
        <f>(IF(X$1=$A29,$I29,""))</f>
        <v>9.6</v>
      </c>
      <c r="AA29" s="57" t="str">
        <f>(IF(AA$1=$A29,$B29,""))</f>
        <v/>
      </c>
      <c r="AB29" s="56" t="str">
        <f>(IF(AA$1=$A29,$C29&amp;" "&amp;D29,""))</f>
        <v/>
      </c>
      <c r="AC29" s="55" t="str">
        <f>(IF(AA$1=$A29,$I29,""))</f>
        <v/>
      </c>
      <c r="AD29" s="54" t="str">
        <f>(IF(AD$1=$A29,$B29,""))</f>
        <v/>
      </c>
      <c r="AE29" s="53" t="str">
        <f>(IF(AD$1=$A29,$C29&amp;" "&amp;D29,""))</f>
        <v/>
      </c>
      <c r="AF29" s="52" t="str">
        <f>(IF(AD$1=$A29,$I29,""))</f>
        <v/>
      </c>
    </row>
    <row r="30" spans="1:32" ht="14.1" customHeight="1" x14ac:dyDescent="0.2">
      <c r="A30" s="65" t="s">
        <v>2</v>
      </c>
      <c r="B30" s="50">
        <v>30</v>
      </c>
      <c r="C30" s="50" t="s">
        <v>44</v>
      </c>
      <c r="D30" s="50" t="s">
        <v>43</v>
      </c>
      <c r="E30" s="49">
        <v>9.65</v>
      </c>
      <c r="F30" s="49">
        <v>9.65</v>
      </c>
      <c r="G30" s="49">
        <v>9.65</v>
      </c>
      <c r="H30" s="49"/>
      <c r="I30" s="48">
        <f>IF(E30="","",IF(F30="","",IF(G30="","",MIN(E30:H30))))</f>
        <v>9.65</v>
      </c>
      <c r="L30" s="54" t="str">
        <f>(IF(L$1=$A30,B30,""))</f>
        <v/>
      </c>
      <c r="M30" s="53" t="str">
        <f>(IF(L$1=$A30,C30&amp;" "&amp;D30,""))</f>
        <v/>
      </c>
      <c r="N30" s="62" t="str">
        <f>(IF(L$1=$A30,I30,""))</f>
        <v/>
      </c>
      <c r="O30" s="57" t="str">
        <f>(IF(O$1=$A30,$B30,""))</f>
        <v/>
      </c>
      <c r="P30" s="56" t="str">
        <f>(IF(O$1=$A30,$C30&amp;" "&amp;D30,""))</f>
        <v/>
      </c>
      <c r="Q30" s="61" t="str">
        <f>(IF(O$1=$A30,$I30,""))</f>
        <v/>
      </c>
      <c r="R30" s="60" t="str">
        <f>(IF(R$1=$A30,$B30,""))</f>
        <v/>
      </c>
      <c r="S30" s="59" t="str">
        <f>(IF(R$1=$A30,$C30&amp;" "&amp;D30,""))</f>
        <v/>
      </c>
      <c r="T30" s="58" t="str">
        <f>(IF(R$1=$A30,$I30,""))</f>
        <v/>
      </c>
      <c r="U30" s="57" t="str">
        <f>(IF(U$1=$A30,$B30,""))</f>
        <v/>
      </c>
      <c r="V30" s="56" t="str">
        <f>(IF(U$1=$A30,$C30&amp;" "&amp;D30,""))</f>
        <v/>
      </c>
      <c r="W30" s="55" t="str">
        <f>(IF(U$1=$A30,$I30,""))</f>
        <v/>
      </c>
      <c r="X30" s="54">
        <f>(IF(X$1=$A30,$B30,""))</f>
        <v>30</v>
      </c>
      <c r="Y30" s="53" t="str">
        <f>(IF(X$1=$A30,$C30&amp;" "&amp;D30,""))</f>
        <v>PILOTE 30 P30</v>
      </c>
      <c r="Z30" s="52">
        <f>(IF(X$1=$A30,$I30,""))</f>
        <v>9.65</v>
      </c>
      <c r="AA30" s="57" t="str">
        <f>(IF(AA$1=$A30,$B30,""))</f>
        <v/>
      </c>
      <c r="AB30" s="56" t="str">
        <f>(IF(AA$1=$A30,$C30&amp;" "&amp;D30,""))</f>
        <v/>
      </c>
      <c r="AC30" s="55" t="str">
        <f>(IF(AA$1=$A30,$I30,""))</f>
        <v/>
      </c>
      <c r="AD30" s="54" t="str">
        <f>(IF(AD$1=$A30,$B30,""))</f>
        <v/>
      </c>
      <c r="AE30" s="53" t="str">
        <f>(IF(AD$1=$A30,$C30&amp;" "&amp;D30,""))</f>
        <v/>
      </c>
      <c r="AF30" s="52" t="str">
        <f>(IF(AD$1=$A30,$I30,""))</f>
        <v/>
      </c>
    </row>
    <row r="31" spans="1:32" ht="14.1" customHeight="1" x14ac:dyDescent="0.2">
      <c r="A31" s="65" t="s">
        <v>2</v>
      </c>
      <c r="B31" s="50">
        <v>23</v>
      </c>
      <c r="C31" s="50" t="s">
        <v>42</v>
      </c>
      <c r="D31" s="50" t="s">
        <v>41</v>
      </c>
      <c r="E31" s="49">
        <v>9.67</v>
      </c>
      <c r="F31" s="49">
        <v>9.67</v>
      </c>
      <c r="G31" s="49">
        <v>9.67</v>
      </c>
      <c r="H31" s="49"/>
      <c r="I31" s="48">
        <f>IF(E31="","",IF(F31="","",IF(G31="","",MIN(E31:H31))))</f>
        <v>9.67</v>
      </c>
      <c r="L31" s="54" t="str">
        <f>(IF(L$1=$A31,B31,""))</f>
        <v/>
      </c>
      <c r="M31" s="53" t="str">
        <f>(IF(L$1=$A31,C31&amp;" "&amp;D31,""))</f>
        <v/>
      </c>
      <c r="N31" s="62" t="str">
        <f>(IF(L$1=$A31,I31,""))</f>
        <v/>
      </c>
      <c r="O31" s="57" t="str">
        <f>(IF(O$1=$A31,$B31,""))</f>
        <v/>
      </c>
      <c r="P31" s="56" t="str">
        <f>(IF(O$1=$A31,$C31&amp;" "&amp;D31,""))</f>
        <v/>
      </c>
      <c r="Q31" s="61" t="str">
        <f>(IF(O$1=$A31,$I31,""))</f>
        <v/>
      </c>
      <c r="R31" s="60" t="str">
        <f>(IF(R$1=$A31,$B31,""))</f>
        <v/>
      </c>
      <c r="S31" s="59" t="str">
        <f>(IF(R$1=$A31,$C31&amp;" "&amp;D31,""))</f>
        <v/>
      </c>
      <c r="T31" s="58" t="str">
        <f>(IF(R$1=$A31,$I31,""))</f>
        <v/>
      </c>
      <c r="U31" s="57" t="str">
        <f>(IF(U$1=$A31,$B31,""))</f>
        <v/>
      </c>
      <c r="V31" s="56" t="str">
        <f>(IF(U$1=$A31,$C31&amp;" "&amp;D31,""))</f>
        <v/>
      </c>
      <c r="W31" s="55" t="str">
        <f>(IF(U$1=$A31,$I31,""))</f>
        <v/>
      </c>
      <c r="X31" s="54">
        <f>(IF(X$1=$A31,$B31,""))</f>
        <v>23</v>
      </c>
      <c r="Y31" s="53" t="str">
        <f>(IF(X$1=$A31,$C31&amp;" "&amp;D31,""))</f>
        <v>PILOTE 23 P23</v>
      </c>
      <c r="Z31" s="52">
        <f>(IF(X$1=$A31,$I31,""))</f>
        <v>9.67</v>
      </c>
      <c r="AA31" s="57" t="str">
        <f>(IF(AA$1=$A31,$B31,""))</f>
        <v/>
      </c>
      <c r="AB31" s="56" t="str">
        <f>(IF(AA$1=$A31,$C31&amp;" "&amp;D31,""))</f>
        <v/>
      </c>
      <c r="AC31" s="55" t="str">
        <f>(IF(AA$1=$A31,$I31,""))</f>
        <v/>
      </c>
      <c r="AD31" s="54" t="str">
        <f>(IF(AD$1=$A31,$B31,""))</f>
        <v/>
      </c>
      <c r="AE31" s="53" t="str">
        <f>(IF(AD$1=$A31,$C31&amp;" "&amp;D31,""))</f>
        <v/>
      </c>
      <c r="AF31" s="52" t="str">
        <f>(IF(AD$1=$A31,$I31,""))</f>
        <v/>
      </c>
    </row>
    <row r="32" spans="1:32" ht="14.1" customHeight="1" x14ac:dyDescent="0.2">
      <c r="A32" s="65" t="s">
        <v>2</v>
      </c>
      <c r="B32" s="50">
        <v>12</v>
      </c>
      <c r="C32" s="50" t="s">
        <v>40</v>
      </c>
      <c r="D32" s="50" t="s">
        <v>39</v>
      </c>
      <c r="E32" s="49">
        <v>9.73</v>
      </c>
      <c r="F32" s="49">
        <v>9.73</v>
      </c>
      <c r="G32" s="49">
        <v>9.73</v>
      </c>
      <c r="H32" s="49"/>
      <c r="I32" s="48">
        <f>IF(E32="","",IF(F32="","",IF(G32="","",MIN(E32:H32))))</f>
        <v>9.73</v>
      </c>
      <c r="L32" s="54" t="str">
        <f>(IF(L$1=$A32,B32,""))</f>
        <v/>
      </c>
      <c r="M32" s="53" t="str">
        <f>(IF(L$1=$A32,C32&amp;" "&amp;D32,""))</f>
        <v/>
      </c>
      <c r="N32" s="62" t="str">
        <f>(IF(L$1=$A32,I32,""))</f>
        <v/>
      </c>
      <c r="O32" s="57" t="str">
        <f>(IF(O$1=$A32,$B32,""))</f>
        <v/>
      </c>
      <c r="P32" s="56" t="str">
        <f>(IF(O$1=$A32,$C32&amp;" "&amp;D32,""))</f>
        <v/>
      </c>
      <c r="Q32" s="61" t="str">
        <f>(IF(O$1=$A32,$I32,""))</f>
        <v/>
      </c>
      <c r="R32" s="60" t="str">
        <f>(IF(R$1=$A32,$B32,""))</f>
        <v/>
      </c>
      <c r="S32" s="59" t="str">
        <f>(IF(R$1=$A32,$C32&amp;" "&amp;D32,""))</f>
        <v/>
      </c>
      <c r="T32" s="58" t="str">
        <f>(IF(R$1=$A32,$I32,""))</f>
        <v/>
      </c>
      <c r="U32" s="57" t="str">
        <f>(IF(U$1=$A32,$B32,""))</f>
        <v/>
      </c>
      <c r="V32" s="56" t="str">
        <f>(IF(U$1=$A32,$C32&amp;" "&amp;D32,""))</f>
        <v/>
      </c>
      <c r="W32" s="55" t="str">
        <f>(IF(U$1=$A32,$I32,""))</f>
        <v/>
      </c>
      <c r="X32" s="54">
        <f>(IF(X$1=$A32,$B32,""))</f>
        <v>12</v>
      </c>
      <c r="Y32" s="53" t="str">
        <f>(IF(X$1=$A32,$C32&amp;" "&amp;D32,""))</f>
        <v>PILOTE 12 P12</v>
      </c>
      <c r="Z32" s="52">
        <f>(IF(X$1=$A32,$I32,""))</f>
        <v>9.73</v>
      </c>
      <c r="AA32" s="57" t="str">
        <f>(IF(AA$1=$A32,$B32,""))</f>
        <v/>
      </c>
      <c r="AB32" s="56" t="str">
        <f>(IF(AA$1=$A32,$C32&amp;" "&amp;D32,""))</f>
        <v/>
      </c>
      <c r="AC32" s="55" t="str">
        <f>(IF(AA$1=$A32,$I32,""))</f>
        <v/>
      </c>
      <c r="AD32" s="54" t="str">
        <f>(IF(AD$1=$A32,$B32,""))</f>
        <v/>
      </c>
      <c r="AE32" s="53" t="str">
        <f>(IF(AD$1=$A32,$C32&amp;" "&amp;D32,""))</f>
        <v/>
      </c>
      <c r="AF32" s="52" t="str">
        <f>(IF(AD$1=$A32,$I32,""))</f>
        <v/>
      </c>
    </row>
    <row r="33" spans="1:32" ht="14.1" customHeight="1" x14ac:dyDescent="0.2">
      <c r="A33" s="65" t="s">
        <v>2</v>
      </c>
      <c r="B33" s="50">
        <v>7</v>
      </c>
      <c r="C33" s="50" t="s">
        <v>38</v>
      </c>
      <c r="D33" s="50" t="s">
        <v>37</v>
      </c>
      <c r="E33" s="49">
        <v>9.74</v>
      </c>
      <c r="F33" s="49">
        <v>9.74</v>
      </c>
      <c r="G33" s="49">
        <v>9.74</v>
      </c>
      <c r="H33" s="49"/>
      <c r="I33" s="48">
        <f>IF(E33="","",IF(F33="","",IF(G33="","",MIN(E33:H33))))</f>
        <v>9.74</v>
      </c>
      <c r="L33" s="54" t="str">
        <f>(IF(L$1=$A33,B33,""))</f>
        <v/>
      </c>
      <c r="M33" s="53" t="str">
        <f>(IF(L$1=$A33,C33&amp;" "&amp;D33,""))</f>
        <v/>
      </c>
      <c r="N33" s="62" t="str">
        <f>(IF(L$1=$A33,I33,""))</f>
        <v/>
      </c>
      <c r="O33" s="57" t="str">
        <f>(IF(O$1=$A33,$B33,""))</f>
        <v/>
      </c>
      <c r="P33" s="56" t="str">
        <f>(IF(O$1=$A33,$C33&amp;" "&amp;D33,""))</f>
        <v/>
      </c>
      <c r="Q33" s="61" t="str">
        <f>(IF(O$1=$A33,$I33,""))</f>
        <v/>
      </c>
      <c r="R33" s="60" t="str">
        <f>(IF(R$1=$A33,$B33,""))</f>
        <v/>
      </c>
      <c r="S33" s="59" t="str">
        <f>(IF(R$1=$A33,$C33&amp;" "&amp;D33,""))</f>
        <v/>
      </c>
      <c r="T33" s="58" t="str">
        <f>(IF(R$1=$A33,$I33,""))</f>
        <v/>
      </c>
      <c r="U33" s="57" t="str">
        <f>(IF(U$1=$A33,$B33,""))</f>
        <v/>
      </c>
      <c r="V33" s="56" t="str">
        <f>(IF(U$1=$A33,$C33&amp;" "&amp;D33,""))</f>
        <v/>
      </c>
      <c r="W33" s="55" t="str">
        <f>(IF(U$1=$A33,$I33,""))</f>
        <v/>
      </c>
      <c r="X33" s="54">
        <f>(IF(X$1=$A33,$B33,""))</f>
        <v>7</v>
      </c>
      <c r="Y33" s="53" t="str">
        <f>(IF(X$1=$A33,$C33&amp;" "&amp;D33,""))</f>
        <v>PILOTE 7 P7</v>
      </c>
      <c r="Z33" s="52">
        <f>(IF(X$1=$A33,$I33,""))</f>
        <v>9.74</v>
      </c>
      <c r="AA33" s="57" t="str">
        <f>(IF(AA$1=$A33,$B33,""))</f>
        <v/>
      </c>
      <c r="AB33" s="56" t="str">
        <f>(IF(AA$1=$A33,$C33&amp;" "&amp;D33,""))</f>
        <v/>
      </c>
      <c r="AC33" s="55" t="str">
        <f>(IF(AA$1=$A33,$I33,""))</f>
        <v/>
      </c>
      <c r="AD33" s="54" t="str">
        <f>(IF(AD$1=$A33,$B33,""))</f>
        <v/>
      </c>
      <c r="AE33" s="53" t="str">
        <f>(IF(AD$1=$A33,$C33&amp;" "&amp;D33,""))</f>
        <v/>
      </c>
      <c r="AF33" s="52" t="str">
        <f>(IF(AD$1=$A33,$I33,""))</f>
        <v/>
      </c>
    </row>
    <row r="34" spans="1:32" ht="14.1" customHeight="1" x14ac:dyDescent="0.2">
      <c r="A34" s="65" t="s">
        <v>2</v>
      </c>
      <c r="B34" s="50">
        <v>16</v>
      </c>
      <c r="C34" s="50" t="s">
        <v>36</v>
      </c>
      <c r="D34" s="50" t="s">
        <v>35</v>
      </c>
      <c r="E34" s="49">
        <v>9.74</v>
      </c>
      <c r="F34" s="49">
        <v>9.74</v>
      </c>
      <c r="G34" s="49">
        <v>9.74</v>
      </c>
      <c r="H34" s="49"/>
      <c r="I34" s="48">
        <f>IF(E34="","",IF(F34="","",IF(G34="","",MIN(E34:H34))))</f>
        <v>9.74</v>
      </c>
      <c r="L34" s="54" t="str">
        <f>(IF(L$1=$A34,B34,""))</f>
        <v/>
      </c>
      <c r="M34" s="53" t="str">
        <f>(IF(L$1=$A34,C34&amp;" "&amp;D34,""))</f>
        <v/>
      </c>
      <c r="N34" s="62" t="str">
        <f>(IF(L$1=$A34,I34,""))</f>
        <v/>
      </c>
      <c r="O34" s="57" t="str">
        <f>(IF(O$1=$A34,$B34,""))</f>
        <v/>
      </c>
      <c r="P34" s="56" t="str">
        <f>(IF(O$1=$A34,$C34&amp;" "&amp;D34,""))</f>
        <v/>
      </c>
      <c r="Q34" s="61" t="str">
        <f>(IF(O$1=$A34,$I34,""))</f>
        <v/>
      </c>
      <c r="R34" s="60" t="str">
        <f>(IF(R$1=$A34,$B34,""))</f>
        <v/>
      </c>
      <c r="S34" s="59" t="str">
        <f>(IF(R$1=$A34,$C34&amp;" "&amp;D34,""))</f>
        <v/>
      </c>
      <c r="T34" s="58" t="str">
        <f>(IF(R$1=$A34,$I34,""))</f>
        <v/>
      </c>
      <c r="U34" s="57" t="str">
        <f>(IF(U$1=$A34,$B34,""))</f>
        <v/>
      </c>
      <c r="V34" s="56" t="str">
        <f>(IF(U$1=$A34,$C34&amp;" "&amp;D34,""))</f>
        <v/>
      </c>
      <c r="W34" s="55" t="str">
        <f>(IF(U$1=$A34,$I34,""))</f>
        <v/>
      </c>
      <c r="X34" s="54">
        <f>(IF(X$1=$A34,$B34,""))</f>
        <v>16</v>
      </c>
      <c r="Y34" s="53" t="str">
        <f>(IF(X$1=$A34,$C34&amp;" "&amp;D34,""))</f>
        <v>PILOTE 16 P16</v>
      </c>
      <c r="Z34" s="52">
        <f>(IF(X$1=$A34,$I34,""))</f>
        <v>9.74</v>
      </c>
      <c r="AA34" s="57" t="str">
        <f>(IF(AA$1=$A34,$B34,""))</f>
        <v/>
      </c>
      <c r="AB34" s="56" t="str">
        <f>(IF(AA$1=$A34,$C34&amp;" "&amp;D34,""))</f>
        <v/>
      </c>
      <c r="AC34" s="55" t="str">
        <f>(IF(AA$1=$A34,$I34,""))</f>
        <v/>
      </c>
      <c r="AD34" s="54" t="str">
        <f>(IF(AD$1=$A34,$B34,""))</f>
        <v/>
      </c>
      <c r="AE34" s="53" t="str">
        <f>(IF(AD$1=$A34,$C34&amp;" "&amp;D34,""))</f>
        <v/>
      </c>
      <c r="AF34" s="52" t="str">
        <f>(IF(AD$1=$A34,$I34,""))</f>
        <v/>
      </c>
    </row>
    <row r="35" spans="1:32" ht="14.1" customHeight="1" x14ac:dyDescent="0.2">
      <c r="A35" s="65" t="s">
        <v>2</v>
      </c>
      <c r="B35" s="64">
        <v>31</v>
      </c>
      <c r="C35" s="64" t="s">
        <v>34</v>
      </c>
      <c r="D35" s="64" t="s">
        <v>33</v>
      </c>
      <c r="E35" s="49">
        <v>9.74</v>
      </c>
      <c r="F35" s="49">
        <v>9.74</v>
      </c>
      <c r="G35" s="49">
        <v>9.74</v>
      </c>
      <c r="H35" s="49"/>
      <c r="I35" s="63">
        <f>IF(E35="","",IF(F35="","",IF(G35="","",MIN(E35:H35))))</f>
        <v>9.74</v>
      </c>
      <c r="L35" s="54" t="str">
        <f>(IF(L$1=$A35,B35,""))</f>
        <v/>
      </c>
      <c r="M35" s="53" t="str">
        <f>(IF(L$1=$A35,C35&amp;" "&amp;D35,""))</f>
        <v/>
      </c>
      <c r="N35" s="62" t="str">
        <f>(IF(L$1=$A35,I35,""))</f>
        <v/>
      </c>
      <c r="O35" s="57" t="str">
        <f>(IF(O$1=$A35,$B35,""))</f>
        <v/>
      </c>
      <c r="P35" s="56" t="str">
        <f>(IF(O$1=$A35,$C35&amp;" "&amp;D35,""))</f>
        <v/>
      </c>
      <c r="Q35" s="61" t="str">
        <f>(IF(O$1=$A35,$I35,""))</f>
        <v/>
      </c>
      <c r="R35" s="60" t="str">
        <f>(IF(R$1=$A35,$B35,""))</f>
        <v/>
      </c>
      <c r="S35" s="59" t="str">
        <f>(IF(R$1=$A35,$C35&amp;" "&amp;D35,""))</f>
        <v/>
      </c>
      <c r="T35" s="58" t="str">
        <f>(IF(R$1=$A35,$I35,""))</f>
        <v/>
      </c>
      <c r="U35" s="57" t="str">
        <f>(IF(U$1=$A35,$B35,""))</f>
        <v/>
      </c>
      <c r="V35" s="56" t="str">
        <f>(IF(U$1=$A35,$C35&amp;" "&amp;D35,""))</f>
        <v/>
      </c>
      <c r="W35" s="55" t="str">
        <f>(IF(U$1=$A35,$I35,""))</f>
        <v/>
      </c>
      <c r="X35" s="54">
        <f>(IF(X$1=$A35,$B35,""))</f>
        <v>31</v>
      </c>
      <c r="Y35" s="53" t="str">
        <f>(IF(X$1=$A35,$C35&amp;" "&amp;D35,""))</f>
        <v>PILOTE 31 P31</v>
      </c>
      <c r="Z35" s="52">
        <f>(IF(X$1=$A35,$I35,""))</f>
        <v>9.74</v>
      </c>
      <c r="AA35" s="57" t="str">
        <f>(IF(AA$1=$A35,$B35,""))</f>
        <v/>
      </c>
      <c r="AB35" s="56" t="str">
        <f>(IF(AA$1=$A35,$C35&amp;" "&amp;D35,""))</f>
        <v/>
      </c>
      <c r="AC35" s="55" t="str">
        <f>(IF(AA$1=$A35,$I35,""))</f>
        <v/>
      </c>
      <c r="AD35" s="54" t="str">
        <f>(IF(AD$1=$A35,$B35,""))</f>
        <v/>
      </c>
      <c r="AE35" s="53" t="str">
        <f>(IF(AD$1=$A35,$C35&amp;" "&amp;D35,""))</f>
        <v/>
      </c>
      <c r="AF35" s="52" t="str">
        <f>(IF(AD$1=$A35,$I35,""))</f>
        <v/>
      </c>
    </row>
    <row r="36" spans="1:32" ht="14.1" customHeight="1" x14ac:dyDescent="0.2">
      <c r="A36" s="65" t="s">
        <v>0</v>
      </c>
      <c r="B36" s="50">
        <v>13</v>
      </c>
      <c r="C36" s="50" t="s">
        <v>32</v>
      </c>
      <c r="D36" s="50" t="s">
        <v>31</v>
      </c>
      <c r="E36" s="49">
        <v>9.8699999999999992</v>
      </c>
      <c r="F36" s="49">
        <v>9.8699999999999992</v>
      </c>
      <c r="G36" s="49">
        <v>9.8699999999999992</v>
      </c>
      <c r="H36" s="49"/>
      <c r="I36" s="48">
        <f>IF(E36="","",IF(F36="","",IF(G36="","",MIN(E36:H36))))</f>
        <v>9.8699999999999992</v>
      </c>
      <c r="L36" s="54" t="str">
        <f>(IF(L$1=$A36,B36,""))</f>
        <v/>
      </c>
      <c r="M36" s="53" t="str">
        <f>(IF(L$1=$A36,C36&amp;" "&amp;D36,""))</f>
        <v/>
      </c>
      <c r="N36" s="62" t="str">
        <f>(IF(L$1=$A36,I36,""))</f>
        <v/>
      </c>
      <c r="O36" s="57" t="str">
        <f>(IF(O$1=$A36,$B36,""))</f>
        <v/>
      </c>
      <c r="P36" s="56" t="str">
        <f>(IF(O$1=$A36,$C36&amp;" "&amp;D36,""))</f>
        <v/>
      </c>
      <c r="Q36" s="61" t="str">
        <f>(IF(O$1=$A36,$I36,""))</f>
        <v/>
      </c>
      <c r="R36" s="60" t="str">
        <f>(IF(R$1=$A36,$B36,""))</f>
        <v/>
      </c>
      <c r="S36" s="59" t="str">
        <f>(IF(R$1=$A36,$C36&amp;" "&amp;D36,""))</f>
        <v/>
      </c>
      <c r="T36" s="58" t="str">
        <f>(IF(R$1=$A36,$I36,""))</f>
        <v/>
      </c>
      <c r="U36" s="57" t="str">
        <f>(IF(U$1=$A36,$B36,""))</f>
        <v/>
      </c>
      <c r="V36" s="56" t="str">
        <f>(IF(U$1=$A36,$C36&amp;" "&amp;D36,""))</f>
        <v/>
      </c>
      <c r="W36" s="55" t="str">
        <f>(IF(U$1=$A36,$I36,""))</f>
        <v/>
      </c>
      <c r="X36" s="54" t="str">
        <f>(IF(X$1=$A36,$B36,""))</f>
        <v/>
      </c>
      <c r="Y36" s="53" t="str">
        <f>(IF(X$1=$A36,$C36&amp;" "&amp;D36,""))</f>
        <v/>
      </c>
      <c r="Z36" s="52" t="str">
        <f>(IF(X$1=$A36,$I36,""))</f>
        <v/>
      </c>
      <c r="AA36" s="57" t="str">
        <f>(IF(AA$1=$A36,$B36,""))</f>
        <v/>
      </c>
      <c r="AB36" s="56" t="str">
        <f>(IF(AA$1=$A36,$C36&amp;" "&amp;D36,""))</f>
        <v/>
      </c>
      <c r="AC36" s="55" t="str">
        <f>(IF(AA$1=$A36,$I36,""))</f>
        <v/>
      </c>
      <c r="AD36" s="54">
        <f>(IF(AD$1=$A36,$B36,""))</f>
        <v>13</v>
      </c>
      <c r="AE36" s="53" t="str">
        <f>(IF(AD$1=$A36,$C36&amp;" "&amp;D36,""))</f>
        <v>PILOTE 13 P13</v>
      </c>
      <c r="AF36" s="52">
        <f>(IF(AD$1=$A36,$I36,""))</f>
        <v>9.8699999999999992</v>
      </c>
    </row>
    <row r="37" spans="1:32" ht="14.1" customHeight="1" x14ac:dyDescent="0.2">
      <c r="A37" s="65" t="s">
        <v>0</v>
      </c>
      <c r="B37" s="50">
        <v>8</v>
      </c>
      <c r="C37" s="50" t="s">
        <v>30</v>
      </c>
      <c r="D37" s="50" t="s">
        <v>29</v>
      </c>
      <c r="E37" s="49">
        <v>9.9700000000000006</v>
      </c>
      <c r="F37" s="49">
        <v>9.9700000000000006</v>
      </c>
      <c r="G37" s="49">
        <v>9.9700000000000006</v>
      </c>
      <c r="H37" s="49"/>
      <c r="I37" s="48">
        <f>IF(E37="","",IF(F37="","",IF(G37="","",MIN(E37:H37))))</f>
        <v>9.9700000000000006</v>
      </c>
      <c r="L37" s="54" t="str">
        <f>(IF(L$1=$A37,B37,""))</f>
        <v/>
      </c>
      <c r="M37" s="53" t="str">
        <f>(IF(L$1=$A37,C37&amp;" "&amp;D37,""))</f>
        <v/>
      </c>
      <c r="N37" s="62" t="str">
        <f>(IF(L$1=$A37,I37,""))</f>
        <v/>
      </c>
      <c r="O37" s="57" t="str">
        <f>(IF(O$1=$A37,$B37,""))</f>
        <v/>
      </c>
      <c r="P37" s="56" t="str">
        <f>(IF(O$1=$A37,$C37&amp;" "&amp;D37,""))</f>
        <v/>
      </c>
      <c r="Q37" s="61" t="str">
        <f>(IF(O$1=$A37,$I37,""))</f>
        <v/>
      </c>
      <c r="R37" s="60" t="str">
        <f>(IF(R$1=$A37,$B37,""))</f>
        <v/>
      </c>
      <c r="S37" s="59" t="str">
        <f>(IF(R$1=$A37,$C37&amp;" "&amp;D37,""))</f>
        <v/>
      </c>
      <c r="T37" s="58" t="str">
        <f>(IF(R$1=$A37,$I37,""))</f>
        <v/>
      </c>
      <c r="U37" s="57" t="str">
        <f>(IF(U$1=$A37,$B37,""))</f>
        <v/>
      </c>
      <c r="V37" s="56" t="str">
        <f>(IF(U$1=$A37,$C37&amp;" "&amp;D37,""))</f>
        <v/>
      </c>
      <c r="W37" s="55" t="str">
        <f>(IF(U$1=$A37,$I37,""))</f>
        <v/>
      </c>
      <c r="X37" s="54" t="str">
        <f>(IF(X$1=$A37,$B37,""))</f>
        <v/>
      </c>
      <c r="Y37" s="53" t="str">
        <f>(IF(X$1=$A37,$C37&amp;" "&amp;D37,""))</f>
        <v/>
      </c>
      <c r="Z37" s="52" t="str">
        <f>(IF(X$1=$A37,$I37,""))</f>
        <v/>
      </c>
      <c r="AA37" s="57" t="str">
        <f>(IF(AA$1=$A37,$B37,""))</f>
        <v/>
      </c>
      <c r="AB37" s="56" t="str">
        <f>(IF(AA$1=$A37,$C37&amp;" "&amp;D37,""))</f>
        <v/>
      </c>
      <c r="AC37" s="55" t="str">
        <f>(IF(AA$1=$A37,$I37,""))</f>
        <v/>
      </c>
      <c r="AD37" s="54">
        <f>(IF(AD$1=$A37,$B37,""))</f>
        <v>8</v>
      </c>
      <c r="AE37" s="53" t="str">
        <f>(IF(AD$1=$A37,$C37&amp;" "&amp;D37,""))</f>
        <v>PILOTE 8 P8</v>
      </c>
      <c r="AF37" s="52">
        <f>(IF(AD$1=$A37,$I37,""))</f>
        <v>9.9700000000000006</v>
      </c>
    </row>
    <row r="38" spans="1:32" ht="14.1" customHeight="1" x14ac:dyDescent="0.2">
      <c r="A38" s="65" t="s">
        <v>0</v>
      </c>
      <c r="B38" s="50">
        <v>17</v>
      </c>
      <c r="C38" s="50" t="s">
        <v>28</v>
      </c>
      <c r="D38" s="50" t="s">
        <v>27</v>
      </c>
      <c r="E38" s="49">
        <v>9.9700000000000006</v>
      </c>
      <c r="F38" s="49">
        <v>9.9700000000000006</v>
      </c>
      <c r="G38" s="49">
        <v>9.9700000000000006</v>
      </c>
      <c r="H38" s="49"/>
      <c r="I38" s="48">
        <f>IF(E38="","",IF(F38="","",IF(G38="","",MIN(E38:H38))))</f>
        <v>9.9700000000000006</v>
      </c>
      <c r="L38" s="54" t="str">
        <f>(IF(L$1=$A38,B38,""))</f>
        <v/>
      </c>
      <c r="M38" s="53" t="str">
        <f>(IF(L$1=$A38,C38&amp;" "&amp;D38,""))</f>
        <v/>
      </c>
      <c r="N38" s="62" t="str">
        <f>(IF(L$1=$A38,I38,""))</f>
        <v/>
      </c>
      <c r="O38" s="57" t="str">
        <f>(IF(O$1=$A38,$B38,""))</f>
        <v/>
      </c>
      <c r="P38" s="56" t="str">
        <f>(IF(O$1=$A38,$C38&amp;" "&amp;D38,""))</f>
        <v/>
      </c>
      <c r="Q38" s="61" t="str">
        <f>(IF(O$1=$A38,$I38,""))</f>
        <v/>
      </c>
      <c r="R38" s="60" t="str">
        <f>(IF(R$1=$A38,$B38,""))</f>
        <v/>
      </c>
      <c r="S38" s="59" t="str">
        <f>(IF(R$1=$A38,$C38&amp;" "&amp;D38,""))</f>
        <v/>
      </c>
      <c r="T38" s="58" t="str">
        <f>(IF(R$1=$A38,$I38,""))</f>
        <v/>
      </c>
      <c r="U38" s="57" t="str">
        <f>(IF(U$1=$A38,$B38,""))</f>
        <v/>
      </c>
      <c r="V38" s="56" t="str">
        <f>(IF(U$1=$A38,$C38&amp;" "&amp;D38,""))</f>
        <v/>
      </c>
      <c r="W38" s="55" t="str">
        <f>(IF(U$1=$A38,$I38,""))</f>
        <v/>
      </c>
      <c r="X38" s="54" t="str">
        <f>(IF(X$1=$A38,$B38,""))</f>
        <v/>
      </c>
      <c r="Y38" s="53" t="str">
        <f>(IF(X$1=$A38,$C38&amp;" "&amp;D38,""))</f>
        <v/>
      </c>
      <c r="Z38" s="52" t="str">
        <f>(IF(X$1=$A38,$I38,""))</f>
        <v/>
      </c>
      <c r="AA38" s="57" t="str">
        <f>(IF(AA$1=$A38,$B38,""))</f>
        <v/>
      </c>
      <c r="AB38" s="56" t="str">
        <f>(IF(AA$1=$A38,$C38&amp;" "&amp;D38,""))</f>
        <v/>
      </c>
      <c r="AC38" s="55" t="str">
        <f>(IF(AA$1=$A38,$I38,""))</f>
        <v/>
      </c>
      <c r="AD38" s="54">
        <f>(IF(AD$1=$A38,$B38,""))</f>
        <v>17</v>
      </c>
      <c r="AE38" s="53" t="str">
        <f>(IF(AD$1=$A38,$C38&amp;" "&amp;D38,""))</f>
        <v>PILOTE 17 P17</v>
      </c>
      <c r="AF38" s="52">
        <f>(IF(AD$1=$A38,$I38,""))</f>
        <v>9.9700000000000006</v>
      </c>
    </row>
    <row r="39" spans="1:32" ht="14.1" customHeight="1" x14ac:dyDescent="0.2">
      <c r="A39" s="65" t="s">
        <v>0</v>
      </c>
      <c r="B39" s="64">
        <v>32</v>
      </c>
      <c r="C39" s="64" t="s">
        <v>26</v>
      </c>
      <c r="D39" s="64" t="s">
        <v>25</v>
      </c>
      <c r="E39" s="49">
        <v>9.9969999999999999</v>
      </c>
      <c r="F39" s="49">
        <v>9.9969999999999999</v>
      </c>
      <c r="G39" s="49">
        <v>9.9969999999999999</v>
      </c>
      <c r="H39" s="49"/>
      <c r="I39" s="63">
        <f>IF(E39="","",IF(F39="","",IF(G39="","",MIN(E39:H39))))</f>
        <v>9.9969999999999999</v>
      </c>
      <c r="L39" s="54" t="str">
        <f>(IF(L$1=$A39,B39,""))</f>
        <v/>
      </c>
      <c r="M39" s="53" t="str">
        <f>(IF(L$1=$A39,C39&amp;" "&amp;D39,""))</f>
        <v/>
      </c>
      <c r="N39" s="62" t="str">
        <f>(IF(L$1=$A39,I39,""))</f>
        <v/>
      </c>
      <c r="O39" s="57" t="str">
        <f>(IF(O$1=$A39,$B39,""))</f>
        <v/>
      </c>
      <c r="P39" s="56" t="str">
        <f>(IF(O$1=$A39,$C39&amp;" "&amp;D39,""))</f>
        <v/>
      </c>
      <c r="Q39" s="61" t="str">
        <f>(IF(O$1=$A39,$I39,""))</f>
        <v/>
      </c>
      <c r="R39" s="60" t="str">
        <f>(IF(R$1=$A39,$B39,""))</f>
        <v/>
      </c>
      <c r="S39" s="59" t="str">
        <f>(IF(R$1=$A39,$C39&amp;" "&amp;D39,""))</f>
        <v/>
      </c>
      <c r="T39" s="58" t="str">
        <f>(IF(R$1=$A39,$I39,""))</f>
        <v/>
      </c>
      <c r="U39" s="57" t="str">
        <f>(IF(U$1=$A39,$B39,""))</f>
        <v/>
      </c>
      <c r="V39" s="56" t="str">
        <f>(IF(U$1=$A39,$C39&amp;" "&amp;D39,""))</f>
        <v/>
      </c>
      <c r="W39" s="55" t="str">
        <f>(IF(U$1=$A39,$I39,""))</f>
        <v/>
      </c>
      <c r="X39" s="54" t="str">
        <f>(IF(X$1=$A39,$B39,""))</f>
        <v/>
      </c>
      <c r="Y39" s="53" t="str">
        <f>(IF(X$1=$A39,$C39&amp;" "&amp;D39,""))</f>
        <v/>
      </c>
      <c r="Z39" s="52" t="str">
        <f>(IF(X$1=$A39,$I39,""))</f>
        <v/>
      </c>
      <c r="AA39" s="57" t="str">
        <f>(IF(AA$1=$A39,$B39,""))</f>
        <v/>
      </c>
      <c r="AB39" s="56" t="str">
        <f>(IF(AA$1=$A39,$C39&amp;" "&amp;D39,""))</f>
        <v/>
      </c>
      <c r="AC39" s="55" t="str">
        <f>(IF(AA$1=$A39,$I39,""))</f>
        <v/>
      </c>
      <c r="AD39" s="54">
        <f>(IF(AD$1=$A39,$B39,""))</f>
        <v>32</v>
      </c>
      <c r="AE39" s="53" t="str">
        <f>(IF(AD$1=$A39,$C39&amp;" "&amp;D39,""))</f>
        <v>PILOTE 32 P32</v>
      </c>
      <c r="AF39" s="52">
        <f>(IF(AD$1=$A39,$I39,""))</f>
        <v>9.9969999999999999</v>
      </c>
    </row>
    <row r="40" spans="1:32" ht="14.1" customHeight="1" x14ac:dyDescent="0.2">
      <c r="A40" s="65" t="s">
        <v>0</v>
      </c>
      <c r="B40" s="50">
        <v>29</v>
      </c>
      <c r="C40" s="50" t="s">
        <v>24</v>
      </c>
      <c r="D40" s="50" t="s">
        <v>23</v>
      </c>
      <c r="E40" s="49">
        <v>10.000999999999999</v>
      </c>
      <c r="F40" s="49">
        <v>10.000999999999999</v>
      </c>
      <c r="G40" s="49">
        <v>10.000999999999999</v>
      </c>
      <c r="H40" s="49"/>
      <c r="I40" s="48">
        <f>IF(E40="","",IF(F40="","",IF(G40="","",MIN(E40:H40))))</f>
        <v>10.000999999999999</v>
      </c>
      <c r="L40" s="54" t="str">
        <f>(IF(L$1=$A40,B40,""))</f>
        <v/>
      </c>
      <c r="M40" s="53" t="str">
        <f>(IF(L$1=$A40,C40&amp;" "&amp;D40,""))</f>
        <v/>
      </c>
      <c r="N40" s="62" t="str">
        <f>(IF(L$1=$A40,I40,""))</f>
        <v/>
      </c>
      <c r="O40" s="57" t="str">
        <f>(IF(O$1=$A40,$B40,""))</f>
        <v/>
      </c>
      <c r="P40" s="56" t="str">
        <f>(IF(O$1=$A40,$C40&amp;" "&amp;D40,""))</f>
        <v/>
      </c>
      <c r="Q40" s="61" t="str">
        <f>(IF(O$1=$A40,$I40,""))</f>
        <v/>
      </c>
      <c r="R40" s="60" t="str">
        <f>(IF(R$1=$A40,$B40,""))</f>
        <v/>
      </c>
      <c r="S40" s="59" t="str">
        <f>(IF(R$1=$A40,$C40&amp;" "&amp;D40,""))</f>
        <v/>
      </c>
      <c r="T40" s="58" t="str">
        <f>(IF(R$1=$A40,$I40,""))</f>
        <v/>
      </c>
      <c r="U40" s="57" t="str">
        <f>(IF(U$1=$A40,$B40,""))</f>
        <v/>
      </c>
      <c r="V40" s="56" t="str">
        <f>(IF(U$1=$A40,$C40&amp;" "&amp;D40,""))</f>
        <v/>
      </c>
      <c r="W40" s="55" t="str">
        <f>(IF(U$1=$A40,$I40,""))</f>
        <v/>
      </c>
      <c r="X40" s="54" t="str">
        <f>(IF(X$1=$A40,$B40,""))</f>
        <v/>
      </c>
      <c r="Y40" s="53" t="str">
        <f>(IF(X$1=$A40,$C40&amp;" "&amp;D40,""))</f>
        <v/>
      </c>
      <c r="Z40" s="52" t="str">
        <f>(IF(X$1=$A40,$I40,""))</f>
        <v/>
      </c>
      <c r="AA40" s="57" t="str">
        <f>(IF(AA$1=$A40,$B40,""))</f>
        <v/>
      </c>
      <c r="AB40" s="56" t="str">
        <f>(IF(AA$1=$A40,$C40&amp;" "&amp;D40,""))</f>
        <v/>
      </c>
      <c r="AC40" s="55" t="str">
        <f>(IF(AA$1=$A40,$I40,""))</f>
        <v/>
      </c>
      <c r="AD40" s="54">
        <f>(IF(AD$1=$A40,$B40,""))</f>
        <v>29</v>
      </c>
      <c r="AE40" s="53" t="str">
        <f>(IF(AD$1=$A40,$C40&amp;" "&amp;D40,""))</f>
        <v>PILOTE 29 P29</v>
      </c>
      <c r="AF40" s="52">
        <f>(IF(AD$1=$A40,$I40,""))</f>
        <v>10.000999999999999</v>
      </c>
    </row>
    <row r="41" spans="1:32" ht="14.1" customHeight="1" x14ac:dyDescent="0.2">
      <c r="A41" s="65" t="s">
        <v>0</v>
      </c>
      <c r="B41" s="50">
        <v>33</v>
      </c>
      <c r="C41" s="50" t="s">
        <v>22</v>
      </c>
      <c r="D41" s="50" t="s">
        <v>21</v>
      </c>
      <c r="E41" s="49">
        <v>10.02</v>
      </c>
      <c r="F41" s="49">
        <v>10.02</v>
      </c>
      <c r="G41" s="49">
        <v>10.02</v>
      </c>
      <c r="H41" s="49"/>
      <c r="I41" s="48">
        <f>IF(E41="","",IF(F41="","",IF(G41="","",MIN(E41:H41))))</f>
        <v>10.02</v>
      </c>
      <c r="L41" s="54" t="str">
        <f>(IF(L$1=$A41,B41,""))</f>
        <v/>
      </c>
      <c r="M41" s="53" t="str">
        <f>(IF(L$1=$A41,C41&amp;" "&amp;D41,""))</f>
        <v/>
      </c>
      <c r="N41" s="62" t="str">
        <f>(IF(L$1=$A41,I41,""))</f>
        <v/>
      </c>
      <c r="O41" s="57" t="str">
        <f>(IF(O$1=$A41,$B41,""))</f>
        <v/>
      </c>
      <c r="P41" s="56" t="str">
        <f>(IF(O$1=$A41,$C41&amp;" "&amp;D41,""))</f>
        <v/>
      </c>
      <c r="Q41" s="61" t="str">
        <f>(IF(O$1=$A41,$I41,""))</f>
        <v/>
      </c>
      <c r="R41" s="60" t="str">
        <f>(IF(R$1=$A41,$B41,""))</f>
        <v/>
      </c>
      <c r="S41" s="59" t="str">
        <f>(IF(R$1=$A41,$C41&amp;" "&amp;D41,""))</f>
        <v/>
      </c>
      <c r="T41" s="58" t="str">
        <f>(IF(R$1=$A41,$I41,""))</f>
        <v/>
      </c>
      <c r="U41" s="57" t="str">
        <f>(IF(U$1=$A41,$B41,""))</f>
        <v/>
      </c>
      <c r="V41" s="56" t="str">
        <f>(IF(U$1=$A41,$C41&amp;" "&amp;D41,""))</f>
        <v/>
      </c>
      <c r="W41" s="55" t="str">
        <f>(IF(U$1=$A41,$I41,""))</f>
        <v/>
      </c>
      <c r="X41" s="54" t="str">
        <f>(IF(X$1=$A41,$B41,""))</f>
        <v/>
      </c>
      <c r="Y41" s="53" t="str">
        <f>(IF(X$1=$A41,$C41&amp;" "&amp;D41,""))</f>
        <v/>
      </c>
      <c r="Z41" s="52" t="str">
        <f>(IF(X$1=$A41,$I41,""))</f>
        <v/>
      </c>
      <c r="AA41" s="57" t="str">
        <f>(IF(AA$1=$A41,$B41,""))</f>
        <v/>
      </c>
      <c r="AB41" s="56" t="str">
        <f>(IF(AA$1=$A41,$C41&amp;" "&amp;D41,""))</f>
        <v/>
      </c>
      <c r="AC41" s="55" t="str">
        <f>(IF(AA$1=$A41,$I41,""))</f>
        <v/>
      </c>
      <c r="AD41" s="54">
        <f>(IF(AD$1=$A41,$B41,""))</f>
        <v>33</v>
      </c>
      <c r="AE41" s="53" t="str">
        <f>(IF(AD$1=$A41,$C41&amp;" "&amp;D41,""))</f>
        <v>PILOTE 33 P33</v>
      </c>
      <c r="AF41" s="52">
        <f>(IF(AD$1=$A41,$I41,""))</f>
        <v>10.02</v>
      </c>
    </row>
    <row r="42" spans="1:32" ht="14.1" customHeight="1" x14ac:dyDescent="0.2">
      <c r="A42" s="65" t="s">
        <v>0</v>
      </c>
      <c r="B42" s="50">
        <v>35</v>
      </c>
      <c r="C42" s="50" t="s">
        <v>20</v>
      </c>
      <c r="D42" s="50" t="s">
        <v>19</v>
      </c>
      <c r="E42" s="49">
        <v>10.54</v>
      </c>
      <c r="F42" s="49">
        <v>10.54</v>
      </c>
      <c r="G42" s="49">
        <v>10.54</v>
      </c>
      <c r="H42" s="49"/>
      <c r="I42" s="48">
        <f>IF(E42="","",IF(F42="","",IF(G42="","",MIN(E42:H42))))</f>
        <v>10.54</v>
      </c>
      <c r="L42" s="54" t="str">
        <f>(IF(L$1=$A42,B42,""))</f>
        <v/>
      </c>
      <c r="M42" s="53" t="str">
        <f>(IF(L$1=$A42,C42&amp;" "&amp;D42,""))</f>
        <v/>
      </c>
      <c r="N42" s="62" t="str">
        <f>(IF(L$1=$A42,I42,""))</f>
        <v/>
      </c>
      <c r="O42" s="57" t="str">
        <f>(IF(O$1=$A42,$B42,""))</f>
        <v/>
      </c>
      <c r="P42" s="56" t="str">
        <f>(IF(O$1=$A42,$C42&amp;" "&amp;D42,""))</f>
        <v/>
      </c>
      <c r="Q42" s="61" t="str">
        <f>(IF(O$1=$A42,$I42,""))</f>
        <v/>
      </c>
      <c r="R42" s="60" t="str">
        <f>(IF(R$1=$A42,$B42,""))</f>
        <v/>
      </c>
      <c r="S42" s="59" t="str">
        <f>(IF(R$1=$A42,$C42&amp;" "&amp;D42,""))</f>
        <v/>
      </c>
      <c r="T42" s="58" t="str">
        <f>(IF(R$1=$A42,$I42,""))</f>
        <v/>
      </c>
      <c r="U42" s="57" t="str">
        <f>(IF(U$1=$A42,$B42,""))</f>
        <v/>
      </c>
      <c r="V42" s="56" t="str">
        <f>(IF(U$1=$A42,$C42&amp;" "&amp;D42,""))</f>
        <v/>
      </c>
      <c r="W42" s="55" t="str">
        <f>(IF(U$1=$A42,$I42,""))</f>
        <v/>
      </c>
      <c r="X42" s="54" t="str">
        <f>(IF(X$1=$A42,$B42,""))</f>
        <v/>
      </c>
      <c r="Y42" s="53" t="str">
        <f>(IF(X$1=$A42,$C42&amp;" "&amp;D42,""))</f>
        <v/>
      </c>
      <c r="Z42" s="52" t="str">
        <f>(IF(X$1=$A42,$I42,""))</f>
        <v/>
      </c>
      <c r="AA42" s="57" t="str">
        <f>(IF(AA$1=$A42,$B42,""))</f>
        <v/>
      </c>
      <c r="AB42" s="56" t="str">
        <f>(IF(AA$1=$A42,$C42&amp;" "&amp;D42,""))</f>
        <v/>
      </c>
      <c r="AC42" s="55" t="str">
        <f>(IF(AA$1=$A42,$I42,""))</f>
        <v/>
      </c>
      <c r="AD42" s="54">
        <f>(IF(AD$1=$A42,$B42,""))</f>
        <v>35</v>
      </c>
      <c r="AE42" s="53" t="str">
        <f>(IF(AD$1=$A42,$C42&amp;" "&amp;D42,""))</f>
        <v>PILOTE 35 P35</v>
      </c>
      <c r="AF42" s="52">
        <f>(IF(AD$1=$A42,$I42,""))</f>
        <v>10.54</v>
      </c>
    </row>
    <row r="43" spans="1:32" ht="14.1" customHeight="1" x14ac:dyDescent="0.2">
      <c r="A43" s="65"/>
      <c r="B43" s="64"/>
      <c r="C43" s="64"/>
      <c r="D43" s="64"/>
      <c r="E43" s="49"/>
      <c r="F43" s="49"/>
      <c r="G43" s="49"/>
      <c r="H43" s="49"/>
      <c r="I43" s="63" t="str">
        <f>IF(E43="","",IF(F43="","",IF(G43="","",MIN(E43:H43))))</f>
        <v/>
      </c>
      <c r="L43" s="54" t="str">
        <f>(IF(L$1=$A43,B43,""))</f>
        <v/>
      </c>
      <c r="M43" s="53" t="str">
        <f>(IF(L$1=$A43,C43&amp;" "&amp;D43,""))</f>
        <v/>
      </c>
      <c r="N43" s="62" t="str">
        <f>(IF(L$1=$A43,I43,""))</f>
        <v/>
      </c>
      <c r="O43" s="57" t="str">
        <f>(IF(O$1=$A43,$B43,""))</f>
        <v/>
      </c>
      <c r="P43" s="56" t="str">
        <f>(IF(O$1=$A43,$C43&amp;" "&amp;D43,""))</f>
        <v/>
      </c>
      <c r="Q43" s="61" t="str">
        <f>(IF(O$1=$A43,$I43,""))</f>
        <v/>
      </c>
      <c r="R43" s="60" t="str">
        <f>(IF(R$1=$A43,$B43,""))</f>
        <v/>
      </c>
      <c r="S43" s="59" t="str">
        <f>(IF(R$1=$A43,$C43&amp;" "&amp;D43,""))</f>
        <v/>
      </c>
      <c r="T43" s="58" t="str">
        <f>(IF(R$1=$A43,$I43,""))</f>
        <v/>
      </c>
      <c r="U43" s="57" t="str">
        <f>(IF(U$1=$A43,$B43,""))</f>
        <v/>
      </c>
      <c r="V43" s="56" t="str">
        <f>(IF(U$1=$A43,$C43&amp;" "&amp;D43,""))</f>
        <v/>
      </c>
      <c r="W43" s="55" t="str">
        <f>(IF(U$1=$A43,$I43,""))</f>
        <v/>
      </c>
      <c r="X43" s="54" t="str">
        <f>(IF(X$1=$A43,$B43,""))</f>
        <v/>
      </c>
      <c r="Y43" s="53" t="str">
        <f>(IF(X$1=$A43,$C43&amp;" "&amp;D43,""))</f>
        <v/>
      </c>
      <c r="Z43" s="52" t="str">
        <f>(IF(X$1=$A43,$I43,""))</f>
        <v/>
      </c>
      <c r="AA43" s="57" t="str">
        <f>(IF(AA$1=$A43,$B43,""))</f>
        <v/>
      </c>
      <c r="AB43" s="56" t="str">
        <f>(IF(AA$1=$A43,$C43&amp;" "&amp;D43,""))</f>
        <v/>
      </c>
      <c r="AC43" s="55" t="str">
        <f>(IF(AA$1=$A43,$I43,""))</f>
        <v/>
      </c>
      <c r="AD43" s="54" t="str">
        <f>(IF(AD$1=$A43,$B43,""))</f>
        <v/>
      </c>
      <c r="AE43" s="53" t="str">
        <f>(IF(AD$1=$A43,$C43&amp;" "&amp;D43,""))</f>
        <v/>
      </c>
      <c r="AF43" s="52" t="str">
        <f>(IF(AD$1=$A43,$I43,""))</f>
        <v/>
      </c>
    </row>
    <row r="44" spans="1:32" ht="14.1" customHeight="1" x14ac:dyDescent="0.2">
      <c r="A44" s="51"/>
      <c r="B44" s="50"/>
      <c r="C44" s="50"/>
      <c r="D44" s="50"/>
      <c r="E44" s="49"/>
      <c r="F44" s="49"/>
      <c r="G44" s="49"/>
      <c r="H44" s="49"/>
      <c r="I44" s="48" t="str">
        <f>IF(E44="","",IF(F44="","",IF(G44="","",MIN(E44:H44))))</f>
        <v/>
      </c>
      <c r="L44" s="54" t="str">
        <f>(IF(L$1=$A44,B44,""))</f>
        <v/>
      </c>
      <c r="M44" s="53" t="str">
        <f>(IF(L$1=$A44,C44&amp;" "&amp;D44,""))</f>
        <v/>
      </c>
      <c r="N44" s="62" t="str">
        <f>(IF(L$1=$A44,I44,""))</f>
        <v/>
      </c>
      <c r="O44" s="57" t="str">
        <f>(IF(O$1=$A44,$B44,""))</f>
        <v/>
      </c>
      <c r="P44" s="56" t="str">
        <f>(IF(O$1=$A44,$C44&amp;" "&amp;D44,""))</f>
        <v/>
      </c>
      <c r="Q44" s="61" t="str">
        <f>(IF(O$1=$A44,$I44,""))</f>
        <v/>
      </c>
      <c r="R44" s="60" t="str">
        <f>(IF(R$1=$A44,$B44,""))</f>
        <v/>
      </c>
      <c r="S44" s="59" t="str">
        <f>(IF(R$1=$A44,$C44&amp;" "&amp;D44,""))</f>
        <v/>
      </c>
      <c r="T44" s="58" t="str">
        <f>(IF(R$1=$A44,$I44,""))</f>
        <v/>
      </c>
      <c r="U44" s="57" t="str">
        <f>(IF(U$1=$A44,$B44,""))</f>
        <v/>
      </c>
      <c r="V44" s="56" t="str">
        <f>(IF(U$1=$A44,$C44&amp;" "&amp;D44,""))</f>
        <v/>
      </c>
      <c r="W44" s="55" t="str">
        <f>(IF(U$1=$A44,$I44,""))</f>
        <v/>
      </c>
      <c r="X44" s="54" t="str">
        <f>(IF(X$1=$A44,$B44,""))</f>
        <v/>
      </c>
      <c r="Y44" s="53" t="str">
        <f>(IF(X$1=$A44,$C44&amp;" "&amp;D44,""))</f>
        <v/>
      </c>
      <c r="Z44" s="52" t="str">
        <f>(IF(X$1=$A44,$I44,""))</f>
        <v/>
      </c>
      <c r="AA44" s="57" t="str">
        <f>(IF(AA$1=$A44,$B44,""))</f>
        <v/>
      </c>
      <c r="AB44" s="56" t="str">
        <f>(IF(AA$1=$A44,$C44&amp;" "&amp;D44,""))</f>
        <v/>
      </c>
      <c r="AC44" s="55" t="str">
        <f>(IF(AA$1=$A44,$I44,""))</f>
        <v/>
      </c>
      <c r="AD44" s="54" t="str">
        <f>(IF(AD$1=$A44,$B44,""))</f>
        <v/>
      </c>
      <c r="AE44" s="53" t="str">
        <f>(IF(AD$1=$A44,$C44&amp;" "&amp;D44,""))</f>
        <v/>
      </c>
      <c r="AF44" s="52" t="str">
        <f>(IF(AD$1=$A44,$I44,""))</f>
        <v/>
      </c>
    </row>
    <row r="45" spans="1:32" ht="14.1" customHeight="1" x14ac:dyDescent="0.2">
      <c r="A45" s="51"/>
      <c r="B45" s="50"/>
      <c r="C45" s="50"/>
      <c r="D45" s="50"/>
      <c r="E45" s="49"/>
      <c r="F45" s="49"/>
      <c r="G45" s="49"/>
      <c r="H45" s="49"/>
      <c r="I45" s="48" t="str">
        <f>IF(E45="","",IF(F45="","",IF(G45="","",MIN(E45:H45))))</f>
        <v/>
      </c>
      <c r="L45" s="54" t="str">
        <f>(IF(L$1=$A45,B45,""))</f>
        <v/>
      </c>
      <c r="M45" s="53" t="str">
        <f>(IF(L$1=$A45,C45&amp;" "&amp;D45,""))</f>
        <v/>
      </c>
      <c r="N45" s="62" t="str">
        <f>(IF(L$1=$A45,I45,""))</f>
        <v/>
      </c>
      <c r="O45" s="57" t="str">
        <f>(IF(O$1=$A45,$B45,""))</f>
        <v/>
      </c>
      <c r="P45" s="56" t="str">
        <f>(IF(O$1=$A45,$C45&amp;" "&amp;D45,""))</f>
        <v/>
      </c>
      <c r="Q45" s="61" t="str">
        <f>(IF(O$1=$A45,$I45,""))</f>
        <v/>
      </c>
      <c r="R45" s="60" t="str">
        <f>(IF(R$1=$A45,$B45,""))</f>
        <v/>
      </c>
      <c r="S45" s="59" t="str">
        <f>(IF(R$1=$A45,$C45&amp;" "&amp;D45,""))</f>
        <v/>
      </c>
      <c r="T45" s="58" t="str">
        <f>(IF(R$1=$A45,$I45,""))</f>
        <v/>
      </c>
      <c r="U45" s="57" t="str">
        <f>(IF(U$1=$A45,$B45,""))</f>
        <v/>
      </c>
      <c r="V45" s="56" t="str">
        <f>(IF(U$1=$A45,$C45&amp;" "&amp;D45,""))</f>
        <v/>
      </c>
      <c r="W45" s="55" t="str">
        <f>(IF(U$1=$A45,$I45,""))</f>
        <v/>
      </c>
      <c r="X45" s="54" t="str">
        <f>(IF(X$1=$A45,$B45,""))</f>
        <v/>
      </c>
      <c r="Y45" s="53" t="str">
        <f>(IF(X$1=$A45,$C45&amp;" "&amp;D45,""))</f>
        <v/>
      </c>
      <c r="Z45" s="52" t="str">
        <f>(IF(X$1=$A45,$I45,""))</f>
        <v/>
      </c>
      <c r="AA45" s="57" t="str">
        <f>(IF(AA$1=$A45,$B45,""))</f>
        <v/>
      </c>
      <c r="AB45" s="56" t="str">
        <f>(IF(AA$1=$A45,$C45&amp;" "&amp;D45,""))</f>
        <v/>
      </c>
      <c r="AC45" s="55" t="str">
        <f>(IF(AA$1=$A45,$I45,""))</f>
        <v/>
      </c>
      <c r="AD45" s="54" t="str">
        <f>(IF(AD$1=$A45,$B45,""))</f>
        <v/>
      </c>
      <c r="AE45" s="53" t="str">
        <f>(IF(AD$1=$A45,$C45&amp;" "&amp;D45,""))</f>
        <v/>
      </c>
      <c r="AF45" s="52" t="str">
        <f>(IF(AD$1=$A45,$I45,""))</f>
        <v/>
      </c>
    </row>
    <row r="46" spans="1:32" ht="14.1" customHeight="1" x14ac:dyDescent="0.2">
      <c r="A46" s="51"/>
      <c r="B46" s="50"/>
      <c r="C46" s="50"/>
      <c r="D46" s="50"/>
      <c r="E46" s="49"/>
      <c r="F46" s="49"/>
      <c r="G46" s="49"/>
      <c r="H46" s="49"/>
      <c r="I46" s="48" t="str">
        <f>IF(E46="","",IF(F46="","",IF(G46="","",MIN(E46:H46))))</f>
        <v/>
      </c>
      <c r="L46" s="54" t="str">
        <f>(IF(L$1=$A46,B46,""))</f>
        <v/>
      </c>
      <c r="M46" s="53" t="str">
        <f>(IF(L$1=$A46,C46&amp;" "&amp;D46,""))</f>
        <v/>
      </c>
      <c r="N46" s="62" t="str">
        <f>(IF(L$1=$A46,I46,""))</f>
        <v/>
      </c>
      <c r="O46" s="57" t="str">
        <f>(IF(O$1=$A46,$B46,""))</f>
        <v/>
      </c>
      <c r="P46" s="56" t="str">
        <f>(IF(O$1=$A46,$C46&amp;" "&amp;D46,""))</f>
        <v/>
      </c>
      <c r="Q46" s="61" t="str">
        <f>(IF(O$1=$A46,$I46,""))</f>
        <v/>
      </c>
      <c r="R46" s="60" t="str">
        <f>(IF(R$1=$A46,$B46,""))</f>
        <v/>
      </c>
      <c r="S46" s="59" t="str">
        <f>(IF(R$1=$A46,$C46&amp;" "&amp;D46,""))</f>
        <v/>
      </c>
      <c r="T46" s="58" t="str">
        <f>(IF(R$1=$A46,$I46,""))</f>
        <v/>
      </c>
      <c r="U46" s="57" t="str">
        <f>(IF(U$1=$A46,$B46,""))</f>
        <v/>
      </c>
      <c r="V46" s="56" t="str">
        <f>(IF(U$1=$A46,$C46&amp;" "&amp;D46,""))</f>
        <v/>
      </c>
      <c r="W46" s="55" t="str">
        <f>(IF(U$1=$A46,$I46,""))</f>
        <v/>
      </c>
      <c r="X46" s="54" t="str">
        <f>(IF(X$1=$A46,$B46,""))</f>
        <v/>
      </c>
      <c r="Y46" s="53" t="str">
        <f>(IF(X$1=$A46,$C46&amp;" "&amp;D46,""))</f>
        <v/>
      </c>
      <c r="Z46" s="52" t="str">
        <f>(IF(X$1=$A46,$I46,""))</f>
        <v/>
      </c>
      <c r="AA46" s="57" t="str">
        <f>(IF(AA$1=$A46,$B46,""))</f>
        <v/>
      </c>
      <c r="AB46" s="56" t="str">
        <f>(IF(AA$1=$A46,$C46&amp;" "&amp;D46,""))</f>
        <v/>
      </c>
      <c r="AC46" s="55" t="str">
        <f>(IF(AA$1=$A46,$I46,""))</f>
        <v/>
      </c>
      <c r="AD46" s="54" t="str">
        <f>(IF(AD$1=$A46,$B46,""))</f>
        <v/>
      </c>
      <c r="AE46" s="53" t="str">
        <f>(IF(AD$1=$A46,$C46&amp;" "&amp;D46,""))</f>
        <v/>
      </c>
      <c r="AF46" s="52" t="str">
        <f>(IF(AD$1=$A46,$I46,""))</f>
        <v/>
      </c>
    </row>
    <row r="47" spans="1:32" ht="14.1" customHeight="1" x14ac:dyDescent="0.2">
      <c r="A47" s="65"/>
      <c r="B47" s="64"/>
      <c r="C47" s="64"/>
      <c r="D47" s="64"/>
      <c r="E47" s="49"/>
      <c r="F47" s="49"/>
      <c r="G47" s="49"/>
      <c r="H47" s="49"/>
      <c r="I47" s="63" t="str">
        <f>IF(E47="","",IF(F47="","",IF(G47="","",MIN(E47:H47))))</f>
        <v/>
      </c>
      <c r="L47" s="54" t="str">
        <f>(IF(L$1=$A47,B47,""))</f>
        <v/>
      </c>
      <c r="M47" s="53" t="str">
        <f>(IF(L$1=$A47,C47&amp;" "&amp;D47,""))</f>
        <v/>
      </c>
      <c r="N47" s="62" t="str">
        <f>(IF(L$1=$A47,I47,""))</f>
        <v/>
      </c>
      <c r="O47" s="57" t="str">
        <f>(IF(O$1=$A47,$B47,""))</f>
        <v/>
      </c>
      <c r="P47" s="56" t="str">
        <f>(IF(O$1=$A47,$C47&amp;" "&amp;D47,""))</f>
        <v/>
      </c>
      <c r="Q47" s="61" t="str">
        <f>(IF(O$1=$A47,$I47,""))</f>
        <v/>
      </c>
      <c r="R47" s="60" t="str">
        <f>(IF(R$1=$A47,$B47,""))</f>
        <v/>
      </c>
      <c r="S47" s="59" t="str">
        <f>(IF(R$1=$A47,$C47&amp;" "&amp;D47,""))</f>
        <v/>
      </c>
      <c r="T47" s="58" t="str">
        <f>(IF(R$1=$A47,$I47,""))</f>
        <v/>
      </c>
      <c r="U47" s="57" t="str">
        <f>(IF(U$1=$A47,$B47,""))</f>
        <v/>
      </c>
      <c r="V47" s="56" t="str">
        <f>(IF(U$1=$A47,$C47&amp;" "&amp;D47,""))</f>
        <v/>
      </c>
      <c r="W47" s="55" t="str">
        <f>(IF(U$1=$A47,$I47,""))</f>
        <v/>
      </c>
      <c r="X47" s="54" t="str">
        <f>(IF(X$1=$A47,$B47,""))</f>
        <v/>
      </c>
      <c r="Y47" s="53" t="str">
        <f>(IF(X$1=$A47,$C47&amp;" "&amp;D47,""))</f>
        <v/>
      </c>
      <c r="Z47" s="52" t="str">
        <f>(IF(X$1=$A47,$I47,""))</f>
        <v/>
      </c>
      <c r="AA47" s="57" t="str">
        <f>(IF(AA$1=$A47,$B47,""))</f>
        <v/>
      </c>
      <c r="AB47" s="56" t="str">
        <f>(IF(AA$1=$A47,$C47&amp;" "&amp;D47,""))</f>
        <v/>
      </c>
      <c r="AC47" s="55" t="str">
        <f>(IF(AA$1=$A47,$I47,""))</f>
        <v/>
      </c>
      <c r="AD47" s="54" t="str">
        <f>(IF(AD$1=$A47,$B47,""))</f>
        <v/>
      </c>
      <c r="AE47" s="53" t="str">
        <f>(IF(AD$1=$A47,$C47&amp;" "&amp;D47,""))</f>
        <v/>
      </c>
      <c r="AF47" s="52" t="str">
        <f>(IF(AD$1=$A47,$I47,""))</f>
        <v/>
      </c>
    </row>
    <row r="48" spans="1:32" ht="14.1" customHeight="1" x14ac:dyDescent="0.2">
      <c r="A48" s="51"/>
      <c r="B48" s="50"/>
      <c r="C48" s="50"/>
      <c r="D48" s="50"/>
      <c r="E48" s="66"/>
      <c r="F48" s="66"/>
      <c r="G48" s="66"/>
      <c r="H48" s="66"/>
      <c r="I48" s="48" t="str">
        <f>IF(E48="","",IF(F48="","",IF(G48="","",MIN(E48:H48))))</f>
        <v/>
      </c>
      <c r="L48" s="54" t="str">
        <f>(IF(L$1=$A48,B48,""))</f>
        <v/>
      </c>
      <c r="M48" s="53" t="str">
        <f>(IF(L$1=$A48,C48&amp;" "&amp;D48,""))</f>
        <v/>
      </c>
      <c r="N48" s="62" t="str">
        <f>(IF(L$1=$A48,I48,""))</f>
        <v/>
      </c>
      <c r="O48" s="57" t="str">
        <f>(IF(O$1=$A48,$B48,""))</f>
        <v/>
      </c>
      <c r="P48" s="56" t="str">
        <f>(IF(O$1=$A48,$C48&amp;" "&amp;D48,""))</f>
        <v/>
      </c>
      <c r="Q48" s="61" t="str">
        <f>(IF(O$1=$A48,$I48,""))</f>
        <v/>
      </c>
      <c r="R48" s="60" t="str">
        <f>(IF(R$1=$A48,$B48,""))</f>
        <v/>
      </c>
      <c r="S48" s="59" t="str">
        <f>(IF(R$1=$A48,$C48&amp;" "&amp;D48,""))</f>
        <v/>
      </c>
      <c r="T48" s="58" t="str">
        <f>(IF(R$1=$A48,$I48,""))</f>
        <v/>
      </c>
      <c r="U48" s="57" t="str">
        <f>(IF(U$1=$A48,$B48,""))</f>
        <v/>
      </c>
      <c r="V48" s="56" t="str">
        <f>(IF(U$1=$A48,$C48&amp;" "&amp;D48,""))</f>
        <v/>
      </c>
      <c r="W48" s="55" t="str">
        <f>(IF(U$1=$A48,$I48,""))</f>
        <v/>
      </c>
      <c r="X48" s="54" t="str">
        <f>(IF(X$1=$A48,$B48,""))</f>
        <v/>
      </c>
      <c r="Y48" s="53" t="str">
        <f>(IF(X$1=$A48,$C48&amp;" "&amp;D48,""))</f>
        <v/>
      </c>
      <c r="Z48" s="52" t="str">
        <f>(IF(X$1=$A48,$I48,""))</f>
        <v/>
      </c>
      <c r="AA48" s="57" t="str">
        <f>(IF(AA$1=$A48,$B48,""))</f>
        <v/>
      </c>
      <c r="AB48" s="56" t="str">
        <f>(IF(AA$1=$A48,$C48&amp;" "&amp;D48,""))</f>
        <v/>
      </c>
      <c r="AC48" s="55" t="str">
        <f>(IF(AA$1=$A48,$I48,""))</f>
        <v/>
      </c>
      <c r="AD48" s="54" t="str">
        <f>(IF(AD$1=$A48,$B48,""))</f>
        <v/>
      </c>
      <c r="AE48" s="53" t="str">
        <f>(IF(AD$1=$A48,$C48&amp;" "&amp;D48,""))</f>
        <v/>
      </c>
      <c r="AF48" s="52" t="str">
        <f>(IF(AD$1=$A48,$I48,""))</f>
        <v/>
      </c>
    </row>
    <row r="49" spans="1:32" ht="14.1" customHeight="1" x14ac:dyDescent="0.2">
      <c r="A49" s="51"/>
      <c r="B49" s="50"/>
      <c r="C49" s="50"/>
      <c r="D49" s="50"/>
      <c r="E49" s="66"/>
      <c r="F49" s="66"/>
      <c r="G49" s="66"/>
      <c r="H49" s="66"/>
      <c r="I49" s="48" t="str">
        <f>IF(E49="","",IF(F49="","",IF(G49="","",MIN(E49:H49))))</f>
        <v/>
      </c>
      <c r="L49" s="54" t="str">
        <f>(IF(L$1=$A49,B49,""))</f>
        <v/>
      </c>
      <c r="M49" s="53" t="str">
        <f>(IF(L$1=$A49,C49&amp;" "&amp;D49,""))</f>
        <v/>
      </c>
      <c r="N49" s="62" t="str">
        <f>(IF(L$1=$A49,I49,""))</f>
        <v/>
      </c>
      <c r="O49" s="57" t="str">
        <f>(IF(O$1=$A49,$B49,""))</f>
        <v/>
      </c>
      <c r="P49" s="56" t="str">
        <f>(IF(O$1=$A49,$C49&amp;" "&amp;D49,""))</f>
        <v/>
      </c>
      <c r="Q49" s="61" t="str">
        <f>(IF(O$1=$A49,$I49,""))</f>
        <v/>
      </c>
      <c r="R49" s="60" t="str">
        <f>(IF(R$1=$A49,$B49,""))</f>
        <v/>
      </c>
      <c r="S49" s="59" t="str">
        <f>(IF(R$1=$A49,$C49&amp;" "&amp;D49,""))</f>
        <v/>
      </c>
      <c r="T49" s="58" t="str">
        <f>(IF(R$1=$A49,$I49,""))</f>
        <v/>
      </c>
      <c r="U49" s="57" t="str">
        <f>(IF(U$1=$A49,$B49,""))</f>
        <v/>
      </c>
      <c r="V49" s="56" t="str">
        <f>(IF(U$1=$A49,$C49&amp;" "&amp;D49,""))</f>
        <v/>
      </c>
      <c r="W49" s="55" t="str">
        <f>(IF(U$1=$A49,$I49,""))</f>
        <v/>
      </c>
      <c r="X49" s="54" t="str">
        <f>(IF(X$1=$A49,$B49,""))</f>
        <v/>
      </c>
      <c r="Y49" s="53" t="str">
        <f>(IF(X$1=$A49,$C49&amp;" "&amp;D49,""))</f>
        <v/>
      </c>
      <c r="Z49" s="52" t="str">
        <f>(IF(X$1=$A49,$I49,""))</f>
        <v/>
      </c>
      <c r="AA49" s="57" t="str">
        <f>(IF(AA$1=$A49,$B49,""))</f>
        <v/>
      </c>
      <c r="AB49" s="56" t="str">
        <f>(IF(AA$1=$A49,$C49&amp;" "&amp;D49,""))</f>
        <v/>
      </c>
      <c r="AC49" s="55" t="str">
        <f>(IF(AA$1=$A49,$I49,""))</f>
        <v/>
      </c>
      <c r="AD49" s="54" t="str">
        <f>(IF(AD$1=$A49,$B49,""))</f>
        <v/>
      </c>
      <c r="AE49" s="53" t="str">
        <f>(IF(AD$1=$A49,$C49&amp;" "&amp;D49,""))</f>
        <v/>
      </c>
      <c r="AF49" s="52" t="str">
        <f>(IF(AD$1=$A49,$I49,""))</f>
        <v/>
      </c>
    </row>
    <row r="50" spans="1:32" ht="14.1" customHeight="1" x14ac:dyDescent="0.2">
      <c r="A50" s="51"/>
      <c r="B50" s="50"/>
      <c r="C50" s="50"/>
      <c r="D50" s="50"/>
      <c r="E50" s="66"/>
      <c r="F50" s="66"/>
      <c r="G50" s="66"/>
      <c r="H50" s="66"/>
      <c r="I50" s="48" t="str">
        <f>IF(E50="","",IF(F50="","",IF(G50="","",MIN(E50:H50))))</f>
        <v/>
      </c>
      <c r="L50" s="54" t="str">
        <f>(IF(L$1=$A50,B50,""))</f>
        <v/>
      </c>
      <c r="M50" s="53" t="str">
        <f>(IF(L$1=$A50,C50&amp;" "&amp;D50,""))</f>
        <v/>
      </c>
      <c r="N50" s="62" t="str">
        <f>(IF(L$1=$A50,I50,""))</f>
        <v/>
      </c>
      <c r="O50" s="57" t="str">
        <f>(IF(O$1=$A50,$B50,""))</f>
        <v/>
      </c>
      <c r="P50" s="56" t="str">
        <f>(IF(O$1=$A50,$C50&amp;" "&amp;D50,""))</f>
        <v/>
      </c>
      <c r="Q50" s="61" t="str">
        <f>(IF(O$1=$A50,$I50,""))</f>
        <v/>
      </c>
      <c r="R50" s="60" t="str">
        <f>(IF(R$1=$A50,$B50,""))</f>
        <v/>
      </c>
      <c r="S50" s="59" t="str">
        <f>(IF(R$1=$A50,$C50&amp;" "&amp;D50,""))</f>
        <v/>
      </c>
      <c r="T50" s="58" t="str">
        <f>(IF(R$1=$A50,$I50,""))</f>
        <v/>
      </c>
      <c r="U50" s="57" t="str">
        <f>(IF(U$1=$A50,$B50,""))</f>
        <v/>
      </c>
      <c r="V50" s="56" t="str">
        <f>(IF(U$1=$A50,$C50&amp;" "&amp;D50,""))</f>
        <v/>
      </c>
      <c r="W50" s="55" t="str">
        <f>(IF(U$1=$A50,$I50,""))</f>
        <v/>
      </c>
      <c r="X50" s="54" t="str">
        <f>(IF(X$1=$A50,$B50,""))</f>
        <v/>
      </c>
      <c r="Y50" s="53" t="str">
        <f>(IF(X$1=$A50,$C50&amp;" "&amp;D50,""))</f>
        <v/>
      </c>
      <c r="Z50" s="52" t="str">
        <f>(IF(X$1=$A50,$I50,""))</f>
        <v/>
      </c>
      <c r="AA50" s="57" t="str">
        <f>(IF(AA$1=$A50,$B50,""))</f>
        <v/>
      </c>
      <c r="AB50" s="56" t="str">
        <f>(IF(AA$1=$A50,$C50&amp;" "&amp;D50,""))</f>
        <v/>
      </c>
      <c r="AC50" s="55" t="str">
        <f>(IF(AA$1=$A50,$I50,""))</f>
        <v/>
      </c>
      <c r="AD50" s="54" t="str">
        <f>(IF(AD$1=$A50,$B50,""))</f>
        <v/>
      </c>
      <c r="AE50" s="53" t="str">
        <f>(IF(AD$1=$A50,$C50&amp;" "&amp;D50,""))</f>
        <v/>
      </c>
      <c r="AF50" s="52" t="str">
        <f>(IF(AD$1=$A50,$I50,""))</f>
        <v/>
      </c>
    </row>
    <row r="51" spans="1:32" ht="14.1" customHeight="1" x14ac:dyDescent="0.2">
      <c r="A51" s="65"/>
      <c r="B51" s="64"/>
      <c r="C51" s="64"/>
      <c r="D51" s="64"/>
      <c r="E51" s="49"/>
      <c r="F51" s="49"/>
      <c r="G51" s="49"/>
      <c r="H51" s="49"/>
      <c r="I51" s="63" t="str">
        <f>IF(E51="","",IF(F51="","",IF(G51="","",MIN(E51:H51))))</f>
        <v/>
      </c>
      <c r="L51" s="54" t="str">
        <f>(IF(L$1=$A51,B51,""))</f>
        <v/>
      </c>
      <c r="M51" s="53" t="str">
        <f>(IF(L$1=$A51,C51&amp;" "&amp;D51,""))</f>
        <v/>
      </c>
      <c r="N51" s="62" t="str">
        <f>(IF(L$1=$A51,I51,""))</f>
        <v/>
      </c>
      <c r="O51" s="57" t="str">
        <f>(IF(O$1=$A51,$B51,""))</f>
        <v/>
      </c>
      <c r="P51" s="56" t="str">
        <f>(IF(O$1=$A51,$C51&amp;" "&amp;D51,""))</f>
        <v/>
      </c>
      <c r="Q51" s="61" t="str">
        <f>(IF(O$1=$A51,$I51,""))</f>
        <v/>
      </c>
      <c r="R51" s="60" t="str">
        <f>(IF(R$1=$A51,$B51,""))</f>
        <v/>
      </c>
      <c r="S51" s="59" t="str">
        <f>(IF(R$1=$A51,$C51&amp;" "&amp;D51,""))</f>
        <v/>
      </c>
      <c r="T51" s="58" t="str">
        <f>(IF(R$1=$A51,$I51,""))</f>
        <v/>
      </c>
      <c r="U51" s="57" t="str">
        <f>(IF(U$1=$A51,$B51,""))</f>
        <v/>
      </c>
      <c r="V51" s="56" t="str">
        <f>(IF(U$1=$A51,$C51&amp;" "&amp;D51,""))</f>
        <v/>
      </c>
      <c r="W51" s="55" t="str">
        <f>(IF(U$1=$A51,$I51,""))</f>
        <v/>
      </c>
      <c r="X51" s="54" t="str">
        <f>(IF(X$1=$A51,$B51,""))</f>
        <v/>
      </c>
      <c r="Y51" s="53" t="str">
        <f>(IF(X$1=$A51,$C51&amp;" "&amp;D51,""))</f>
        <v/>
      </c>
      <c r="Z51" s="52" t="str">
        <f>(IF(X$1=$A51,$I51,""))</f>
        <v/>
      </c>
      <c r="AA51" s="57" t="str">
        <f>(IF(AA$1=$A51,$B51,""))</f>
        <v/>
      </c>
      <c r="AB51" s="56" t="str">
        <f>(IF(AA$1=$A51,$C51&amp;" "&amp;D51,""))</f>
        <v/>
      </c>
      <c r="AC51" s="55" t="str">
        <f>(IF(AA$1=$A51,$I51,""))</f>
        <v/>
      </c>
      <c r="AD51" s="54" t="str">
        <f>(IF(AD$1=$A51,$B51,""))</f>
        <v/>
      </c>
      <c r="AE51" s="53" t="str">
        <f>(IF(AD$1=$A51,$C51&amp;" "&amp;D51,""))</f>
        <v/>
      </c>
      <c r="AF51" s="52" t="str">
        <f>(IF(AD$1=$A51,$I51,""))</f>
        <v/>
      </c>
    </row>
    <row r="52" spans="1:32" ht="14.1" customHeight="1" x14ac:dyDescent="0.2">
      <c r="A52" s="51"/>
      <c r="B52" s="50"/>
      <c r="C52" s="50"/>
      <c r="D52" s="50"/>
      <c r="E52" s="49"/>
      <c r="F52" s="49"/>
      <c r="G52" s="49"/>
      <c r="H52" s="49"/>
      <c r="I52" s="48" t="str">
        <f>IF(E52="","",IF(F52="","",IF(G52="","",MIN(E52:H52))))</f>
        <v/>
      </c>
      <c r="L52" s="54" t="str">
        <f>(IF(L$1=$A52,B52,""))</f>
        <v/>
      </c>
      <c r="M52" s="53" t="str">
        <f>(IF(L$1=$A52,C52&amp;" "&amp;D52,""))</f>
        <v/>
      </c>
      <c r="N52" s="62" t="str">
        <f>(IF(L$1=$A52,I52,""))</f>
        <v/>
      </c>
      <c r="O52" s="57" t="str">
        <f>(IF(O$1=$A52,$B52,""))</f>
        <v/>
      </c>
      <c r="P52" s="56" t="str">
        <f>(IF(O$1=$A52,$C52&amp;" "&amp;D52,""))</f>
        <v/>
      </c>
      <c r="Q52" s="61" t="str">
        <f>(IF(O$1=$A52,$I52,""))</f>
        <v/>
      </c>
      <c r="R52" s="60" t="str">
        <f>(IF(R$1=$A52,$B52,""))</f>
        <v/>
      </c>
      <c r="S52" s="59" t="str">
        <f>(IF(R$1=$A52,$C52&amp;" "&amp;D52,""))</f>
        <v/>
      </c>
      <c r="T52" s="58" t="str">
        <f>(IF(R$1=$A52,$I52,""))</f>
        <v/>
      </c>
      <c r="U52" s="57" t="str">
        <f>(IF(U$1=$A52,$B52,""))</f>
        <v/>
      </c>
      <c r="V52" s="56" t="str">
        <f>(IF(U$1=$A52,$C52&amp;" "&amp;D52,""))</f>
        <v/>
      </c>
      <c r="W52" s="55" t="str">
        <f>(IF(U$1=$A52,$I52,""))</f>
        <v/>
      </c>
      <c r="X52" s="54" t="str">
        <f>(IF(X$1=$A52,$B52,""))</f>
        <v/>
      </c>
      <c r="Y52" s="53" t="str">
        <f>(IF(X$1=$A52,$C52&amp;" "&amp;D52,""))</f>
        <v/>
      </c>
      <c r="Z52" s="52" t="str">
        <f>(IF(X$1=$A52,$I52,""))</f>
        <v/>
      </c>
      <c r="AA52" s="57" t="str">
        <f>(IF(AA$1=$A52,$B52,""))</f>
        <v/>
      </c>
      <c r="AB52" s="56" t="str">
        <f>(IF(AA$1=$A52,$C52&amp;" "&amp;D52,""))</f>
        <v/>
      </c>
      <c r="AC52" s="55" t="str">
        <f>(IF(AA$1=$A52,$I52,""))</f>
        <v/>
      </c>
      <c r="AD52" s="54" t="str">
        <f>(IF(AD$1=$A52,$B52,""))</f>
        <v/>
      </c>
      <c r="AE52" s="53" t="str">
        <f>(IF(AD$1=$A52,$C52&amp;" "&amp;D52,""))</f>
        <v/>
      </c>
      <c r="AF52" s="52" t="str">
        <f>(IF(AD$1=$A52,$I52,""))</f>
        <v/>
      </c>
    </row>
    <row r="53" spans="1:32" ht="14.1" customHeight="1" x14ac:dyDescent="0.2">
      <c r="A53" s="51"/>
      <c r="B53" s="50"/>
      <c r="C53" s="50"/>
      <c r="D53" s="50"/>
      <c r="E53" s="49"/>
      <c r="F53" s="49"/>
      <c r="G53" s="49"/>
      <c r="H53" s="49"/>
      <c r="I53" s="48" t="str">
        <f>IF(E53="","",IF(F53="","",IF(G53="","",MIN(E53:H53))))</f>
        <v/>
      </c>
      <c r="L53" s="54" t="str">
        <f>(IF(L$1=$A53,B53,""))</f>
        <v/>
      </c>
      <c r="M53" s="53" t="str">
        <f>(IF(L$1=$A53,C53&amp;" "&amp;D53,""))</f>
        <v/>
      </c>
      <c r="N53" s="62" t="str">
        <f>(IF(L$1=$A53,I53,""))</f>
        <v/>
      </c>
      <c r="O53" s="57" t="str">
        <f>(IF(O$1=$A53,$B53,""))</f>
        <v/>
      </c>
      <c r="P53" s="56" t="str">
        <f>(IF(O$1=$A53,$C53&amp;" "&amp;D53,""))</f>
        <v/>
      </c>
      <c r="Q53" s="61" t="str">
        <f>(IF(O$1=$A53,$I53,""))</f>
        <v/>
      </c>
      <c r="R53" s="60" t="str">
        <f>(IF(R$1=$A53,$B53,""))</f>
        <v/>
      </c>
      <c r="S53" s="59" t="str">
        <f>(IF(R$1=$A53,$C53&amp;" "&amp;D53,""))</f>
        <v/>
      </c>
      <c r="T53" s="58" t="str">
        <f>(IF(R$1=$A53,$I53,""))</f>
        <v/>
      </c>
      <c r="U53" s="57" t="str">
        <f>(IF(U$1=$A53,$B53,""))</f>
        <v/>
      </c>
      <c r="V53" s="56" t="str">
        <f>(IF(U$1=$A53,$C53&amp;" "&amp;D53,""))</f>
        <v/>
      </c>
      <c r="W53" s="55" t="str">
        <f>(IF(U$1=$A53,$I53,""))</f>
        <v/>
      </c>
      <c r="X53" s="54" t="str">
        <f>(IF(X$1=$A53,$B53,""))</f>
        <v/>
      </c>
      <c r="Y53" s="53" t="str">
        <f>(IF(X$1=$A53,$C53&amp;" "&amp;D53,""))</f>
        <v/>
      </c>
      <c r="Z53" s="52" t="str">
        <f>(IF(X$1=$A53,$I53,""))</f>
        <v/>
      </c>
      <c r="AA53" s="57" t="str">
        <f>(IF(AA$1=$A53,$B53,""))</f>
        <v/>
      </c>
      <c r="AB53" s="56" t="str">
        <f>(IF(AA$1=$A53,$C53&amp;" "&amp;D53,""))</f>
        <v/>
      </c>
      <c r="AC53" s="55" t="str">
        <f>(IF(AA$1=$A53,$I53,""))</f>
        <v/>
      </c>
      <c r="AD53" s="54" t="str">
        <f>(IF(AD$1=$A53,$B53,""))</f>
        <v/>
      </c>
      <c r="AE53" s="53" t="str">
        <f>(IF(AD$1=$A53,$C53&amp;" "&amp;D53,""))</f>
        <v/>
      </c>
      <c r="AF53" s="52" t="str">
        <f>(IF(AD$1=$A53,$I53,""))</f>
        <v/>
      </c>
    </row>
    <row r="54" spans="1:32" ht="14.1" customHeight="1" x14ac:dyDescent="0.2">
      <c r="A54" s="51"/>
      <c r="B54" s="50"/>
      <c r="C54" s="50"/>
      <c r="D54" s="50"/>
      <c r="E54" s="49"/>
      <c r="F54" s="49"/>
      <c r="G54" s="49"/>
      <c r="H54" s="49"/>
      <c r="I54" s="48" t="str">
        <f>IF(E54="","",IF(F54="","",IF(G54="","",MIN(E54:H54))))</f>
        <v/>
      </c>
      <c r="L54" s="54" t="str">
        <f>(IF(L$1=$A54,B54,""))</f>
        <v/>
      </c>
      <c r="M54" s="53" t="str">
        <f>(IF(L$1=$A54,C54&amp;" "&amp;D54,""))</f>
        <v/>
      </c>
      <c r="N54" s="62" t="str">
        <f>(IF(L$1=$A54,I54,""))</f>
        <v/>
      </c>
      <c r="O54" s="57" t="str">
        <f>(IF(O$1=$A54,$B54,""))</f>
        <v/>
      </c>
      <c r="P54" s="56" t="str">
        <f>(IF(O$1=$A54,$C54&amp;" "&amp;D54,""))</f>
        <v/>
      </c>
      <c r="Q54" s="61" t="str">
        <f>(IF(O$1=$A54,$I54,""))</f>
        <v/>
      </c>
      <c r="R54" s="60" t="str">
        <f>(IF(R$1=$A54,$B54,""))</f>
        <v/>
      </c>
      <c r="S54" s="59" t="str">
        <f>(IF(R$1=$A54,$C54&amp;" "&amp;D54,""))</f>
        <v/>
      </c>
      <c r="T54" s="58" t="str">
        <f>(IF(R$1=$A54,$I54,""))</f>
        <v/>
      </c>
      <c r="U54" s="57" t="str">
        <f>(IF(U$1=$A54,$B54,""))</f>
        <v/>
      </c>
      <c r="V54" s="56" t="str">
        <f>(IF(U$1=$A54,$C54&amp;" "&amp;D54,""))</f>
        <v/>
      </c>
      <c r="W54" s="55" t="str">
        <f>(IF(U$1=$A54,$I54,""))</f>
        <v/>
      </c>
      <c r="X54" s="54" t="str">
        <f>(IF(X$1=$A54,$B54,""))</f>
        <v/>
      </c>
      <c r="Y54" s="53" t="str">
        <f>(IF(X$1=$A54,$C54&amp;" "&amp;D54,""))</f>
        <v/>
      </c>
      <c r="Z54" s="52" t="str">
        <f>(IF(X$1=$A54,$I54,""))</f>
        <v/>
      </c>
      <c r="AA54" s="57" t="str">
        <f>(IF(AA$1=$A54,$B54,""))</f>
        <v/>
      </c>
      <c r="AB54" s="56" t="str">
        <f>(IF(AA$1=$A54,$C54&amp;" "&amp;D54,""))</f>
        <v/>
      </c>
      <c r="AC54" s="55" t="str">
        <f>(IF(AA$1=$A54,$I54,""))</f>
        <v/>
      </c>
      <c r="AD54" s="54" t="str">
        <f>(IF(AD$1=$A54,$B54,""))</f>
        <v/>
      </c>
      <c r="AE54" s="53" t="str">
        <f>(IF(AD$1=$A54,$C54&amp;" "&amp;D54,""))</f>
        <v/>
      </c>
      <c r="AF54" s="52" t="str">
        <f>(IF(AD$1=$A54,$I54,""))</f>
        <v/>
      </c>
    </row>
    <row r="55" spans="1:32" ht="14.1" customHeight="1" x14ac:dyDescent="0.2">
      <c r="A55" s="65"/>
      <c r="B55" s="64"/>
      <c r="C55" s="64"/>
      <c r="D55" s="64"/>
      <c r="E55" s="49"/>
      <c r="F55" s="49"/>
      <c r="G55" s="49"/>
      <c r="H55" s="49"/>
      <c r="I55" s="63" t="str">
        <f>IF(E55="","",IF(F55="","",IF(G55="","",MIN(E55:H55))))</f>
        <v/>
      </c>
      <c r="L55" s="54" t="str">
        <f>(IF(L$1=$A55,B55,""))</f>
        <v/>
      </c>
      <c r="M55" s="53" t="str">
        <f>(IF(L$1=$A55,C55&amp;" "&amp;D55,""))</f>
        <v/>
      </c>
      <c r="N55" s="62" t="str">
        <f>(IF(L$1=$A55,I55,""))</f>
        <v/>
      </c>
      <c r="O55" s="57" t="str">
        <f>(IF(O$1=$A55,$B55,""))</f>
        <v/>
      </c>
      <c r="P55" s="56" t="str">
        <f>(IF(O$1=$A55,$C55&amp;" "&amp;D55,""))</f>
        <v/>
      </c>
      <c r="Q55" s="61" t="str">
        <f>(IF(O$1=$A55,$I55,""))</f>
        <v/>
      </c>
      <c r="R55" s="60" t="str">
        <f>(IF(R$1=$A55,$B55,""))</f>
        <v/>
      </c>
      <c r="S55" s="59" t="str">
        <f>(IF(R$1=$A55,$C55&amp;" "&amp;D55,""))</f>
        <v/>
      </c>
      <c r="T55" s="58" t="str">
        <f>(IF(R$1=$A55,$I55,""))</f>
        <v/>
      </c>
      <c r="U55" s="57" t="str">
        <f>(IF(U$1=$A55,$B55,""))</f>
        <v/>
      </c>
      <c r="V55" s="56" t="str">
        <f>(IF(U$1=$A55,$C55&amp;" "&amp;D55,""))</f>
        <v/>
      </c>
      <c r="W55" s="55" t="str">
        <f>(IF(U$1=$A55,$I55,""))</f>
        <v/>
      </c>
      <c r="X55" s="54" t="str">
        <f>(IF(X$1=$A55,$B55,""))</f>
        <v/>
      </c>
      <c r="Y55" s="53" t="str">
        <f>(IF(X$1=$A55,$C55&amp;" "&amp;D55,""))</f>
        <v/>
      </c>
      <c r="Z55" s="52" t="str">
        <f>(IF(X$1=$A55,$I55,""))</f>
        <v/>
      </c>
      <c r="AA55" s="57" t="str">
        <f>(IF(AA$1=$A55,$B55,""))</f>
        <v/>
      </c>
      <c r="AB55" s="56" t="str">
        <f>(IF(AA$1=$A55,$C55&amp;" "&amp;D55,""))</f>
        <v/>
      </c>
      <c r="AC55" s="55" t="str">
        <f>(IF(AA$1=$A55,$I55,""))</f>
        <v/>
      </c>
      <c r="AD55" s="54" t="str">
        <f>(IF(AD$1=$A55,$B55,""))</f>
        <v/>
      </c>
      <c r="AE55" s="53" t="str">
        <f>(IF(AD$1=$A55,$C55&amp;" "&amp;D55,""))</f>
        <v/>
      </c>
      <c r="AF55" s="52" t="str">
        <f>(IF(AD$1=$A55,$I55,""))</f>
        <v/>
      </c>
    </row>
    <row r="56" spans="1:32" ht="14.1" customHeight="1" x14ac:dyDescent="0.2">
      <c r="A56" s="51"/>
      <c r="B56" s="50"/>
      <c r="C56" s="50"/>
      <c r="D56" s="50"/>
      <c r="E56" s="49"/>
      <c r="F56" s="49"/>
      <c r="G56" s="49"/>
      <c r="H56" s="49"/>
      <c r="I56" s="48" t="str">
        <f>IF(E56="","",IF(F56="","",IF(G56="","",MIN(E56:H56))))</f>
        <v/>
      </c>
      <c r="L56" s="54" t="str">
        <f>(IF(L$1=$A56,B56,""))</f>
        <v/>
      </c>
      <c r="M56" s="53" t="str">
        <f>(IF(L$1=$A56,C56&amp;" "&amp;D56,""))</f>
        <v/>
      </c>
      <c r="N56" s="62" t="str">
        <f>(IF(L$1=$A56,I56,""))</f>
        <v/>
      </c>
      <c r="O56" s="57" t="str">
        <f>(IF(O$1=$A56,$B56,""))</f>
        <v/>
      </c>
      <c r="P56" s="56" t="str">
        <f>(IF(O$1=$A56,$C56&amp;" "&amp;D56,""))</f>
        <v/>
      </c>
      <c r="Q56" s="61" t="str">
        <f>(IF(O$1=$A56,$I56,""))</f>
        <v/>
      </c>
      <c r="R56" s="60" t="str">
        <f>(IF(R$1=$A56,$B56,""))</f>
        <v/>
      </c>
      <c r="S56" s="59" t="str">
        <f>(IF(R$1=$A56,$C56&amp;" "&amp;D56,""))</f>
        <v/>
      </c>
      <c r="T56" s="58" t="str">
        <f>(IF(R$1=$A56,$I56,""))</f>
        <v/>
      </c>
      <c r="U56" s="57" t="str">
        <f>(IF(U$1=$A56,$B56,""))</f>
        <v/>
      </c>
      <c r="V56" s="56" t="str">
        <f>(IF(U$1=$A56,$C56&amp;" "&amp;D56,""))</f>
        <v/>
      </c>
      <c r="W56" s="55" t="str">
        <f>(IF(U$1=$A56,$I56,""))</f>
        <v/>
      </c>
      <c r="X56" s="54" t="str">
        <f>(IF(X$1=$A56,$B56,""))</f>
        <v/>
      </c>
      <c r="Y56" s="53" t="str">
        <f>(IF(X$1=$A56,$C56&amp;" "&amp;D56,""))</f>
        <v/>
      </c>
      <c r="Z56" s="52" t="str">
        <f>(IF(X$1=$A56,$I56,""))</f>
        <v/>
      </c>
      <c r="AA56" s="57" t="str">
        <f>(IF(AA$1=$A56,$B56,""))</f>
        <v/>
      </c>
      <c r="AB56" s="56" t="str">
        <f>(IF(AA$1=$A56,$C56&amp;" "&amp;D56,""))</f>
        <v/>
      </c>
      <c r="AC56" s="55" t="str">
        <f>(IF(AA$1=$A56,$I56,""))</f>
        <v/>
      </c>
      <c r="AD56" s="54" t="str">
        <f>(IF(AD$1=$A56,$B56,""))</f>
        <v/>
      </c>
      <c r="AE56" s="53" t="str">
        <f>(IF(AD$1=$A56,$C56&amp;" "&amp;D56,""))</f>
        <v/>
      </c>
      <c r="AF56" s="52" t="str">
        <f>(IF(AD$1=$A56,$I56,""))</f>
        <v/>
      </c>
    </row>
    <row r="57" spans="1:32" ht="14.1" customHeight="1" x14ac:dyDescent="0.2">
      <c r="A57" s="51"/>
      <c r="B57" s="50"/>
      <c r="C57" s="50"/>
      <c r="D57" s="50"/>
      <c r="E57" s="49"/>
      <c r="F57" s="49"/>
      <c r="G57" s="49"/>
      <c r="H57" s="49"/>
      <c r="I57" s="48" t="str">
        <f>IF(E57="","",IF(F57="","",IF(G57="","",MIN(E57:H57))))</f>
        <v/>
      </c>
      <c r="L57" s="54" t="str">
        <f>(IF(L$1=$A57,B57,""))</f>
        <v/>
      </c>
      <c r="M57" s="53" t="str">
        <f>(IF(L$1=$A57,C57&amp;" "&amp;D57,""))</f>
        <v/>
      </c>
      <c r="N57" s="62" t="str">
        <f>(IF(L$1=$A57,I57,""))</f>
        <v/>
      </c>
      <c r="O57" s="57" t="str">
        <f>(IF(O$1=$A57,$B57,""))</f>
        <v/>
      </c>
      <c r="P57" s="56" t="str">
        <f>(IF(O$1=$A57,$C57&amp;" "&amp;D57,""))</f>
        <v/>
      </c>
      <c r="Q57" s="61" t="str">
        <f>(IF(O$1=$A57,$I57,""))</f>
        <v/>
      </c>
      <c r="R57" s="60" t="str">
        <f>(IF(R$1=$A57,$B57,""))</f>
        <v/>
      </c>
      <c r="S57" s="59" t="str">
        <f>(IF(R$1=$A57,$C57&amp;" "&amp;D57,""))</f>
        <v/>
      </c>
      <c r="T57" s="58" t="str">
        <f>(IF(R$1=$A57,$I57,""))</f>
        <v/>
      </c>
      <c r="U57" s="57" t="str">
        <f>(IF(U$1=$A57,$B57,""))</f>
        <v/>
      </c>
      <c r="V57" s="56" t="str">
        <f>(IF(U$1=$A57,$C57&amp;" "&amp;D57,""))</f>
        <v/>
      </c>
      <c r="W57" s="55" t="str">
        <f>(IF(U$1=$A57,$I57,""))</f>
        <v/>
      </c>
      <c r="X57" s="54" t="str">
        <f>(IF(X$1=$A57,$B57,""))</f>
        <v/>
      </c>
      <c r="Y57" s="53" t="str">
        <f>(IF(X$1=$A57,$C57&amp;" "&amp;D57,""))</f>
        <v/>
      </c>
      <c r="Z57" s="52" t="str">
        <f>(IF(X$1=$A57,$I57,""))</f>
        <v/>
      </c>
      <c r="AA57" s="57" t="str">
        <f>(IF(AA$1=$A57,$B57,""))</f>
        <v/>
      </c>
      <c r="AB57" s="56" t="str">
        <f>(IF(AA$1=$A57,$C57&amp;" "&amp;D57,""))</f>
        <v/>
      </c>
      <c r="AC57" s="55" t="str">
        <f>(IF(AA$1=$A57,$I57,""))</f>
        <v/>
      </c>
      <c r="AD57" s="54" t="str">
        <f>(IF(AD$1=$A57,$B57,""))</f>
        <v/>
      </c>
      <c r="AE57" s="53" t="str">
        <f>(IF(AD$1=$A57,$C57&amp;" "&amp;D57,""))</f>
        <v/>
      </c>
      <c r="AF57" s="52" t="str">
        <f>(IF(AD$1=$A57,$I57,""))</f>
        <v/>
      </c>
    </row>
    <row r="58" spans="1:32" ht="14.1" customHeight="1" x14ac:dyDescent="0.2">
      <c r="A58" s="51"/>
      <c r="B58" s="50"/>
      <c r="C58" s="50"/>
      <c r="D58" s="50"/>
      <c r="E58" s="49"/>
      <c r="F58" s="49"/>
      <c r="G58" s="49"/>
      <c r="H58" s="49"/>
      <c r="I58" s="48" t="str">
        <f>IF(E58="","",IF(F58="","",IF(G58="","",MIN(E58:H58))))</f>
        <v/>
      </c>
      <c r="L58" s="54" t="str">
        <f>(IF(L$1=$A58,B58,""))</f>
        <v/>
      </c>
      <c r="M58" s="53" t="str">
        <f>(IF(L$1=$A58,C58&amp;" "&amp;D58,""))</f>
        <v/>
      </c>
      <c r="N58" s="62" t="str">
        <f>(IF(L$1=$A58,I58,""))</f>
        <v/>
      </c>
      <c r="O58" s="57" t="str">
        <f>(IF(O$1=$A58,$B58,""))</f>
        <v/>
      </c>
      <c r="P58" s="56" t="str">
        <f>(IF(O$1=$A58,$C58&amp;" "&amp;D58,""))</f>
        <v/>
      </c>
      <c r="Q58" s="61" t="str">
        <f>(IF(O$1=$A58,$I58,""))</f>
        <v/>
      </c>
      <c r="R58" s="60" t="str">
        <f>(IF(R$1=$A58,$B58,""))</f>
        <v/>
      </c>
      <c r="S58" s="59" t="str">
        <f>(IF(R$1=$A58,$C58&amp;" "&amp;D58,""))</f>
        <v/>
      </c>
      <c r="T58" s="58" t="str">
        <f>(IF(R$1=$A58,$I58,""))</f>
        <v/>
      </c>
      <c r="U58" s="57" t="str">
        <f>(IF(U$1=$A58,$B58,""))</f>
        <v/>
      </c>
      <c r="V58" s="56" t="str">
        <f>(IF(U$1=$A58,$C58&amp;" "&amp;D58,""))</f>
        <v/>
      </c>
      <c r="W58" s="55" t="str">
        <f>(IF(U$1=$A58,$I58,""))</f>
        <v/>
      </c>
      <c r="X58" s="54" t="str">
        <f>(IF(X$1=$A58,$B58,""))</f>
        <v/>
      </c>
      <c r="Y58" s="53" t="str">
        <f>(IF(X$1=$A58,$C58&amp;" "&amp;D58,""))</f>
        <v/>
      </c>
      <c r="Z58" s="52" t="str">
        <f>(IF(X$1=$A58,$I58,""))</f>
        <v/>
      </c>
      <c r="AA58" s="57" t="str">
        <f>(IF(AA$1=$A58,$B58,""))</f>
        <v/>
      </c>
      <c r="AB58" s="56" t="str">
        <f>(IF(AA$1=$A58,$C58&amp;" "&amp;D58,""))</f>
        <v/>
      </c>
      <c r="AC58" s="55" t="str">
        <f>(IF(AA$1=$A58,$I58,""))</f>
        <v/>
      </c>
      <c r="AD58" s="54" t="str">
        <f>(IF(AD$1=$A58,$B58,""))</f>
        <v/>
      </c>
      <c r="AE58" s="53" t="str">
        <f>(IF(AD$1=$A58,$C58&amp;" "&amp;D58,""))</f>
        <v/>
      </c>
      <c r="AF58" s="52" t="str">
        <f>(IF(AD$1=$A58,$I58,""))</f>
        <v/>
      </c>
    </row>
    <row r="59" spans="1:32" ht="14.1" customHeight="1" x14ac:dyDescent="0.2">
      <c r="A59" s="65"/>
      <c r="B59" s="64"/>
      <c r="C59" s="64"/>
      <c r="D59" s="64"/>
      <c r="E59" s="49"/>
      <c r="F59" s="49"/>
      <c r="G59" s="49"/>
      <c r="H59" s="49"/>
      <c r="I59" s="63" t="str">
        <f>IF(E59="","",IF(F59="","",IF(G59="","",MIN(E59:H59))))</f>
        <v/>
      </c>
      <c r="L59" s="54" t="str">
        <f>(IF(L$1=$A59,B59,""))</f>
        <v/>
      </c>
      <c r="M59" s="53" t="str">
        <f>(IF(L$1=$A59,C59&amp;" "&amp;D59,""))</f>
        <v/>
      </c>
      <c r="N59" s="62" t="str">
        <f>(IF(L$1=$A59,I59,""))</f>
        <v/>
      </c>
      <c r="O59" s="57" t="str">
        <f>(IF(O$1=$A59,$B59,""))</f>
        <v/>
      </c>
      <c r="P59" s="56" t="str">
        <f>(IF(O$1=$A59,$C59&amp;" "&amp;D59,""))</f>
        <v/>
      </c>
      <c r="Q59" s="61" t="str">
        <f>(IF(O$1=$A59,$I59,""))</f>
        <v/>
      </c>
      <c r="R59" s="60" t="str">
        <f>(IF(R$1=$A59,$B59,""))</f>
        <v/>
      </c>
      <c r="S59" s="59" t="str">
        <f>(IF(R$1=$A59,$C59&amp;" "&amp;D59,""))</f>
        <v/>
      </c>
      <c r="T59" s="58" t="str">
        <f>(IF(R$1=$A59,$I59,""))</f>
        <v/>
      </c>
      <c r="U59" s="57" t="str">
        <f>(IF(U$1=$A59,$B59,""))</f>
        <v/>
      </c>
      <c r="V59" s="56" t="str">
        <f>(IF(U$1=$A59,$C59&amp;" "&amp;D59,""))</f>
        <v/>
      </c>
      <c r="W59" s="55" t="str">
        <f>(IF(U$1=$A59,$I59,""))</f>
        <v/>
      </c>
      <c r="X59" s="54" t="str">
        <f>(IF(X$1=$A59,$B59,""))</f>
        <v/>
      </c>
      <c r="Y59" s="53" t="str">
        <f>(IF(X$1=$A59,$C59&amp;" "&amp;D59,""))</f>
        <v/>
      </c>
      <c r="Z59" s="52" t="str">
        <f>(IF(X$1=$A59,$I59,""))</f>
        <v/>
      </c>
      <c r="AA59" s="57" t="str">
        <f>(IF(AA$1=$A59,$B59,""))</f>
        <v/>
      </c>
      <c r="AB59" s="56" t="str">
        <f>(IF(AA$1=$A59,$C59&amp;" "&amp;D59,""))</f>
        <v/>
      </c>
      <c r="AC59" s="55" t="str">
        <f>(IF(AA$1=$A59,$I59,""))</f>
        <v/>
      </c>
      <c r="AD59" s="54" t="str">
        <f>(IF(AD$1=$A59,$B59,""))</f>
        <v/>
      </c>
      <c r="AE59" s="53" t="str">
        <f>(IF(AD$1=$A59,$C59&amp;" "&amp;D59,""))</f>
        <v/>
      </c>
      <c r="AF59" s="52" t="str">
        <f>(IF(AD$1=$A59,$I59,""))</f>
        <v/>
      </c>
    </row>
    <row r="60" spans="1:32" ht="14.1" customHeight="1" x14ac:dyDescent="0.2">
      <c r="A60" s="51"/>
      <c r="B60" s="50"/>
      <c r="C60" s="50"/>
      <c r="D60" s="50"/>
      <c r="E60" s="49"/>
      <c r="F60" s="49"/>
      <c r="G60" s="49"/>
      <c r="H60" s="49"/>
      <c r="I60" s="48" t="str">
        <f>IF(E60="","",IF(F60="","",IF(G60="","",MIN(E60:H60))))</f>
        <v/>
      </c>
      <c r="L60" s="54" t="str">
        <f>(IF(L$1=$A60,B60,""))</f>
        <v/>
      </c>
      <c r="M60" s="53" t="str">
        <f>(IF(L$1=$A60,C60&amp;" "&amp;D60,""))</f>
        <v/>
      </c>
      <c r="N60" s="62" t="str">
        <f>(IF(L$1=$A60,I60,""))</f>
        <v/>
      </c>
      <c r="O60" s="57" t="str">
        <f>(IF(O$1=$A60,$B60,""))</f>
        <v/>
      </c>
      <c r="P60" s="56" t="str">
        <f>(IF(O$1=$A60,$C60&amp;" "&amp;D60,""))</f>
        <v/>
      </c>
      <c r="Q60" s="61" t="str">
        <f>(IF(O$1=$A60,$I60,""))</f>
        <v/>
      </c>
      <c r="R60" s="60" t="str">
        <f>(IF(R$1=$A60,$B60,""))</f>
        <v/>
      </c>
      <c r="S60" s="59" t="str">
        <f>(IF(R$1=$A60,$C60&amp;" "&amp;D60,""))</f>
        <v/>
      </c>
      <c r="T60" s="58" t="str">
        <f>(IF(R$1=$A60,$I60,""))</f>
        <v/>
      </c>
      <c r="U60" s="57" t="str">
        <f>(IF(U$1=$A60,$B60,""))</f>
        <v/>
      </c>
      <c r="V60" s="56" t="str">
        <f>(IF(U$1=$A60,$C60&amp;" "&amp;D60,""))</f>
        <v/>
      </c>
      <c r="W60" s="55" t="str">
        <f>(IF(U$1=$A60,$I60,""))</f>
        <v/>
      </c>
      <c r="X60" s="54" t="str">
        <f>(IF(X$1=$A60,$B60,""))</f>
        <v/>
      </c>
      <c r="Y60" s="53" t="str">
        <f>(IF(X$1=$A60,$C60&amp;" "&amp;D60,""))</f>
        <v/>
      </c>
      <c r="Z60" s="52" t="str">
        <f>(IF(X$1=$A60,$I60,""))</f>
        <v/>
      </c>
      <c r="AA60" s="57" t="str">
        <f>(IF(AA$1=$A60,$B60,""))</f>
        <v/>
      </c>
      <c r="AB60" s="56" t="str">
        <f>(IF(AA$1=$A60,$C60&amp;" "&amp;D60,""))</f>
        <v/>
      </c>
      <c r="AC60" s="55" t="str">
        <f>(IF(AA$1=$A60,$I60,""))</f>
        <v/>
      </c>
      <c r="AD60" s="54" t="str">
        <f>(IF(AD$1=$A60,$B60,""))</f>
        <v/>
      </c>
      <c r="AE60" s="53" t="str">
        <f>(IF(AD$1=$A60,$C60&amp;" "&amp;D60,""))</f>
        <v/>
      </c>
      <c r="AF60" s="52" t="str">
        <f>(IF(AD$1=$A60,$I60,""))</f>
        <v/>
      </c>
    </row>
    <row r="61" spans="1:32" ht="14.1" customHeight="1" x14ac:dyDescent="0.2">
      <c r="A61" s="51"/>
      <c r="B61" s="50"/>
      <c r="C61" s="50"/>
      <c r="D61" s="50"/>
      <c r="E61" s="49"/>
      <c r="F61" s="49"/>
      <c r="G61" s="49"/>
      <c r="H61" s="49"/>
      <c r="I61" s="48" t="str">
        <f>IF(E61="","",IF(F61="","",IF(G61="","",MIN(E61:H61))))</f>
        <v/>
      </c>
      <c r="L61" s="54" t="str">
        <f>(IF(L$1=$A61,B61,""))</f>
        <v/>
      </c>
      <c r="M61" s="53" t="str">
        <f>(IF(L$1=$A61,C61&amp;" "&amp;D61,""))</f>
        <v/>
      </c>
      <c r="N61" s="62" t="str">
        <f>(IF(L$1=$A61,I61,""))</f>
        <v/>
      </c>
      <c r="O61" s="57" t="str">
        <f>(IF(O$1=$A61,$B61,""))</f>
        <v/>
      </c>
      <c r="P61" s="56" t="str">
        <f>(IF(O$1=$A61,$C61&amp;" "&amp;D61,""))</f>
        <v/>
      </c>
      <c r="Q61" s="61" t="str">
        <f>(IF(O$1=$A61,$I61,""))</f>
        <v/>
      </c>
      <c r="R61" s="60" t="str">
        <f>(IF(R$1=$A61,$B61,""))</f>
        <v/>
      </c>
      <c r="S61" s="59" t="str">
        <f>(IF(R$1=$A61,$C61&amp;" "&amp;D61,""))</f>
        <v/>
      </c>
      <c r="T61" s="58" t="str">
        <f>(IF(R$1=$A61,$I61,""))</f>
        <v/>
      </c>
      <c r="U61" s="57" t="str">
        <f>(IF(U$1=$A61,$B61,""))</f>
        <v/>
      </c>
      <c r="V61" s="56" t="str">
        <f>(IF(U$1=$A61,$C61&amp;" "&amp;D61,""))</f>
        <v/>
      </c>
      <c r="W61" s="55" t="str">
        <f>(IF(U$1=$A61,$I61,""))</f>
        <v/>
      </c>
      <c r="X61" s="54" t="str">
        <f>(IF(X$1=$A61,$B61,""))</f>
        <v/>
      </c>
      <c r="Y61" s="53" t="str">
        <f>(IF(X$1=$A61,$C61&amp;" "&amp;D61,""))</f>
        <v/>
      </c>
      <c r="Z61" s="52" t="str">
        <f>(IF(X$1=$A61,$I61,""))</f>
        <v/>
      </c>
      <c r="AA61" s="57" t="str">
        <f>(IF(AA$1=$A61,$B61,""))</f>
        <v/>
      </c>
      <c r="AB61" s="56" t="str">
        <f>(IF(AA$1=$A61,$C61&amp;" "&amp;D61,""))</f>
        <v/>
      </c>
      <c r="AC61" s="55" t="str">
        <f>(IF(AA$1=$A61,$I61,""))</f>
        <v/>
      </c>
      <c r="AD61" s="54" t="str">
        <f>(IF(AD$1=$A61,$B61,""))</f>
        <v/>
      </c>
      <c r="AE61" s="53" t="str">
        <f>(IF(AD$1=$A61,$C61&amp;" "&amp;D61,""))</f>
        <v/>
      </c>
      <c r="AF61" s="52" t="str">
        <f>(IF(AD$1=$A61,$I61,""))</f>
        <v/>
      </c>
    </row>
    <row r="62" spans="1:32" ht="14.1" customHeight="1" x14ac:dyDescent="0.2">
      <c r="A62" s="51"/>
      <c r="B62" s="50"/>
      <c r="C62" s="50"/>
      <c r="D62" s="50"/>
      <c r="E62" s="49"/>
      <c r="F62" s="49"/>
      <c r="G62" s="49"/>
      <c r="H62" s="49"/>
      <c r="I62" s="48" t="str">
        <f>IF(E62="","",IF(F62="","",IF(G62="","",MIN(E62:H62))))</f>
        <v/>
      </c>
      <c r="L62" s="54" t="str">
        <f>(IF(L$1=$A62,B62,""))</f>
        <v/>
      </c>
      <c r="M62" s="53" t="str">
        <f>(IF(L$1=$A62,C62&amp;" "&amp;D62,""))</f>
        <v/>
      </c>
      <c r="N62" s="62" t="str">
        <f>(IF(L$1=$A62,I62,""))</f>
        <v/>
      </c>
      <c r="O62" s="57" t="str">
        <f>(IF(O$1=$A62,$B62,""))</f>
        <v/>
      </c>
      <c r="P62" s="56" t="str">
        <f>(IF(O$1=$A62,$C62&amp;" "&amp;D62,""))</f>
        <v/>
      </c>
      <c r="Q62" s="61" t="str">
        <f>(IF(O$1=$A62,$I62,""))</f>
        <v/>
      </c>
      <c r="R62" s="60" t="str">
        <f>(IF(R$1=$A62,$B62,""))</f>
        <v/>
      </c>
      <c r="S62" s="59" t="str">
        <f>(IF(R$1=$A62,$C62&amp;" "&amp;D62,""))</f>
        <v/>
      </c>
      <c r="T62" s="58" t="str">
        <f>(IF(R$1=$A62,$I62,""))</f>
        <v/>
      </c>
      <c r="U62" s="57" t="str">
        <f>(IF(U$1=$A62,$B62,""))</f>
        <v/>
      </c>
      <c r="V62" s="56" t="str">
        <f>(IF(U$1=$A62,$C62&amp;" "&amp;D62,""))</f>
        <v/>
      </c>
      <c r="W62" s="55" t="str">
        <f>(IF(U$1=$A62,$I62,""))</f>
        <v/>
      </c>
      <c r="X62" s="54" t="str">
        <f>(IF(X$1=$A62,$B62,""))</f>
        <v/>
      </c>
      <c r="Y62" s="53" t="str">
        <f>(IF(X$1=$A62,$C62&amp;" "&amp;D62,""))</f>
        <v/>
      </c>
      <c r="Z62" s="52" t="str">
        <f>(IF(X$1=$A62,$I62,""))</f>
        <v/>
      </c>
      <c r="AA62" s="57" t="str">
        <f>(IF(AA$1=$A62,$B62,""))</f>
        <v/>
      </c>
      <c r="AB62" s="56" t="str">
        <f>(IF(AA$1=$A62,$C62&amp;" "&amp;D62,""))</f>
        <v/>
      </c>
      <c r="AC62" s="55" t="str">
        <f>(IF(AA$1=$A62,$I62,""))</f>
        <v/>
      </c>
      <c r="AD62" s="54" t="str">
        <f>(IF(AD$1=$A62,$B62,""))</f>
        <v/>
      </c>
      <c r="AE62" s="53" t="str">
        <f>(IF(AD$1=$A62,$C62&amp;" "&amp;D62,""))</f>
        <v/>
      </c>
      <c r="AF62" s="52" t="str">
        <f>(IF(AD$1=$A62,$I62,""))</f>
        <v/>
      </c>
    </row>
    <row r="63" spans="1:32" ht="14.1" customHeight="1" x14ac:dyDescent="0.2">
      <c r="A63" s="65"/>
      <c r="B63" s="64"/>
      <c r="C63" s="64"/>
      <c r="D63" s="64"/>
      <c r="E63" s="49"/>
      <c r="F63" s="49"/>
      <c r="G63" s="49"/>
      <c r="H63" s="49"/>
      <c r="I63" s="63" t="str">
        <f>IF(E63="","",IF(F63="","",IF(G63="","",MIN(E63:H63))))</f>
        <v/>
      </c>
      <c r="L63" s="54" t="str">
        <f>(IF(L$1=$A63,B63,""))</f>
        <v/>
      </c>
      <c r="M63" s="53" t="str">
        <f>(IF(L$1=$A63,C63&amp;" "&amp;D63,""))</f>
        <v/>
      </c>
      <c r="N63" s="62" t="str">
        <f>(IF(L$1=$A63,I63,""))</f>
        <v/>
      </c>
      <c r="O63" s="57" t="str">
        <f>(IF(O$1=$A63,$B63,""))</f>
        <v/>
      </c>
      <c r="P63" s="56" t="str">
        <f>(IF(O$1=$A63,$C63&amp;" "&amp;D63,""))</f>
        <v/>
      </c>
      <c r="Q63" s="61" t="str">
        <f>(IF(O$1=$A63,$I63,""))</f>
        <v/>
      </c>
      <c r="R63" s="60" t="str">
        <f>(IF(R$1=$A63,$B63,""))</f>
        <v/>
      </c>
      <c r="S63" s="59" t="str">
        <f>(IF(R$1=$A63,$C63&amp;" "&amp;D63,""))</f>
        <v/>
      </c>
      <c r="T63" s="58" t="str">
        <f>(IF(R$1=$A63,$I63,""))</f>
        <v/>
      </c>
      <c r="U63" s="57" t="str">
        <f>(IF(U$1=$A63,$B63,""))</f>
        <v/>
      </c>
      <c r="V63" s="56" t="str">
        <f>(IF(U$1=$A63,$C63&amp;" "&amp;D63,""))</f>
        <v/>
      </c>
      <c r="W63" s="55" t="str">
        <f>(IF(U$1=$A63,$I63,""))</f>
        <v/>
      </c>
      <c r="X63" s="54" t="str">
        <f>(IF(X$1=$A63,$B63,""))</f>
        <v/>
      </c>
      <c r="Y63" s="53" t="str">
        <f>(IF(X$1=$A63,$C63&amp;" "&amp;D63,""))</f>
        <v/>
      </c>
      <c r="Z63" s="52" t="str">
        <f>(IF(X$1=$A63,$I63,""))</f>
        <v/>
      </c>
      <c r="AA63" s="57" t="str">
        <f>(IF(AA$1=$A63,$B63,""))</f>
        <v/>
      </c>
      <c r="AB63" s="56" t="str">
        <f>(IF(AA$1=$A63,$C63&amp;" "&amp;D63,""))</f>
        <v/>
      </c>
      <c r="AC63" s="55" t="str">
        <f>(IF(AA$1=$A63,$I63,""))</f>
        <v/>
      </c>
      <c r="AD63" s="54" t="str">
        <f>(IF(AD$1=$A63,$B63,""))</f>
        <v/>
      </c>
      <c r="AE63" s="53" t="str">
        <f>(IF(AD$1=$A63,$C63&amp;" "&amp;D63,""))</f>
        <v/>
      </c>
      <c r="AF63" s="52" t="str">
        <f>(IF(AD$1=$A63,$I63,""))</f>
        <v/>
      </c>
    </row>
    <row r="64" spans="1:32" ht="14.1" customHeight="1" x14ac:dyDescent="0.2">
      <c r="A64" s="51"/>
      <c r="B64" s="50"/>
      <c r="C64" s="50"/>
      <c r="D64" s="50"/>
      <c r="E64" s="49"/>
      <c r="F64" s="49"/>
      <c r="G64" s="49"/>
      <c r="H64" s="49"/>
      <c r="I64" s="48" t="str">
        <f>IF(E64="","",IF(F64="","",IF(G64="","",MIN(E64:H64))))</f>
        <v/>
      </c>
      <c r="L64" s="54" t="str">
        <f>(IF(L$1=$A64,B64,""))</f>
        <v/>
      </c>
      <c r="M64" s="53" t="str">
        <f>(IF(L$1=$A64,C64&amp;" "&amp;D64,""))</f>
        <v/>
      </c>
      <c r="N64" s="62" t="str">
        <f>(IF(L$1=$A64,I64,""))</f>
        <v/>
      </c>
      <c r="O64" s="57" t="str">
        <f>(IF(O$1=$A64,$B64,""))</f>
        <v/>
      </c>
      <c r="P64" s="56" t="str">
        <f>(IF(O$1=$A64,$C64&amp;" "&amp;D64,""))</f>
        <v/>
      </c>
      <c r="Q64" s="61" t="str">
        <f>(IF(O$1=$A64,$I64,""))</f>
        <v/>
      </c>
      <c r="R64" s="60" t="str">
        <f>(IF(R$1=$A64,$B64,""))</f>
        <v/>
      </c>
      <c r="S64" s="59" t="str">
        <f>(IF(R$1=$A64,$C64&amp;" "&amp;D64,""))</f>
        <v/>
      </c>
      <c r="T64" s="58" t="str">
        <f>(IF(R$1=$A64,$I64,""))</f>
        <v/>
      </c>
      <c r="U64" s="57" t="str">
        <f>(IF(U$1=$A64,$B64,""))</f>
        <v/>
      </c>
      <c r="V64" s="56" t="str">
        <f>(IF(U$1=$A64,$C64&amp;" "&amp;D64,""))</f>
        <v/>
      </c>
      <c r="W64" s="55" t="str">
        <f>(IF(U$1=$A64,$I64,""))</f>
        <v/>
      </c>
      <c r="X64" s="54" t="str">
        <f>(IF(X$1=$A64,$B64,""))</f>
        <v/>
      </c>
      <c r="Y64" s="53" t="str">
        <f>(IF(X$1=$A64,$C64&amp;" "&amp;D64,""))</f>
        <v/>
      </c>
      <c r="Z64" s="52" t="str">
        <f>(IF(X$1=$A64,$I64,""))</f>
        <v/>
      </c>
      <c r="AA64" s="57" t="str">
        <f>(IF(AA$1=$A64,$B64,""))</f>
        <v/>
      </c>
      <c r="AB64" s="56" t="str">
        <f>(IF(AA$1=$A64,$C64&amp;" "&amp;D64,""))</f>
        <v/>
      </c>
      <c r="AC64" s="55" t="str">
        <f>(IF(AA$1=$A64,$I64,""))</f>
        <v/>
      </c>
      <c r="AD64" s="54" t="str">
        <f>(IF(AD$1=$A64,$B64,""))</f>
        <v/>
      </c>
      <c r="AE64" s="53" t="str">
        <f>(IF(AD$1=$A64,$C64&amp;" "&amp;D64,""))</f>
        <v/>
      </c>
      <c r="AF64" s="52" t="str">
        <f>(IF(AD$1=$A64,$I64,""))</f>
        <v/>
      </c>
    </row>
    <row r="65" spans="1:32" ht="14.1" customHeight="1" x14ac:dyDescent="0.2">
      <c r="A65" s="51"/>
      <c r="B65" s="50"/>
      <c r="C65" s="50"/>
      <c r="D65" s="50"/>
      <c r="E65" s="49"/>
      <c r="F65" s="49"/>
      <c r="G65" s="49"/>
      <c r="H65" s="49"/>
      <c r="I65" s="48" t="str">
        <f>IF(E65="","",IF(F65="","",IF(G65="","",MIN(E65:H65))))</f>
        <v/>
      </c>
      <c r="L65" s="54" t="str">
        <f>(IF(L$1=$A65,B65,""))</f>
        <v/>
      </c>
      <c r="M65" s="53" t="str">
        <f>(IF(L$1=$A65,C65&amp;" "&amp;D65,""))</f>
        <v/>
      </c>
      <c r="N65" s="62" t="str">
        <f>(IF(L$1=$A65,I65,""))</f>
        <v/>
      </c>
      <c r="O65" s="57" t="str">
        <f>(IF(O$1=$A65,$B65,""))</f>
        <v/>
      </c>
      <c r="P65" s="56" t="str">
        <f>(IF(O$1=$A65,$C65&amp;" "&amp;D65,""))</f>
        <v/>
      </c>
      <c r="Q65" s="61" t="str">
        <f>(IF(O$1=$A65,$I65,""))</f>
        <v/>
      </c>
      <c r="R65" s="60" t="str">
        <f>(IF(R$1=$A65,$B65,""))</f>
        <v/>
      </c>
      <c r="S65" s="59" t="str">
        <f>(IF(R$1=$A65,$C65&amp;" "&amp;D65,""))</f>
        <v/>
      </c>
      <c r="T65" s="58" t="str">
        <f>(IF(R$1=$A65,$I65,""))</f>
        <v/>
      </c>
      <c r="U65" s="57" t="str">
        <f>(IF(U$1=$A65,$B65,""))</f>
        <v/>
      </c>
      <c r="V65" s="56" t="str">
        <f>(IF(U$1=$A65,$C65&amp;" "&amp;D65,""))</f>
        <v/>
      </c>
      <c r="W65" s="55" t="str">
        <f>(IF(U$1=$A65,$I65,""))</f>
        <v/>
      </c>
      <c r="X65" s="54" t="str">
        <f>(IF(X$1=$A65,$B65,""))</f>
        <v/>
      </c>
      <c r="Y65" s="53" t="str">
        <f>(IF(X$1=$A65,$C65&amp;" "&amp;D65,""))</f>
        <v/>
      </c>
      <c r="Z65" s="52" t="str">
        <f>(IF(X$1=$A65,$I65,""))</f>
        <v/>
      </c>
      <c r="AA65" s="57" t="str">
        <f>(IF(AA$1=$A65,$B65,""))</f>
        <v/>
      </c>
      <c r="AB65" s="56" t="str">
        <f>(IF(AA$1=$A65,$C65&amp;" "&amp;D65,""))</f>
        <v/>
      </c>
      <c r="AC65" s="55" t="str">
        <f>(IF(AA$1=$A65,$I65,""))</f>
        <v/>
      </c>
      <c r="AD65" s="54" t="str">
        <f>(IF(AD$1=$A65,$B65,""))</f>
        <v/>
      </c>
      <c r="AE65" s="53" t="str">
        <f>(IF(AD$1=$A65,$C65&amp;" "&amp;D65,""))</f>
        <v/>
      </c>
      <c r="AF65" s="52" t="str">
        <f>(IF(AD$1=$A65,$I65,""))</f>
        <v/>
      </c>
    </row>
    <row r="66" spans="1:32" ht="14.1" customHeight="1" x14ac:dyDescent="0.2">
      <c r="A66" s="51"/>
      <c r="B66" s="50"/>
      <c r="C66" s="50"/>
      <c r="D66" s="50"/>
      <c r="E66" s="49"/>
      <c r="F66" s="49"/>
      <c r="G66" s="49"/>
      <c r="H66" s="49"/>
      <c r="I66" s="48" t="str">
        <f>IF(E66="","",IF(F66="","",IF(G66="","",MIN(E66:H66))))</f>
        <v/>
      </c>
      <c r="L66" s="54" t="str">
        <f>(IF(L$1=$A66,B66,""))</f>
        <v/>
      </c>
      <c r="M66" s="53" t="str">
        <f>(IF(L$1=$A66,C66&amp;" "&amp;D66,""))</f>
        <v/>
      </c>
      <c r="N66" s="62" t="str">
        <f>(IF(L$1=$A66,I66,""))</f>
        <v/>
      </c>
      <c r="O66" s="57" t="str">
        <f>(IF(O$1=$A66,$B66,""))</f>
        <v/>
      </c>
      <c r="P66" s="56" t="str">
        <f>(IF(O$1=$A66,$C66&amp;" "&amp;D66,""))</f>
        <v/>
      </c>
      <c r="Q66" s="61" t="str">
        <f>(IF(O$1=$A66,$I66,""))</f>
        <v/>
      </c>
      <c r="R66" s="60" t="str">
        <f>(IF(R$1=$A66,$B66,""))</f>
        <v/>
      </c>
      <c r="S66" s="59" t="str">
        <f>(IF(R$1=$A66,$C66&amp;" "&amp;D66,""))</f>
        <v/>
      </c>
      <c r="T66" s="58" t="str">
        <f>(IF(R$1=$A66,$I66,""))</f>
        <v/>
      </c>
      <c r="U66" s="57" t="str">
        <f>(IF(U$1=$A66,$B66,""))</f>
        <v/>
      </c>
      <c r="V66" s="56" t="str">
        <f>(IF(U$1=$A66,$C66&amp;" "&amp;D66,""))</f>
        <v/>
      </c>
      <c r="W66" s="55" t="str">
        <f>(IF(U$1=$A66,$I66,""))</f>
        <v/>
      </c>
      <c r="X66" s="54" t="str">
        <f>(IF(X$1=$A66,$B66,""))</f>
        <v/>
      </c>
      <c r="Y66" s="53" t="str">
        <f>(IF(X$1=$A66,$C66&amp;" "&amp;D66,""))</f>
        <v/>
      </c>
      <c r="Z66" s="52" t="str">
        <f>(IF(X$1=$A66,$I66,""))</f>
        <v/>
      </c>
      <c r="AA66" s="57" t="str">
        <f>(IF(AA$1=$A66,$B66,""))</f>
        <v/>
      </c>
      <c r="AB66" s="56" t="str">
        <f>(IF(AA$1=$A66,$C66&amp;" "&amp;D66,""))</f>
        <v/>
      </c>
      <c r="AC66" s="55" t="str">
        <f>(IF(AA$1=$A66,$I66,""))</f>
        <v/>
      </c>
      <c r="AD66" s="54" t="str">
        <f>(IF(AD$1=$A66,$B66,""))</f>
        <v/>
      </c>
      <c r="AE66" s="53" t="str">
        <f>(IF(AD$1=$A66,$C66&amp;" "&amp;D66,""))</f>
        <v/>
      </c>
      <c r="AF66" s="52" t="str">
        <f>(IF(AD$1=$A66,$I66,""))</f>
        <v/>
      </c>
    </row>
    <row r="67" spans="1:32" ht="14.1" customHeight="1" x14ac:dyDescent="0.2">
      <c r="A67" s="65"/>
      <c r="B67" s="64"/>
      <c r="C67" s="64"/>
      <c r="D67" s="64"/>
      <c r="E67" s="49"/>
      <c r="F67" s="49"/>
      <c r="G67" s="49"/>
      <c r="H67" s="49"/>
      <c r="I67" s="63" t="str">
        <f>IF(E67="","",IF(F67="","",IF(G67="","",MIN(E67:H67))))</f>
        <v/>
      </c>
      <c r="L67" s="54" t="str">
        <f>(IF(L$1=$A67,B67,""))</f>
        <v/>
      </c>
      <c r="M67" s="53" t="str">
        <f>(IF(L$1=$A67,C67&amp;" "&amp;D67,""))</f>
        <v/>
      </c>
      <c r="N67" s="62" t="str">
        <f>(IF(L$1=$A67,I67,""))</f>
        <v/>
      </c>
      <c r="O67" s="57" t="str">
        <f>(IF(O$1=$A67,$B67,""))</f>
        <v/>
      </c>
      <c r="P67" s="56" t="str">
        <f>(IF(O$1=$A67,$C67&amp;" "&amp;D67,""))</f>
        <v/>
      </c>
      <c r="Q67" s="61" t="str">
        <f>(IF(O$1=$A67,$I67,""))</f>
        <v/>
      </c>
      <c r="R67" s="60" t="str">
        <f>(IF(R$1=$A67,$B67,""))</f>
        <v/>
      </c>
      <c r="S67" s="59" t="str">
        <f>(IF(R$1=$A67,$C67&amp;" "&amp;D67,""))</f>
        <v/>
      </c>
      <c r="T67" s="58" t="str">
        <f>(IF(R$1=$A67,$I67,""))</f>
        <v/>
      </c>
      <c r="U67" s="57" t="str">
        <f>(IF(U$1=$A67,$B67,""))</f>
        <v/>
      </c>
      <c r="V67" s="56" t="str">
        <f>(IF(U$1=$A67,$C67&amp;" "&amp;D67,""))</f>
        <v/>
      </c>
      <c r="W67" s="55" t="str">
        <f>(IF(U$1=$A67,$I67,""))</f>
        <v/>
      </c>
      <c r="X67" s="54" t="str">
        <f>(IF(X$1=$A67,$B67,""))</f>
        <v/>
      </c>
      <c r="Y67" s="53" t="str">
        <f>(IF(X$1=$A67,$C67&amp;" "&amp;D67,""))</f>
        <v/>
      </c>
      <c r="Z67" s="52" t="str">
        <f>(IF(X$1=$A67,$I67,""))</f>
        <v/>
      </c>
      <c r="AA67" s="57" t="str">
        <f>(IF(AA$1=$A67,$B67,""))</f>
        <v/>
      </c>
      <c r="AB67" s="56" t="str">
        <f>(IF(AA$1=$A67,$C67&amp;" "&amp;D67,""))</f>
        <v/>
      </c>
      <c r="AC67" s="55" t="str">
        <f>(IF(AA$1=$A67,$I67,""))</f>
        <v/>
      </c>
      <c r="AD67" s="54" t="str">
        <f>(IF(AD$1=$A67,$B67,""))</f>
        <v/>
      </c>
      <c r="AE67" s="53" t="str">
        <f>(IF(AD$1=$A67,$C67&amp;" "&amp;D67,""))</f>
        <v/>
      </c>
      <c r="AF67" s="52" t="str">
        <f>(IF(AD$1=$A67,$I67,""))</f>
        <v/>
      </c>
    </row>
    <row r="68" spans="1:32" ht="14.1" customHeight="1" x14ac:dyDescent="0.2">
      <c r="A68" s="51"/>
      <c r="B68" s="50"/>
      <c r="C68" s="50"/>
      <c r="D68" s="50"/>
      <c r="E68" s="49"/>
      <c r="F68" s="49"/>
      <c r="G68" s="49"/>
      <c r="H68" s="49"/>
      <c r="I68" s="48" t="str">
        <f>IF(E68="","",IF(F68="","",IF(G68="","",MIN(E68:H68))))</f>
        <v/>
      </c>
      <c r="L68" s="54" t="str">
        <f>(IF(L$1=$A68,B68,""))</f>
        <v/>
      </c>
      <c r="M68" s="53" t="str">
        <f>(IF(L$1=$A68,C68&amp;" "&amp;D68,""))</f>
        <v/>
      </c>
      <c r="N68" s="62" t="str">
        <f>(IF(L$1=$A68,I68,""))</f>
        <v/>
      </c>
      <c r="O68" s="57" t="str">
        <f>(IF(O$1=$A68,$B68,""))</f>
        <v/>
      </c>
      <c r="P68" s="56" t="str">
        <f>(IF(O$1=$A68,$C68&amp;" "&amp;D68,""))</f>
        <v/>
      </c>
      <c r="Q68" s="61" t="str">
        <f>(IF(O$1=$A68,$I68,""))</f>
        <v/>
      </c>
      <c r="R68" s="60" t="str">
        <f>(IF(R$1=$A68,$B68,""))</f>
        <v/>
      </c>
      <c r="S68" s="59" t="str">
        <f>(IF(R$1=$A68,$C68&amp;" "&amp;D68,""))</f>
        <v/>
      </c>
      <c r="T68" s="58" t="str">
        <f>(IF(R$1=$A68,$I68,""))</f>
        <v/>
      </c>
      <c r="U68" s="57" t="str">
        <f>(IF(U$1=$A68,$B68,""))</f>
        <v/>
      </c>
      <c r="V68" s="56" t="str">
        <f>(IF(U$1=$A68,$C68&amp;" "&amp;D68,""))</f>
        <v/>
      </c>
      <c r="W68" s="55" t="str">
        <f>(IF(U$1=$A68,$I68,""))</f>
        <v/>
      </c>
      <c r="X68" s="54" t="str">
        <f>(IF(X$1=$A68,$B68,""))</f>
        <v/>
      </c>
      <c r="Y68" s="53" t="str">
        <f>(IF(X$1=$A68,$C68&amp;" "&amp;D68,""))</f>
        <v/>
      </c>
      <c r="Z68" s="52" t="str">
        <f>(IF(X$1=$A68,$I68,""))</f>
        <v/>
      </c>
      <c r="AA68" s="57" t="str">
        <f>(IF(AA$1=$A68,$B68,""))</f>
        <v/>
      </c>
      <c r="AB68" s="56" t="str">
        <f>(IF(AA$1=$A68,$C68&amp;" "&amp;D68,""))</f>
        <v/>
      </c>
      <c r="AC68" s="55" t="str">
        <f>(IF(AA$1=$A68,$I68,""))</f>
        <v/>
      </c>
      <c r="AD68" s="54" t="str">
        <f>(IF(AD$1=$A68,$B68,""))</f>
        <v/>
      </c>
      <c r="AE68" s="53" t="str">
        <f>(IF(AD$1=$A68,$C68&amp;" "&amp;D68,""))</f>
        <v/>
      </c>
      <c r="AF68" s="52" t="str">
        <f>(IF(AD$1=$A68,$I68,""))</f>
        <v/>
      </c>
    </row>
    <row r="69" spans="1:32" ht="14.1" customHeight="1" x14ac:dyDescent="0.2">
      <c r="A69" s="51"/>
      <c r="B69" s="50"/>
      <c r="C69" s="50"/>
      <c r="D69" s="50"/>
      <c r="E69" s="49"/>
      <c r="F69" s="49"/>
      <c r="G69" s="49"/>
      <c r="H69" s="49"/>
      <c r="I69" s="48" t="str">
        <f>IF(E69="","",IF(F69="","",IF(G69="","",MIN(E69:H69))))</f>
        <v/>
      </c>
      <c r="L69" s="54" t="str">
        <f>(IF(L$1=$A69,B69,""))</f>
        <v/>
      </c>
      <c r="M69" s="53" t="str">
        <f>(IF(L$1=$A69,C69&amp;" "&amp;D69,""))</f>
        <v/>
      </c>
      <c r="N69" s="62" t="str">
        <f>(IF(L$1=$A69,I69,""))</f>
        <v/>
      </c>
      <c r="O69" s="57" t="str">
        <f>(IF(O$1=$A69,$B69,""))</f>
        <v/>
      </c>
      <c r="P69" s="56" t="str">
        <f>(IF(O$1=$A69,$C69&amp;" "&amp;D69,""))</f>
        <v/>
      </c>
      <c r="Q69" s="61" t="str">
        <f>(IF(O$1=$A69,$I69,""))</f>
        <v/>
      </c>
      <c r="R69" s="60" t="str">
        <f>(IF(R$1=$A69,$B69,""))</f>
        <v/>
      </c>
      <c r="S69" s="59" t="str">
        <f>(IF(R$1=$A69,$C69&amp;" "&amp;D69,""))</f>
        <v/>
      </c>
      <c r="T69" s="58" t="str">
        <f>(IF(R$1=$A69,$I69,""))</f>
        <v/>
      </c>
      <c r="U69" s="57" t="str">
        <f>(IF(U$1=$A69,$B69,""))</f>
        <v/>
      </c>
      <c r="V69" s="56" t="str">
        <f>(IF(U$1=$A69,$C69&amp;" "&amp;D69,""))</f>
        <v/>
      </c>
      <c r="W69" s="55" t="str">
        <f>(IF(U$1=$A69,$I69,""))</f>
        <v/>
      </c>
      <c r="X69" s="54" t="str">
        <f>(IF(X$1=$A69,$B69,""))</f>
        <v/>
      </c>
      <c r="Y69" s="53" t="str">
        <f>(IF(X$1=$A69,$C69&amp;" "&amp;D69,""))</f>
        <v/>
      </c>
      <c r="Z69" s="52" t="str">
        <f>(IF(X$1=$A69,$I69,""))</f>
        <v/>
      </c>
      <c r="AA69" s="57" t="str">
        <f>(IF(AA$1=$A69,$B69,""))</f>
        <v/>
      </c>
      <c r="AB69" s="56" t="str">
        <f>(IF(AA$1=$A69,$C69&amp;" "&amp;D69,""))</f>
        <v/>
      </c>
      <c r="AC69" s="55" t="str">
        <f>(IF(AA$1=$A69,$I69,""))</f>
        <v/>
      </c>
      <c r="AD69" s="54" t="str">
        <f>(IF(AD$1=$A69,$B69,""))</f>
        <v/>
      </c>
      <c r="AE69" s="53" t="str">
        <f>(IF(AD$1=$A69,$C69&amp;" "&amp;D69,""))</f>
        <v/>
      </c>
      <c r="AF69" s="52" t="str">
        <f>(IF(AD$1=$A69,$I69,""))</f>
        <v/>
      </c>
    </row>
    <row r="70" spans="1:32" ht="14.1" customHeight="1" x14ac:dyDescent="0.2">
      <c r="A70" s="51"/>
      <c r="B70" s="50"/>
      <c r="C70" s="50"/>
      <c r="D70" s="50"/>
      <c r="E70" s="49"/>
      <c r="F70" s="49"/>
      <c r="G70" s="49"/>
      <c r="H70" s="49"/>
      <c r="I70" s="48" t="str">
        <f>IF(E70="","",IF(F70="","",IF(G70="","",MIN(E70:H70))))</f>
        <v/>
      </c>
      <c r="L70" s="54" t="str">
        <f>(IF(L$1=$A70,B70,""))</f>
        <v/>
      </c>
      <c r="M70" s="53" t="str">
        <f>(IF(L$1=$A70,C70&amp;" "&amp;D70,""))</f>
        <v/>
      </c>
      <c r="N70" s="62" t="str">
        <f>(IF(L$1=$A70,I70,""))</f>
        <v/>
      </c>
      <c r="O70" s="57" t="str">
        <f>(IF(O$1=$A70,$B70,""))</f>
        <v/>
      </c>
      <c r="P70" s="56" t="str">
        <f>(IF(O$1=$A70,$C70&amp;" "&amp;D70,""))</f>
        <v/>
      </c>
      <c r="Q70" s="61" t="str">
        <f>(IF(O$1=$A70,$I70,""))</f>
        <v/>
      </c>
      <c r="R70" s="60" t="str">
        <f>(IF(R$1=$A70,$B70,""))</f>
        <v/>
      </c>
      <c r="S70" s="59" t="str">
        <f>(IF(R$1=$A70,$C70&amp;" "&amp;D70,""))</f>
        <v/>
      </c>
      <c r="T70" s="58" t="str">
        <f>(IF(R$1=$A70,$I70,""))</f>
        <v/>
      </c>
      <c r="U70" s="57" t="str">
        <f>(IF(U$1=$A70,$B70,""))</f>
        <v/>
      </c>
      <c r="V70" s="56" t="str">
        <f>(IF(U$1=$A70,$C70&amp;" "&amp;D70,""))</f>
        <v/>
      </c>
      <c r="W70" s="55" t="str">
        <f>(IF(U$1=$A70,$I70,""))</f>
        <v/>
      </c>
      <c r="X70" s="54" t="str">
        <f>(IF(X$1=$A70,$B70,""))</f>
        <v/>
      </c>
      <c r="Y70" s="53" t="str">
        <f>(IF(X$1=$A70,$C70&amp;" "&amp;D70,""))</f>
        <v/>
      </c>
      <c r="Z70" s="52" t="str">
        <f>(IF(X$1=$A70,$I70,""))</f>
        <v/>
      </c>
      <c r="AA70" s="57" t="str">
        <f>(IF(AA$1=$A70,$B70,""))</f>
        <v/>
      </c>
      <c r="AB70" s="56" t="str">
        <f>(IF(AA$1=$A70,$C70&amp;" "&amp;D70,""))</f>
        <v/>
      </c>
      <c r="AC70" s="55" t="str">
        <f>(IF(AA$1=$A70,$I70,""))</f>
        <v/>
      </c>
      <c r="AD70" s="54" t="str">
        <f>(IF(AD$1=$A70,$B70,""))</f>
        <v/>
      </c>
      <c r="AE70" s="53" t="str">
        <f>(IF(AD$1=$A70,$C70&amp;" "&amp;D70,""))</f>
        <v/>
      </c>
      <c r="AF70" s="52" t="str">
        <f>(IF(AD$1=$A70,$I70,""))</f>
        <v/>
      </c>
    </row>
    <row r="71" spans="1:32" ht="14.1" customHeight="1" x14ac:dyDescent="0.2">
      <c r="A71" s="65"/>
      <c r="B71" s="64"/>
      <c r="C71" s="64"/>
      <c r="D71" s="64"/>
      <c r="E71" s="49"/>
      <c r="F71" s="49"/>
      <c r="G71" s="49"/>
      <c r="H71" s="49"/>
      <c r="I71" s="63" t="str">
        <f>IF(E71="","",IF(F71="","",IF(G71="","",MIN(E71:H71))))</f>
        <v/>
      </c>
      <c r="L71" s="54" t="str">
        <f>(IF(L$1=$A71,B71,""))</f>
        <v/>
      </c>
      <c r="M71" s="53" t="str">
        <f>(IF(L$1=$A71,C71&amp;" "&amp;D71,""))</f>
        <v/>
      </c>
      <c r="N71" s="62" t="str">
        <f>(IF(L$1=$A71,I71,""))</f>
        <v/>
      </c>
      <c r="O71" s="57" t="str">
        <f>(IF(O$1=$A71,$B71,""))</f>
        <v/>
      </c>
      <c r="P71" s="56" t="str">
        <f>(IF(O$1=$A71,$C71&amp;" "&amp;D71,""))</f>
        <v/>
      </c>
      <c r="Q71" s="61" t="str">
        <f>(IF(O$1=$A71,$I71,""))</f>
        <v/>
      </c>
      <c r="R71" s="60" t="str">
        <f>(IF(R$1=$A71,$B71,""))</f>
        <v/>
      </c>
      <c r="S71" s="59" t="str">
        <f>(IF(R$1=$A71,$C71&amp;" "&amp;D71,""))</f>
        <v/>
      </c>
      <c r="T71" s="58" t="str">
        <f>(IF(R$1=$A71,$I71,""))</f>
        <v/>
      </c>
      <c r="U71" s="57" t="str">
        <f>(IF(U$1=$A71,$B71,""))</f>
        <v/>
      </c>
      <c r="V71" s="56" t="str">
        <f>(IF(U$1=$A71,$C71&amp;" "&amp;D71,""))</f>
        <v/>
      </c>
      <c r="W71" s="55" t="str">
        <f>(IF(U$1=$A71,$I71,""))</f>
        <v/>
      </c>
      <c r="X71" s="54" t="str">
        <f>(IF(X$1=$A71,$B71,""))</f>
        <v/>
      </c>
      <c r="Y71" s="53" t="str">
        <f>(IF(X$1=$A71,$C71&amp;" "&amp;D71,""))</f>
        <v/>
      </c>
      <c r="Z71" s="52" t="str">
        <f>(IF(X$1=$A71,$I71,""))</f>
        <v/>
      </c>
      <c r="AA71" s="57" t="str">
        <f>(IF(AA$1=$A71,$B71,""))</f>
        <v/>
      </c>
      <c r="AB71" s="56" t="str">
        <f>(IF(AA$1=$A71,$C71&amp;" "&amp;D71,""))</f>
        <v/>
      </c>
      <c r="AC71" s="55" t="str">
        <f>(IF(AA$1=$A71,$I71,""))</f>
        <v/>
      </c>
      <c r="AD71" s="54" t="str">
        <f>(IF(AD$1=$A71,$B71,""))</f>
        <v/>
      </c>
      <c r="AE71" s="53" t="str">
        <f>(IF(AD$1=$A71,$C71&amp;" "&amp;D71,""))</f>
        <v/>
      </c>
      <c r="AF71" s="52" t="str">
        <f>(IF(AD$1=$A71,$I71,""))</f>
        <v/>
      </c>
    </row>
    <row r="72" spans="1:32" ht="14.1" customHeight="1" x14ac:dyDescent="0.2">
      <c r="A72" s="51"/>
      <c r="B72" s="50"/>
      <c r="C72" s="50"/>
      <c r="D72" s="50"/>
      <c r="E72" s="49"/>
      <c r="F72" s="49"/>
      <c r="G72" s="49"/>
      <c r="H72" s="49"/>
      <c r="I72" s="48" t="str">
        <f>IF(E72="","",IF(F72="","",IF(G72="","",MIN(E72:H72))))</f>
        <v/>
      </c>
      <c r="L72" s="54" t="str">
        <f>(IF(L$1=$A72,B72,""))</f>
        <v/>
      </c>
      <c r="M72" s="53" t="str">
        <f>(IF(L$1=$A72,C72&amp;" "&amp;D72,""))</f>
        <v/>
      </c>
      <c r="N72" s="62" t="str">
        <f>(IF(L$1=$A72,I72,""))</f>
        <v/>
      </c>
      <c r="O72" s="57" t="str">
        <f>(IF(O$1=$A72,$B72,""))</f>
        <v/>
      </c>
      <c r="P72" s="56" t="str">
        <f>(IF(O$1=$A72,$C72&amp;" "&amp;D72,""))</f>
        <v/>
      </c>
      <c r="Q72" s="61" t="str">
        <f>(IF(O$1=$A72,$I72,""))</f>
        <v/>
      </c>
      <c r="R72" s="60" t="str">
        <f>(IF(R$1=$A72,$B72,""))</f>
        <v/>
      </c>
      <c r="S72" s="59" t="str">
        <f>(IF(R$1=$A72,$C72&amp;" "&amp;D72,""))</f>
        <v/>
      </c>
      <c r="T72" s="58" t="str">
        <f>(IF(R$1=$A72,$I72,""))</f>
        <v/>
      </c>
      <c r="U72" s="57" t="str">
        <f>(IF(U$1=$A72,$B72,""))</f>
        <v/>
      </c>
      <c r="V72" s="56" t="str">
        <f>(IF(U$1=$A72,$C72&amp;" "&amp;D72,""))</f>
        <v/>
      </c>
      <c r="W72" s="55" t="str">
        <f>(IF(U$1=$A72,$I72,""))</f>
        <v/>
      </c>
      <c r="X72" s="54" t="str">
        <f>(IF(X$1=$A72,$B72,""))</f>
        <v/>
      </c>
      <c r="Y72" s="53" t="str">
        <f>(IF(X$1=$A72,$C72&amp;" "&amp;D72,""))</f>
        <v/>
      </c>
      <c r="Z72" s="52" t="str">
        <f>(IF(X$1=$A72,$I72,""))</f>
        <v/>
      </c>
      <c r="AA72" s="57" t="str">
        <f>(IF(AA$1=$A72,$B72,""))</f>
        <v/>
      </c>
      <c r="AB72" s="56" t="str">
        <f>(IF(AA$1=$A72,$C72&amp;" "&amp;D72,""))</f>
        <v/>
      </c>
      <c r="AC72" s="55" t="str">
        <f>(IF(AA$1=$A72,$I72,""))</f>
        <v/>
      </c>
      <c r="AD72" s="54" t="str">
        <f>(IF(AD$1=$A72,$B72,""))</f>
        <v/>
      </c>
      <c r="AE72" s="53" t="str">
        <f>(IF(AD$1=$A72,$C72&amp;" "&amp;D72,""))</f>
        <v/>
      </c>
      <c r="AF72" s="52" t="str">
        <f>(IF(AD$1=$A72,$I72,""))</f>
        <v/>
      </c>
    </row>
    <row r="73" spans="1:32" ht="14.1" customHeight="1" x14ac:dyDescent="0.2">
      <c r="A73" s="51"/>
      <c r="B73" s="50"/>
      <c r="C73" s="50"/>
      <c r="D73" s="50"/>
      <c r="E73" s="49"/>
      <c r="F73" s="49"/>
      <c r="G73" s="49"/>
      <c r="H73" s="49"/>
      <c r="I73" s="48" t="str">
        <f>IF(E73="","",IF(F73="","",IF(G73="","",MIN(E73:H73))))</f>
        <v/>
      </c>
      <c r="L73" s="54" t="str">
        <f>(IF(L$1=$A73,B73,""))</f>
        <v/>
      </c>
      <c r="M73" s="53" t="str">
        <f>(IF(L$1=$A73,C73&amp;" "&amp;D73,""))</f>
        <v/>
      </c>
      <c r="N73" s="62" t="str">
        <f>(IF(L$1=$A73,I73,""))</f>
        <v/>
      </c>
      <c r="O73" s="57" t="str">
        <f>(IF(O$1=$A73,$B73,""))</f>
        <v/>
      </c>
      <c r="P73" s="56" t="str">
        <f>(IF(O$1=$A73,$C73&amp;" "&amp;D73,""))</f>
        <v/>
      </c>
      <c r="Q73" s="61" t="str">
        <f>(IF(O$1=$A73,$I73,""))</f>
        <v/>
      </c>
      <c r="R73" s="60" t="str">
        <f>(IF(R$1=$A73,$B73,""))</f>
        <v/>
      </c>
      <c r="S73" s="59" t="str">
        <f>(IF(R$1=$A73,$C73&amp;" "&amp;D73,""))</f>
        <v/>
      </c>
      <c r="T73" s="58" t="str">
        <f>(IF(R$1=$A73,$I73,""))</f>
        <v/>
      </c>
      <c r="U73" s="57" t="str">
        <f>(IF(U$1=$A73,$B73,""))</f>
        <v/>
      </c>
      <c r="V73" s="56" t="str">
        <f>(IF(U$1=$A73,$C73&amp;" "&amp;D73,""))</f>
        <v/>
      </c>
      <c r="W73" s="55" t="str">
        <f>(IF(U$1=$A73,$I73,""))</f>
        <v/>
      </c>
      <c r="X73" s="54" t="str">
        <f>(IF(X$1=$A73,$B73,""))</f>
        <v/>
      </c>
      <c r="Y73" s="53" t="str">
        <f>(IF(X$1=$A73,$C73&amp;" "&amp;D73,""))</f>
        <v/>
      </c>
      <c r="Z73" s="52" t="str">
        <f>(IF(X$1=$A73,$I73,""))</f>
        <v/>
      </c>
      <c r="AA73" s="57" t="str">
        <f>(IF(AA$1=$A73,$B73,""))</f>
        <v/>
      </c>
      <c r="AB73" s="56" t="str">
        <f>(IF(AA$1=$A73,$C73&amp;" "&amp;D73,""))</f>
        <v/>
      </c>
      <c r="AC73" s="55" t="str">
        <f>(IF(AA$1=$A73,$I73,""))</f>
        <v/>
      </c>
      <c r="AD73" s="54" t="str">
        <f>(IF(AD$1=$A73,$B73,""))</f>
        <v/>
      </c>
      <c r="AE73" s="53" t="str">
        <f>(IF(AD$1=$A73,$C73&amp;" "&amp;D73,""))</f>
        <v/>
      </c>
      <c r="AF73" s="52" t="str">
        <f>(IF(AD$1=$A73,$I73,""))</f>
        <v/>
      </c>
    </row>
    <row r="74" spans="1:32" ht="14.1" customHeight="1" x14ac:dyDescent="0.2">
      <c r="A74" s="51"/>
      <c r="B74" s="50"/>
      <c r="C74" s="50"/>
      <c r="D74" s="50"/>
      <c r="E74" s="49"/>
      <c r="F74" s="49"/>
      <c r="G74" s="49"/>
      <c r="H74" s="49"/>
      <c r="I74" s="48" t="str">
        <f>IF(E74="","",IF(F74="","",IF(G74="","",MIN(E74:H74))))</f>
        <v/>
      </c>
      <c r="L74" s="36" t="str">
        <f>(IF(L$1=$A74,B74,""))</f>
        <v/>
      </c>
      <c r="M74" s="35" t="str">
        <f>(IF(L$1=$A74,C74&amp;" "&amp;D74,""))</f>
        <v/>
      </c>
      <c r="N74" s="43" t="str">
        <f>(IF(L$1=$A74,I74,""))</f>
        <v/>
      </c>
      <c r="O74" s="39" t="str">
        <f>(IF(O$1=$A74,$B74,""))</f>
        <v/>
      </c>
      <c r="P74" s="38" t="str">
        <f>(IF(O$1=$A74,$C74&amp;" "&amp;D74,""))</f>
        <v/>
      </c>
      <c r="Q74" s="37" t="str">
        <f>(IF(O$1=$A74,$I74,""))</f>
        <v/>
      </c>
      <c r="R74" s="42" t="str">
        <f>(IF(R$1=$A74,$B74,""))</f>
        <v/>
      </c>
      <c r="S74" s="41" t="str">
        <f>(IF(R$1=$A74,$C74&amp;" "&amp;D74,""))</f>
        <v/>
      </c>
      <c r="T74" s="40" t="str">
        <f>(IF(R$1=$A74,$I74,""))</f>
        <v/>
      </c>
      <c r="U74" s="39" t="str">
        <f>(IF(U$1=$A74,$B74,""))</f>
        <v/>
      </c>
      <c r="V74" s="38" t="str">
        <f>(IF(U$1=$A74,$C74&amp;" "&amp;D74,""))</f>
        <v/>
      </c>
      <c r="W74" s="37" t="str">
        <f>(IF(U$1=$A74,$I74,""))</f>
        <v/>
      </c>
      <c r="X74" s="36" t="str">
        <f>(IF(X$1=$A74,$B74,""))</f>
        <v/>
      </c>
      <c r="Y74" s="35" t="str">
        <f>(IF(X$1=$A74,$C74&amp;" "&amp;D74,""))</f>
        <v/>
      </c>
      <c r="Z74" s="34" t="str">
        <f>(IF(X$1=$A74,$I74,""))</f>
        <v/>
      </c>
      <c r="AA74" s="39" t="str">
        <f>(IF(AA$1=$A74,$B74,""))</f>
        <v/>
      </c>
      <c r="AB74" s="38" t="str">
        <f>(IF(AA$1=$A74,$C74&amp;" "&amp;D74,""))</f>
        <v/>
      </c>
      <c r="AC74" s="37" t="str">
        <f>(IF(AA$1=$A74,$I74,""))</f>
        <v/>
      </c>
      <c r="AD74" s="36" t="str">
        <f>(IF(AD$1=$A74,$B74,""))</f>
        <v/>
      </c>
      <c r="AE74" s="35" t="str">
        <f>(IF(AD$1=$A74,$C74&amp;" "&amp;D74,""))</f>
        <v/>
      </c>
      <c r="AF74" s="34" t="str">
        <f>(IF(AD$1=$A74,$I74,""))</f>
        <v/>
      </c>
    </row>
    <row r="75" spans="1:32" ht="14.1" customHeight="1" x14ac:dyDescent="0.2">
      <c r="A75" s="51"/>
      <c r="B75" s="50"/>
      <c r="C75" s="50"/>
      <c r="D75" s="50"/>
      <c r="E75" s="49"/>
      <c r="F75" s="49"/>
      <c r="G75" s="49"/>
      <c r="H75" s="49"/>
      <c r="I75" s="48"/>
      <c r="L75" s="36" t="str">
        <f>(IF(L$1=$A75,B75,""))</f>
        <v/>
      </c>
      <c r="M75" s="35" t="str">
        <f>(IF(L$1=$A75,C75&amp;" "&amp;D75,""))</f>
        <v/>
      </c>
      <c r="N75" s="43" t="str">
        <f>(IF(L$1=$A75,I75,""))</f>
        <v/>
      </c>
      <c r="O75" s="39" t="str">
        <f>(IF(O$1=$A75,$B75,""))</f>
        <v/>
      </c>
      <c r="P75" s="38" t="str">
        <f>(IF(O$1=$A75,$C75&amp;" "&amp;D75,""))</f>
        <v/>
      </c>
      <c r="Q75" s="37" t="str">
        <f>(IF(O$1=$A75,$I75,""))</f>
        <v/>
      </c>
      <c r="R75" s="42" t="str">
        <f>(IF(R$1=$A75,$B75,""))</f>
        <v/>
      </c>
      <c r="S75" s="41" t="str">
        <f>(IF(R$1=$A75,$C75&amp;" "&amp;D75,""))</f>
        <v/>
      </c>
      <c r="T75" s="40" t="str">
        <f>(IF(R$1=$A75,$I75,""))</f>
        <v/>
      </c>
      <c r="U75" s="39" t="str">
        <f>(IF(U$1=$A75,$B75,""))</f>
        <v/>
      </c>
      <c r="V75" s="38" t="str">
        <f>(IF(U$1=$A75,$C75&amp;" "&amp;D75,""))</f>
        <v/>
      </c>
      <c r="W75" s="37" t="str">
        <f>(IF(U$1=$A75,$I75,""))</f>
        <v/>
      </c>
      <c r="X75" s="36" t="str">
        <f>(IF(X$1=$A75,$B75,""))</f>
        <v/>
      </c>
      <c r="Y75" s="35" t="str">
        <f>(IF(X$1=$A75,$C75&amp;" "&amp;D75,""))</f>
        <v/>
      </c>
      <c r="Z75" s="34" t="str">
        <f>(IF(X$1=$A75,$I75,""))</f>
        <v/>
      </c>
      <c r="AA75" s="39" t="str">
        <f>(IF(AA$1=$A75,$B75,""))</f>
        <v/>
      </c>
      <c r="AB75" s="38" t="str">
        <f>(IF(AA$1=$A75,$C75&amp;" "&amp;D75,""))</f>
        <v/>
      </c>
      <c r="AC75" s="37" t="str">
        <f>(IF(AA$1=$A75,$I75,""))</f>
        <v/>
      </c>
      <c r="AD75" s="36" t="str">
        <f>(IF(AD$1=$A75,$B75,""))</f>
        <v/>
      </c>
      <c r="AE75" s="35" t="str">
        <f>(IF(AD$1=$A75,$C75&amp;" "&amp;D75,""))</f>
        <v/>
      </c>
      <c r="AF75" s="34" t="str">
        <f>(IF(AD$1=$A75,$I75,""))</f>
        <v/>
      </c>
    </row>
    <row r="76" spans="1:32" ht="14.1" customHeight="1" x14ac:dyDescent="0.2">
      <c r="A76" s="51"/>
      <c r="B76" s="50"/>
      <c r="C76" s="50"/>
      <c r="D76" s="50"/>
      <c r="E76" s="49"/>
      <c r="F76" s="49"/>
      <c r="G76" s="49"/>
      <c r="H76" s="49"/>
      <c r="I76" s="48"/>
      <c r="L76" s="36" t="str">
        <f>(IF(L$1=$A76,B76,""))</f>
        <v/>
      </c>
      <c r="M76" s="35" t="str">
        <f>(IF(L$1=$A76,C76&amp;" "&amp;D76,""))</f>
        <v/>
      </c>
      <c r="N76" s="43" t="str">
        <f>(IF(L$1=$A76,I76,""))</f>
        <v/>
      </c>
      <c r="O76" s="39" t="str">
        <f>(IF(O$1=$A76,$B76,""))</f>
        <v/>
      </c>
      <c r="P76" s="38" t="str">
        <f>(IF(O$1=$A76,$C76&amp;" "&amp;D76,""))</f>
        <v/>
      </c>
      <c r="Q76" s="37" t="str">
        <f>(IF(O$1=$A76,$I76,""))</f>
        <v/>
      </c>
      <c r="R76" s="42" t="str">
        <f>(IF(R$1=$A76,$B76,""))</f>
        <v/>
      </c>
      <c r="S76" s="41" t="str">
        <f>(IF(R$1=$A76,$C76&amp;" "&amp;D76,""))</f>
        <v/>
      </c>
      <c r="T76" s="40" t="str">
        <f>(IF(R$1=$A76,$I76,""))</f>
        <v/>
      </c>
      <c r="U76" s="39" t="str">
        <f>(IF(U$1=$A76,$B76,""))</f>
        <v/>
      </c>
      <c r="V76" s="38" t="str">
        <f>(IF(U$1=$A76,$C76&amp;" "&amp;D76,""))</f>
        <v/>
      </c>
      <c r="W76" s="37" t="str">
        <f>(IF(U$1=$A76,$I76,""))</f>
        <v/>
      </c>
      <c r="X76" s="36" t="str">
        <f>(IF(X$1=$A76,$B76,""))</f>
        <v/>
      </c>
      <c r="Y76" s="35" t="str">
        <f>(IF(X$1=$A76,$C76&amp;" "&amp;D76,""))</f>
        <v/>
      </c>
      <c r="Z76" s="34" t="str">
        <f>(IF(X$1=$A76,$I76,""))</f>
        <v/>
      </c>
      <c r="AA76" s="39" t="str">
        <f>(IF(AA$1=$A76,$B76,""))</f>
        <v/>
      </c>
      <c r="AB76" s="38" t="str">
        <f>(IF(AA$1=$A76,$C76&amp;" "&amp;D76,""))</f>
        <v/>
      </c>
      <c r="AC76" s="37" t="str">
        <f>(IF(AA$1=$A76,$I76,""))</f>
        <v/>
      </c>
      <c r="AD76" s="36" t="str">
        <f>(IF(AD$1=$A76,$B76,""))</f>
        <v/>
      </c>
      <c r="AE76" s="35" t="str">
        <f>(IF(AD$1=$A76,$C76&amp;" "&amp;D76,""))</f>
        <v/>
      </c>
      <c r="AF76" s="34" t="str">
        <f>(IF(AD$1=$A76,$I76,""))</f>
        <v/>
      </c>
    </row>
    <row r="77" spans="1:32" ht="14.1" customHeight="1" x14ac:dyDescent="0.2">
      <c r="A77" s="51"/>
      <c r="B77" s="50"/>
      <c r="C77" s="50"/>
      <c r="D77" s="50"/>
      <c r="E77" s="49"/>
      <c r="F77" s="49"/>
      <c r="G77" s="49"/>
      <c r="H77" s="49"/>
      <c r="I77" s="48"/>
      <c r="L77" s="36" t="str">
        <f>(IF(L$1=$A77,B77,""))</f>
        <v/>
      </c>
      <c r="M77" s="35" t="str">
        <f>(IF(L$1=$A77,C77&amp;" "&amp;D77,""))</f>
        <v/>
      </c>
      <c r="N77" s="43" t="str">
        <f>(IF(L$1=$A77,I77,""))</f>
        <v/>
      </c>
      <c r="O77" s="39" t="str">
        <f>(IF(O$1=$A77,$B77,""))</f>
        <v/>
      </c>
      <c r="P77" s="38" t="str">
        <f>(IF(O$1=$A77,$C77&amp;" "&amp;D77,""))</f>
        <v/>
      </c>
      <c r="Q77" s="37" t="str">
        <f>(IF(O$1=$A77,$I77,""))</f>
        <v/>
      </c>
      <c r="R77" s="42" t="str">
        <f>(IF(R$1=$A77,$B77,""))</f>
        <v/>
      </c>
      <c r="S77" s="41" t="str">
        <f>(IF(R$1=$A77,$C77&amp;" "&amp;D77,""))</f>
        <v/>
      </c>
      <c r="T77" s="40" t="str">
        <f>(IF(R$1=$A77,$I77,""))</f>
        <v/>
      </c>
      <c r="U77" s="39" t="str">
        <f>(IF(U$1=$A77,$B77,""))</f>
        <v/>
      </c>
      <c r="V77" s="38" t="str">
        <f>(IF(U$1=$A77,$C77&amp;" "&amp;D77,""))</f>
        <v/>
      </c>
      <c r="W77" s="37" t="str">
        <f>(IF(U$1=$A77,$I77,""))</f>
        <v/>
      </c>
      <c r="X77" s="36" t="str">
        <f>(IF(X$1=$A77,$B77,""))</f>
        <v/>
      </c>
      <c r="Y77" s="35" t="str">
        <f>(IF(X$1=$A77,$C77&amp;" "&amp;D77,""))</f>
        <v/>
      </c>
      <c r="Z77" s="34" t="str">
        <f>(IF(X$1=$A77,$I77,""))</f>
        <v/>
      </c>
      <c r="AA77" s="39" t="str">
        <f>(IF(AA$1=$A77,$B77,""))</f>
        <v/>
      </c>
      <c r="AB77" s="38" t="str">
        <f>(IF(AA$1=$A77,$C77&amp;" "&amp;D77,""))</f>
        <v/>
      </c>
      <c r="AC77" s="37" t="str">
        <f>(IF(AA$1=$A77,$I77,""))</f>
        <v/>
      </c>
      <c r="AD77" s="36" t="str">
        <f>(IF(AD$1=$A77,$B77,""))</f>
        <v/>
      </c>
      <c r="AE77" s="35" t="str">
        <f>(IF(AD$1=$A77,$C77&amp;" "&amp;D77,""))</f>
        <v/>
      </c>
      <c r="AF77" s="34" t="str">
        <f>(IF(AD$1=$A77,$I77,""))</f>
        <v/>
      </c>
    </row>
    <row r="78" spans="1:32" ht="14.1" customHeight="1" x14ac:dyDescent="0.2">
      <c r="A78" s="51"/>
      <c r="B78" s="50"/>
      <c r="C78" s="50"/>
      <c r="D78" s="50"/>
      <c r="E78" s="49"/>
      <c r="F78" s="49"/>
      <c r="G78" s="49"/>
      <c r="H78" s="49"/>
      <c r="I78" s="48"/>
      <c r="L78" s="36" t="str">
        <f>(IF(L$1=$A78,B78,""))</f>
        <v/>
      </c>
      <c r="M78" s="35" t="str">
        <f>(IF(L$1=$A78,C78&amp;" "&amp;D78,""))</f>
        <v/>
      </c>
      <c r="N78" s="43" t="str">
        <f>(IF(L$1=$A78,I78,""))</f>
        <v/>
      </c>
      <c r="O78" s="39" t="str">
        <f>(IF(O$1=$A78,$B78,""))</f>
        <v/>
      </c>
      <c r="P78" s="38" t="str">
        <f>(IF(O$1=$A78,$C78&amp;" "&amp;D78,""))</f>
        <v/>
      </c>
      <c r="Q78" s="37" t="str">
        <f>(IF(O$1=$A78,$I78,""))</f>
        <v/>
      </c>
      <c r="R78" s="42" t="str">
        <f>(IF(R$1=$A78,$B78,""))</f>
        <v/>
      </c>
      <c r="S78" s="41" t="str">
        <f>(IF(R$1=$A78,$C78&amp;" "&amp;D78,""))</f>
        <v/>
      </c>
      <c r="T78" s="40" t="str">
        <f>(IF(R$1=$A78,$I78,""))</f>
        <v/>
      </c>
      <c r="U78" s="39" t="str">
        <f>(IF(U$1=$A78,$B78,""))</f>
        <v/>
      </c>
      <c r="V78" s="38" t="str">
        <f>(IF(U$1=$A78,$C78&amp;" "&amp;D78,""))</f>
        <v/>
      </c>
      <c r="W78" s="37" t="str">
        <f>(IF(U$1=$A78,$I78,""))</f>
        <v/>
      </c>
      <c r="X78" s="36" t="str">
        <f>(IF(X$1=$A78,$B78,""))</f>
        <v/>
      </c>
      <c r="Y78" s="35" t="str">
        <f>(IF(X$1=$A78,$C78&amp;" "&amp;D78,""))</f>
        <v/>
      </c>
      <c r="Z78" s="34" t="str">
        <f>(IF(X$1=$A78,$I78,""))</f>
        <v/>
      </c>
      <c r="AA78" s="39" t="str">
        <f>(IF(AA$1=$A78,$B78,""))</f>
        <v/>
      </c>
      <c r="AB78" s="38" t="str">
        <f>(IF(AA$1=$A78,$C78&amp;" "&amp;D78,""))</f>
        <v/>
      </c>
      <c r="AC78" s="37" t="str">
        <f>(IF(AA$1=$A78,$I78,""))</f>
        <v/>
      </c>
      <c r="AD78" s="36" t="str">
        <f>(IF(AD$1=$A78,$B78,""))</f>
        <v/>
      </c>
      <c r="AE78" s="35" t="str">
        <f>(IF(AD$1=$A78,$C78&amp;" "&amp;D78,""))</f>
        <v/>
      </c>
      <c r="AF78" s="34" t="str">
        <f>(IF(AD$1=$A78,$I78,""))</f>
        <v/>
      </c>
    </row>
    <row r="79" spans="1:32" ht="14.1" customHeight="1" x14ac:dyDescent="0.2">
      <c r="A79" s="51"/>
      <c r="B79" s="50"/>
      <c r="C79" s="50"/>
      <c r="D79" s="50"/>
      <c r="E79" s="49"/>
      <c r="F79" s="49"/>
      <c r="G79" s="49"/>
      <c r="H79" s="49"/>
      <c r="I79" s="48"/>
      <c r="L79" s="36" t="str">
        <f>(IF(L$1=$A79,B79,""))</f>
        <v/>
      </c>
      <c r="M79" s="35" t="str">
        <f>(IF(L$1=$A79,C79&amp;" "&amp;D79,""))</f>
        <v/>
      </c>
      <c r="N79" s="43" t="str">
        <f>(IF(L$1=$A79,I79,""))</f>
        <v/>
      </c>
      <c r="O79" s="39" t="str">
        <f>(IF(O$1=$A79,$B79,""))</f>
        <v/>
      </c>
      <c r="P79" s="38" t="str">
        <f>(IF(O$1=$A79,$C79&amp;" "&amp;D79,""))</f>
        <v/>
      </c>
      <c r="Q79" s="37" t="str">
        <f>(IF(O$1=$A79,$I79,""))</f>
        <v/>
      </c>
      <c r="R79" s="42" t="str">
        <f>(IF(R$1=$A79,$B79,""))</f>
        <v/>
      </c>
      <c r="S79" s="41" t="str">
        <f>(IF(R$1=$A79,$C79&amp;" "&amp;D79,""))</f>
        <v/>
      </c>
      <c r="T79" s="40" t="str">
        <f>(IF(R$1=$A79,$I79,""))</f>
        <v/>
      </c>
      <c r="U79" s="39" t="str">
        <f>(IF(U$1=$A79,$B79,""))</f>
        <v/>
      </c>
      <c r="V79" s="38" t="str">
        <f>(IF(U$1=$A79,$C79&amp;" "&amp;D79,""))</f>
        <v/>
      </c>
      <c r="W79" s="37" t="str">
        <f>(IF(U$1=$A79,$I79,""))</f>
        <v/>
      </c>
      <c r="X79" s="36" t="str">
        <f>(IF(X$1=$A79,$B79,""))</f>
        <v/>
      </c>
      <c r="Y79" s="35" t="str">
        <f>(IF(X$1=$A79,$C79&amp;" "&amp;D79,""))</f>
        <v/>
      </c>
      <c r="Z79" s="34" t="str">
        <f>(IF(X$1=$A79,$I79,""))</f>
        <v/>
      </c>
      <c r="AA79" s="39" t="str">
        <f>(IF(AA$1=$A79,$B79,""))</f>
        <v/>
      </c>
      <c r="AB79" s="38" t="str">
        <f>(IF(AA$1=$A79,$C79&amp;" "&amp;D79,""))</f>
        <v/>
      </c>
      <c r="AC79" s="37" t="str">
        <f>(IF(AA$1=$A79,$I79,""))</f>
        <v/>
      </c>
      <c r="AD79" s="36" t="str">
        <f>(IF(AD$1=$A79,$B79,""))</f>
        <v/>
      </c>
      <c r="AE79" s="35" t="str">
        <f>(IF(AD$1=$A79,$C79&amp;" "&amp;D79,""))</f>
        <v/>
      </c>
      <c r="AF79" s="34" t="str">
        <f>(IF(AD$1=$A79,$I79,""))</f>
        <v/>
      </c>
    </row>
    <row r="80" spans="1:32" ht="14.1" customHeight="1" thickBot="1" x14ac:dyDescent="0.25">
      <c r="A80" s="47"/>
      <c r="B80" s="46"/>
      <c r="C80" s="46"/>
      <c r="D80" s="46"/>
      <c r="E80" s="45"/>
      <c r="F80" s="45"/>
      <c r="G80" s="45"/>
      <c r="H80" s="45"/>
      <c r="I80" s="44"/>
      <c r="L80" s="36" t="str">
        <f>(IF(L$1=$A80,B80,""))</f>
        <v/>
      </c>
      <c r="M80" s="35" t="str">
        <f>(IF(L$1=$A80,C80&amp;" "&amp;D80,""))</f>
        <v/>
      </c>
      <c r="N80" s="43" t="str">
        <f>(IF(L$1=$A80,I80,""))</f>
        <v/>
      </c>
      <c r="O80" s="39" t="str">
        <f>(IF(O$1=$A80,$B80,""))</f>
        <v/>
      </c>
      <c r="P80" s="38" t="str">
        <f>(IF(O$1=$A80,$C80&amp;" "&amp;D80,""))</f>
        <v/>
      </c>
      <c r="Q80" s="37" t="str">
        <f>(IF(O$1=$A80,$I80,""))</f>
        <v/>
      </c>
      <c r="R80" s="42" t="str">
        <f>(IF(R$1=$A80,$B80,""))</f>
        <v/>
      </c>
      <c r="S80" s="41" t="str">
        <f>(IF(R$1=$A80,$C80&amp;" "&amp;D80,""))</f>
        <v/>
      </c>
      <c r="T80" s="40" t="str">
        <f>(IF(R$1=$A80,$I80,""))</f>
        <v/>
      </c>
      <c r="U80" s="39" t="str">
        <f>(IF(U$1=$A80,$B80,""))</f>
        <v/>
      </c>
      <c r="V80" s="38" t="str">
        <f>(IF(U$1=$A80,$C80&amp;" "&amp;D80,""))</f>
        <v/>
      </c>
      <c r="W80" s="37" t="str">
        <f>(IF(U$1=$A80,$I80,""))</f>
        <v/>
      </c>
      <c r="X80" s="36" t="str">
        <f>(IF(X$1=$A80,$B80,""))</f>
        <v/>
      </c>
      <c r="Y80" s="35" t="str">
        <f>(IF(X$1=$A80,$C80&amp;" "&amp;D80,""))</f>
        <v/>
      </c>
      <c r="Z80" s="34" t="str">
        <f>(IF(X$1=$A80,$I80,""))</f>
        <v/>
      </c>
      <c r="AA80" s="39" t="str">
        <f>(IF(AA$1=$A80,$B80,""))</f>
        <v/>
      </c>
      <c r="AB80" s="38" t="str">
        <f>(IF(AA$1=$A80,$C80&amp;" "&amp;D80,""))</f>
        <v/>
      </c>
      <c r="AC80" s="37" t="str">
        <f>(IF(AA$1=$A80,$I80,""))</f>
        <v/>
      </c>
      <c r="AD80" s="36" t="str">
        <f>(IF(AD$1=$A80,$B80,""))</f>
        <v/>
      </c>
      <c r="AE80" s="35" t="str">
        <f>(IF(AD$1=$A80,$C80&amp;" "&amp;D80,""))</f>
        <v/>
      </c>
      <c r="AF80" s="34" t="str">
        <f>(IF(AD$1=$A80,$I80,""))</f>
        <v/>
      </c>
    </row>
    <row r="81" spans="1:32" ht="13.5" thickBot="1" x14ac:dyDescent="0.25">
      <c r="A81" s="33"/>
      <c r="L81" s="1"/>
      <c r="M81" s="1"/>
      <c r="N81" s="32"/>
      <c r="O81" s="1"/>
      <c r="P81" s="1"/>
      <c r="Q81" s="32"/>
      <c r="R81" s="1"/>
      <c r="S81" s="1"/>
      <c r="T81" s="32"/>
      <c r="U81" s="1"/>
      <c r="V81" s="1"/>
      <c r="W81" s="32"/>
      <c r="X81" s="1"/>
      <c r="Y81" s="1"/>
      <c r="Z81" s="32"/>
      <c r="AA81" s="1"/>
      <c r="AB81" s="1"/>
      <c r="AC81" s="32"/>
      <c r="AD81" s="1"/>
      <c r="AE81" s="1"/>
      <c r="AF81" s="32"/>
    </row>
    <row r="82" spans="1:32" ht="13.5" thickBot="1" x14ac:dyDescent="0.25">
      <c r="A82" s="24"/>
      <c r="L82" s="31" t="s">
        <v>6</v>
      </c>
      <c r="M82" s="30"/>
      <c r="N82" s="30"/>
      <c r="O82" s="30" t="s">
        <v>5</v>
      </c>
      <c r="P82" s="30"/>
      <c r="Q82" s="30"/>
      <c r="R82" s="30" t="s">
        <v>4</v>
      </c>
      <c r="S82" s="30"/>
      <c r="T82" s="30"/>
      <c r="U82" s="30" t="s">
        <v>3</v>
      </c>
      <c r="V82" s="30"/>
      <c r="W82" s="30"/>
      <c r="X82" s="30" t="s">
        <v>2</v>
      </c>
      <c r="Y82" s="30"/>
      <c r="Z82" s="30"/>
      <c r="AA82" s="30" t="s">
        <v>1</v>
      </c>
      <c r="AB82" s="30"/>
      <c r="AC82" s="30"/>
      <c r="AD82" s="30" t="s">
        <v>0</v>
      </c>
      <c r="AE82" s="30"/>
      <c r="AF82" s="29"/>
    </row>
    <row r="83" spans="1:32" ht="13.5" thickBot="1" x14ac:dyDescent="0.25">
      <c r="L83" s="28"/>
      <c r="M83" s="26">
        <f>COUNTA(M84:M113)</f>
        <v>7</v>
      </c>
      <c r="N83" s="27"/>
      <c r="O83" s="26"/>
      <c r="P83" s="26">
        <f>COUNTA(P84:P113)</f>
        <v>8</v>
      </c>
      <c r="Q83" s="27"/>
      <c r="R83" s="26"/>
      <c r="S83" s="26">
        <f>COUNTA(S84:S113)</f>
        <v>0</v>
      </c>
      <c r="T83" s="27"/>
      <c r="U83" s="26"/>
      <c r="V83" s="26">
        <f>COUNTA(V84:V113)</f>
        <v>0</v>
      </c>
      <c r="W83" s="27"/>
      <c r="X83" s="26"/>
      <c r="Y83" s="26">
        <f>COUNTA(Y84:Y113)</f>
        <v>0</v>
      </c>
      <c r="Z83" s="27"/>
      <c r="AA83" s="26"/>
      <c r="AB83" s="26">
        <f>COUNTA(AB84:AB113)</f>
        <v>0</v>
      </c>
      <c r="AC83" s="27"/>
      <c r="AD83" s="26"/>
      <c r="AE83" s="26">
        <f>COUNTA(AE84:AE113)</f>
        <v>0</v>
      </c>
      <c r="AF83" s="25"/>
    </row>
    <row r="84" spans="1:32" x14ac:dyDescent="0.2">
      <c r="A84" s="24"/>
      <c r="K84" s="1">
        <v>1</v>
      </c>
      <c r="L84" s="20">
        <v>2</v>
      </c>
      <c r="M84" s="21" t="s">
        <v>16</v>
      </c>
      <c r="N84" s="18">
        <v>9</v>
      </c>
      <c r="O84" s="20">
        <v>1</v>
      </c>
      <c r="P84" s="21" t="s">
        <v>18</v>
      </c>
      <c r="Q84" s="18">
        <v>8.98</v>
      </c>
      <c r="R84" s="17"/>
      <c r="S84" s="16"/>
      <c r="T84" s="18"/>
      <c r="U84" s="17"/>
      <c r="V84" s="16"/>
      <c r="W84" s="18"/>
      <c r="X84" s="17"/>
      <c r="Y84" s="16"/>
      <c r="Z84" s="18"/>
      <c r="AA84" s="17"/>
      <c r="AB84" s="16"/>
      <c r="AC84" s="18"/>
      <c r="AD84" s="17"/>
      <c r="AE84" s="16"/>
      <c r="AF84" s="15"/>
    </row>
    <row r="85" spans="1:32" x14ac:dyDescent="0.2">
      <c r="A85" s="24"/>
      <c r="K85" s="1">
        <v>2</v>
      </c>
      <c r="L85" s="20">
        <v>15</v>
      </c>
      <c r="M85" s="21" t="s">
        <v>17</v>
      </c>
      <c r="N85" s="18">
        <v>9.56</v>
      </c>
      <c r="O85" s="20">
        <v>2</v>
      </c>
      <c r="P85" s="21" t="s">
        <v>16</v>
      </c>
      <c r="Q85" s="18">
        <v>9</v>
      </c>
      <c r="R85" s="17"/>
      <c r="S85" s="16"/>
      <c r="T85" s="18"/>
      <c r="U85" s="17"/>
      <c r="V85" s="16"/>
      <c r="W85" s="18"/>
      <c r="X85" s="17"/>
      <c r="Y85" s="16"/>
      <c r="Z85" s="18"/>
      <c r="AA85" s="17"/>
      <c r="AB85" s="16"/>
      <c r="AC85" s="18"/>
      <c r="AD85" s="17"/>
      <c r="AE85" s="16"/>
      <c r="AF85" s="15"/>
    </row>
    <row r="86" spans="1:32" x14ac:dyDescent="0.2">
      <c r="A86" s="24"/>
      <c r="K86" s="1">
        <v>3</v>
      </c>
      <c r="L86" s="20">
        <v>27</v>
      </c>
      <c r="M86" s="21" t="s">
        <v>15</v>
      </c>
      <c r="N86" s="18">
        <v>9.75</v>
      </c>
      <c r="O86" s="20">
        <v>28</v>
      </c>
      <c r="P86" s="21" t="s">
        <v>14</v>
      </c>
      <c r="Q86" s="18">
        <v>9.0009999999999994</v>
      </c>
      <c r="R86" s="17"/>
      <c r="S86" s="16"/>
      <c r="T86" s="18"/>
      <c r="U86" s="17"/>
      <c r="V86" s="16"/>
      <c r="W86" s="18"/>
      <c r="X86" s="17"/>
      <c r="Y86" s="16"/>
      <c r="Z86" s="18"/>
      <c r="AA86" s="17"/>
      <c r="AB86" s="16"/>
      <c r="AC86" s="18"/>
      <c r="AD86" s="17"/>
      <c r="AE86" s="16"/>
      <c r="AF86" s="15"/>
    </row>
    <row r="87" spans="1:32" x14ac:dyDescent="0.2">
      <c r="A87" s="24"/>
      <c r="K87" s="1">
        <v>4</v>
      </c>
      <c r="L87" s="20">
        <v>39</v>
      </c>
      <c r="M87" s="21" t="s">
        <v>13</v>
      </c>
      <c r="N87" s="18">
        <v>9.7799999999999994</v>
      </c>
      <c r="O87" s="20">
        <v>11</v>
      </c>
      <c r="P87" s="21" t="s">
        <v>9</v>
      </c>
      <c r="Q87" s="18">
        <v>9.0020000000000007</v>
      </c>
      <c r="R87" s="17"/>
      <c r="S87" s="16"/>
      <c r="T87" s="18"/>
      <c r="U87" s="17"/>
      <c r="V87" s="16"/>
      <c r="W87" s="18"/>
      <c r="X87" s="17"/>
      <c r="Y87" s="16"/>
      <c r="Z87" s="18"/>
      <c r="AA87" s="17"/>
      <c r="AB87" s="16"/>
      <c r="AC87" s="18"/>
      <c r="AD87" s="17"/>
      <c r="AE87" s="16"/>
      <c r="AF87" s="15"/>
    </row>
    <row r="88" spans="1:32" x14ac:dyDescent="0.2">
      <c r="A88" s="24"/>
      <c r="K88" s="1">
        <v>5</v>
      </c>
      <c r="L88" s="20">
        <v>36</v>
      </c>
      <c r="M88" s="21" t="s">
        <v>12</v>
      </c>
      <c r="N88" s="18">
        <v>9.8000000000000007</v>
      </c>
      <c r="O88" s="20">
        <v>3</v>
      </c>
      <c r="P88" s="21" t="s">
        <v>8</v>
      </c>
      <c r="Q88" s="18">
        <v>9.0069999999999997</v>
      </c>
      <c r="R88" s="17"/>
      <c r="S88" s="16"/>
      <c r="T88" s="18"/>
      <c r="U88" s="17"/>
      <c r="V88" s="16"/>
      <c r="W88" s="18"/>
      <c r="X88" s="17"/>
      <c r="Y88" s="16"/>
      <c r="Z88" s="18"/>
      <c r="AA88" s="17"/>
      <c r="AB88" s="16"/>
      <c r="AC88" s="18"/>
      <c r="AD88" s="17"/>
      <c r="AE88" s="16"/>
      <c r="AF88" s="15"/>
    </row>
    <row r="89" spans="1:32" x14ac:dyDescent="0.2">
      <c r="A89" s="24"/>
      <c r="K89" s="1">
        <v>6</v>
      </c>
      <c r="L89" s="20">
        <v>25</v>
      </c>
      <c r="M89" s="21" t="s">
        <v>11</v>
      </c>
      <c r="N89" s="18">
        <v>9.86</v>
      </c>
      <c r="O89" s="20">
        <v>11</v>
      </c>
      <c r="P89" s="21" t="s">
        <v>9</v>
      </c>
      <c r="Q89" s="18">
        <v>9.0020000000000007</v>
      </c>
      <c r="R89" s="17"/>
      <c r="S89" s="16"/>
      <c r="T89" s="18"/>
      <c r="U89" s="17"/>
      <c r="V89" s="16"/>
      <c r="W89" s="18"/>
      <c r="X89" s="17"/>
      <c r="Y89" s="16"/>
      <c r="Z89" s="18"/>
      <c r="AA89" s="17"/>
      <c r="AB89" s="16"/>
      <c r="AC89" s="18"/>
      <c r="AD89" s="17"/>
      <c r="AE89" s="16"/>
      <c r="AF89" s="15"/>
    </row>
    <row r="90" spans="1:32" x14ac:dyDescent="0.2">
      <c r="A90" s="24"/>
      <c r="K90" s="1">
        <v>7</v>
      </c>
      <c r="L90" s="20">
        <v>10</v>
      </c>
      <c r="M90" s="21" t="s">
        <v>10</v>
      </c>
      <c r="N90" s="18">
        <v>9.8699999999999992</v>
      </c>
      <c r="O90" s="20">
        <v>11</v>
      </c>
      <c r="P90" s="21" t="s">
        <v>9</v>
      </c>
      <c r="Q90" s="18">
        <v>9.0020000000000007</v>
      </c>
      <c r="R90" s="17"/>
      <c r="S90" s="16"/>
      <c r="T90" s="18"/>
      <c r="U90" s="17"/>
      <c r="V90" s="16"/>
      <c r="W90" s="18"/>
      <c r="X90" s="17"/>
      <c r="Y90" s="16"/>
      <c r="Z90" s="18"/>
      <c r="AA90" s="17"/>
      <c r="AB90" s="16"/>
      <c r="AC90" s="18"/>
      <c r="AD90" s="17"/>
      <c r="AE90" s="16"/>
      <c r="AF90" s="15"/>
    </row>
    <row r="91" spans="1:32" x14ac:dyDescent="0.2">
      <c r="A91" s="24"/>
      <c r="K91" s="1">
        <v>8</v>
      </c>
      <c r="L91" s="20"/>
      <c r="M91" s="21"/>
      <c r="N91" s="18"/>
      <c r="O91" s="20">
        <v>3</v>
      </c>
      <c r="P91" s="21" t="s">
        <v>8</v>
      </c>
      <c r="Q91" s="18">
        <v>9.0069999999999997</v>
      </c>
      <c r="R91" s="17"/>
      <c r="S91" s="16"/>
      <c r="T91" s="18"/>
      <c r="U91" s="17"/>
      <c r="V91" s="16"/>
      <c r="W91" s="18"/>
      <c r="X91" s="17"/>
      <c r="Y91" s="16"/>
      <c r="Z91" s="18"/>
      <c r="AA91" s="17"/>
      <c r="AB91" s="16"/>
      <c r="AC91" s="18"/>
      <c r="AD91" s="17"/>
      <c r="AE91" s="16"/>
      <c r="AF91" s="15"/>
    </row>
    <row r="92" spans="1:32" x14ac:dyDescent="0.2">
      <c r="A92" s="24"/>
      <c r="G92" s="6" t="s">
        <v>7</v>
      </c>
      <c r="K92" s="1">
        <v>9</v>
      </c>
      <c r="L92" s="20"/>
      <c r="M92" s="21"/>
      <c r="N92" s="18"/>
      <c r="O92" s="20"/>
      <c r="P92" s="19"/>
      <c r="Q92" s="18"/>
      <c r="R92" s="17"/>
      <c r="S92" s="16"/>
      <c r="T92" s="18"/>
      <c r="U92" s="17"/>
      <c r="V92" s="16"/>
      <c r="W92" s="18"/>
      <c r="X92" s="17"/>
      <c r="Y92" s="16"/>
      <c r="Z92" s="18"/>
      <c r="AA92" s="17"/>
      <c r="AB92" s="16"/>
      <c r="AC92" s="18"/>
      <c r="AD92" s="17"/>
      <c r="AE92" s="16"/>
      <c r="AF92" s="15"/>
    </row>
    <row r="93" spans="1:32" x14ac:dyDescent="0.2">
      <c r="A93" s="24"/>
      <c r="K93" s="1">
        <v>10</v>
      </c>
      <c r="L93" s="20"/>
      <c r="M93" s="21"/>
      <c r="N93" s="18"/>
      <c r="O93" s="20"/>
      <c r="P93" s="19"/>
      <c r="Q93" s="18"/>
      <c r="R93" s="17"/>
      <c r="S93" s="16"/>
      <c r="T93" s="18"/>
      <c r="U93" s="17"/>
      <c r="V93" s="16"/>
      <c r="W93" s="18"/>
      <c r="X93" s="17"/>
      <c r="Y93" s="16"/>
      <c r="Z93" s="18"/>
      <c r="AA93" s="17"/>
      <c r="AB93" s="16"/>
      <c r="AC93" s="18"/>
      <c r="AD93" s="17"/>
      <c r="AE93" s="16"/>
      <c r="AF93" s="15"/>
    </row>
    <row r="94" spans="1:32" x14ac:dyDescent="0.2">
      <c r="A94" s="24"/>
      <c r="K94" s="1">
        <v>11</v>
      </c>
      <c r="L94" s="20"/>
      <c r="M94" s="21"/>
      <c r="N94" s="18"/>
      <c r="O94" s="20"/>
      <c r="P94" s="19"/>
      <c r="Q94" s="18"/>
      <c r="R94" s="17"/>
      <c r="S94" s="16"/>
      <c r="T94" s="18"/>
      <c r="U94" s="17"/>
      <c r="V94" s="16"/>
      <c r="W94" s="18"/>
      <c r="X94" s="17"/>
      <c r="Y94" s="16"/>
      <c r="Z94" s="18"/>
      <c r="AA94" s="17"/>
      <c r="AB94" s="16"/>
      <c r="AC94" s="18"/>
      <c r="AD94" s="17"/>
      <c r="AE94" s="16"/>
      <c r="AF94" s="15"/>
    </row>
    <row r="95" spans="1:32" x14ac:dyDescent="0.2">
      <c r="A95" s="24"/>
      <c r="K95" s="1">
        <v>12</v>
      </c>
      <c r="L95" s="20"/>
      <c r="M95" s="21"/>
      <c r="N95" s="18"/>
      <c r="O95" s="20"/>
      <c r="P95" s="19"/>
      <c r="Q95" s="18"/>
      <c r="R95" s="20"/>
      <c r="S95" s="21"/>
      <c r="T95" s="18"/>
      <c r="U95" s="17"/>
      <c r="V95" s="16"/>
      <c r="W95" s="18"/>
      <c r="X95" s="17"/>
      <c r="Y95" s="16"/>
      <c r="Z95" s="18"/>
      <c r="AA95" s="17"/>
      <c r="AB95" s="16"/>
      <c r="AC95" s="18"/>
      <c r="AD95" s="17"/>
      <c r="AE95" s="16"/>
      <c r="AF95" s="15"/>
    </row>
    <row r="96" spans="1:32" x14ac:dyDescent="0.2">
      <c r="A96" s="24"/>
      <c r="K96" s="1">
        <v>13</v>
      </c>
      <c r="L96" s="20"/>
      <c r="M96" s="21"/>
      <c r="N96" s="18"/>
      <c r="O96" s="20"/>
      <c r="P96" s="19"/>
      <c r="Q96" s="18"/>
      <c r="R96" s="20"/>
      <c r="S96" s="21"/>
      <c r="T96" s="18"/>
      <c r="U96" s="17"/>
      <c r="V96" s="16"/>
      <c r="W96" s="18"/>
      <c r="X96" s="17"/>
      <c r="Y96" s="16"/>
      <c r="Z96" s="18"/>
      <c r="AA96" s="17"/>
      <c r="AB96" s="16"/>
      <c r="AC96" s="18"/>
      <c r="AD96" s="17"/>
      <c r="AE96" s="16"/>
      <c r="AF96" s="15"/>
    </row>
    <row r="97" spans="1:32" x14ac:dyDescent="0.2">
      <c r="A97" s="23" t="s">
        <v>6</v>
      </c>
      <c r="K97" s="1">
        <v>14</v>
      </c>
      <c r="L97" s="20"/>
      <c r="M97" s="21"/>
      <c r="N97" s="18"/>
      <c r="O97" s="20"/>
      <c r="P97" s="19"/>
      <c r="Q97" s="18"/>
      <c r="R97" s="17"/>
      <c r="S97" s="16"/>
      <c r="T97" s="18"/>
      <c r="U97" s="17"/>
      <c r="V97" s="16"/>
      <c r="W97" s="18"/>
      <c r="X97" s="17"/>
      <c r="Y97" s="16"/>
      <c r="Z97" s="18"/>
      <c r="AA97" s="17"/>
      <c r="AB97" s="16"/>
      <c r="AC97" s="18"/>
      <c r="AD97" s="17"/>
      <c r="AE97" s="16"/>
      <c r="AF97" s="15"/>
    </row>
    <row r="98" spans="1:32" x14ac:dyDescent="0.2">
      <c r="A98" s="23" t="s">
        <v>5</v>
      </c>
      <c r="K98" s="1">
        <v>15</v>
      </c>
      <c r="L98" s="20"/>
      <c r="M98" s="21"/>
      <c r="N98" s="18"/>
      <c r="O98" s="20"/>
      <c r="P98" s="19"/>
      <c r="Q98" s="18"/>
      <c r="R98" s="17"/>
      <c r="S98" s="16"/>
      <c r="T98" s="18"/>
      <c r="U98" s="17"/>
      <c r="V98" s="16"/>
      <c r="W98" s="18"/>
      <c r="X98" s="17"/>
      <c r="Y98" s="16"/>
      <c r="Z98" s="18"/>
      <c r="AA98" s="17"/>
      <c r="AB98" s="16"/>
      <c r="AC98" s="18"/>
      <c r="AD98" s="17"/>
      <c r="AE98" s="16"/>
      <c r="AF98" s="15"/>
    </row>
    <row r="99" spans="1:32" x14ac:dyDescent="0.2">
      <c r="A99" s="23" t="s">
        <v>4</v>
      </c>
      <c r="K99" s="1">
        <v>16</v>
      </c>
      <c r="L99" s="20"/>
      <c r="M99" s="21"/>
      <c r="N99" s="18"/>
      <c r="O99" s="20"/>
      <c r="P99" s="19"/>
      <c r="Q99" s="18"/>
      <c r="R99" s="17"/>
      <c r="S99" s="16"/>
      <c r="T99" s="18"/>
      <c r="U99" s="17"/>
      <c r="V99" s="16"/>
      <c r="W99" s="18"/>
      <c r="X99" s="17"/>
      <c r="Y99" s="16"/>
      <c r="Z99" s="18"/>
      <c r="AA99" s="17"/>
      <c r="AB99" s="16"/>
      <c r="AC99" s="18"/>
      <c r="AD99" s="17"/>
      <c r="AE99" s="16"/>
      <c r="AF99" s="15"/>
    </row>
    <row r="100" spans="1:32" x14ac:dyDescent="0.2">
      <c r="A100" s="23" t="s">
        <v>3</v>
      </c>
      <c r="L100" s="20"/>
      <c r="M100" s="21"/>
      <c r="N100" s="18"/>
      <c r="O100" s="20"/>
      <c r="P100" s="19"/>
      <c r="Q100" s="18"/>
      <c r="R100" s="17"/>
      <c r="S100" s="16"/>
      <c r="T100" s="18"/>
      <c r="U100" s="17"/>
      <c r="V100" s="16"/>
      <c r="W100" s="18"/>
      <c r="X100" s="17"/>
      <c r="Y100" s="16"/>
      <c r="Z100" s="18"/>
      <c r="AA100" s="17"/>
      <c r="AB100" s="16"/>
      <c r="AC100" s="18"/>
      <c r="AD100" s="17"/>
      <c r="AE100" s="16"/>
      <c r="AF100" s="15"/>
    </row>
    <row r="101" spans="1:32" x14ac:dyDescent="0.2">
      <c r="A101" s="23" t="s">
        <v>2</v>
      </c>
      <c r="L101" s="20"/>
      <c r="M101" s="21"/>
      <c r="N101" s="18"/>
      <c r="O101" s="20"/>
      <c r="P101" s="19"/>
      <c r="Q101" s="18"/>
      <c r="R101" s="17"/>
      <c r="S101" s="16"/>
      <c r="T101" s="18"/>
      <c r="U101" s="17"/>
      <c r="V101" s="16"/>
      <c r="W101" s="18"/>
      <c r="X101" s="17"/>
      <c r="Y101" s="16"/>
      <c r="Z101" s="18"/>
      <c r="AA101" s="17"/>
      <c r="AB101" s="16"/>
      <c r="AC101" s="18"/>
      <c r="AD101" s="17"/>
      <c r="AE101" s="16"/>
      <c r="AF101" s="15"/>
    </row>
    <row r="102" spans="1:32" x14ac:dyDescent="0.2">
      <c r="A102" s="23" t="s">
        <v>1</v>
      </c>
      <c r="L102" s="20"/>
      <c r="M102" s="21"/>
      <c r="N102" s="18"/>
      <c r="O102" s="20"/>
      <c r="P102" s="19"/>
      <c r="Q102" s="18"/>
      <c r="R102" s="17"/>
      <c r="S102" s="16"/>
      <c r="T102" s="18"/>
      <c r="U102" s="17"/>
      <c r="V102" s="16"/>
      <c r="W102" s="18"/>
      <c r="X102" s="17"/>
      <c r="Y102" s="16"/>
      <c r="Z102" s="18"/>
      <c r="AA102" s="17"/>
      <c r="AB102" s="16"/>
      <c r="AC102" s="18"/>
      <c r="AD102" s="17"/>
      <c r="AE102" s="16"/>
      <c r="AF102" s="15"/>
    </row>
    <row r="103" spans="1:32" x14ac:dyDescent="0.2">
      <c r="A103" s="23" t="s">
        <v>0</v>
      </c>
      <c r="L103" s="20"/>
      <c r="M103" s="21"/>
      <c r="N103" s="18"/>
      <c r="O103" s="20"/>
      <c r="P103" s="19"/>
      <c r="Q103" s="18"/>
      <c r="R103" s="17"/>
      <c r="S103" s="16"/>
      <c r="T103" s="18"/>
      <c r="U103" s="17"/>
      <c r="V103" s="16"/>
      <c r="W103" s="18"/>
      <c r="X103" s="17"/>
      <c r="Y103" s="16"/>
      <c r="Z103" s="18"/>
      <c r="AA103" s="17"/>
      <c r="AB103" s="16"/>
      <c r="AC103" s="18"/>
      <c r="AD103" s="17"/>
      <c r="AE103" s="16"/>
      <c r="AF103" s="15"/>
    </row>
    <row r="104" spans="1:32" x14ac:dyDescent="0.2">
      <c r="A104" s="22"/>
      <c r="L104" s="20"/>
      <c r="M104" s="21"/>
      <c r="N104" s="18"/>
      <c r="O104" s="20"/>
      <c r="P104" s="19"/>
      <c r="Q104" s="18"/>
      <c r="R104" s="17"/>
      <c r="S104" s="16"/>
      <c r="T104" s="18"/>
      <c r="U104" s="17"/>
      <c r="V104" s="16"/>
      <c r="W104" s="18"/>
      <c r="X104" s="17"/>
      <c r="Y104" s="16"/>
      <c r="Z104" s="18"/>
      <c r="AA104" s="17"/>
      <c r="AB104" s="16"/>
      <c r="AC104" s="18"/>
      <c r="AD104" s="17"/>
      <c r="AE104" s="16"/>
      <c r="AF104" s="15"/>
    </row>
    <row r="105" spans="1:32" x14ac:dyDescent="0.2">
      <c r="A105" s="22"/>
      <c r="L105" s="20"/>
      <c r="M105" s="21"/>
      <c r="N105" s="18"/>
      <c r="O105" s="20"/>
      <c r="P105" s="19"/>
      <c r="Q105" s="18"/>
      <c r="R105" s="17"/>
      <c r="S105" s="16"/>
      <c r="T105" s="18"/>
      <c r="U105" s="17"/>
      <c r="V105" s="16"/>
      <c r="W105" s="18"/>
      <c r="X105" s="17"/>
      <c r="Y105" s="16"/>
      <c r="Z105" s="18"/>
      <c r="AA105" s="17"/>
      <c r="AB105" s="16"/>
      <c r="AC105" s="18"/>
      <c r="AD105" s="17"/>
      <c r="AE105" s="16"/>
      <c r="AF105" s="15"/>
    </row>
    <row r="106" spans="1:32" x14ac:dyDescent="0.2">
      <c r="A106" s="22"/>
      <c r="L106" s="20"/>
      <c r="M106" s="21"/>
      <c r="N106" s="18"/>
      <c r="O106" s="20"/>
      <c r="P106" s="19"/>
      <c r="Q106" s="18"/>
      <c r="R106" s="17"/>
      <c r="S106" s="16"/>
      <c r="T106" s="18"/>
      <c r="U106" s="17"/>
      <c r="V106" s="16"/>
      <c r="W106" s="18"/>
      <c r="X106" s="17"/>
      <c r="Y106" s="16"/>
      <c r="Z106" s="18"/>
      <c r="AA106" s="17"/>
      <c r="AB106" s="16"/>
      <c r="AC106" s="18"/>
      <c r="AD106" s="17"/>
      <c r="AE106" s="16"/>
      <c r="AF106" s="15"/>
    </row>
    <row r="107" spans="1:32" x14ac:dyDescent="0.2">
      <c r="A107" s="22"/>
      <c r="L107" s="20"/>
      <c r="M107" s="21"/>
      <c r="N107" s="18"/>
      <c r="O107" s="20"/>
      <c r="P107" s="19"/>
      <c r="Q107" s="18"/>
      <c r="R107" s="17"/>
      <c r="S107" s="16"/>
      <c r="T107" s="18"/>
      <c r="U107" s="17"/>
      <c r="V107" s="16"/>
      <c r="W107" s="18"/>
      <c r="X107" s="17"/>
      <c r="Y107" s="16"/>
      <c r="Z107" s="18"/>
      <c r="AA107" s="17"/>
      <c r="AB107" s="16"/>
      <c r="AC107" s="18"/>
      <c r="AD107" s="17"/>
      <c r="AE107" s="16"/>
      <c r="AF107" s="15"/>
    </row>
    <row r="108" spans="1:32" x14ac:dyDescent="0.2">
      <c r="A108" s="22"/>
      <c r="L108" s="20"/>
      <c r="M108" s="21"/>
      <c r="N108" s="18"/>
      <c r="O108" s="20"/>
      <c r="P108" s="19"/>
      <c r="Q108" s="18"/>
      <c r="R108" s="17"/>
      <c r="S108" s="16"/>
      <c r="T108" s="18"/>
      <c r="U108" s="17"/>
      <c r="V108" s="16"/>
      <c r="W108" s="18"/>
      <c r="X108" s="17"/>
      <c r="Y108" s="16"/>
      <c r="Z108" s="18"/>
      <c r="AA108" s="17"/>
      <c r="AB108" s="16"/>
      <c r="AC108" s="18"/>
      <c r="AD108" s="17"/>
      <c r="AE108" s="16"/>
      <c r="AF108" s="15"/>
    </row>
    <row r="109" spans="1:32" x14ac:dyDescent="0.2">
      <c r="L109" s="20"/>
      <c r="M109" s="21"/>
      <c r="N109" s="18"/>
      <c r="O109" s="20"/>
      <c r="P109" s="19"/>
      <c r="Q109" s="18"/>
      <c r="R109" s="17"/>
      <c r="S109" s="16"/>
      <c r="T109" s="18"/>
      <c r="U109" s="17"/>
      <c r="V109" s="16"/>
      <c r="W109" s="18"/>
      <c r="X109" s="17"/>
      <c r="Y109" s="16"/>
      <c r="Z109" s="18"/>
      <c r="AA109" s="17"/>
      <c r="AB109" s="16"/>
      <c r="AC109" s="18"/>
      <c r="AD109" s="17"/>
      <c r="AE109" s="16"/>
      <c r="AF109" s="15"/>
    </row>
    <row r="110" spans="1:32" x14ac:dyDescent="0.2">
      <c r="L110" s="20"/>
      <c r="M110" s="21"/>
      <c r="N110" s="18"/>
      <c r="O110" s="20"/>
      <c r="P110" s="19"/>
      <c r="Q110" s="18"/>
      <c r="R110" s="17"/>
      <c r="S110" s="16"/>
      <c r="T110" s="18"/>
      <c r="U110" s="17"/>
      <c r="V110" s="16"/>
      <c r="W110" s="18"/>
      <c r="X110" s="17"/>
      <c r="Y110" s="16"/>
      <c r="Z110" s="18"/>
      <c r="AA110" s="17"/>
      <c r="AB110" s="16"/>
      <c r="AC110" s="18"/>
      <c r="AD110" s="17"/>
      <c r="AE110" s="16"/>
      <c r="AF110" s="15"/>
    </row>
    <row r="111" spans="1:32" x14ac:dyDescent="0.2">
      <c r="L111" s="20"/>
      <c r="M111" s="21"/>
      <c r="N111" s="18"/>
      <c r="O111" s="20"/>
      <c r="P111" s="19"/>
      <c r="Q111" s="18"/>
      <c r="R111" s="17"/>
      <c r="S111" s="16"/>
      <c r="T111" s="18"/>
      <c r="U111" s="17"/>
      <c r="V111" s="16"/>
      <c r="W111" s="18"/>
      <c r="X111" s="17"/>
      <c r="Y111" s="16"/>
      <c r="Z111" s="18"/>
      <c r="AA111" s="17"/>
      <c r="AB111" s="16"/>
      <c r="AC111" s="18"/>
      <c r="AD111" s="17"/>
      <c r="AE111" s="16"/>
      <c r="AF111" s="15"/>
    </row>
    <row r="112" spans="1:32" x14ac:dyDescent="0.2">
      <c r="L112" s="20"/>
      <c r="M112" s="21"/>
      <c r="N112" s="18"/>
      <c r="O112" s="20"/>
      <c r="P112" s="19"/>
      <c r="Q112" s="18"/>
      <c r="R112" s="17"/>
      <c r="S112" s="16"/>
      <c r="T112" s="18"/>
      <c r="U112" s="17"/>
      <c r="V112" s="16"/>
      <c r="W112" s="18"/>
      <c r="X112" s="17"/>
      <c r="Y112" s="16"/>
      <c r="Z112" s="18"/>
      <c r="AA112" s="17"/>
      <c r="AB112" s="16"/>
      <c r="AC112" s="18"/>
      <c r="AD112" s="17"/>
      <c r="AE112" s="16"/>
      <c r="AF112" s="15"/>
    </row>
    <row r="113" spans="12:32" x14ac:dyDescent="0.2">
      <c r="L113" s="20"/>
      <c r="M113" s="21"/>
      <c r="N113" s="18"/>
      <c r="O113" s="20"/>
      <c r="P113" s="19"/>
      <c r="Q113" s="18"/>
      <c r="R113" s="17"/>
      <c r="S113" s="16"/>
      <c r="T113" s="18"/>
      <c r="U113" s="17"/>
      <c r="V113" s="16"/>
      <c r="W113" s="18"/>
      <c r="X113" s="17"/>
      <c r="Y113" s="16"/>
      <c r="Z113" s="18"/>
      <c r="AA113" s="17"/>
      <c r="AB113" s="16"/>
      <c r="AC113" s="18"/>
      <c r="AD113" s="17"/>
      <c r="AE113" s="16"/>
      <c r="AF113" s="15"/>
    </row>
    <row r="114" spans="12:32" x14ac:dyDescent="0.2">
      <c r="L114" s="20"/>
      <c r="M114" s="21"/>
      <c r="N114" s="18"/>
      <c r="O114" s="20"/>
      <c r="P114" s="19"/>
      <c r="Q114" s="18"/>
      <c r="R114" s="17"/>
      <c r="S114" s="16"/>
      <c r="T114" s="18"/>
      <c r="U114" s="17"/>
      <c r="V114" s="16"/>
      <c r="W114" s="18"/>
      <c r="X114" s="17"/>
      <c r="Y114" s="16"/>
      <c r="Z114" s="18"/>
      <c r="AA114" s="17"/>
      <c r="AB114" s="16"/>
      <c r="AC114" s="18"/>
      <c r="AD114" s="17"/>
      <c r="AE114" s="16"/>
      <c r="AF114" s="15"/>
    </row>
    <row r="115" spans="12:32" ht="13.5" thickBot="1" x14ac:dyDescent="0.25">
      <c r="L115" s="13"/>
      <c r="M115" s="14"/>
      <c r="N115" s="11"/>
      <c r="O115" s="13"/>
      <c r="P115" s="12"/>
      <c r="Q115" s="11"/>
      <c r="R115" s="10"/>
      <c r="S115" s="9"/>
      <c r="T115" s="11"/>
      <c r="U115" s="10"/>
      <c r="V115" s="9"/>
      <c r="W115" s="11"/>
      <c r="X115" s="10"/>
      <c r="Y115" s="9"/>
      <c r="Z115" s="11"/>
      <c r="AA115" s="10"/>
      <c r="AB115" s="9"/>
      <c r="AC115" s="11"/>
      <c r="AD115" s="10"/>
      <c r="AE115" s="9"/>
      <c r="AF115" s="8"/>
    </row>
  </sheetData>
  <autoFilter ref="A2:AF74" xr:uid="{CD2B44CE-0E7C-47C3-A605-1A817106A50D}">
    <sortState ref="A3:AF74">
      <sortCondition ref="N2:N74"/>
    </sortState>
  </autoFilter>
  <mergeCells count="15">
    <mergeCell ref="O82:Q82"/>
    <mergeCell ref="R82:T82"/>
    <mergeCell ref="U82:W82"/>
    <mergeCell ref="X82:Z82"/>
    <mergeCell ref="AA82:AC82"/>
    <mergeCell ref="L82:N82"/>
    <mergeCell ref="L1:N1"/>
    <mergeCell ref="A1:I1"/>
    <mergeCell ref="AD1:AF1"/>
    <mergeCell ref="O1:Q1"/>
    <mergeCell ref="R1:T1"/>
    <mergeCell ref="U1:W1"/>
    <mergeCell ref="X1:Z1"/>
    <mergeCell ref="AA1:AC1"/>
    <mergeCell ref="AD82:AF82"/>
  </mergeCells>
  <conditionalFormatting sqref="A3:I80">
    <cfRule type="expression" dxfId="1321" priority="1300">
      <formula>MOD(ROW(A5),3)=0</formula>
    </cfRule>
    <cfRule type="expression" dxfId="1320" priority="1301">
      <formula>MOD(ROW(A3),3)=0</formula>
    </cfRule>
  </conditionalFormatting>
  <conditionalFormatting sqref="L1:AF72">
    <cfRule type="expression" dxfId="1319" priority="1299">
      <formula>MOD(ROW(L3),2)=0</formula>
    </cfRule>
  </conditionalFormatting>
  <conditionalFormatting sqref="L84:AF115">
    <cfRule type="expression" dxfId="1318" priority="1298">
      <formula>MOD(ROW(L84),2)=0</formula>
    </cfRule>
  </conditionalFormatting>
  <conditionalFormatting sqref="A73:I74">
    <cfRule type="expression" dxfId="1317" priority="1302">
      <formula>MOD(ROW(A81),3)=0</formula>
    </cfRule>
  </conditionalFormatting>
  <conditionalFormatting sqref="L73:AF74">
    <cfRule type="expression" dxfId="1316" priority="1303">
      <formula>MOD(ROW(L81),2)=0</formula>
    </cfRule>
  </conditionalFormatting>
  <conditionalFormatting sqref="A75:I80">
    <cfRule type="expression" dxfId="1315" priority="1304">
      <formula>MOD(ROW(A84),3)=0</formula>
    </cfRule>
  </conditionalFormatting>
  <conditionalFormatting sqref="L75:AF80">
    <cfRule type="expression" dxfId="1314" priority="1305">
      <formula>MOD(ROW(L84),2)=0</formula>
    </cfRule>
  </conditionalFormatting>
  <conditionalFormatting sqref="E3:H3">
    <cfRule type="top10" dxfId="1313" priority="1297" bottom="1" rank="1"/>
  </conditionalFormatting>
  <conditionalFormatting sqref="E4:G4">
    <cfRule type="top10" dxfId="1312" priority="1296" bottom="1" rank="1"/>
  </conditionalFormatting>
  <conditionalFormatting sqref="E5:G5">
    <cfRule type="top10" dxfId="1311" priority="1295" bottom="1" rank="1"/>
  </conditionalFormatting>
  <conditionalFormatting sqref="E6:G19">
    <cfRule type="top10" dxfId="1310" priority="1294" bottom="1" rank="1"/>
  </conditionalFormatting>
  <conditionalFormatting sqref="E7:G7">
    <cfRule type="top10" dxfId="1309" priority="1293" bottom="1" rank="1"/>
  </conditionalFormatting>
  <conditionalFormatting sqref="E8:G8">
    <cfRule type="top10" dxfId="1308" priority="1292" bottom="1" rank="1"/>
  </conditionalFormatting>
  <conditionalFormatting sqref="E9:G9">
    <cfRule type="top10" dxfId="1307" priority="1291" bottom="1" rank="1"/>
  </conditionalFormatting>
  <conditionalFormatting sqref="E10:G10">
    <cfRule type="top10" dxfId="1306" priority="1290" bottom="1" rank="1"/>
  </conditionalFormatting>
  <conditionalFormatting sqref="E11:G11 G12">
    <cfRule type="top10" dxfId="1305" priority="1289" bottom="1" rank="1"/>
  </conditionalFormatting>
  <conditionalFormatting sqref="E12:G12">
    <cfRule type="top10" dxfId="1304" priority="1288" bottom="1" rank="1"/>
  </conditionalFormatting>
  <conditionalFormatting sqref="E13:G13">
    <cfRule type="top10" dxfId="1303" priority="1287" bottom="1" rank="1"/>
  </conditionalFormatting>
  <conditionalFormatting sqref="E14:G14">
    <cfRule type="top10" dxfId="1302" priority="1286" bottom="1" rank="1"/>
  </conditionalFormatting>
  <conditionalFormatting sqref="E15:G15">
    <cfRule type="top10" dxfId="1301" priority="1285" bottom="1" rank="1"/>
  </conditionalFormatting>
  <conditionalFormatting sqref="E16:G16">
    <cfRule type="top10" dxfId="1300" priority="1284" bottom="1" rank="1"/>
  </conditionalFormatting>
  <conditionalFormatting sqref="E17:G17">
    <cfRule type="top10" dxfId="1299" priority="1283" bottom="1" rank="1"/>
  </conditionalFormatting>
  <conditionalFormatting sqref="E18:G18">
    <cfRule type="top10" dxfId="1298" priority="1282" bottom="1" rank="1"/>
  </conditionalFormatting>
  <conditionalFormatting sqref="E19:G19">
    <cfRule type="top10" dxfId="1297" priority="1281" bottom="1" rank="1"/>
  </conditionalFormatting>
  <conditionalFormatting sqref="E20:G20">
    <cfRule type="top10" dxfId="1296" priority="1280" bottom="1" rank="1"/>
  </conditionalFormatting>
  <conditionalFormatting sqref="E20:G20">
    <cfRule type="top10" dxfId="1295" priority="1279" bottom="1" rank="1"/>
  </conditionalFormatting>
  <conditionalFormatting sqref="E21:G21">
    <cfRule type="top10" dxfId="1294" priority="1278" bottom="1" rank="1"/>
  </conditionalFormatting>
  <conditionalFormatting sqref="E21:G21">
    <cfRule type="top10" dxfId="1293" priority="1277" bottom="1" rank="1"/>
  </conditionalFormatting>
  <conditionalFormatting sqref="E4:H4">
    <cfRule type="top10" dxfId="1292" priority="1276" bottom="1" rank="1"/>
  </conditionalFormatting>
  <conditionalFormatting sqref="E5:G5">
    <cfRule type="top10" dxfId="1291" priority="1275" bottom="1" rank="1"/>
  </conditionalFormatting>
  <conditionalFormatting sqref="E5:H5">
    <cfRule type="top10" dxfId="1290" priority="1274" bottom="1" rank="1"/>
  </conditionalFormatting>
  <conditionalFormatting sqref="E6:G6">
    <cfRule type="top10" dxfId="1289" priority="1273" bottom="1" rank="1"/>
  </conditionalFormatting>
  <conditionalFormatting sqref="E6:G6">
    <cfRule type="top10" dxfId="1288" priority="1272" bottom="1" rank="1"/>
  </conditionalFormatting>
  <conditionalFormatting sqref="E6:H6">
    <cfRule type="top10" dxfId="1287" priority="1271" bottom="1" rank="1"/>
  </conditionalFormatting>
  <conditionalFormatting sqref="E7:G7">
    <cfRule type="top10" dxfId="1286" priority="1270" bottom="1" rank="1"/>
  </conditionalFormatting>
  <conditionalFormatting sqref="E7:G7">
    <cfRule type="top10" dxfId="1285" priority="1269" bottom="1" rank="1"/>
  </conditionalFormatting>
  <conditionalFormatting sqref="E7:H7">
    <cfRule type="top10" dxfId="1284" priority="1268" bottom="1" rank="1"/>
  </conditionalFormatting>
  <conditionalFormatting sqref="E4:H4">
    <cfRule type="top10" dxfId="1283" priority="1267" bottom="1" rank="1"/>
  </conditionalFormatting>
  <conditionalFormatting sqref="E5:G5">
    <cfRule type="top10" dxfId="1282" priority="1266" bottom="1" rank="1"/>
  </conditionalFormatting>
  <conditionalFormatting sqref="E5:H5">
    <cfRule type="top10" dxfId="1281" priority="1265" bottom="1" rank="1"/>
  </conditionalFormatting>
  <conditionalFormatting sqref="E5:H5">
    <cfRule type="top10" dxfId="1280" priority="1264" bottom="1" rank="1"/>
  </conditionalFormatting>
  <conditionalFormatting sqref="E6:G6">
    <cfRule type="top10" dxfId="1279" priority="1263" bottom="1" rank="1"/>
  </conditionalFormatting>
  <conditionalFormatting sqref="E6:G6">
    <cfRule type="top10" dxfId="1278" priority="1262" bottom="1" rank="1"/>
  </conditionalFormatting>
  <conditionalFormatting sqref="E6:H6">
    <cfRule type="top10" dxfId="1277" priority="1261" bottom="1" rank="1"/>
  </conditionalFormatting>
  <conditionalFormatting sqref="E6:G6">
    <cfRule type="top10" dxfId="1276" priority="1260" bottom="1" rank="1"/>
  </conditionalFormatting>
  <conditionalFormatting sqref="E6:H6">
    <cfRule type="top10" dxfId="1275" priority="1259" bottom="1" rank="1"/>
  </conditionalFormatting>
  <conditionalFormatting sqref="E6:H6">
    <cfRule type="top10" dxfId="1274" priority="1258" bottom="1" rank="1"/>
  </conditionalFormatting>
  <conditionalFormatting sqref="E7:G7">
    <cfRule type="top10" dxfId="1273" priority="1257" bottom="1" rank="1"/>
  </conditionalFormatting>
  <conditionalFormatting sqref="E7:G7">
    <cfRule type="top10" dxfId="1272" priority="1256" bottom="1" rank="1"/>
  </conditionalFormatting>
  <conditionalFormatting sqref="E7:H7">
    <cfRule type="top10" dxfId="1271" priority="1255" bottom="1" rank="1"/>
  </conditionalFormatting>
  <conditionalFormatting sqref="E7:G7">
    <cfRule type="top10" dxfId="1270" priority="1254" bottom="1" rank="1"/>
  </conditionalFormatting>
  <conditionalFormatting sqref="E7:G7">
    <cfRule type="top10" dxfId="1269" priority="1253" bottom="1" rank="1"/>
  </conditionalFormatting>
  <conditionalFormatting sqref="E7:H7">
    <cfRule type="top10" dxfId="1268" priority="1252" bottom="1" rank="1"/>
  </conditionalFormatting>
  <conditionalFormatting sqref="E7:G7">
    <cfRule type="top10" dxfId="1267" priority="1251" bottom="1" rank="1"/>
  </conditionalFormatting>
  <conditionalFormatting sqref="E7:H7">
    <cfRule type="top10" dxfId="1266" priority="1250" bottom="1" rank="1"/>
  </conditionalFormatting>
  <conditionalFormatting sqref="E7:H7">
    <cfRule type="top10" dxfId="1265" priority="1249" bottom="1" rank="1"/>
  </conditionalFormatting>
  <conditionalFormatting sqref="E8:G8">
    <cfRule type="top10" dxfId="1264" priority="1248" bottom="1" rank="1"/>
  </conditionalFormatting>
  <conditionalFormatting sqref="E8:G8">
    <cfRule type="top10" dxfId="1263" priority="1247" bottom="1" rank="1"/>
  </conditionalFormatting>
  <conditionalFormatting sqref="E8:G8">
    <cfRule type="top10" dxfId="1262" priority="1246" bottom="1" rank="1"/>
  </conditionalFormatting>
  <conditionalFormatting sqref="E8:H8">
    <cfRule type="top10" dxfId="1261" priority="1245" bottom="1" rank="1"/>
  </conditionalFormatting>
  <conditionalFormatting sqref="E8:G8">
    <cfRule type="top10" dxfId="1260" priority="1244" bottom="1" rank="1"/>
  </conditionalFormatting>
  <conditionalFormatting sqref="E8:G8">
    <cfRule type="top10" dxfId="1259" priority="1243" bottom="1" rank="1"/>
  </conditionalFormatting>
  <conditionalFormatting sqref="E8:H8">
    <cfRule type="top10" dxfId="1258" priority="1242" bottom="1" rank="1"/>
  </conditionalFormatting>
  <conditionalFormatting sqref="E8:G8">
    <cfRule type="top10" dxfId="1257" priority="1241" bottom="1" rank="1"/>
  </conditionalFormatting>
  <conditionalFormatting sqref="E8:G8">
    <cfRule type="top10" dxfId="1256" priority="1240" bottom="1" rank="1"/>
  </conditionalFormatting>
  <conditionalFormatting sqref="E8:H8">
    <cfRule type="top10" dxfId="1255" priority="1239" bottom="1" rank="1"/>
  </conditionalFormatting>
  <conditionalFormatting sqref="E8:G8">
    <cfRule type="top10" dxfId="1254" priority="1238" bottom="1" rank="1"/>
  </conditionalFormatting>
  <conditionalFormatting sqref="E8:H8">
    <cfRule type="top10" dxfId="1253" priority="1237" bottom="1" rank="1"/>
  </conditionalFormatting>
  <conditionalFormatting sqref="E8:H8">
    <cfRule type="top10" dxfId="1252" priority="1236" bottom="1" rank="1"/>
  </conditionalFormatting>
  <conditionalFormatting sqref="E9:G9">
    <cfRule type="top10" dxfId="1251" priority="1235" bottom="1" rank="1"/>
  </conditionalFormatting>
  <conditionalFormatting sqref="E9:G9">
    <cfRule type="top10" dxfId="1250" priority="1234" bottom="1" rank="1"/>
  </conditionalFormatting>
  <conditionalFormatting sqref="E9:G9">
    <cfRule type="top10" dxfId="1249" priority="1233" bottom="1" rank="1"/>
  </conditionalFormatting>
  <conditionalFormatting sqref="E9:G9">
    <cfRule type="top10" dxfId="1248" priority="1232" bottom="1" rank="1"/>
  </conditionalFormatting>
  <conditionalFormatting sqref="E9:H9">
    <cfRule type="top10" dxfId="1247" priority="1231" bottom="1" rank="1"/>
  </conditionalFormatting>
  <conditionalFormatting sqref="E9:G9">
    <cfRule type="top10" dxfId="1246" priority="1230" bottom="1" rank="1"/>
  </conditionalFormatting>
  <conditionalFormatting sqref="E9:G9">
    <cfRule type="top10" dxfId="1245" priority="1229" bottom="1" rank="1"/>
  </conditionalFormatting>
  <conditionalFormatting sqref="E9:H9">
    <cfRule type="top10" dxfId="1244" priority="1228" bottom="1" rank="1"/>
  </conditionalFormatting>
  <conditionalFormatting sqref="E9:G9">
    <cfRule type="top10" dxfId="1243" priority="1227" bottom="1" rank="1"/>
  </conditionalFormatting>
  <conditionalFormatting sqref="E9:G9">
    <cfRule type="top10" dxfId="1242" priority="1226" bottom="1" rank="1"/>
  </conditionalFormatting>
  <conditionalFormatting sqref="E9:H9">
    <cfRule type="top10" dxfId="1241" priority="1225" bottom="1" rank="1"/>
  </conditionalFormatting>
  <conditionalFormatting sqref="E9:G9">
    <cfRule type="top10" dxfId="1240" priority="1224" bottom="1" rank="1"/>
  </conditionalFormatting>
  <conditionalFormatting sqref="E9:H9">
    <cfRule type="top10" dxfId="1239" priority="1223" bottom="1" rank="1"/>
  </conditionalFormatting>
  <conditionalFormatting sqref="E9:H9">
    <cfRule type="top10" dxfId="1238" priority="1222" bottom="1" rank="1"/>
  </conditionalFormatting>
  <conditionalFormatting sqref="E10:G10">
    <cfRule type="top10" dxfId="1237" priority="1221" bottom="1" rank="1"/>
  </conditionalFormatting>
  <conditionalFormatting sqref="E10:G10">
    <cfRule type="top10" dxfId="1236" priority="1220" bottom="1" rank="1"/>
  </conditionalFormatting>
  <conditionalFormatting sqref="E10:G10">
    <cfRule type="top10" dxfId="1235" priority="1219" bottom="1" rank="1"/>
  </conditionalFormatting>
  <conditionalFormatting sqref="E10:G10">
    <cfRule type="top10" dxfId="1234" priority="1218" bottom="1" rank="1"/>
  </conditionalFormatting>
  <conditionalFormatting sqref="E10:G10">
    <cfRule type="top10" dxfId="1233" priority="1217" bottom="1" rank="1"/>
  </conditionalFormatting>
  <conditionalFormatting sqref="E10:H10">
    <cfRule type="top10" dxfId="1232" priority="1216" bottom="1" rank="1"/>
  </conditionalFormatting>
  <conditionalFormatting sqref="E10:G10">
    <cfRule type="top10" dxfId="1231" priority="1215" bottom="1" rank="1"/>
  </conditionalFormatting>
  <conditionalFormatting sqref="E10:G10">
    <cfRule type="top10" dxfId="1230" priority="1214" bottom="1" rank="1"/>
  </conditionalFormatting>
  <conditionalFormatting sqref="E10:H10">
    <cfRule type="top10" dxfId="1229" priority="1213" bottom="1" rank="1"/>
  </conditionalFormatting>
  <conditionalFormatting sqref="E10:G10">
    <cfRule type="top10" dxfId="1228" priority="1212" bottom="1" rank="1"/>
  </conditionalFormatting>
  <conditionalFormatting sqref="E10:G10">
    <cfRule type="top10" dxfId="1227" priority="1211" bottom="1" rank="1"/>
  </conditionalFormatting>
  <conditionalFormatting sqref="E10:H10">
    <cfRule type="top10" dxfId="1226" priority="1210" bottom="1" rank="1"/>
  </conditionalFormatting>
  <conditionalFormatting sqref="E10:G10">
    <cfRule type="top10" dxfId="1225" priority="1209" bottom="1" rank="1"/>
  </conditionalFormatting>
  <conditionalFormatting sqref="E10:H10">
    <cfRule type="top10" dxfId="1224" priority="1208" bottom="1" rank="1"/>
  </conditionalFormatting>
  <conditionalFormatting sqref="E10:H10">
    <cfRule type="top10" dxfId="1223" priority="1207" bottom="1" rank="1"/>
  </conditionalFormatting>
  <conditionalFormatting sqref="E11:G11 G12">
    <cfRule type="top10" dxfId="1222" priority="1206" bottom="1" rank="1"/>
  </conditionalFormatting>
  <conditionalFormatting sqref="E11:G11 G12">
    <cfRule type="top10" dxfId="1221" priority="1205" bottom="1" rank="1"/>
  </conditionalFormatting>
  <conditionalFormatting sqref="E11:G11 G12">
    <cfRule type="top10" dxfId="1220" priority="1204" bottom="1" rank="1"/>
  </conditionalFormatting>
  <conditionalFormatting sqref="E11:G11 G12">
    <cfRule type="top10" dxfId="1219" priority="1203" bottom="1" rank="1"/>
  </conditionalFormatting>
  <conditionalFormatting sqref="E11:G11 G12">
    <cfRule type="top10" dxfId="1218" priority="1202" bottom="1" rank="1"/>
  </conditionalFormatting>
  <conditionalFormatting sqref="E11:G11 G12">
    <cfRule type="top10" dxfId="1217" priority="1201" bottom="1" rank="1"/>
  </conditionalFormatting>
  <conditionalFormatting sqref="E11:H11 G12">
    <cfRule type="top10" dxfId="1216" priority="1200" bottom="1" rank="1"/>
  </conditionalFormatting>
  <conditionalFormatting sqref="E11:G11 G12">
    <cfRule type="top10" dxfId="1215" priority="1199" bottom="1" rank="1"/>
  </conditionalFormatting>
  <conditionalFormatting sqref="E11:G11 G12">
    <cfRule type="top10" dxfId="1214" priority="1198" bottom="1" rank="1"/>
  </conditionalFormatting>
  <conditionalFormatting sqref="E11:H11 G12">
    <cfRule type="top10" dxfId="1213" priority="1197" bottom="1" rank="1"/>
  </conditionalFormatting>
  <conditionalFormatting sqref="E11:G11 G12">
    <cfRule type="top10" dxfId="1212" priority="1196" bottom="1" rank="1"/>
  </conditionalFormatting>
  <conditionalFormatting sqref="E11:G11 G12">
    <cfRule type="top10" dxfId="1211" priority="1195" bottom="1" rank="1"/>
  </conditionalFormatting>
  <conditionalFormatting sqref="E11:H11 G12">
    <cfRule type="top10" dxfId="1210" priority="1194" bottom="1" rank="1"/>
  </conditionalFormatting>
  <conditionalFormatting sqref="E11:G11 G12">
    <cfRule type="top10" dxfId="1209" priority="1193" bottom="1" rank="1"/>
  </conditionalFormatting>
  <conditionalFormatting sqref="E11:H11 G12">
    <cfRule type="top10" dxfId="1208" priority="1192" bottom="1" rank="1"/>
  </conditionalFormatting>
  <conditionalFormatting sqref="E11:H11 G12">
    <cfRule type="top10" dxfId="1207" priority="1191" bottom="1" rank="1"/>
  </conditionalFormatting>
  <conditionalFormatting sqref="E12:G12">
    <cfRule type="top10" dxfId="1206" priority="1190" bottom="1" rank="1"/>
  </conditionalFormatting>
  <conditionalFormatting sqref="E12:G12">
    <cfRule type="top10" dxfId="1205" priority="1189" bottom="1" rank="1"/>
  </conditionalFormatting>
  <conditionalFormatting sqref="E12:G12">
    <cfRule type="top10" dxfId="1204" priority="1188" bottom="1" rank="1"/>
  </conditionalFormatting>
  <conditionalFormatting sqref="E12:G12">
    <cfRule type="top10" dxfId="1203" priority="1187" bottom="1" rank="1"/>
  </conditionalFormatting>
  <conditionalFormatting sqref="E12:G12">
    <cfRule type="top10" dxfId="1202" priority="1186" bottom="1" rank="1"/>
  </conditionalFormatting>
  <conditionalFormatting sqref="E12:G12">
    <cfRule type="top10" dxfId="1201" priority="1185" bottom="1" rank="1"/>
  </conditionalFormatting>
  <conditionalFormatting sqref="E12:G12">
    <cfRule type="top10" dxfId="1200" priority="1184" bottom="1" rank="1"/>
  </conditionalFormatting>
  <conditionalFormatting sqref="E12:H12">
    <cfRule type="top10" dxfId="1199" priority="1183" bottom="1" rank="1"/>
  </conditionalFormatting>
  <conditionalFormatting sqref="E12:G12">
    <cfRule type="top10" dxfId="1198" priority="1182" bottom="1" rank="1"/>
  </conditionalFormatting>
  <conditionalFormatting sqref="E12:G12">
    <cfRule type="top10" dxfId="1197" priority="1181" bottom="1" rank="1"/>
  </conditionalFormatting>
  <conditionalFormatting sqref="E12:H12">
    <cfRule type="top10" dxfId="1196" priority="1180" bottom="1" rank="1"/>
  </conditionalFormatting>
  <conditionalFormatting sqref="E12:G12">
    <cfRule type="top10" dxfId="1195" priority="1179" bottom="1" rank="1"/>
  </conditionalFormatting>
  <conditionalFormatting sqref="E12:G12">
    <cfRule type="top10" dxfId="1194" priority="1178" bottom="1" rank="1"/>
  </conditionalFormatting>
  <conditionalFormatting sqref="E12:H12">
    <cfRule type="top10" dxfId="1193" priority="1177" bottom="1" rank="1"/>
  </conditionalFormatting>
  <conditionalFormatting sqref="E12:G12">
    <cfRule type="top10" dxfId="1192" priority="1176" bottom="1" rank="1"/>
  </conditionalFormatting>
  <conditionalFormatting sqref="E12:H12">
    <cfRule type="top10" dxfId="1191" priority="1175" bottom="1" rank="1"/>
  </conditionalFormatting>
  <conditionalFormatting sqref="E12:H12">
    <cfRule type="top10" dxfId="1190" priority="1174" bottom="1" rank="1"/>
  </conditionalFormatting>
  <conditionalFormatting sqref="E13:G13">
    <cfRule type="top10" dxfId="1189" priority="1173" bottom="1" rank="1"/>
  </conditionalFormatting>
  <conditionalFormatting sqref="E13:G13">
    <cfRule type="top10" dxfId="1188" priority="1172" bottom="1" rank="1"/>
  </conditionalFormatting>
  <conditionalFormatting sqref="E13:G13">
    <cfRule type="top10" dxfId="1187" priority="1171" bottom="1" rank="1"/>
  </conditionalFormatting>
  <conditionalFormatting sqref="E13:G13">
    <cfRule type="top10" dxfId="1186" priority="1170" bottom="1" rank="1"/>
  </conditionalFormatting>
  <conditionalFormatting sqref="E13:G13">
    <cfRule type="top10" dxfId="1185" priority="1169" bottom="1" rank="1"/>
  </conditionalFormatting>
  <conditionalFormatting sqref="E13:G13">
    <cfRule type="top10" dxfId="1184" priority="1168" bottom="1" rank="1"/>
  </conditionalFormatting>
  <conditionalFormatting sqref="E13:G13">
    <cfRule type="top10" dxfId="1183" priority="1167" bottom="1" rank="1"/>
  </conditionalFormatting>
  <conditionalFormatting sqref="E13:G13">
    <cfRule type="top10" dxfId="1182" priority="1166" bottom="1" rank="1"/>
  </conditionalFormatting>
  <conditionalFormatting sqref="E13:H13">
    <cfRule type="top10" dxfId="1181" priority="1165" bottom="1" rank="1"/>
  </conditionalFormatting>
  <conditionalFormatting sqref="E13:G13">
    <cfRule type="top10" dxfId="1180" priority="1164" bottom="1" rank="1"/>
  </conditionalFormatting>
  <conditionalFormatting sqref="E13:G13">
    <cfRule type="top10" dxfId="1179" priority="1163" bottom="1" rank="1"/>
  </conditionalFormatting>
  <conditionalFormatting sqref="E13:H13">
    <cfRule type="top10" dxfId="1178" priority="1162" bottom="1" rank="1"/>
  </conditionalFormatting>
  <conditionalFormatting sqref="E13:G13">
    <cfRule type="top10" dxfId="1177" priority="1161" bottom="1" rank="1"/>
  </conditionalFormatting>
  <conditionalFormatting sqref="E13:G13">
    <cfRule type="top10" dxfId="1176" priority="1160" bottom="1" rank="1"/>
  </conditionalFormatting>
  <conditionalFormatting sqref="E13:H13">
    <cfRule type="top10" dxfId="1175" priority="1159" bottom="1" rank="1"/>
  </conditionalFormatting>
  <conditionalFormatting sqref="E13:G13">
    <cfRule type="top10" dxfId="1174" priority="1158" bottom="1" rank="1"/>
  </conditionalFormatting>
  <conditionalFormatting sqref="E13:H13">
    <cfRule type="top10" dxfId="1173" priority="1157" bottom="1" rank="1"/>
  </conditionalFormatting>
  <conditionalFormatting sqref="E13:H13">
    <cfRule type="top10" dxfId="1172" priority="1156" bottom="1" rank="1"/>
  </conditionalFormatting>
  <conditionalFormatting sqref="E14:G14">
    <cfRule type="top10" dxfId="1171" priority="1155" bottom="1" rank="1"/>
  </conditionalFormatting>
  <conditionalFormatting sqref="E14:G14">
    <cfRule type="top10" dxfId="1170" priority="1154" bottom="1" rank="1"/>
  </conditionalFormatting>
  <conditionalFormatting sqref="E14:G14">
    <cfRule type="top10" dxfId="1169" priority="1153" bottom="1" rank="1"/>
  </conditionalFormatting>
  <conditionalFormatting sqref="E14:G14">
    <cfRule type="top10" dxfId="1168" priority="1152" bottom="1" rank="1"/>
  </conditionalFormatting>
  <conditionalFormatting sqref="E14:G14">
    <cfRule type="top10" dxfId="1167" priority="1151" bottom="1" rank="1"/>
  </conditionalFormatting>
  <conditionalFormatting sqref="E14:G14">
    <cfRule type="top10" dxfId="1166" priority="1150" bottom="1" rank="1"/>
  </conditionalFormatting>
  <conditionalFormatting sqref="E14:G14">
    <cfRule type="top10" dxfId="1165" priority="1149" bottom="1" rank="1"/>
  </conditionalFormatting>
  <conditionalFormatting sqref="E14:G14">
    <cfRule type="top10" dxfId="1164" priority="1148" bottom="1" rank="1"/>
  </conditionalFormatting>
  <conditionalFormatting sqref="E14:G14">
    <cfRule type="top10" dxfId="1163" priority="1147" bottom="1" rank="1"/>
  </conditionalFormatting>
  <conditionalFormatting sqref="E14:H14">
    <cfRule type="top10" dxfId="1162" priority="1146" bottom="1" rank="1"/>
  </conditionalFormatting>
  <conditionalFormatting sqref="E14:G14">
    <cfRule type="top10" dxfId="1161" priority="1145" bottom="1" rank="1"/>
  </conditionalFormatting>
  <conditionalFormatting sqref="E14:G14">
    <cfRule type="top10" dxfId="1160" priority="1144" bottom="1" rank="1"/>
  </conditionalFormatting>
  <conditionalFormatting sqref="E14:H14">
    <cfRule type="top10" dxfId="1159" priority="1143" bottom="1" rank="1"/>
  </conditionalFormatting>
  <conditionalFormatting sqref="E14:G14">
    <cfRule type="top10" dxfId="1158" priority="1142" bottom="1" rank="1"/>
  </conditionalFormatting>
  <conditionalFormatting sqref="E14:G14">
    <cfRule type="top10" dxfId="1157" priority="1141" bottom="1" rank="1"/>
  </conditionalFormatting>
  <conditionalFormatting sqref="E14:H14">
    <cfRule type="top10" dxfId="1156" priority="1140" bottom="1" rank="1"/>
  </conditionalFormatting>
  <conditionalFormatting sqref="E14:G14">
    <cfRule type="top10" dxfId="1155" priority="1139" bottom="1" rank="1"/>
  </conditionalFormatting>
  <conditionalFormatting sqref="E14:H14">
    <cfRule type="top10" dxfId="1154" priority="1138" bottom="1" rank="1"/>
  </conditionalFormatting>
  <conditionalFormatting sqref="E14:H14">
    <cfRule type="top10" dxfId="1153" priority="1137" bottom="1" rank="1"/>
  </conditionalFormatting>
  <conditionalFormatting sqref="E15:G15">
    <cfRule type="top10" dxfId="1152" priority="1136" bottom="1" rank="1"/>
  </conditionalFormatting>
  <conditionalFormatting sqref="E15:G15">
    <cfRule type="top10" dxfId="1151" priority="1135" bottom="1" rank="1"/>
  </conditionalFormatting>
  <conditionalFormatting sqref="E15:G15">
    <cfRule type="top10" dxfId="1150" priority="1134" bottom="1" rank="1"/>
  </conditionalFormatting>
  <conditionalFormatting sqref="E15:G15">
    <cfRule type="top10" dxfId="1149" priority="1133" bottom="1" rank="1"/>
  </conditionalFormatting>
  <conditionalFormatting sqref="E15:G15">
    <cfRule type="top10" dxfId="1148" priority="1132" bottom="1" rank="1"/>
  </conditionalFormatting>
  <conditionalFormatting sqref="E15:G15">
    <cfRule type="top10" dxfId="1147" priority="1131" bottom="1" rank="1"/>
  </conditionalFormatting>
  <conditionalFormatting sqref="E15:G15">
    <cfRule type="top10" dxfId="1146" priority="1130" bottom="1" rank="1"/>
  </conditionalFormatting>
  <conditionalFormatting sqref="E15:G15">
    <cfRule type="top10" dxfId="1145" priority="1129" bottom="1" rank="1"/>
  </conditionalFormatting>
  <conditionalFormatting sqref="E15:G15">
    <cfRule type="top10" dxfId="1144" priority="1128" bottom="1" rank="1"/>
  </conditionalFormatting>
  <conditionalFormatting sqref="E15:G15">
    <cfRule type="top10" dxfId="1143" priority="1127" bottom="1" rank="1"/>
  </conditionalFormatting>
  <conditionalFormatting sqref="E15:H15">
    <cfRule type="top10" dxfId="1142" priority="1126" bottom="1" rank="1"/>
  </conditionalFormatting>
  <conditionalFormatting sqref="E15:G15">
    <cfRule type="top10" dxfId="1141" priority="1125" bottom="1" rank="1"/>
  </conditionalFormatting>
  <conditionalFormatting sqref="E15:G15">
    <cfRule type="top10" dxfId="1140" priority="1124" bottom="1" rank="1"/>
  </conditionalFormatting>
  <conditionalFormatting sqref="E15:H15">
    <cfRule type="top10" dxfId="1139" priority="1123" bottom="1" rank="1"/>
  </conditionalFormatting>
  <conditionalFormatting sqref="E15:G15">
    <cfRule type="top10" dxfId="1138" priority="1122" bottom="1" rank="1"/>
  </conditionalFormatting>
  <conditionalFormatting sqref="E15:G15">
    <cfRule type="top10" dxfId="1137" priority="1121" bottom="1" rank="1"/>
  </conditionalFormatting>
  <conditionalFormatting sqref="E15:H15">
    <cfRule type="top10" dxfId="1136" priority="1120" bottom="1" rank="1"/>
  </conditionalFormatting>
  <conditionalFormatting sqref="E15:G15">
    <cfRule type="top10" dxfId="1135" priority="1119" bottom="1" rank="1"/>
  </conditionalFormatting>
  <conditionalFormatting sqref="E15:H15">
    <cfRule type="top10" dxfId="1134" priority="1118" bottom="1" rank="1"/>
  </conditionalFormatting>
  <conditionalFormatting sqref="E15:H15">
    <cfRule type="top10" dxfId="1133" priority="1117" bottom="1" rank="1"/>
  </conditionalFormatting>
  <conditionalFormatting sqref="E16:G16">
    <cfRule type="top10" dxfId="1132" priority="1116" bottom="1" rank="1"/>
  </conditionalFormatting>
  <conditionalFormatting sqref="E16:G16">
    <cfRule type="top10" dxfId="1131" priority="1115" bottom="1" rank="1"/>
  </conditionalFormatting>
  <conditionalFormatting sqref="E16:G16">
    <cfRule type="top10" dxfId="1130" priority="1114" bottom="1" rank="1"/>
  </conditionalFormatting>
  <conditionalFormatting sqref="E16:G16">
    <cfRule type="top10" dxfId="1129" priority="1113" bottom="1" rank="1"/>
  </conditionalFormatting>
  <conditionalFormatting sqref="E16:G16">
    <cfRule type="top10" dxfId="1128" priority="1112" bottom="1" rank="1"/>
  </conditionalFormatting>
  <conditionalFormatting sqref="E16:G16">
    <cfRule type="top10" dxfId="1127" priority="1111" bottom="1" rank="1"/>
  </conditionalFormatting>
  <conditionalFormatting sqref="E16:G16">
    <cfRule type="top10" dxfId="1126" priority="1110" bottom="1" rank="1"/>
  </conditionalFormatting>
  <conditionalFormatting sqref="E16:G16">
    <cfRule type="top10" dxfId="1125" priority="1109" bottom="1" rank="1"/>
  </conditionalFormatting>
  <conditionalFormatting sqref="E16:G16">
    <cfRule type="top10" dxfId="1124" priority="1108" bottom="1" rank="1"/>
  </conditionalFormatting>
  <conditionalFormatting sqref="E16:G16">
    <cfRule type="top10" dxfId="1123" priority="1107" bottom="1" rank="1"/>
  </conditionalFormatting>
  <conditionalFormatting sqref="E16:G16">
    <cfRule type="top10" dxfId="1122" priority="1106" bottom="1" rank="1"/>
  </conditionalFormatting>
  <conditionalFormatting sqref="E16:H16">
    <cfRule type="top10" dxfId="1121" priority="1105" bottom="1" rank="1"/>
  </conditionalFormatting>
  <conditionalFormatting sqref="E16:G16">
    <cfRule type="top10" dxfId="1120" priority="1104" bottom="1" rank="1"/>
  </conditionalFormatting>
  <conditionalFormatting sqref="E16:G16">
    <cfRule type="top10" dxfId="1119" priority="1103" bottom="1" rank="1"/>
  </conditionalFormatting>
  <conditionalFormatting sqref="E16:H16">
    <cfRule type="top10" dxfId="1118" priority="1102" bottom="1" rank="1"/>
  </conditionalFormatting>
  <conditionalFormatting sqref="E16:G16">
    <cfRule type="top10" dxfId="1117" priority="1101" bottom="1" rank="1"/>
  </conditionalFormatting>
  <conditionalFormatting sqref="E16:G16">
    <cfRule type="top10" dxfId="1116" priority="1100" bottom="1" rank="1"/>
  </conditionalFormatting>
  <conditionalFormatting sqref="E16:H16">
    <cfRule type="top10" dxfId="1115" priority="1099" bottom="1" rank="1"/>
  </conditionalFormatting>
  <conditionalFormatting sqref="E16:G16">
    <cfRule type="top10" dxfId="1114" priority="1098" bottom="1" rank="1"/>
  </conditionalFormatting>
  <conditionalFormatting sqref="E16:H16">
    <cfRule type="top10" dxfId="1113" priority="1097" bottom="1" rank="1"/>
  </conditionalFormatting>
  <conditionalFormatting sqref="E16:H16">
    <cfRule type="top10" dxfId="1112" priority="1096" bottom="1" rank="1"/>
  </conditionalFormatting>
  <conditionalFormatting sqref="E17:G17">
    <cfRule type="top10" dxfId="1111" priority="1095" bottom="1" rank="1"/>
  </conditionalFormatting>
  <conditionalFormatting sqref="E17:G17">
    <cfRule type="top10" dxfId="1110" priority="1094" bottom="1" rank="1"/>
  </conditionalFormatting>
  <conditionalFormatting sqref="E17:G17">
    <cfRule type="top10" dxfId="1109" priority="1093" bottom="1" rank="1"/>
  </conditionalFormatting>
  <conditionalFormatting sqref="E17:G17">
    <cfRule type="top10" dxfId="1108" priority="1092" bottom="1" rank="1"/>
  </conditionalFormatting>
  <conditionalFormatting sqref="E17:G17">
    <cfRule type="top10" dxfId="1107" priority="1091" bottom="1" rank="1"/>
  </conditionalFormatting>
  <conditionalFormatting sqref="E17:G17">
    <cfRule type="top10" dxfId="1106" priority="1090" bottom="1" rank="1"/>
  </conditionalFormatting>
  <conditionalFormatting sqref="E17:G17">
    <cfRule type="top10" dxfId="1105" priority="1089" bottom="1" rank="1"/>
  </conditionalFormatting>
  <conditionalFormatting sqref="E17:G17">
    <cfRule type="top10" dxfId="1104" priority="1088" bottom="1" rank="1"/>
  </conditionalFormatting>
  <conditionalFormatting sqref="E17:G17">
    <cfRule type="top10" dxfId="1103" priority="1087" bottom="1" rank="1"/>
  </conditionalFormatting>
  <conditionalFormatting sqref="E17:G17">
    <cfRule type="top10" dxfId="1102" priority="1086" bottom="1" rank="1"/>
  </conditionalFormatting>
  <conditionalFormatting sqref="E17:G17">
    <cfRule type="top10" dxfId="1101" priority="1085" bottom="1" rank="1"/>
  </conditionalFormatting>
  <conditionalFormatting sqref="E17:G17">
    <cfRule type="top10" dxfId="1100" priority="1084" bottom="1" rank="1"/>
  </conditionalFormatting>
  <conditionalFormatting sqref="E17:H17">
    <cfRule type="top10" dxfId="1099" priority="1083" bottom="1" rank="1"/>
  </conditionalFormatting>
  <conditionalFormatting sqref="E17:G17">
    <cfRule type="top10" dxfId="1098" priority="1082" bottom="1" rank="1"/>
  </conditionalFormatting>
  <conditionalFormatting sqref="E17:G17">
    <cfRule type="top10" dxfId="1097" priority="1081" bottom="1" rank="1"/>
  </conditionalFormatting>
  <conditionalFormatting sqref="E17:H17">
    <cfRule type="top10" dxfId="1096" priority="1080" bottom="1" rank="1"/>
  </conditionalFormatting>
  <conditionalFormatting sqref="E17:G17">
    <cfRule type="top10" dxfId="1095" priority="1079" bottom="1" rank="1"/>
  </conditionalFormatting>
  <conditionalFormatting sqref="E17:G17">
    <cfRule type="top10" dxfId="1094" priority="1078" bottom="1" rank="1"/>
  </conditionalFormatting>
  <conditionalFormatting sqref="E17:H17">
    <cfRule type="top10" dxfId="1093" priority="1077" bottom="1" rank="1"/>
  </conditionalFormatting>
  <conditionalFormatting sqref="E17:G17">
    <cfRule type="top10" dxfId="1092" priority="1076" bottom="1" rank="1"/>
  </conditionalFormatting>
  <conditionalFormatting sqref="E17:H17">
    <cfRule type="top10" dxfId="1091" priority="1075" bottom="1" rank="1"/>
  </conditionalFormatting>
  <conditionalFormatting sqref="E17:H17">
    <cfRule type="top10" dxfId="1090" priority="1074" bottom="1" rank="1"/>
  </conditionalFormatting>
  <conditionalFormatting sqref="E18:G18">
    <cfRule type="top10" dxfId="1089" priority="1073" bottom="1" rank="1"/>
  </conditionalFormatting>
  <conditionalFormatting sqref="E18:G18">
    <cfRule type="top10" dxfId="1088" priority="1072" bottom="1" rank="1"/>
  </conditionalFormatting>
  <conditionalFormatting sqref="E18:G18">
    <cfRule type="top10" dxfId="1087" priority="1071" bottom="1" rank="1"/>
  </conditionalFormatting>
  <conditionalFormatting sqref="E18:G18">
    <cfRule type="top10" dxfId="1086" priority="1070" bottom="1" rank="1"/>
  </conditionalFormatting>
  <conditionalFormatting sqref="E18:G18">
    <cfRule type="top10" dxfId="1085" priority="1069" bottom="1" rank="1"/>
  </conditionalFormatting>
  <conditionalFormatting sqref="E18:G18">
    <cfRule type="top10" dxfId="1084" priority="1068" bottom="1" rank="1"/>
  </conditionalFormatting>
  <conditionalFormatting sqref="E18:G18">
    <cfRule type="top10" dxfId="1083" priority="1067" bottom="1" rank="1"/>
  </conditionalFormatting>
  <conditionalFormatting sqref="E18:G18">
    <cfRule type="top10" dxfId="1082" priority="1066" bottom="1" rank="1"/>
  </conditionalFormatting>
  <conditionalFormatting sqref="E18:G18">
    <cfRule type="top10" dxfId="1081" priority="1065" bottom="1" rank="1"/>
  </conditionalFormatting>
  <conditionalFormatting sqref="E18:G18">
    <cfRule type="top10" dxfId="1080" priority="1064" bottom="1" rank="1"/>
  </conditionalFormatting>
  <conditionalFormatting sqref="E18:G18">
    <cfRule type="top10" dxfId="1079" priority="1063" bottom="1" rank="1"/>
  </conditionalFormatting>
  <conditionalFormatting sqref="E18:G18">
    <cfRule type="top10" dxfId="1078" priority="1062" bottom="1" rank="1"/>
  </conditionalFormatting>
  <conditionalFormatting sqref="E18:G18">
    <cfRule type="top10" dxfId="1077" priority="1061" bottom="1" rank="1"/>
  </conditionalFormatting>
  <conditionalFormatting sqref="E18:H18">
    <cfRule type="top10" dxfId="1076" priority="1060" bottom="1" rank="1"/>
  </conditionalFormatting>
  <conditionalFormatting sqref="E18:G18">
    <cfRule type="top10" dxfId="1075" priority="1059" bottom="1" rank="1"/>
  </conditionalFormatting>
  <conditionalFormatting sqref="E18:G18">
    <cfRule type="top10" dxfId="1074" priority="1058" bottom="1" rank="1"/>
  </conditionalFormatting>
  <conditionalFormatting sqref="E18:H18">
    <cfRule type="top10" dxfId="1073" priority="1057" bottom="1" rank="1"/>
  </conditionalFormatting>
  <conditionalFormatting sqref="E18:G18">
    <cfRule type="top10" dxfId="1072" priority="1056" bottom="1" rank="1"/>
  </conditionalFormatting>
  <conditionalFormatting sqref="E18:G18">
    <cfRule type="top10" dxfId="1071" priority="1055" bottom="1" rank="1"/>
  </conditionalFormatting>
  <conditionalFormatting sqref="E18:H18">
    <cfRule type="top10" dxfId="1070" priority="1054" bottom="1" rank="1"/>
  </conditionalFormatting>
  <conditionalFormatting sqref="E18:G18">
    <cfRule type="top10" dxfId="1069" priority="1053" bottom="1" rank="1"/>
  </conditionalFormatting>
  <conditionalFormatting sqref="E18:H18">
    <cfRule type="top10" dxfId="1068" priority="1052" bottom="1" rank="1"/>
  </conditionalFormatting>
  <conditionalFormatting sqref="E18:H18">
    <cfRule type="top10" dxfId="1067" priority="1051" bottom="1" rank="1"/>
  </conditionalFormatting>
  <conditionalFormatting sqref="E19:G19">
    <cfRule type="top10" dxfId="1066" priority="1050" bottom="1" rank="1"/>
  </conditionalFormatting>
  <conditionalFormatting sqref="E19:G19">
    <cfRule type="top10" dxfId="1065" priority="1049" bottom="1" rank="1"/>
  </conditionalFormatting>
  <conditionalFormatting sqref="E19:G19">
    <cfRule type="top10" dxfId="1064" priority="1048" bottom="1" rank="1"/>
  </conditionalFormatting>
  <conditionalFormatting sqref="E19:G19">
    <cfRule type="top10" dxfId="1063" priority="1047" bottom="1" rank="1"/>
  </conditionalFormatting>
  <conditionalFormatting sqref="E19:G19">
    <cfRule type="top10" dxfId="1062" priority="1046" bottom="1" rank="1"/>
  </conditionalFormatting>
  <conditionalFormatting sqref="E19:G19">
    <cfRule type="top10" dxfId="1061" priority="1045" bottom="1" rank="1"/>
  </conditionalFormatting>
  <conditionalFormatting sqref="E19:G19">
    <cfRule type="top10" dxfId="1060" priority="1044" bottom="1" rank="1"/>
  </conditionalFormatting>
  <conditionalFormatting sqref="E19:G19">
    <cfRule type="top10" dxfId="1059" priority="1043" bottom="1" rank="1"/>
  </conditionalFormatting>
  <conditionalFormatting sqref="E19:G19">
    <cfRule type="top10" dxfId="1058" priority="1042" bottom="1" rank="1"/>
  </conditionalFormatting>
  <conditionalFormatting sqref="E19:G19">
    <cfRule type="top10" dxfId="1057" priority="1041" bottom="1" rank="1"/>
  </conditionalFormatting>
  <conditionalFormatting sqref="E19:G19">
    <cfRule type="top10" dxfId="1056" priority="1040" bottom="1" rank="1"/>
  </conditionalFormatting>
  <conditionalFormatting sqref="E19:G19">
    <cfRule type="top10" dxfId="1055" priority="1039" bottom="1" rank="1"/>
  </conditionalFormatting>
  <conditionalFormatting sqref="E19:G19">
    <cfRule type="top10" dxfId="1054" priority="1038" bottom="1" rank="1"/>
  </conditionalFormatting>
  <conditionalFormatting sqref="E19:G19">
    <cfRule type="top10" dxfId="1053" priority="1037" bottom="1" rank="1"/>
  </conditionalFormatting>
  <conditionalFormatting sqref="E19:H19">
    <cfRule type="top10" dxfId="1052" priority="1036" bottom="1" rank="1"/>
  </conditionalFormatting>
  <conditionalFormatting sqref="E19:G19">
    <cfRule type="top10" dxfId="1051" priority="1035" bottom="1" rank="1"/>
  </conditionalFormatting>
  <conditionalFormatting sqref="E19:G19">
    <cfRule type="top10" dxfId="1050" priority="1034" bottom="1" rank="1"/>
  </conditionalFormatting>
  <conditionalFormatting sqref="E19:H19">
    <cfRule type="top10" dxfId="1049" priority="1033" bottom="1" rank="1"/>
  </conditionalFormatting>
  <conditionalFormatting sqref="E19:G19">
    <cfRule type="top10" dxfId="1048" priority="1032" bottom="1" rank="1"/>
  </conditionalFormatting>
  <conditionalFormatting sqref="E19:G19">
    <cfRule type="top10" dxfId="1047" priority="1031" bottom="1" rank="1"/>
  </conditionalFormatting>
  <conditionalFormatting sqref="E19:H19">
    <cfRule type="top10" dxfId="1046" priority="1030" bottom="1" rank="1"/>
  </conditionalFormatting>
  <conditionalFormatting sqref="E19:G19">
    <cfRule type="top10" dxfId="1045" priority="1029" bottom="1" rank="1"/>
  </conditionalFormatting>
  <conditionalFormatting sqref="E19:H19">
    <cfRule type="top10" dxfId="1044" priority="1028" bottom="1" rank="1"/>
  </conditionalFormatting>
  <conditionalFormatting sqref="E19:H19">
    <cfRule type="top10" dxfId="1043" priority="1027" bottom="1" rank="1"/>
  </conditionalFormatting>
  <conditionalFormatting sqref="E20:G20">
    <cfRule type="top10" dxfId="1042" priority="1026" bottom="1" rank="1"/>
  </conditionalFormatting>
  <conditionalFormatting sqref="E20:G20">
    <cfRule type="top10" dxfId="1041" priority="1025" bottom="1" rank="1"/>
  </conditionalFormatting>
  <conditionalFormatting sqref="E20:G20">
    <cfRule type="top10" dxfId="1040" priority="1024" bottom="1" rank="1"/>
  </conditionalFormatting>
  <conditionalFormatting sqref="E20:G20">
    <cfRule type="top10" dxfId="1039" priority="1023" bottom="1" rank="1"/>
  </conditionalFormatting>
  <conditionalFormatting sqref="E20:G20">
    <cfRule type="top10" dxfId="1038" priority="1022" bottom="1" rank="1"/>
  </conditionalFormatting>
  <conditionalFormatting sqref="E20:G20">
    <cfRule type="top10" dxfId="1037" priority="1021" bottom="1" rank="1"/>
  </conditionalFormatting>
  <conditionalFormatting sqref="E20:G20">
    <cfRule type="top10" dxfId="1036" priority="1020" bottom="1" rank="1"/>
  </conditionalFormatting>
  <conditionalFormatting sqref="E20:G20">
    <cfRule type="top10" dxfId="1035" priority="1019" bottom="1" rank="1"/>
  </conditionalFormatting>
  <conditionalFormatting sqref="E20:G20">
    <cfRule type="top10" dxfId="1034" priority="1018" bottom="1" rank="1"/>
  </conditionalFormatting>
  <conditionalFormatting sqref="E20:G20">
    <cfRule type="top10" dxfId="1033" priority="1017" bottom="1" rank="1"/>
  </conditionalFormatting>
  <conditionalFormatting sqref="E20:G20">
    <cfRule type="top10" dxfId="1032" priority="1016" bottom="1" rank="1"/>
  </conditionalFormatting>
  <conditionalFormatting sqref="E20:G20">
    <cfRule type="top10" dxfId="1031" priority="1015" bottom="1" rank="1"/>
  </conditionalFormatting>
  <conditionalFormatting sqref="E20:G20">
    <cfRule type="top10" dxfId="1030" priority="1014" bottom="1" rank="1"/>
  </conditionalFormatting>
  <conditionalFormatting sqref="E20:G20">
    <cfRule type="top10" dxfId="1029" priority="1013" bottom="1" rank="1"/>
  </conditionalFormatting>
  <conditionalFormatting sqref="E20:G20">
    <cfRule type="top10" dxfId="1028" priority="1012" bottom="1" rank="1"/>
  </conditionalFormatting>
  <conditionalFormatting sqref="E20:G20">
    <cfRule type="top10" dxfId="1027" priority="1011" bottom="1" rank="1"/>
  </conditionalFormatting>
  <conditionalFormatting sqref="E20:H20">
    <cfRule type="top10" dxfId="1026" priority="1010" bottom="1" rank="1"/>
  </conditionalFormatting>
  <conditionalFormatting sqref="E20:G20">
    <cfRule type="top10" dxfId="1025" priority="1009" bottom="1" rank="1"/>
  </conditionalFormatting>
  <conditionalFormatting sqref="E20:G20">
    <cfRule type="top10" dxfId="1024" priority="1008" bottom="1" rank="1"/>
  </conditionalFormatting>
  <conditionalFormatting sqref="E20:H20">
    <cfRule type="top10" dxfId="1023" priority="1007" bottom="1" rank="1"/>
  </conditionalFormatting>
  <conditionalFormatting sqref="E20:G20">
    <cfRule type="top10" dxfId="1022" priority="1006" bottom="1" rank="1"/>
  </conditionalFormatting>
  <conditionalFormatting sqref="E20:G20">
    <cfRule type="top10" dxfId="1021" priority="1005" bottom="1" rank="1"/>
  </conditionalFormatting>
  <conditionalFormatting sqref="E20:H20">
    <cfRule type="top10" dxfId="1020" priority="1004" bottom="1" rank="1"/>
  </conditionalFormatting>
  <conditionalFormatting sqref="E20:G20">
    <cfRule type="top10" dxfId="1019" priority="1003" bottom="1" rank="1"/>
  </conditionalFormatting>
  <conditionalFormatting sqref="E20:H20">
    <cfRule type="top10" dxfId="1018" priority="1002" bottom="1" rank="1"/>
  </conditionalFormatting>
  <conditionalFormatting sqref="E20:H20">
    <cfRule type="top10" dxfId="1017" priority="1001" bottom="1" rank="1"/>
  </conditionalFormatting>
  <conditionalFormatting sqref="E21:G34">
    <cfRule type="top10" dxfId="1016" priority="1000" bottom="1" rank="1"/>
  </conditionalFormatting>
  <conditionalFormatting sqref="E21:G34">
    <cfRule type="top10" dxfId="1015" priority="999" bottom="1" rank="1"/>
  </conditionalFormatting>
  <conditionalFormatting sqref="E21:G34">
    <cfRule type="top10" dxfId="1014" priority="998" bottom="1" rank="1"/>
  </conditionalFormatting>
  <conditionalFormatting sqref="E21:G34">
    <cfRule type="top10" dxfId="1013" priority="997" bottom="1" rank="1"/>
  </conditionalFormatting>
  <conditionalFormatting sqref="E21:G34">
    <cfRule type="top10" dxfId="1012" priority="996" bottom="1" rank="1"/>
  </conditionalFormatting>
  <conditionalFormatting sqref="E21:G34">
    <cfRule type="top10" dxfId="1011" priority="995" bottom="1" rank="1"/>
  </conditionalFormatting>
  <conditionalFormatting sqref="E21:G34">
    <cfRule type="top10" dxfId="1010" priority="994" bottom="1" rank="1"/>
  </conditionalFormatting>
  <conditionalFormatting sqref="E21:G34">
    <cfRule type="top10" dxfId="1009" priority="993" bottom="1" rank="1"/>
  </conditionalFormatting>
  <conditionalFormatting sqref="E21:G34">
    <cfRule type="top10" dxfId="1008" priority="992" bottom="1" rank="1"/>
  </conditionalFormatting>
  <conditionalFormatting sqref="E21:G34">
    <cfRule type="top10" dxfId="1007" priority="991" bottom="1" rank="1"/>
  </conditionalFormatting>
  <conditionalFormatting sqref="E21:G34">
    <cfRule type="top10" dxfId="1006" priority="990" bottom="1" rank="1"/>
  </conditionalFormatting>
  <conditionalFormatting sqref="E21:G34">
    <cfRule type="top10" dxfId="1005" priority="989" bottom="1" rank="1"/>
  </conditionalFormatting>
  <conditionalFormatting sqref="E21:G34">
    <cfRule type="top10" dxfId="1004" priority="988" bottom="1" rank="1"/>
  </conditionalFormatting>
  <conditionalFormatting sqref="E21:G34">
    <cfRule type="top10" dxfId="1003" priority="987" bottom="1" rank="1"/>
  </conditionalFormatting>
  <conditionalFormatting sqref="E21:G34">
    <cfRule type="top10" dxfId="1002" priority="986" bottom="1" rank="1"/>
  </conditionalFormatting>
  <conditionalFormatting sqref="E21:G34">
    <cfRule type="top10" dxfId="1001" priority="985" bottom="1" rank="1"/>
  </conditionalFormatting>
  <conditionalFormatting sqref="E21:G34">
    <cfRule type="top10" dxfId="1000" priority="984" bottom="1" rank="1"/>
  </conditionalFormatting>
  <conditionalFormatting sqref="E21:G34">
    <cfRule type="top10" dxfId="999" priority="983" bottom="1" rank="1"/>
  </conditionalFormatting>
  <conditionalFormatting sqref="E21:H34">
    <cfRule type="top10" dxfId="998" priority="982" bottom="1" rank="1"/>
  </conditionalFormatting>
  <conditionalFormatting sqref="E21:G34">
    <cfRule type="top10" dxfId="997" priority="981" bottom="1" rank="1"/>
  </conditionalFormatting>
  <conditionalFormatting sqref="E21:G34">
    <cfRule type="top10" dxfId="996" priority="980" bottom="1" rank="1"/>
  </conditionalFormatting>
  <conditionalFormatting sqref="E21:H34">
    <cfRule type="top10" dxfId="995" priority="979" bottom="1" rank="1"/>
  </conditionalFormatting>
  <conditionalFormatting sqref="E21:G34">
    <cfRule type="top10" dxfId="994" priority="978" bottom="1" rank="1"/>
  </conditionalFormatting>
  <conditionalFormatting sqref="E21:G34">
    <cfRule type="top10" dxfId="993" priority="977" bottom="1" rank="1"/>
  </conditionalFormatting>
  <conditionalFormatting sqref="E21:H34">
    <cfRule type="top10" dxfId="992" priority="976" bottom="1" rank="1"/>
  </conditionalFormatting>
  <conditionalFormatting sqref="E21:G34">
    <cfRule type="top10" dxfId="991" priority="975" bottom="1" rank="1"/>
  </conditionalFormatting>
  <conditionalFormatting sqref="E21:H34">
    <cfRule type="top10" dxfId="990" priority="974" bottom="1" rank="1"/>
  </conditionalFormatting>
  <conditionalFormatting sqref="E21:H34">
    <cfRule type="top10" dxfId="989" priority="973" bottom="1" rank="1"/>
  </conditionalFormatting>
  <conditionalFormatting sqref="E22:G22">
    <cfRule type="top10" dxfId="988" priority="972" bottom="1" rank="1"/>
  </conditionalFormatting>
  <conditionalFormatting sqref="E22:G22">
    <cfRule type="top10" dxfId="987" priority="971" bottom="1" rank="1"/>
  </conditionalFormatting>
  <conditionalFormatting sqref="E22:G22">
    <cfRule type="top10" dxfId="986" priority="970" bottom="1" rank="1"/>
  </conditionalFormatting>
  <conditionalFormatting sqref="E22:G22">
    <cfRule type="top10" dxfId="985" priority="969" bottom="1" rank="1"/>
  </conditionalFormatting>
  <conditionalFormatting sqref="E22:G22">
    <cfRule type="top10" dxfId="984" priority="968" bottom="1" rank="1"/>
  </conditionalFormatting>
  <conditionalFormatting sqref="E22:G22">
    <cfRule type="top10" dxfId="983" priority="967" bottom="1" rank="1"/>
  </conditionalFormatting>
  <conditionalFormatting sqref="E22:H22">
    <cfRule type="top10" dxfId="982" priority="966" bottom="1" rank="1"/>
  </conditionalFormatting>
  <conditionalFormatting sqref="E23:G23">
    <cfRule type="top10" dxfId="981" priority="965" bottom="1" rank="1"/>
  </conditionalFormatting>
  <conditionalFormatting sqref="E23:G23">
    <cfRule type="top10" dxfId="980" priority="964" bottom="1" rank="1"/>
  </conditionalFormatting>
  <conditionalFormatting sqref="E23:G23">
    <cfRule type="top10" dxfId="979" priority="963" bottom="1" rank="1"/>
  </conditionalFormatting>
  <conditionalFormatting sqref="E23:G23">
    <cfRule type="top10" dxfId="978" priority="962" bottom="1" rank="1"/>
  </conditionalFormatting>
  <conditionalFormatting sqref="E23:G23">
    <cfRule type="top10" dxfId="977" priority="961" bottom="1" rank="1"/>
  </conditionalFormatting>
  <conditionalFormatting sqref="E23:G23">
    <cfRule type="top10" dxfId="976" priority="960" bottom="1" rank="1"/>
  </conditionalFormatting>
  <conditionalFormatting sqref="E23:H23">
    <cfRule type="top10" dxfId="975" priority="959" bottom="1" rank="1"/>
  </conditionalFormatting>
  <conditionalFormatting sqref="E24:G24">
    <cfRule type="top10" dxfId="974" priority="958" bottom="1" rank="1"/>
  </conditionalFormatting>
  <conditionalFormatting sqref="E24:G24">
    <cfRule type="top10" dxfId="973" priority="957" bottom="1" rank="1"/>
  </conditionalFormatting>
  <conditionalFormatting sqref="E24:G24">
    <cfRule type="top10" dxfId="972" priority="956" bottom="1" rank="1"/>
  </conditionalFormatting>
  <conditionalFormatting sqref="E24:G24">
    <cfRule type="top10" dxfId="971" priority="955" bottom="1" rank="1"/>
  </conditionalFormatting>
  <conditionalFormatting sqref="E24:G24">
    <cfRule type="top10" dxfId="970" priority="954" bottom="1" rank="1"/>
  </conditionalFormatting>
  <conditionalFormatting sqref="E24:G24">
    <cfRule type="top10" dxfId="969" priority="953" bottom="1" rank="1"/>
  </conditionalFormatting>
  <conditionalFormatting sqref="E24:H24">
    <cfRule type="top10" dxfId="968" priority="952" bottom="1" rank="1"/>
  </conditionalFormatting>
  <conditionalFormatting sqref="E25:G25">
    <cfRule type="top10" dxfId="967" priority="951" bottom="1" rank="1"/>
  </conditionalFormatting>
  <conditionalFormatting sqref="E25:G25">
    <cfRule type="top10" dxfId="966" priority="950" bottom="1" rank="1"/>
  </conditionalFormatting>
  <conditionalFormatting sqref="E25:G25">
    <cfRule type="top10" dxfId="965" priority="949" bottom="1" rank="1"/>
  </conditionalFormatting>
  <conditionalFormatting sqref="E25:G25">
    <cfRule type="top10" dxfId="964" priority="948" bottom="1" rank="1"/>
  </conditionalFormatting>
  <conditionalFormatting sqref="E25:G25">
    <cfRule type="top10" dxfId="963" priority="947" bottom="1" rank="1"/>
  </conditionalFormatting>
  <conditionalFormatting sqref="E25:G25">
    <cfRule type="top10" dxfId="962" priority="946" bottom="1" rank="1"/>
  </conditionalFormatting>
  <conditionalFormatting sqref="E25:H25">
    <cfRule type="top10" dxfId="961" priority="945" bottom="1" rank="1"/>
  </conditionalFormatting>
  <conditionalFormatting sqref="E26:G26">
    <cfRule type="top10" dxfId="960" priority="944" bottom="1" rank="1"/>
  </conditionalFormatting>
  <conditionalFormatting sqref="E26:G26">
    <cfRule type="top10" dxfId="959" priority="943" bottom="1" rank="1"/>
  </conditionalFormatting>
  <conditionalFormatting sqref="E26:G26">
    <cfRule type="top10" dxfId="958" priority="942" bottom="1" rank="1"/>
  </conditionalFormatting>
  <conditionalFormatting sqref="E26:G26">
    <cfRule type="top10" dxfId="957" priority="941" bottom="1" rank="1"/>
  </conditionalFormatting>
  <conditionalFormatting sqref="E26:G26">
    <cfRule type="top10" dxfId="956" priority="940" bottom="1" rank="1"/>
  </conditionalFormatting>
  <conditionalFormatting sqref="E26:G26">
    <cfRule type="top10" dxfId="955" priority="939" bottom="1" rank="1"/>
  </conditionalFormatting>
  <conditionalFormatting sqref="E26:H26">
    <cfRule type="top10" dxfId="954" priority="938" bottom="1" rank="1"/>
  </conditionalFormatting>
  <conditionalFormatting sqref="E27:G27">
    <cfRule type="top10" dxfId="953" priority="937" bottom="1" rank="1"/>
  </conditionalFormatting>
  <conditionalFormatting sqref="E27:G27">
    <cfRule type="top10" dxfId="952" priority="936" bottom="1" rank="1"/>
  </conditionalFormatting>
  <conditionalFormatting sqref="E27:G27">
    <cfRule type="top10" dxfId="951" priority="935" bottom="1" rank="1"/>
  </conditionalFormatting>
  <conditionalFormatting sqref="E27:G27">
    <cfRule type="top10" dxfId="950" priority="934" bottom="1" rank="1"/>
  </conditionalFormatting>
  <conditionalFormatting sqref="E27:G27">
    <cfRule type="top10" dxfId="949" priority="933" bottom="1" rank="1"/>
  </conditionalFormatting>
  <conditionalFormatting sqref="E27:G27">
    <cfRule type="top10" dxfId="948" priority="932" bottom="1" rank="1"/>
  </conditionalFormatting>
  <conditionalFormatting sqref="E27:H27">
    <cfRule type="top10" dxfId="947" priority="931" bottom="1" rank="1"/>
  </conditionalFormatting>
  <conditionalFormatting sqref="E28:G28">
    <cfRule type="top10" dxfId="946" priority="930" bottom="1" rank="1"/>
  </conditionalFormatting>
  <conditionalFormatting sqref="E28:G28">
    <cfRule type="top10" dxfId="945" priority="929" bottom="1" rank="1"/>
  </conditionalFormatting>
  <conditionalFormatting sqref="E28:G28">
    <cfRule type="top10" dxfId="944" priority="928" bottom="1" rank="1"/>
  </conditionalFormatting>
  <conditionalFormatting sqref="E28:G28">
    <cfRule type="top10" dxfId="943" priority="927" bottom="1" rank="1"/>
  </conditionalFormatting>
  <conditionalFormatting sqref="E28:G28">
    <cfRule type="top10" dxfId="942" priority="926" bottom="1" rank="1"/>
  </conditionalFormatting>
  <conditionalFormatting sqref="E28:G28">
    <cfRule type="top10" dxfId="941" priority="925" bottom="1" rank="1"/>
  </conditionalFormatting>
  <conditionalFormatting sqref="E28:H28">
    <cfRule type="top10" dxfId="940" priority="924" bottom="1" rank="1"/>
  </conditionalFormatting>
  <conditionalFormatting sqref="E29:G29">
    <cfRule type="top10" dxfId="939" priority="923" bottom="1" rank="1"/>
  </conditionalFormatting>
  <conditionalFormatting sqref="E29:G29">
    <cfRule type="top10" dxfId="938" priority="922" bottom="1" rank="1"/>
  </conditionalFormatting>
  <conditionalFormatting sqref="E29:G29">
    <cfRule type="top10" dxfId="937" priority="921" bottom="1" rank="1"/>
  </conditionalFormatting>
  <conditionalFormatting sqref="E29:G29">
    <cfRule type="top10" dxfId="936" priority="920" bottom="1" rank="1"/>
  </conditionalFormatting>
  <conditionalFormatting sqref="E29:G29">
    <cfRule type="top10" dxfId="935" priority="919" bottom="1" rank="1"/>
  </conditionalFormatting>
  <conditionalFormatting sqref="E29:G29">
    <cfRule type="top10" dxfId="934" priority="918" bottom="1" rank="1"/>
  </conditionalFormatting>
  <conditionalFormatting sqref="E29:H29">
    <cfRule type="top10" dxfId="933" priority="917" bottom="1" rank="1"/>
  </conditionalFormatting>
  <conditionalFormatting sqref="E30:G30">
    <cfRule type="top10" dxfId="932" priority="916" bottom="1" rank="1"/>
  </conditionalFormatting>
  <conditionalFormatting sqref="E30:G30">
    <cfRule type="top10" dxfId="931" priority="915" bottom="1" rank="1"/>
  </conditionalFormatting>
  <conditionalFormatting sqref="E30:G30">
    <cfRule type="top10" dxfId="930" priority="914" bottom="1" rank="1"/>
  </conditionalFormatting>
  <conditionalFormatting sqref="E30:G30">
    <cfRule type="top10" dxfId="929" priority="913" bottom="1" rank="1"/>
  </conditionalFormatting>
  <conditionalFormatting sqref="E30:G30">
    <cfRule type="top10" dxfId="928" priority="912" bottom="1" rank="1"/>
  </conditionalFormatting>
  <conditionalFormatting sqref="E30:G30">
    <cfRule type="top10" dxfId="927" priority="911" bottom="1" rank="1"/>
  </conditionalFormatting>
  <conditionalFormatting sqref="E30:H30">
    <cfRule type="top10" dxfId="926" priority="910" bottom="1" rank="1"/>
  </conditionalFormatting>
  <conditionalFormatting sqref="E31:G31">
    <cfRule type="top10" dxfId="925" priority="909" bottom="1" rank="1"/>
  </conditionalFormatting>
  <conditionalFormatting sqref="E31:G31">
    <cfRule type="top10" dxfId="924" priority="908" bottom="1" rank="1"/>
  </conditionalFormatting>
  <conditionalFormatting sqref="E31:G31">
    <cfRule type="top10" dxfId="923" priority="907" bottom="1" rank="1"/>
  </conditionalFormatting>
  <conditionalFormatting sqref="E31:G31">
    <cfRule type="top10" dxfId="922" priority="906" bottom="1" rank="1"/>
  </conditionalFormatting>
  <conditionalFormatting sqref="E31:G31">
    <cfRule type="top10" dxfId="921" priority="905" bottom="1" rank="1"/>
  </conditionalFormatting>
  <conditionalFormatting sqref="E31:G31">
    <cfRule type="top10" dxfId="920" priority="904" bottom="1" rank="1"/>
  </conditionalFormatting>
  <conditionalFormatting sqref="E31:H31">
    <cfRule type="top10" dxfId="919" priority="903" bottom="1" rank="1"/>
  </conditionalFormatting>
  <conditionalFormatting sqref="E32:G32">
    <cfRule type="top10" dxfId="918" priority="902" bottom="1" rank="1"/>
  </conditionalFormatting>
  <conditionalFormatting sqref="E32:G32">
    <cfRule type="top10" dxfId="917" priority="901" bottom="1" rank="1"/>
  </conditionalFormatting>
  <conditionalFormatting sqref="E32:G32">
    <cfRule type="top10" dxfId="916" priority="900" bottom="1" rank="1"/>
  </conditionalFormatting>
  <conditionalFormatting sqref="E32:G32">
    <cfRule type="top10" dxfId="915" priority="899" bottom="1" rank="1"/>
  </conditionalFormatting>
  <conditionalFormatting sqref="E32:G32">
    <cfRule type="top10" dxfId="914" priority="898" bottom="1" rank="1"/>
  </conditionalFormatting>
  <conditionalFormatting sqref="E32:G32">
    <cfRule type="top10" dxfId="913" priority="897" bottom="1" rank="1"/>
  </conditionalFormatting>
  <conditionalFormatting sqref="E32:H32">
    <cfRule type="top10" dxfId="912" priority="896" bottom="1" rank="1"/>
  </conditionalFormatting>
  <conditionalFormatting sqref="E33:G33">
    <cfRule type="top10" dxfId="911" priority="895" bottom="1" rank="1"/>
  </conditionalFormatting>
  <conditionalFormatting sqref="E33:G33">
    <cfRule type="top10" dxfId="910" priority="894" bottom="1" rank="1"/>
  </conditionalFormatting>
  <conditionalFormatting sqref="E33:G33">
    <cfRule type="top10" dxfId="909" priority="893" bottom="1" rank="1"/>
  </conditionalFormatting>
  <conditionalFormatting sqref="E33:G33">
    <cfRule type="top10" dxfId="908" priority="892" bottom="1" rank="1"/>
  </conditionalFormatting>
  <conditionalFormatting sqref="E33:G33">
    <cfRule type="top10" dxfId="907" priority="891" bottom="1" rank="1"/>
  </conditionalFormatting>
  <conditionalFormatting sqref="E33:G33">
    <cfRule type="top10" dxfId="906" priority="890" bottom="1" rank="1"/>
  </conditionalFormatting>
  <conditionalFormatting sqref="E33:H33">
    <cfRule type="top10" dxfId="905" priority="889" bottom="1" rank="1"/>
  </conditionalFormatting>
  <conditionalFormatting sqref="E34:G34">
    <cfRule type="top10" dxfId="904" priority="888" bottom="1" rank="1"/>
  </conditionalFormatting>
  <conditionalFormatting sqref="E34:G34">
    <cfRule type="top10" dxfId="903" priority="887" bottom="1" rank="1"/>
  </conditionalFormatting>
  <conditionalFormatting sqref="E34:G34">
    <cfRule type="top10" dxfId="902" priority="886" bottom="1" rank="1"/>
  </conditionalFormatting>
  <conditionalFormatting sqref="E34:G34">
    <cfRule type="top10" dxfId="901" priority="885" bottom="1" rank="1"/>
  </conditionalFormatting>
  <conditionalFormatting sqref="E34:G34">
    <cfRule type="top10" dxfId="900" priority="884" bottom="1" rank="1"/>
  </conditionalFormatting>
  <conditionalFormatting sqref="E34:G34">
    <cfRule type="top10" dxfId="899" priority="883" bottom="1" rank="1"/>
  </conditionalFormatting>
  <conditionalFormatting sqref="E34:H34">
    <cfRule type="top10" dxfId="898" priority="882" bottom="1" rank="1"/>
  </conditionalFormatting>
  <conditionalFormatting sqref="E35:G35">
    <cfRule type="top10" dxfId="897" priority="881" bottom="1" rank="1"/>
  </conditionalFormatting>
  <conditionalFormatting sqref="E35:G35">
    <cfRule type="top10" dxfId="896" priority="880" bottom="1" rank="1"/>
  </conditionalFormatting>
  <conditionalFormatting sqref="E35:G35">
    <cfRule type="top10" dxfId="895" priority="879" bottom="1" rank="1"/>
  </conditionalFormatting>
  <conditionalFormatting sqref="E35:G35">
    <cfRule type="top10" dxfId="894" priority="878" bottom="1" rank="1"/>
  </conditionalFormatting>
  <conditionalFormatting sqref="E35:G35">
    <cfRule type="top10" dxfId="893" priority="877" bottom="1" rank="1"/>
  </conditionalFormatting>
  <conditionalFormatting sqref="E35:G35">
    <cfRule type="top10" dxfId="892" priority="876" bottom="1" rank="1"/>
  </conditionalFormatting>
  <conditionalFormatting sqref="E35:G35">
    <cfRule type="top10" dxfId="891" priority="875" bottom="1" rank="1"/>
  </conditionalFormatting>
  <conditionalFormatting sqref="E35:G35">
    <cfRule type="top10" dxfId="890" priority="874" bottom="1" rank="1"/>
  </conditionalFormatting>
  <conditionalFormatting sqref="E35:G35">
    <cfRule type="top10" dxfId="889" priority="873" bottom="1" rank="1"/>
  </conditionalFormatting>
  <conditionalFormatting sqref="E35:G35">
    <cfRule type="top10" dxfId="888" priority="872" bottom="1" rank="1"/>
  </conditionalFormatting>
  <conditionalFormatting sqref="E35:G35">
    <cfRule type="top10" dxfId="887" priority="871" bottom="1" rank="1"/>
  </conditionalFormatting>
  <conditionalFormatting sqref="E35:G35">
    <cfRule type="top10" dxfId="886" priority="870" bottom="1" rank="1"/>
  </conditionalFormatting>
  <conditionalFormatting sqref="E35:G35">
    <cfRule type="top10" dxfId="885" priority="869" bottom="1" rank="1"/>
  </conditionalFormatting>
  <conditionalFormatting sqref="E35:G35">
    <cfRule type="top10" dxfId="884" priority="868" bottom="1" rank="1"/>
  </conditionalFormatting>
  <conditionalFormatting sqref="E35:G35">
    <cfRule type="top10" dxfId="883" priority="867" bottom="1" rank="1"/>
  </conditionalFormatting>
  <conditionalFormatting sqref="E35:G35">
    <cfRule type="top10" dxfId="882" priority="866" bottom="1" rank="1"/>
  </conditionalFormatting>
  <conditionalFormatting sqref="E35:G35">
    <cfRule type="top10" dxfId="881" priority="865" bottom="1" rank="1"/>
  </conditionalFormatting>
  <conditionalFormatting sqref="E35:G35">
    <cfRule type="top10" dxfId="880" priority="864" bottom="1" rank="1"/>
  </conditionalFormatting>
  <conditionalFormatting sqref="E35:H35">
    <cfRule type="top10" dxfId="879" priority="863" bottom="1" rank="1"/>
  </conditionalFormatting>
  <conditionalFormatting sqref="E35:G35">
    <cfRule type="top10" dxfId="878" priority="862" bottom="1" rank="1"/>
  </conditionalFormatting>
  <conditionalFormatting sqref="E35:G35">
    <cfRule type="top10" dxfId="877" priority="861" bottom="1" rank="1"/>
  </conditionalFormatting>
  <conditionalFormatting sqref="E35:H35">
    <cfRule type="top10" dxfId="876" priority="860" bottom="1" rank="1"/>
  </conditionalFormatting>
  <conditionalFormatting sqref="E35:G35">
    <cfRule type="top10" dxfId="875" priority="859" bottom="1" rank="1"/>
  </conditionalFormatting>
  <conditionalFormatting sqref="E35:G35">
    <cfRule type="top10" dxfId="874" priority="858" bottom="1" rank="1"/>
  </conditionalFormatting>
  <conditionalFormatting sqref="E35:H35">
    <cfRule type="top10" dxfId="873" priority="857" bottom="1" rank="1"/>
  </conditionalFormatting>
  <conditionalFormatting sqref="E35:G35">
    <cfRule type="top10" dxfId="872" priority="856" bottom="1" rank="1"/>
  </conditionalFormatting>
  <conditionalFormatting sqref="E35:H35">
    <cfRule type="top10" dxfId="871" priority="855" bottom="1" rank="1"/>
  </conditionalFormatting>
  <conditionalFormatting sqref="E35:H35">
    <cfRule type="top10" dxfId="870" priority="854" bottom="1" rank="1"/>
  </conditionalFormatting>
  <conditionalFormatting sqref="E35:G35">
    <cfRule type="top10" dxfId="869" priority="853" bottom="1" rank="1"/>
  </conditionalFormatting>
  <conditionalFormatting sqref="E35:G35">
    <cfRule type="top10" dxfId="868" priority="852" bottom="1" rank="1"/>
  </conditionalFormatting>
  <conditionalFormatting sqref="E35:G35">
    <cfRule type="top10" dxfId="867" priority="851" bottom="1" rank="1"/>
  </conditionalFormatting>
  <conditionalFormatting sqref="E35:G35">
    <cfRule type="top10" dxfId="866" priority="850" bottom="1" rank="1"/>
  </conditionalFormatting>
  <conditionalFormatting sqref="E35:G35">
    <cfRule type="top10" dxfId="865" priority="849" bottom="1" rank="1"/>
  </conditionalFormatting>
  <conditionalFormatting sqref="E35:G35">
    <cfRule type="top10" dxfId="864" priority="848" bottom="1" rank="1"/>
  </conditionalFormatting>
  <conditionalFormatting sqref="E35:H35">
    <cfRule type="top10" dxfId="863" priority="847" bottom="1" rank="1"/>
  </conditionalFormatting>
  <conditionalFormatting sqref="E36:G36">
    <cfRule type="top10" dxfId="862" priority="846" bottom="1" rank="1"/>
  </conditionalFormatting>
  <conditionalFormatting sqref="E36:G36">
    <cfRule type="top10" dxfId="861" priority="845" bottom="1" rank="1"/>
  </conditionalFormatting>
  <conditionalFormatting sqref="E36:G36">
    <cfRule type="top10" dxfId="860" priority="844" bottom="1" rank="1"/>
  </conditionalFormatting>
  <conditionalFormatting sqref="E36:G36">
    <cfRule type="top10" dxfId="859" priority="843" bottom="1" rank="1"/>
  </conditionalFormatting>
  <conditionalFormatting sqref="E36:G36">
    <cfRule type="top10" dxfId="858" priority="842" bottom="1" rank="1"/>
  </conditionalFormatting>
  <conditionalFormatting sqref="E36:G36">
    <cfRule type="top10" dxfId="857" priority="841" bottom="1" rank="1"/>
  </conditionalFormatting>
  <conditionalFormatting sqref="E36:G36">
    <cfRule type="top10" dxfId="856" priority="840" bottom="1" rank="1"/>
  </conditionalFormatting>
  <conditionalFormatting sqref="E36:G36">
    <cfRule type="top10" dxfId="855" priority="839" bottom="1" rank="1"/>
  </conditionalFormatting>
  <conditionalFormatting sqref="E36:G36">
    <cfRule type="top10" dxfId="854" priority="838" bottom="1" rank="1"/>
  </conditionalFormatting>
  <conditionalFormatting sqref="E36:G36">
    <cfRule type="top10" dxfId="853" priority="837" bottom="1" rank="1"/>
  </conditionalFormatting>
  <conditionalFormatting sqref="E36:G36">
    <cfRule type="top10" dxfId="852" priority="836" bottom="1" rank="1"/>
  </conditionalFormatting>
  <conditionalFormatting sqref="E36:G36">
    <cfRule type="top10" dxfId="851" priority="835" bottom="1" rank="1"/>
  </conditionalFormatting>
  <conditionalFormatting sqref="E36:G36">
    <cfRule type="top10" dxfId="850" priority="834" bottom="1" rank="1"/>
  </conditionalFormatting>
  <conditionalFormatting sqref="E36:G36">
    <cfRule type="top10" dxfId="849" priority="833" bottom="1" rank="1"/>
  </conditionalFormatting>
  <conditionalFormatting sqref="E36:G36">
    <cfRule type="top10" dxfId="848" priority="832" bottom="1" rank="1"/>
  </conditionalFormatting>
  <conditionalFormatting sqref="E36:G36">
    <cfRule type="top10" dxfId="847" priority="831" bottom="1" rank="1"/>
  </conditionalFormatting>
  <conditionalFormatting sqref="E36:G36">
    <cfRule type="top10" dxfId="846" priority="830" bottom="1" rank="1"/>
  </conditionalFormatting>
  <conditionalFormatting sqref="E36:G36">
    <cfRule type="top10" dxfId="845" priority="829" bottom="1" rank="1"/>
  </conditionalFormatting>
  <conditionalFormatting sqref="E36:H36">
    <cfRule type="top10" dxfId="844" priority="828" bottom="1" rank="1"/>
  </conditionalFormatting>
  <conditionalFormatting sqref="E36:G36">
    <cfRule type="top10" dxfId="843" priority="827" bottom="1" rank="1"/>
  </conditionalFormatting>
  <conditionalFormatting sqref="E36:G36">
    <cfRule type="top10" dxfId="842" priority="826" bottom="1" rank="1"/>
  </conditionalFormatting>
  <conditionalFormatting sqref="E36:H36">
    <cfRule type="top10" dxfId="841" priority="825" bottom="1" rank="1"/>
  </conditionalFormatting>
  <conditionalFormatting sqref="E36:G36">
    <cfRule type="top10" dxfId="840" priority="824" bottom="1" rank="1"/>
  </conditionalFormatting>
  <conditionalFormatting sqref="E36:G36">
    <cfRule type="top10" dxfId="839" priority="823" bottom="1" rank="1"/>
  </conditionalFormatting>
  <conditionalFormatting sqref="E36:H36">
    <cfRule type="top10" dxfId="838" priority="822" bottom="1" rank="1"/>
  </conditionalFormatting>
  <conditionalFormatting sqref="E36:G36">
    <cfRule type="top10" dxfId="837" priority="821" bottom="1" rank="1"/>
  </conditionalFormatting>
  <conditionalFormatting sqref="E36:H36">
    <cfRule type="top10" dxfId="836" priority="820" bottom="1" rank="1"/>
  </conditionalFormatting>
  <conditionalFormatting sqref="E36:H36">
    <cfRule type="top10" dxfId="835" priority="819" bottom="1" rank="1"/>
  </conditionalFormatting>
  <conditionalFormatting sqref="E36:G36">
    <cfRule type="top10" dxfId="834" priority="818" bottom="1" rank="1"/>
  </conditionalFormatting>
  <conditionalFormatting sqref="E36:G36">
    <cfRule type="top10" dxfId="833" priority="817" bottom="1" rank="1"/>
  </conditionalFormatting>
  <conditionalFormatting sqref="E36:G36">
    <cfRule type="top10" dxfId="832" priority="816" bottom="1" rank="1"/>
  </conditionalFormatting>
  <conditionalFormatting sqref="E36:G36">
    <cfRule type="top10" dxfId="831" priority="815" bottom="1" rank="1"/>
  </conditionalFormatting>
  <conditionalFormatting sqref="E36:G36">
    <cfRule type="top10" dxfId="830" priority="814" bottom="1" rank="1"/>
  </conditionalFormatting>
  <conditionalFormatting sqref="E36:G36">
    <cfRule type="top10" dxfId="829" priority="813" bottom="1" rank="1"/>
  </conditionalFormatting>
  <conditionalFormatting sqref="E36:H36">
    <cfRule type="top10" dxfId="828" priority="812" bottom="1" rank="1"/>
  </conditionalFormatting>
  <conditionalFormatting sqref="E37:G37">
    <cfRule type="top10" dxfId="827" priority="811" bottom="1" rank="1"/>
  </conditionalFormatting>
  <conditionalFormatting sqref="E37:G37">
    <cfRule type="top10" dxfId="826" priority="810" bottom="1" rank="1"/>
  </conditionalFormatting>
  <conditionalFormatting sqref="E37:G37">
    <cfRule type="top10" dxfId="825" priority="809" bottom="1" rank="1"/>
  </conditionalFormatting>
  <conditionalFormatting sqref="E37:G37">
    <cfRule type="top10" dxfId="824" priority="808" bottom="1" rank="1"/>
  </conditionalFormatting>
  <conditionalFormatting sqref="E37:G37">
    <cfRule type="top10" dxfId="823" priority="807" bottom="1" rank="1"/>
  </conditionalFormatting>
  <conditionalFormatting sqref="E37:G37">
    <cfRule type="top10" dxfId="822" priority="806" bottom="1" rank="1"/>
  </conditionalFormatting>
  <conditionalFormatting sqref="E37:G37">
    <cfRule type="top10" dxfId="821" priority="805" bottom="1" rank="1"/>
  </conditionalFormatting>
  <conditionalFormatting sqref="E37:G37">
    <cfRule type="top10" dxfId="820" priority="804" bottom="1" rank="1"/>
  </conditionalFormatting>
  <conditionalFormatting sqref="E37:G37">
    <cfRule type="top10" dxfId="819" priority="803" bottom="1" rank="1"/>
  </conditionalFormatting>
  <conditionalFormatting sqref="E37:G37">
    <cfRule type="top10" dxfId="818" priority="802" bottom="1" rank="1"/>
  </conditionalFormatting>
  <conditionalFormatting sqref="E37:G37">
    <cfRule type="top10" dxfId="817" priority="801" bottom="1" rank="1"/>
  </conditionalFormatting>
  <conditionalFormatting sqref="E37:G37">
    <cfRule type="top10" dxfId="816" priority="800" bottom="1" rank="1"/>
  </conditionalFormatting>
  <conditionalFormatting sqref="E37:G37">
    <cfRule type="top10" dxfId="815" priority="799" bottom="1" rank="1"/>
  </conditionalFormatting>
  <conditionalFormatting sqref="E37:G37">
    <cfRule type="top10" dxfId="814" priority="798" bottom="1" rank="1"/>
  </conditionalFormatting>
  <conditionalFormatting sqref="E37:G37">
    <cfRule type="top10" dxfId="813" priority="797" bottom="1" rank="1"/>
  </conditionalFormatting>
  <conditionalFormatting sqref="E37:G37">
    <cfRule type="top10" dxfId="812" priority="796" bottom="1" rank="1"/>
  </conditionalFormatting>
  <conditionalFormatting sqref="E37:G37">
    <cfRule type="top10" dxfId="811" priority="795" bottom="1" rank="1"/>
  </conditionalFormatting>
  <conditionalFormatting sqref="E37:G37">
    <cfRule type="top10" dxfId="810" priority="794" bottom="1" rank="1"/>
  </conditionalFormatting>
  <conditionalFormatting sqref="E37:H37">
    <cfRule type="top10" dxfId="809" priority="793" bottom="1" rank="1"/>
  </conditionalFormatting>
  <conditionalFormatting sqref="E37:G37">
    <cfRule type="top10" dxfId="808" priority="792" bottom="1" rank="1"/>
  </conditionalFormatting>
  <conditionalFormatting sqref="E37:G37">
    <cfRule type="top10" dxfId="807" priority="791" bottom="1" rank="1"/>
  </conditionalFormatting>
  <conditionalFormatting sqref="E37:H37">
    <cfRule type="top10" dxfId="806" priority="790" bottom="1" rank="1"/>
  </conditionalFormatting>
  <conditionalFormatting sqref="E37:G37">
    <cfRule type="top10" dxfId="805" priority="789" bottom="1" rank="1"/>
  </conditionalFormatting>
  <conditionalFormatting sqref="E37:G37">
    <cfRule type="top10" dxfId="804" priority="788" bottom="1" rank="1"/>
  </conditionalFormatting>
  <conditionalFormatting sqref="E37:H37">
    <cfRule type="top10" dxfId="803" priority="787" bottom="1" rank="1"/>
  </conditionalFormatting>
  <conditionalFormatting sqref="E37:G37">
    <cfRule type="top10" dxfId="802" priority="786" bottom="1" rank="1"/>
  </conditionalFormatting>
  <conditionalFormatting sqref="E37:H37">
    <cfRule type="top10" dxfId="801" priority="785" bottom="1" rank="1"/>
  </conditionalFormatting>
  <conditionalFormatting sqref="E37:H37">
    <cfRule type="top10" dxfId="800" priority="784" bottom="1" rank="1"/>
  </conditionalFormatting>
  <conditionalFormatting sqref="E37:G37">
    <cfRule type="top10" dxfId="799" priority="783" bottom="1" rank="1"/>
  </conditionalFormatting>
  <conditionalFormatting sqref="E37:G37">
    <cfRule type="top10" dxfId="798" priority="782" bottom="1" rank="1"/>
  </conditionalFormatting>
  <conditionalFormatting sqref="E37:G37">
    <cfRule type="top10" dxfId="797" priority="781" bottom="1" rank="1"/>
  </conditionalFormatting>
  <conditionalFormatting sqref="E37:G37">
    <cfRule type="top10" dxfId="796" priority="780" bottom="1" rank="1"/>
  </conditionalFormatting>
  <conditionalFormatting sqref="E37:G37">
    <cfRule type="top10" dxfId="795" priority="779" bottom="1" rank="1"/>
  </conditionalFormatting>
  <conditionalFormatting sqref="E37:G37">
    <cfRule type="top10" dxfId="794" priority="778" bottom="1" rank="1"/>
  </conditionalFormatting>
  <conditionalFormatting sqref="E37:H37">
    <cfRule type="top10" dxfId="793" priority="777" bottom="1" rank="1"/>
  </conditionalFormatting>
  <conditionalFormatting sqref="E38:G38">
    <cfRule type="top10" dxfId="792" priority="776" bottom="1" rank="1"/>
  </conditionalFormatting>
  <conditionalFormatting sqref="E38:G38">
    <cfRule type="top10" dxfId="791" priority="775" bottom="1" rank="1"/>
  </conditionalFormatting>
  <conditionalFormatting sqref="E38:G38">
    <cfRule type="top10" dxfId="790" priority="774" bottom="1" rank="1"/>
  </conditionalFormatting>
  <conditionalFormatting sqref="E38:G38">
    <cfRule type="top10" dxfId="789" priority="773" bottom="1" rank="1"/>
  </conditionalFormatting>
  <conditionalFormatting sqref="E38:G38">
    <cfRule type="top10" dxfId="788" priority="772" bottom="1" rank="1"/>
  </conditionalFormatting>
  <conditionalFormatting sqref="E38:G38">
    <cfRule type="top10" dxfId="787" priority="771" bottom="1" rank="1"/>
  </conditionalFormatting>
  <conditionalFormatting sqref="E38:G38">
    <cfRule type="top10" dxfId="786" priority="770" bottom="1" rank="1"/>
  </conditionalFormatting>
  <conditionalFormatting sqref="E38:G38">
    <cfRule type="top10" dxfId="785" priority="769" bottom="1" rank="1"/>
  </conditionalFormatting>
  <conditionalFormatting sqref="E38:G38">
    <cfRule type="top10" dxfId="784" priority="768" bottom="1" rank="1"/>
  </conditionalFormatting>
  <conditionalFormatting sqref="E38:G38">
    <cfRule type="top10" dxfId="783" priority="767" bottom="1" rank="1"/>
  </conditionalFormatting>
  <conditionalFormatting sqref="E38:G38">
    <cfRule type="top10" dxfId="782" priority="766" bottom="1" rank="1"/>
  </conditionalFormatting>
  <conditionalFormatting sqref="E38:G38">
    <cfRule type="top10" dxfId="781" priority="765" bottom="1" rank="1"/>
  </conditionalFormatting>
  <conditionalFormatting sqref="E38:G38">
    <cfRule type="top10" dxfId="780" priority="764" bottom="1" rank="1"/>
  </conditionalFormatting>
  <conditionalFormatting sqref="E38:G38">
    <cfRule type="top10" dxfId="779" priority="763" bottom="1" rank="1"/>
  </conditionalFormatting>
  <conditionalFormatting sqref="E38:G38">
    <cfRule type="top10" dxfId="778" priority="762" bottom="1" rank="1"/>
  </conditionalFormatting>
  <conditionalFormatting sqref="E38:G38">
    <cfRule type="top10" dxfId="777" priority="761" bottom="1" rank="1"/>
  </conditionalFormatting>
  <conditionalFormatting sqref="E38:G38">
    <cfRule type="top10" dxfId="776" priority="760" bottom="1" rank="1"/>
  </conditionalFormatting>
  <conditionalFormatting sqref="E38:G38">
    <cfRule type="top10" dxfId="775" priority="759" bottom="1" rank="1"/>
  </conditionalFormatting>
  <conditionalFormatting sqref="E38:H38">
    <cfRule type="top10" dxfId="774" priority="758" bottom="1" rank="1"/>
  </conditionalFormatting>
  <conditionalFormatting sqref="E38:G38">
    <cfRule type="top10" dxfId="773" priority="757" bottom="1" rank="1"/>
  </conditionalFormatting>
  <conditionalFormatting sqref="E38:G38">
    <cfRule type="top10" dxfId="772" priority="756" bottom="1" rank="1"/>
  </conditionalFormatting>
  <conditionalFormatting sqref="E38:H38">
    <cfRule type="top10" dxfId="771" priority="755" bottom="1" rank="1"/>
  </conditionalFormatting>
  <conditionalFormatting sqref="E38:G38">
    <cfRule type="top10" dxfId="770" priority="754" bottom="1" rank="1"/>
  </conditionalFormatting>
  <conditionalFormatting sqref="E38:G38">
    <cfRule type="top10" dxfId="769" priority="753" bottom="1" rank="1"/>
  </conditionalFormatting>
  <conditionalFormatting sqref="E38:H38">
    <cfRule type="top10" dxfId="768" priority="752" bottom="1" rank="1"/>
  </conditionalFormatting>
  <conditionalFormatting sqref="E38:G38">
    <cfRule type="top10" dxfId="767" priority="751" bottom="1" rank="1"/>
  </conditionalFormatting>
  <conditionalFormatting sqref="E38:H38">
    <cfRule type="top10" dxfId="766" priority="750" bottom="1" rank="1"/>
  </conditionalFormatting>
  <conditionalFormatting sqref="E38:H38">
    <cfRule type="top10" dxfId="765" priority="749" bottom="1" rank="1"/>
  </conditionalFormatting>
  <conditionalFormatting sqref="E38:G38">
    <cfRule type="top10" dxfId="764" priority="748" bottom="1" rank="1"/>
  </conditionalFormatting>
  <conditionalFormatting sqref="E38:G38">
    <cfRule type="top10" dxfId="763" priority="747" bottom="1" rank="1"/>
  </conditionalFormatting>
  <conditionalFormatting sqref="E38:G38">
    <cfRule type="top10" dxfId="762" priority="746" bottom="1" rank="1"/>
  </conditionalFormatting>
  <conditionalFormatting sqref="E38:G38">
    <cfRule type="top10" dxfId="761" priority="745" bottom="1" rank="1"/>
  </conditionalFormatting>
  <conditionalFormatting sqref="E38:G38">
    <cfRule type="top10" dxfId="760" priority="744" bottom="1" rank="1"/>
  </conditionalFormatting>
  <conditionalFormatting sqref="E38:G38">
    <cfRule type="top10" dxfId="759" priority="743" bottom="1" rank="1"/>
  </conditionalFormatting>
  <conditionalFormatting sqref="E38:H38">
    <cfRule type="top10" dxfId="758" priority="742" bottom="1" rank="1"/>
  </conditionalFormatting>
  <conditionalFormatting sqref="E39:G39">
    <cfRule type="top10" dxfId="757" priority="741" bottom="1" rank="1"/>
  </conditionalFormatting>
  <conditionalFormatting sqref="E39:G39">
    <cfRule type="top10" dxfId="756" priority="740" bottom="1" rank="1"/>
  </conditionalFormatting>
  <conditionalFormatting sqref="E39:G39">
    <cfRule type="top10" dxfId="755" priority="739" bottom="1" rank="1"/>
  </conditionalFormatting>
  <conditionalFormatting sqref="E39:G39">
    <cfRule type="top10" dxfId="754" priority="738" bottom="1" rank="1"/>
  </conditionalFormatting>
  <conditionalFormatting sqref="E39:G39">
    <cfRule type="top10" dxfId="753" priority="737" bottom="1" rank="1"/>
  </conditionalFormatting>
  <conditionalFormatting sqref="E39:G39">
    <cfRule type="top10" dxfId="752" priority="736" bottom="1" rank="1"/>
  </conditionalFormatting>
  <conditionalFormatting sqref="E39:G39">
    <cfRule type="top10" dxfId="751" priority="735" bottom="1" rank="1"/>
  </conditionalFormatting>
  <conditionalFormatting sqref="E39:G39">
    <cfRule type="top10" dxfId="750" priority="734" bottom="1" rank="1"/>
  </conditionalFormatting>
  <conditionalFormatting sqref="E39:G39">
    <cfRule type="top10" dxfId="749" priority="733" bottom="1" rank="1"/>
  </conditionalFormatting>
  <conditionalFormatting sqref="E39:G39">
    <cfRule type="top10" dxfId="748" priority="732" bottom="1" rank="1"/>
  </conditionalFormatting>
  <conditionalFormatting sqref="E39:G39">
    <cfRule type="top10" dxfId="747" priority="731" bottom="1" rank="1"/>
  </conditionalFormatting>
  <conditionalFormatting sqref="E39:G39">
    <cfRule type="top10" dxfId="746" priority="730" bottom="1" rank="1"/>
  </conditionalFormatting>
  <conditionalFormatting sqref="E39:G39">
    <cfRule type="top10" dxfId="745" priority="729" bottom="1" rank="1"/>
  </conditionalFormatting>
  <conditionalFormatting sqref="E39:G39">
    <cfRule type="top10" dxfId="744" priority="728" bottom="1" rank="1"/>
  </conditionalFormatting>
  <conditionalFormatting sqref="E39:G39">
    <cfRule type="top10" dxfId="743" priority="727" bottom="1" rank="1"/>
  </conditionalFormatting>
  <conditionalFormatting sqref="E39:G39">
    <cfRule type="top10" dxfId="742" priority="726" bottom="1" rank="1"/>
  </conditionalFormatting>
  <conditionalFormatting sqref="E39:G39">
    <cfRule type="top10" dxfId="741" priority="725" bottom="1" rank="1"/>
  </conditionalFormatting>
  <conditionalFormatting sqref="E39:G39">
    <cfRule type="top10" dxfId="740" priority="724" bottom="1" rank="1"/>
  </conditionalFormatting>
  <conditionalFormatting sqref="E39:H39">
    <cfRule type="top10" dxfId="739" priority="723" bottom="1" rank="1"/>
  </conditionalFormatting>
  <conditionalFormatting sqref="E39:G39">
    <cfRule type="top10" dxfId="738" priority="722" bottom="1" rank="1"/>
  </conditionalFormatting>
  <conditionalFormatting sqref="E39:G39">
    <cfRule type="top10" dxfId="737" priority="721" bottom="1" rank="1"/>
  </conditionalFormatting>
  <conditionalFormatting sqref="E39:H39">
    <cfRule type="top10" dxfId="736" priority="720" bottom="1" rank="1"/>
  </conditionalFormatting>
  <conditionalFormatting sqref="E39:G39">
    <cfRule type="top10" dxfId="735" priority="719" bottom="1" rank="1"/>
  </conditionalFormatting>
  <conditionalFormatting sqref="E39:G39">
    <cfRule type="top10" dxfId="734" priority="718" bottom="1" rank="1"/>
  </conditionalFormatting>
  <conditionalFormatting sqref="E39:H39">
    <cfRule type="top10" dxfId="733" priority="717" bottom="1" rank="1"/>
  </conditionalFormatting>
  <conditionalFormatting sqref="E39:G39">
    <cfRule type="top10" dxfId="732" priority="716" bottom="1" rank="1"/>
  </conditionalFormatting>
  <conditionalFormatting sqref="E39:H39">
    <cfRule type="top10" dxfId="731" priority="715" bottom="1" rank="1"/>
  </conditionalFormatting>
  <conditionalFormatting sqref="E39:H39">
    <cfRule type="top10" dxfId="730" priority="714" bottom="1" rank="1"/>
  </conditionalFormatting>
  <conditionalFormatting sqref="E39:G39">
    <cfRule type="top10" dxfId="729" priority="713" bottom="1" rank="1"/>
  </conditionalFormatting>
  <conditionalFormatting sqref="E39:G39">
    <cfRule type="top10" dxfId="728" priority="712" bottom="1" rank="1"/>
  </conditionalFormatting>
  <conditionalFormatting sqref="E39:G39">
    <cfRule type="top10" dxfId="727" priority="711" bottom="1" rank="1"/>
  </conditionalFormatting>
  <conditionalFormatting sqref="E39:G39">
    <cfRule type="top10" dxfId="726" priority="710" bottom="1" rank="1"/>
  </conditionalFormatting>
  <conditionalFormatting sqref="E39:G39">
    <cfRule type="top10" dxfId="725" priority="709" bottom="1" rank="1"/>
  </conditionalFormatting>
  <conditionalFormatting sqref="E39:G39">
    <cfRule type="top10" dxfId="724" priority="708" bottom="1" rank="1"/>
  </conditionalFormatting>
  <conditionalFormatting sqref="E39:H39">
    <cfRule type="top10" dxfId="723" priority="707" bottom="1" rank="1"/>
  </conditionalFormatting>
  <conditionalFormatting sqref="E40:G40">
    <cfRule type="top10" dxfId="722" priority="706" bottom="1" rank="1"/>
  </conditionalFormatting>
  <conditionalFormatting sqref="E40:G40">
    <cfRule type="top10" dxfId="721" priority="705" bottom="1" rank="1"/>
  </conditionalFormatting>
  <conditionalFormatting sqref="E40:G40">
    <cfRule type="top10" dxfId="720" priority="704" bottom="1" rank="1"/>
  </conditionalFormatting>
  <conditionalFormatting sqref="E40:G40">
    <cfRule type="top10" dxfId="719" priority="703" bottom="1" rank="1"/>
  </conditionalFormatting>
  <conditionalFormatting sqref="E40:G40">
    <cfRule type="top10" dxfId="718" priority="702" bottom="1" rank="1"/>
  </conditionalFormatting>
  <conditionalFormatting sqref="E40:G40">
    <cfRule type="top10" dxfId="717" priority="701" bottom="1" rank="1"/>
  </conditionalFormatting>
  <conditionalFormatting sqref="E40:G40">
    <cfRule type="top10" dxfId="716" priority="700" bottom="1" rank="1"/>
  </conditionalFormatting>
  <conditionalFormatting sqref="E40:G40">
    <cfRule type="top10" dxfId="715" priority="699" bottom="1" rank="1"/>
  </conditionalFormatting>
  <conditionalFormatting sqref="E40:G40">
    <cfRule type="top10" dxfId="714" priority="698" bottom="1" rank="1"/>
  </conditionalFormatting>
  <conditionalFormatting sqref="E40:G40">
    <cfRule type="top10" dxfId="713" priority="697" bottom="1" rank="1"/>
  </conditionalFormatting>
  <conditionalFormatting sqref="E40:G40">
    <cfRule type="top10" dxfId="712" priority="696" bottom="1" rank="1"/>
  </conditionalFormatting>
  <conditionalFormatting sqref="E40:G40">
    <cfRule type="top10" dxfId="711" priority="695" bottom="1" rank="1"/>
  </conditionalFormatting>
  <conditionalFormatting sqref="E40:G40">
    <cfRule type="top10" dxfId="710" priority="694" bottom="1" rank="1"/>
  </conditionalFormatting>
  <conditionalFormatting sqref="E40:G40">
    <cfRule type="top10" dxfId="709" priority="693" bottom="1" rank="1"/>
  </conditionalFormatting>
  <conditionalFormatting sqref="E40:G40">
    <cfRule type="top10" dxfId="708" priority="692" bottom="1" rank="1"/>
  </conditionalFormatting>
  <conditionalFormatting sqref="E40:G40">
    <cfRule type="top10" dxfId="707" priority="691" bottom="1" rank="1"/>
  </conditionalFormatting>
  <conditionalFormatting sqref="E40:G40">
    <cfRule type="top10" dxfId="706" priority="690" bottom="1" rank="1"/>
  </conditionalFormatting>
  <conditionalFormatting sqref="E40:G40">
    <cfRule type="top10" dxfId="705" priority="689" bottom="1" rank="1"/>
  </conditionalFormatting>
  <conditionalFormatting sqref="E40:H40">
    <cfRule type="top10" dxfId="704" priority="688" bottom="1" rank="1"/>
  </conditionalFormatting>
  <conditionalFormatting sqref="E40:G40">
    <cfRule type="top10" dxfId="703" priority="687" bottom="1" rank="1"/>
  </conditionalFormatting>
  <conditionalFormatting sqref="E40:G40">
    <cfRule type="top10" dxfId="702" priority="686" bottom="1" rank="1"/>
  </conditionalFormatting>
  <conditionalFormatting sqref="E40:H40">
    <cfRule type="top10" dxfId="701" priority="685" bottom="1" rank="1"/>
  </conditionalFormatting>
  <conditionalFormatting sqref="E40:G40">
    <cfRule type="top10" dxfId="700" priority="684" bottom="1" rank="1"/>
  </conditionalFormatting>
  <conditionalFormatting sqref="E40:G40">
    <cfRule type="top10" dxfId="699" priority="683" bottom="1" rank="1"/>
  </conditionalFormatting>
  <conditionalFormatting sqref="E40:H40">
    <cfRule type="top10" dxfId="698" priority="682" bottom="1" rank="1"/>
  </conditionalFormatting>
  <conditionalFormatting sqref="E40:G40">
    <cfRule type="top10" dxfId="697" priority="681" bottom="1" rank="1"/>
  </conditionalFormatting>
  <conditionalFormatting sqref="E40:H40">
    <cfRule type="top10" dxfId="696" priority="680" bottom="1" rank="1"/>
  </conditionalFormatting>
  <conditionalFormatting sqref="E40:H40">
    <cfRule type="top10" dxfId="695" priority="679" bottom="1" rank="1"/>
  </conditionalFormatting>
  <conditionalFormatting sqref="E40:G40">
    <cfRule type="top10" dxfId="694" priority="678" bottom="1" rank="1"/>
  </conditionalFormatting>
  <conditionalFormatting sqref="E40:G40">
    <cfRule type="top10" dxfId="693" priority="677" bottom="1" rank="1"/>
  </conditionalFormatting>
  <conditionalFormatting sqref="E40:G40">
    <cfRule type="top10" dxfId="692" priority="676" bottom="1" rank="1"/>
  </conditionalFormatting>
  <conditionalFormatting sqref="E40:G40">
    <cfRule type="top10" dxfId="691" priority="675" bottom="1" rank="1"/>
  </conditionalFormatting>
  <conditionalFormatting sqref="E40:G40">
    <cfRule type="top10" dxfId="690" priority="674" bottom="1" rank="1"/>
  </conditionalFormatting>
  <conditionalFormatting sqref="E40:G40">
    <cfRule type="top10" dxfId="689" priority="673" bottom="1" rank="1"/>
  </conditionalFormatting>
  <conditionalFormatting sqref="E40:H40">
    <cfRule type="top10" dxfId="688" priority="672" bottom="1" rank="1"/>
  </conditionalFormatting>
  <conditionalFormatting sqref="E41:G41">
    <cfRule type="top10" dxfId="687" priority="671" bottom="1" rank="1"/>
  </conditionalFormatting>
  <conditionalFormatting sqref="E41:G41">
    <cfRule type="top10" dxfId="686" priority="670" bottom="1" rank="1"/>
  </conditionalFormatting>
  <conditionalFormatting sqref="E41:G41">
    <cfRule type="top10" dxfId="685" priority="669" bottom="1" rank="1"/>
  </conditionalFormatting>
  <conditionalFormatting sqref="E41:G41">
    <cfRule type="top10" dxfId="684" priority="668" bottom="1" rank="1"/>
  </conditionalFormatting>
  <conditionalFormatting sqref="E41:G41">
    <cfRule type="top10" dxfId="683" priority="667" bottom="1" rank="1"/>
  </conditionalFormatting>
  <conditionalFormatting sqref="E41:G41">
    <cfRule type="top10" dxfId="682" priority="666" bottom="1" rank="1"/>
  </conditionalFormatting>
  <conditionalFormatting sqref="E41:G41">
    <cfRule type="top10" dxfId="681" priority="665" bottom="1" rank="1"/>
  </conditionalFormatting>
  <conditionalFormatting sqref="E41:G41">
    <cfRule type="top10" dxfId="680" priority="664" bottom="1" rank="1"/>
  </conditionalFormatting>
  <conditionalFormatting sqref="E41:G41">
    <cfRule type="top10" dxfId="679" priority="663" bottom="1" rank="1"/>
  </conditionalFormatting>
  <conditionalFormatting sqref="E41:G41">
    <cfRule type="top10" dxfId="678" priority="662" bottom="1" rank="1"/>
  </conditionalFormatting>
  <conditionalFormatting sqref="E41:G41">
    <cfRule type="top10" dxfId="677" priority="661" bottom="1" rank="1"/>
  </conditionalFormatting>
  <conditionalFormatting sqref="E41:G41">
    <cfRule type="top10" dxfId="676" priority="660" bottom="1" rank="1"/>
  </conditionalFormatting>
  <conditionalFormatting sqref="E41:G41">
    <cfRule type="top10" dxfId="675" priority="659" bottom="1" rank="1"/>
  </conditionalFormatting>
  <conditionalFormatting sqref="E41:G41">
    <cfRule type="top10" dxfId="674" priority="658" bottom="1" rank="1"/>
  </conditionalFormatting>
  <conditionalFormatting sqref="E41:G41">
    <cfRule type="top10" dxfId="673" priority="657" bottom="1" rank="1"/>
  </conditionalFormatting>
  <conditionalFormatting sqref="E41:G41">
    <cfRule type="top10" dxfId="672" priority="656" bottom="1" rank="1"/>
  </conditionalFormatting>
  <conditionalFormatting sqref="E41:G41">
    <cfRule type="top10" dxfId="671" priority="655" bottom="1" rank="1"/>
  </conditionalFormatting>
  <conditionalFormatting sqref="E41:G41">
    <cfRule type="top10" dxfId="670" priority="654" bottom="1" rank="1"/>
  </conditionalFormatting>
  <conditionalFormatting sqref="E41:H41">
    <cfRule type="top10" dxfId="669" priority="653" bottom="1" rank="1"/>
  </conditionalFormatting>
  <conditionalFormatting sqref="E41:G41">
    <cfRule type="top10" dxfId="668" priority="652" bottom="1" rank="1"/>
  </conditionalFormatting>
  <conditionalFormatting sqref="E41:G41">
    <cfRule type="top10" dxfId="667" priority="651" bottom="1" rank="1"/>
  </conditionalFormatting>
  <conditionalFormatting sqref="E41:H41">
    <cfRule type="top10" dxfId="666" priority="650" bottom="1" rank="1"/>
  </conditionalFormatting>
  <conditionalFormatting sqref="E41:G41">
    <cfRule type="top10" dxfId="665" priority="649" bottom="1" rank="1"/>
  </conditionalFormatting>
  <conditionalFormatting sqref="E41:G41">
    <cfRule type="top10" dxfId="664" priority="648" bottom="1" rank="1"/>
  </conditionalFormatting>
  <conditionalFormatting sqref="E41:H41">
    <cfRule type="top10" dxfId="663" priority="647" bottom="1" rank="1"/>
  </conditionalFormatting>
  <conditionalFormatting sqref="E41:G41">
    <cfRule type="top10" dxfId="662" priority="646" bottom="1" rank="1"/>
  </conditionalFormatting>
  <conditionalFormatting sqref="E41:H41">
    <cfRule type="top10" dxfId="661" priority="645" bottom="1" rank="1"/>
  </conditionalFormatting>
  <conditionalFormatting sqref="E41:H41">
    <cfRule type="top10" dxfId="660" priority="644" bottom="1" rank="1"/>
  </conditionalFormatting>
  <conditionalFormatting sqref="E41:G41">
    <cfRule type="top10" dxfId="659" priority="643" bottom="1" rank="1"/>
  </conditionalFormatting>
  <conditionalFormatting sqref="E41:G41">
    <cfRule type="top10" dxfId="658" priority="642" bottom="1" rank="1"/>
  </conditionalFormatting>
  <conditionalFormatting sqref="E41:G41">
    <cfRule type="top10" dxfId="657" priority="641" bottom="1" rank="1"/>
  </conditionalFormatting>
  <conditionalFormatting sqref="E41:G41">
    <cfRule type="top10" dxfId="656" priority="640" bottom="1" rank="1"/>
  </conditionalFormatting>
  <conditionalFormatting sqref="E41:G41">
    <cfRule type="top10" dxfId="655" priority="639" bottom="1" rank="1"/>
  </conditionalFormatting>
  <conditionalFormatting sqref="E41:G41">
    <cfRule type="top10" dxfId="654" priority="638" bottom="1" rank="1"/>
  </conditionalFormatting>
  <conditionalFormatting sqref="E41:H41">
    <cfRule type="top10" dxfId="653" priority="637" bottom="1" rank="1"/>
  </conditionalFormatting>
  <conditionalFormatting sqref="E42:G42">
    <cfRule type="top10" dxfId="652" priority="636" bottom="1" rank="1"/>
  </conditionalFormatting>
  <conditionalFormatting sqref="E42:G42">
    <cfRule type="top10" dxfId="651" priority="635" bottom="1" rank="1"/>
  </conditionalFormatting>
  <conditionalFormatting sqref="E42:G42">
    <cfRule type="top10" dxfId="650" priority="634" bottom="1" rank="1"/>
  </conditionalFormatting>
  <conditionalFormatting sqref="E42:G42">
    <cfRule type="top10" dxfId="649" priority="633" bottom="1" rank="1"/>
  </conditionalFormatting>
  <conditionalFormatting sqref="E42:G42">
    <cfRule type="top10" dxfId="648" priority="632" bottom="1" rank="1"/>
  </conditionalFormatting>
  <conditionalFormatting sqref="E42:G42">
    <cfRule type="top10" dxfId="647" priority="631" bottom="1" rank="1"/>
  </conditionalFormatting>
  <conditionalFormatting sqref="E42:G42">
    <cfRule type="top10" dxfId="646" priority="630" bottom="1" rank="1"/>
  </conditionalFormatting>
  <conditionalFormatting sqref="E42:G42">
    <cfRule type="top10" dxfId="645" priority="629" bottom="1" rank="1"/>
  </conditionalFormatting>
  <conditionalFormatting sqref="E42:G42">
    <cfRule type="top10" dxfId="644" priority="628" bottom="1" rank="1"/>
  </conditionalFormatting>
  <conditionalFormatting sqref="E42:G42">
    <cfRule type="top10" dxfId="643" priority="627" bottom="1" rank="1"/>
  </conditionalFormatting>
  <conditionalFormatting sqref="E42:G42">
    <cfRule type="top10" dxfId="642" priority="626" bottom="1" rank="1"/>
  </conditionalFormatting>
  <conditionalFormatting sqref="E42:G42">
    <cfRule type="top10" dxfId="641" priority="625" bottom="1" rank="1"/>
  </conditionalFormatting>
  <conditionalFormatting sqref="E42:G42">
    <cfRule type="top10" dxfId="640" priority="624" bottom="1" rank="1"/>
  </conditionalFormatting>
  <conditionalFormatting sqref="E42:G42">
    <cfRule type="top10" dxfId="639" priority="623" bottom="1" rank="1"/>
  </conditionalFormatting>
  <conditionalFormatting sqref="E42:G42">
    <cfRule type="top10" dxfId="638" priority="622" bottom="1" rank="1"/>
  </conditionalFormatting>
  <conditionalFormatting sqref="E42:G42">
    <cfRule type="top10" dxfId="637" priority="621" bottom="1" rank="1"/>
  </conditionalFormatting>
  <conditionalFormatting sqref="E42:G42">
    <cfRule type="top10" dxfId="636" priority="620" bottom="1" rank="1"/>
  </conditionalFormatting>
  <conditionalFormatting sqref="E42:G42">
    <cfRule type="top10" dxfId="635" priority="619" bottom="1" rank="1"/>
  </conditionalFormatting>
  <conditionalFormatting sqref="E42:H42">
    <cfRule type="top10" dxfId="634" priority="618" bottom="1" rank="1"/>
  </conditionalFormatting>
  <conditionalFormatting sqref="E42:G42">
    <cfRule type="top10" dxfId="633" priority="617" bottom="1" rank="1"/>
  </conditionalFormatting>
  <conditionalFormatting sqref="E42:G42">
    <cfRule type="top10" dxfId="632" priority="616" bottom="1" rank="1"/>
  </conditionalFormatting>
  <conditionalFormatting sqref="E42:H42">
    <cfRule type="top10" dxfId="631" priority="615" bottom="1" rank="1"/>
  </conditionalFormatting>
  <conditionalFormatting sqref="E42:G42">
    <cfRule type="top10" dxfId="630" priority="614" bottom="1" rank="1"/>
  </conditionalFormatting>
  <conditionalFormatting sqref="E42:G42">
    <cfRule type="top10" dxfId="629" priority="613" bottom="1" rank="1"/>
  </conditionalFormatting>
  <conditionalFormatting sqref="E42:H42">
    <cfRule type="top10" dxfId="628" priority="612" bottom="1" rank="1"/>
  </conditionalFormatting>
  <conditionalFormatting sqref="E42:G42">
    <cfRule type="top10" dxfId="627" priority="611" bottom="1" rank="1"/>
  </conditionalFormatting>
  <conditionalFormatting sqref="E42:H42">
    <cfRule type="top10" dxfId="626" priority="610" bottom="1" rank="1"/>
  </conditionalFormatting>
  <conditionalFormatting sqref="E42:H42">
    <cfRule type="top10" dxfId="625" priority="609" bottom="1" rank="1"/>
  </conditionalFormatting>
  <conditionalFormatting sqref="E42:G42">
    <cfRule type="top10" dxfId="624" priority="608" bottom="1" rank="1"/>
  </conditionalFormatting>
  <conditionalFormatting sqref="E42:G42">
    <cfRule type="top10" dxfId="623" priority="607" bottom="1" rank="1"/>
  </conditionalFormatting>
  <conditionalFormatting sqref="E42:G42">
    <cfRule type="top10" dxfId="622" priority="606" bottom="1" rank="1"/>
  </conditionalFormatting>
  <conditionalFormatting sqref="E42:G42">
    <cfRule type="top10" dxfId="621" priority="605" bottom="1" rank="1"/>
  </conditionalFormatting>
  <conditionalFormatting sqref="E42:G42">
    <cfRule type="top10" dxfId="620" priority="604" bottom="1" rank="1"/>
  </conditionalFormatting>
  <conditionalFormatting sqref="E42:G42">
    <cfRule type="top10" dxfId="619" priority="603" bottom="1" rank="1"/>
  </conditionalFormatting>
  <conditionalFormatting sqref="E42:H42">
    <cfRule type="top10" dxfId="618" priority="602" bottom="1" rank="1"/>
  </conditionalFormatting>
  <conditionalFormatting sqref="E43:G43">
    <cfRule type="top10" dxfId="617" priority="601" bottom="1" rank="1"/>
  </conditionalFormatting>
  <conditionalFormatting sqref="E43:G43">
    <cfRule type="top10" dxfId="616" priority="600" bottom="1" rank="1"/>
  </conditionalFormatting>
  <conditionalFormatting sqref="E43:G43">
    <cfRule type="top10" dxfId="615" priority="599" bottom="1" rank="1"/>
  </conditionalFormatting>
  <conditionalFormatting sqref="E43:G43">
    <cfRule type="top10" dxfId="614" priority="598" bottom="1" rank="1"/>
  </conditionalFormatting>
  <conditionalFormatting sqref="E43:G43">
    <cfRule type="top10" dxfId="613" priority="597" bottom="1" rank="1"/>
  </conditionalFormatting>
  <conditionalFormatting sqref="E43:G43">
    <cfRule type="top10" dxfId="612" priority="596" bottom="1" rank="1"/>
  </conditionalFormatting>
  <conditionalFormatting sqref="E43:G43">
    <cfRule type="top10" dxfId="611" priority="595" bottom="1" rank="1"/>
  </conditionalFormatting>
  <conditionalFormatting sqref="E43:G43">
    <cfRule type="top10" dxfId="610" priority="594" bottom="1" rank="1"/>
  </conditionalFormatting>
  <conditionalFormatting sqref="E43:G43">
    <cfRule type="top10" dxfId="609" priority="593" bottom="1" rank="1"/>
  </conditionalFormatting>
  <conditionalFormatting sqref="E43:G43">
    <cfRule type="top10" dxfId="608" priority="592" bottom="1" rank="1"/>
  </conditionalFormatting>
  <conditionalFormatting sqref="E43:G43">
    <cfRule type="top10" dxfId="607" priority="591" bottom="1" rank="1"/>
  </conditionalFormatting>
  <conditionalFormatting sqref="E43:G43">
    <cfRule type="top10" dxfId="606" priority="590" bottom="1" rank="1"/>
  </conditionalFormatting>
  <conditionalFormatting sqref="E43:G43">
    <cfRule type="top10" dxfId="605" priority="589" bottom="1" rank="1"/>
  </conditionalFormatting>
  <conditionalFormatting sqref="E43:G43">
    <cfRule type="top10" dxfId="604" priority="588" bottom="1" rank="1"/>
  </conditionalFormatting>
  <conditionalFormatting sqref="E43:G43">
    <cfRule type="top10" dxfId="603" priority="587" bottom="1" rank="1"/>
  </conditionalFormatting>
  <conditionalFormatting sqref="E43:G43">
    <cfRule type="top10" dxfId="602" priority="586" bottom="1" rank="1"/>
  </conditionalFormatting>
  <conditionalFormatting sqref="E43:G43">
    <cfRule type="top10" dxfId="601" priority="585" bottom="1" rank="1"/>
  </conditionalFormatting>
  <conditionalFormatting sqref="E43:G43">
    <cfRule type="top10" dxfId="600" priority="584" bottom="1" rank="1"/>
  </conditionalFormatting>
  <conditionalFormatting sqref="E43:H43">
    <cfRule type="top10" dxfId="599" priority="583" bottom="1" rank="1"/>
  </conditionalFormatting>
  <conditionalFormatting sqref="E43:G43">
    <cfRule type="top10" dxfId="598" priority="582" bottom="1" rank="1"/>
  </conditionalFormatting>
  <conditionalFormatting sqref="E43:G43">
    <cfRule type="top10" dxfId="597" priority="581" bottom="1" rank="1"/>
  </conditionalFormatting>
  <conditionalFormatting sqref="E43:H43">
    <cfRule type="top10" dxfId="596" priority="580" bottom="1" rank="1"/>
  </conditionalFormatting>
  <conditionalFormatting sqref="E43:G43">
    <cfRule type="top10" dxfId="595" priority="579" bottom="1" rank="1"/>
  </conditionalFormatting>
  <conditionalFormatting sqref="E43:G43">
    <cfRule type="top10" dxfId="594" priority="578" bottom="1" rank="1"/>
  </conditionalFormatting>
  <conditionalFormatting sqref="E43:H43">
    <cfRule type="top10" dxfId="593" priority="577" bottom="1" rank="1"/>
  </conditionalFormatting>
  <conditionalFormatting sqref="E43:G43">
    <cfRule type="top10" dxfId="592" priority="576" bottom="1" rank="1"/>
  </conditionalFormatting>
  <conditionalFormatting sqref="E43:H43">
    <cfRule type="top10" dxfId="591" priority="575" bottom="1" rank="1"/>
  </conditionalFormatting>
  <conditionalFormatting sqref="E43:H43">
    <cfRule type="top10" dxfId="590" priority="574" bottom="1" rank="1"/>
  </conditionalFormatting>
  <conditionalFormatting sqref="E43:G43">
    <cfRule type="top10" dxfId="589" priority="573" bottom="1" rank="1"/>
  </conditionalFormatting>
  <conditionalFormatting sqref="E43:G43">
    <cfRule type="top10" dxfId="588" priority="572" bottom="1" rank="1"/>
  </conditionalFormatting>
  <conditionalFormatting sqref="E43:G43">
    <cfRule type="top10" dxfId="587" priority="571" bottom="1" rank="1"/>
  </conditionalFormatting>
  <conditionalFormatting sqref="E43:G43">
    <cfRule type="top10" dxfId="586" priority="570" bottom="1" rank="1"/>
  </conditionalFormatting>
  <conditionalFormatting sqref="E43:G43">
    <cfRule type="top10" dxfId="585" priority="569" bottom="1" rank="1"/>
  </conditionalFormatting>
  <conditionalFormatting sqref="E43:G43">
    <cfRule type="top10" dxfId="584" priority="568" bottom="1" rank="1"/>
  </conditionalFormatting>
  <conditionalFormatting sqref="E43:H43">
    <cfRule type="top10" dxfId="583" priority="567" bottom="1" rank="1"/>
  </conditionalFormatting>
  <conditionalFormatting sqref="E44:G44">
    <cfRule type="top10" dxfId="582" priority="566" bottom="1" rank="1"/>
  </conditionalFormatting>
  <conditionalFormatting sqref="E44:G44">
    <cfRule type="top10" dxfId="581" priority="565" bottom="1" rank="1"/>
  </conditionalFormatting>
  <conditionalFormatting sqref="E44:G44">
    <cfRule type="top10" dxfId="580" priority="564" bottom="1" rank="1"/>
  </conditionalFormatting>
  <conditionalFormatting sqref="E44:G44">
    <cfRule type="top10" dxfId="579" priority="563" bottom="1" rank="1"/>
  </conditionalFormatting>
  <conditionalFormatting sqref="E44:G44">
    <cfRule type="top10" dxfId="578" priority="562" bottom="1" rank="1"/>
  </conditionalFormatting>
  <conditionalFormatting sqref="E44:G44">
    <cfRule type="top10" dxfId="577" priority="561" bottom="1" rank="1"/>
  </conditionalFormatting>
  <conditionalFormatting sqref="E44:G44">
    <cfRule type="top10" dxfId="576" priority="560" bottom="1" rank="1"/>
  </conditionalFormatting>
  <conditionalFormatting sqref="E44:G44">
    <cfRule type="top10" dxfId="575" priority="559" bottom="1" rank="1"/>
  </conditionalFormatting>
  <conditionalFormatting sqref="E44:G44">
    <cfRule type="top10" dxfId="574" priority="558" bottom="1" rank="1"/>
  </conditionalFormatting>
  <conditionalFormatting sqref="E44:G44">
    <cfRule type="top10" dxfId="573" priority="557" bottom="1" rank="1"/>
  </conditionalFormatting>
  <conditionalFormatting sqref="E44:G44">
    <cfRule type="top10" dxfId="572" priority="556" bottom="1" rank="1"/>
  </conditionalFormatting>
  <conditionalFormatting sqref="E44:G44">
    <cfRule type="top10" dxfId="571" priority="555" bottom="1" rank="1"/>
  </conditionalFormatting>
  <conditionalFormatting sqref="E44:G44">
    <cfRule type="top10" dxfId="570" priority="554" bottom="1" rank="1"/>
  </conditionalFormatting>
  <conditionalFormatting sqref="E44:G44">
    <cfRule type="top10" dxfId="569" priority="553" bottom="1" rank="1"/>
  </conditionalFormatting>
  <conditionalFormatting sqref="E44:G44">
    <cfRule type="top10" dxfId="568" priority="552" bottom="1" rank="1"/>
  </conditionalFormatting>
  <conditionalFormatting sqref="E44:G44">
    <cfRule type="top10" dxfId="567" priority="551" bottom="1" rank="1"/>
  </conditionalFormatting>
  <conditionalFormatting sqref="E44:G44">
    <cfRule type="top10" dxfId="566" priority="550" bottom="1" rank="1"/>
  </conditionalFormatting>
  <conditionalFormatting sqref="E44:G44">
    <cfRule type="top10" dxfId="565" priority="549" bottom="1" rank="1"/>
  </conditionalFormatting>
  <conditionalFormatting sqref="E44:H44">
    <cfRule type="top10" dxfId="564" priority="548" bottom="1" rank="1"/>
  </conditionalFormatting>
  <conditionalFormatting sqref="E44:G44">
    <cfRule type="top10" dxfId="563" priority="547" bottom="1" rank="1"/>
  </conditionalFormatting>
  <conditionalFormatting sqref="E44:G44">
    <cfRule type="top10" dxfId="562" priority="546" bottom="1" rank="1"/>
  </conditionalFormatting>
  <conditionalFormatting sqref="E44:H44">
    <cfRule type="top10" dxfId="561" priority="545" bottom="1" rank="1"/>
  </conditionalFormatting>
  <conditionalFormatting sqref="E44:G44">
    <cfRule type="top10" dxfId="560" priority="544" bottom="1" rank="1"/>
  </conditionalFormatting>
  <conditionalFormatting sqref="E44:G44">
    <cfRule type="top10" dxfId="559" priority="543" bottom="1" rank="1"/>
  </conditionalFormatting>
  <conditionalFormatting sqref="E44:H44">
    <cfRule type="top10" dxfId="558" priority="542" bottom="1" rank="1"/>
  </conditionalFormatting>
  <conditionalFormatting sqref="E44:G44">
    <cfRule type="top10" dxfId="557" priority="541" bottom="1" rank="1"/>
  </conditionalFormatting>
  <conditionalFormatting sqref="E44:H44">
    <cfRule type="top10" dxfId="556" priority="540" bottom="1" rank="1"/>
  </conditionalFormatting>
  <conditionalFormatting sqref="E44:H44">
    <cfRule type="top10" dxfId="555" priority="539" bottom="1" rank="1"/>
  </conditionalFormatting>
  <conditionalFormatting sqref="E44:G44">
    <cfRule type="top10" dxfId="554" priority="538" bottom="1" rank="1"/>
  </conditionalFormatting>
  <conditionalFormatting sqref="E44:G44">
    <cfRule type="top10" dxfId="553" priority="537" bottom="1" rank="1"/>
  </conditionalFormatting>
  <conditionalFormatting sqref="E44:G44">
    <cfRule type="top10" dxfId="552" priority="536" bottom="1" rank="1"/>
  </conditionalFormatting>
  <conditionalFormatting sqref="E44:G44">
    <cfRule type="top10" dxfId="551" priority="535" bottom="1" rank="1"/>
  </conditionalFormatting>
  <conditionalFormatting sqref="E44:G44">
    <cfRule type="top10" dxfId="550" priority="534" bottom="1" rank="1"/>
  </conditionalFormatting>
  <conditionalFormatting sqref="E44:G44">
    <cfRule type="top10" dxfId="549" priority="533" bottom="1" rank="1"/>
  </conditionalFormatting>
  <conditionalFormatting sqref="E44:H44">
    <cfRule type="top10" dxfId="548" priority="532" bottom="1" rank="1"/>
  </conditionalFormatting>
  <conditionalFormatting sqref="E45:G45">
    <cfRule type="top10" dxfId="547" priority="531" bottom="1" rank="1"/>
  </conditionalFormatting>
  <conditionalFormatting sqref="E45:G45">
    <cfRule type="top10" dxfId="546" priority="530" bottom="1" rank="1"/>
  </conditionalFormatting>
  <conditionalFormatting sqref="E45:G45">
    <cfRule type="top10" dxfId="545" priority="529" bottom="1" rank="1"/>
  </conditionalFormatting>
  <conditionalFormatting sqref="E45:G45">
    <cfRule type="top10" dxfId="544" priority="528" bottom="1" rank="1"/>
  </conditionalFormatting>
  <conditionalFormatting sqref="E45:G45">
    <cfRule type="top10" dxfId="543" priority="527" bottom="1" rank="1"/>
  </conditionalFormatting>
  <conditionalFormatting sqref="E45:G45">
    <cfRule type="top10" dxfId="542" priority="526" bottom="1" rank="1"/>
  </conditionalFormatting>
  <conditionalFormatting sqref="E45:G45">
    <cfRule type="top10" dxfId="541" priority="525" bottom="1" rank="1"/>
  </conditionalFormatting>
  <conditionalFormatting sqref="E45:G45">
    <cfRule type="top10" dxfId="540" priority="524" bottom="1" rank="1"/>
  </conditionalFormatting>
  <conditionalFormatting sqref="E45:G45">
    <cfRule type="top10" dxfId="539" priority="523" bottom="1" rank="1"/>
  </conditionalFormatting>
  <conditionalFormatting sqref="E45:G45">
    <cfRule type="top10" dxfId="538" priority="522" bottom="1" rank="1"/>
  </conditionalFormatting>
  <conditionalFormatting sqref="E45:G45">
    <cfRule type="top10" dxfId="537" priority="521" bottom="1" rank="1"/>
  </conditionalFormatting>
  <conditionalFormatting sqref="E45:G45">
    <cfRule type="top10" dxfId="536" priority="520" bottom="1" rank="1"/>
  </conditionalFormatting>
  <conditionalFormatting sqref="E45:G45">
    <cfRule type="top10" dxfId="535" priority="519" bottom="1" rank="1"/>
  </conditionalFormatting>
  <conditionalFormatting sqref="E45:G45">
    <cfRule type="top10" dxfId="534" priority="518" bottom="1" rank="1"/>
  </conditionalFormatting>
  <conditionalFormatting sqref="E45:G45">
    <cfRule type="top10" dxfId="533" priority="517" bottom="1" rank="1"/>
  </conditionalFormatting>
  <conditionalFormatting sqref="E45:G45">
    <cfRule type="top10" dxfId="532" priority="516" bottom="1" rank="1"/>
  </conditionalFormatting>
  <conditionalFormatting sqref="E45:G45">
    <cfRule type="top10" dxfId="531" priority="515" bottom="1" rank="1"/>
  </conditionalFormatting>
  <conditionalFormatting sqref="E45:G45">
    <cfRule type="top10" dxfId="530" priority="514" bottom="1" rank="1"/>
  </conditionalFormatting>
  <conditionalFormatting sqref="E45:H45">
    <cfRule type="top10" dxfId="529" priority="513" bottom="1" rank="1"/>
  </conditionalFormatting>
  <conditionalFormatting sqref="E45:G45">
    <cfRule type="top10" dxfId="528" priority="512" bottom="1" rank="1"/>
  </conditionalFormatting>
  <conditionalFormatting sqref="E45:G45">
    <cfRule type="top10" dxfId="527" priority="511" bottom="1" rank="1"/>
  </conditionalFormatting>
  <conditionalFormatting sqref="E45:H45">
    <cfRule type="top10" dxfId="526" priority="510" bottom="1" rank="1"/>
  </conditionalFormatting>
  <conditionalFormatting sqref="E45:G45">
    <cfRule type="top10" dxfId="525" priority="509" bottom="1" rank="1"/>
  </conditionalFormatting>
  <conditionalFormatting sqref="E45:G45">
    <cfRule type="top10" dxfId="524" priority="508" bottom="1" rank="1"/>
  </conditionalFormatting>
  <conditionalFormatting sqref="E45:H45">
    <cfRule type="top10" dxfId="523" priority="507" bottom="1" rank="1"/>
  </conditionalFormatting>
  <conditionalFormatting sqref="E45:G45">
    <cfRule type="top10" dxfId="522" priority="506" bottom="1" rank="1"/>
  </conditionalFormatting>
  <conditionalFormatting sqref="E45:H45">
    <cfRule type="top10" dxfId="521" priority="505" bottom="1" rank="1"/>
  </conditionalFormatting>
  <conditionalFormatting sqref="E45:H45">
    <cfRule type="top10" dxfId="520" priority="504" bottom="1" rank="1"/>
  </conditionalFormatting>
  <conditionalFormatting sqref="E45:G45">
    <cfRule type="top10" dxfId="519" priority="503" bottom="1" rank="1"/>
  </conditionalFormatting>
  <conditionalFormatting sqref="E45:G45">
    <cfRule type="top10" dxfId="518" priority="502" bottom="1" rank="1"/>
  </conditionalFormatting>
  <conditionalFormatting sqref="E45:G45">
    <cfRule type="top10" dxfId="517" priority="501" bottom="1" rank="1"/>
  </conditionalFormatting>
  <conditionalFormatting sqref="E45:G45">
    <cfRule type="top10" dxfId="516" priority="500" bottom="1" rank="1"/>
  </conditionalFormatting>
  <conditionalFormatting sqref="E45:G45">
    <cfRule type="top10" dxfId="515" priority="499" bottom="1" rank="1"/>
  </conditionalFormatting>
  <conditionalFormatting sqref="E45:G45">
    <cfRule type="top10" dxfId="514" priority="498" bottom="1" rank="1"/>
  </conditionalFormatting>
  <conditionalFormatting sqref="E45:H45">
    <cfRule type="top10" dxfId="513" priority="497" bottom="1" rank="1"/>
  </conditionalFormatting>
  <conditionalFormatting sqref="E46:G46">
    <cfRule type="top10" dxfId="512" priority="496" bottom="1" rank="1"/>
  </conditionalFormatting>
  <conditionalFormatting sqref="E46:G46">
    <cfRule type="top10" dxfId="511" priority="495" bottom="1" rank="1"/>
  </conditionalFormatting>
  <conditionalFormatting sqref="E46:G46">
    <cfRule type="top10" dxfId="510" priority="494" bottom="1" rank="1"/>
  </conditionalFormatting>
  <conditionalFormatting sqref="E46:G46">
    <cfRule type="top10" dxfId="509" priority="493" bottom="1" rank="1"/>
  </conditionalFormatting>
  <conditionalFormatting sqref="E46:G46">
    <cfRule type="top10" dxfId="508" priority="492" bottom="1" rank="1"/>
  </conditionalFormatting>
  <conditionalFormatting sqref="E46:G46">
    <cfRule type="top10" dxfId="507" priority="491" bottom="1" rank="1"/>
  </conditionalFormatting>
  <conditionalFormatting sqref="E46:G46">
    <cfRule type="top10" dxfId="506" priority="490" bottom="1" rank="1"/>
  </conditionalFormatting>
  <conditionalFormatting sqref="E46:G46">
    <cfRule type="top10" dxfId="505" priority="489" bottom="1" rank="1"/>
  </conditionalFormatting>
  <conditionalFormatting sqref="E46:G46">
    <cfRule type="top10" dxfId="504" priority="488" bottom="1" rank="1"/>
  </conditionalFormatting>
  <conditionalFormatting sqref="E46:G46">
    <cfRule type="top10" dxfId="503" priority="487" bottom="1" rank="1"/>
  </conditionalFormatting>
  <conditionalFormatting sqref="E46:G46">
    <cfRule type="top10" dxfId="502" priority="486" bottom="1" rank="1"/>
  </conditionalFormatting>
  <conditionalFormatting sqref="E46:G46">
    <cfRule type="top10" dxfId="501" priority="485" bottom="1" rank="1"/>
  </conditionalFormatting>
  <conditionalFormatting sqref="E46:G46">
    <cfRule type="top10" dxfId="500" priority="484" bottom="1" rank="1"/>
  </conditionalFormatting>
  <conditionalFormatting sqref="E46:G46">
    <cfRule type="top10" dxfId="499" priority="483" bottom="1" rank="1"/>
  </conditionalFormatting>
  <conditionalFormatting sqref="E46:G46">
    <cfRule type="top10" dxfId="498" priority="482" bottom="1" rank="1"/>
  </conditionalFormatting>
  <conditionalFormatting sqref="E46:G46">
    <cfRule type="top10" dxfId="497" priority="481" bottom="1" rank="1"/>
  </conditionalFormatting>
  <conditionalFormatting sqref="E46:G46">
    <cfRule type="top10" dxfId="496" priority="480" bottom="1" rank="1"/>
  </conditionalFormatting>
  <conditionalFormatting sqref="E46:G46">
    <cfRule type="top10" dxfId="495" priority="479" bottom="1" rank="1"/>
  </conditionalFormatting>
  <conditionalFormatting sqref="E46:H46">
    <cfRule type="top10" dxfId="494" priority="478" bottom="1" rank="1"/>
  </conditionalFormatting>
  <conditionalFormatting sqref="E46:G46">
    <cfRule type="top10" dxfId="493" priority="477" bottom="1" rank="1"/>
  </conditionalFormatting>
  <conditionalFormatting sqref="E46:G46">
    <cfRule type="top10" dxfId="492" priority="476" bottom="1" rank="1"/>
  </conditionalFormatting>
  <conditionalFormatting sqref="E46:H46">
    <cfRule type="top10" dxfId="491" priority="475" bottom="1" rank="1"/>
  </conditionalFormatting>
  <conditionalFormatting sqref="E46:G46">
    <cfRule type="top10" dxfId="490" priority="474" bottom="1" rank="1"/>
  </conditionalFormatting>
  <conditionalFormatting sqref="E46:G46">
    <cfRule type="top10" dxfId="489" priority="473" bottom="1" rank="1"/>
  </conditionalFormatting>
  <conditionalFormatting sqref="E46:H46">
    <cfRule type="top10" dxfId="488" priority="472" bottom="1" rank="1"/>
  </conditionalFormatting>
  <conditionalFormatting sqref="E46:G46">
    <cfRule type="top10" dxfId="487" priority="471" bottom="1" rank="1"/>
  </conditionalFormatting>
  <conditionalFormatting sqref="E46:H46">
    <cfRule type="top10" dxfId="486" priority="470" bottom="1" rank="1"/>
  </conditionalFormatting>
  <conditionalFormatting sqref="E46:H46">
    <cfRule type="top10" dxfId="485" priority="469" bottom="1" rank="1"/>
  </conditionalFormatting>
  <conditionalFormatting sqref="E46:G46">
    <cfRule type="top10" dxfId="484" priority="468" bottom="1" rank="1"/>
  </conditionalFormatting>
  <conditionalFormatting sqref="E46:G46">
    <cfRule type="top10" dxfId="483" priority="467" bottom="1" rank="1"/>
  </conditionalFormatting>
  <conditionalFormatting sqref="E46:G46">
    <cfRule type="top10" dxfId="482" priority="466" bottom="1" rank="1"/>
  </conditionalFormatting>
  <conditionalFormatting sqref="E46:G46">
    <cfRule type="top10" dxfId="481" priority="465" bottom="1" rank="1"/>
  </conditionalFormatting>
  <conditionalFormatting sqref="E46:G46">
    <cfRule type="top10" dxfId="480" priority="464" bottom="1" rank="1"/>
  </conditionalFormatting>
  <conditionalFormatting sqref="E46:G46">
    <cfRule type="top10" dxfId="479" priority="463" bottom="1" rank="1"/>
  </conditionalFormatting>
  <conditionalFormatting sqref="E46:H46">
    <cfRule type="top10" dxfId="478" priority="462" bottom="1" rank="1"/>
  </conditionalFormatting>
  <conditionalFormatting sqref="E51:G51">
    <cfRule type="top10" dxfId="477" priority="461" bottom="1" rank="1"/>
  </conditionalFormatting>
  <conditionalFormatting sqref="E51:G51">
    <cfRule type="top10" dxfId="476" priority="460" bottom="1" rank="1"/>
  </conditionalFormatting>
  <conditionalFormatting sqref="E51:G64">
    <cfRule type="top10" dxfId="475" priority="459" bottom="1" rank="1"/>
  </conditionalFormatting>
  <conditionalFormatting sqref="E51:G64">
    <cfRule type="top10" dxfId="474" priority="458" bottom="1" rank="1"/>
  </conditionalFormatting>
  <conditionalFormatting sqref="E51:G64">
    <cfRule type="top10" dxfId="473" priority="457" bottom="1" rank="1"/>
  </conditionalFormatting>
  <conditionalFormatting sqref="E51:G64">
    <cfRule type="top10" dxfId="472" priority="456" bottom="1" rank="1"/>
  </conditionalFormatting>
  <conditionalFormatting sqref="E51:G64">
    <cfRule type="top10" dxfId="471" priority="455" bottom="1" rank="1"/>
  </conditionalFormatting>
  <conditionalFormatting sqref="E51:G64">
    <cfRule type="top10" dxfId="470" priority="454" bottom="1" rank="1"/>
  </conditionalFormatting>
  <conditionalFormatting sqref="E51:G64">
    <cfRule type="top10" dxfId="469" priority="453" bottom="1" rank="1"/>
  </conditionalFormatting>
  <conditionalFormatting sqref="E51:G64">
    <cfRule type="top10" dxfId="468" priority="452" bottom="1" rank="1"/>
  </conditionalFormatting>
  <conditionalFormatting sqref="E51:G64">
    <cfRule type="top10" dxfId="467" priority="451" bottom="1" rank="1"/>
  </conditionalFormatting>
  <conditionalFormatting sqref="E51:G64">
    <cfRule type="top10" dxfId="466" priority="450" bottom="1" rank="1"/>
  </conditionalFormatting>
  <conditionalFormatting sqref="E51:G64">
    <cfRule type="top10" dxfId="465" priority="449" bottom="1" rank="1"/>
  </conditionalFormatting>
  <conditionalFormatting sqref="E51:G64">
    <cfRule type="top10" dxfId="464" priority="448" bottom="1" rank="1"/>
  </conditionalFormatting>
  <conditionalFormatting sqref="E51:G64">
    <cfRule type="top10" dxfId="463" priority="447" bottom="1" rank="1"/>
  </conditionalFormatting>
  <conditionalFormatting sqref="E51:G64">
    <cfRule type="top10" dxfId="462" priority="446" bottom="1" rank="1"/>
  </conditionalFormatting>
  <conditionalFormatting sqref="E51:G64">
    <cfRule type="top10" dxfId="461" priority="445" bottom="1" rank="1"/>
  </conditionalFormatting>
  <conditionalFormatting sqref="E51:G64">
    <cfRule type="top10" dxfId="460" priority="444" bottom="1" rank="1"/>
  </conditionalFormatting>
  <conditionalFormatting sqref="E51:G64">
    <cfRule type="top10" dxfId="459" priority="443" bottom="1" rank="1"/>
  </conditionalFormatting>
  <conditionalFormatting sqref="E51:G64">
    <cfRule type="top10" dxfId="458" priority="442" bottom="1" rank="1"/>
  </conditionalFormatting>
  <conditionalFormatting sqref="E51:H64">
    <cfRule type="top10" dxfId="457" priority="441" bottom="1" rank="1"/>
  </conditionalFormatting>
  <conditionalFormatting sqref="E51:G64">
    <cfRule type="top10" dxfId="456" priority="440" bottom="1" rank="1"/>
  </conditionalFormatting>
  <conditionalFormatting sqref="E51:G64">
    <cfRule type="top10" dxfId="455" priority="439" bottom="1" rank="1"/>
  </conditionalFormatting>
  <conditionalFormatting sqref="E51:H64">
    <cfRule type="top10" dxfId="454" priority="438" bottom="1" rank="1"/>
  </conditionalFormatting>
  <conditionalFormatting sqref="E51:G64">
    <cfRule type="top10" dxfId="453" priority="437" bottom="1" rank="1"/>
  </conditionalFormatting>
  <conditionalFormatting sqref="E51:G64">
    <cfRule type="top10" dxfId="452" priority="436" bottom="1" rank="1"/>
  </conditionalFormatting>
  <conditionalFormatting sqref="E51:H64">
    <cfRule type="top10" dxfId="451" priority="435" bottom="1" rank="1"/>
  </conditionalFormatting>
  <conditionalFormatting sqref="E51:G64">
    <cfRule type="top10" dxfId="450" priority="434" bottom="1" rank="1"/>
  </conditionalFormatting>
  <conditionalFormatting sqref="E51:H64">
    <cfRule type="top10" dxfId="449" priority="433" bottom="1" rank="1"/>
  </conditionalFormatting>
  <conditionalFormatting sqref="E51:H64">
    <cfRule type="top10" dxfId="448" priority="432" bottom="1" rank="1"/>
  </conditionalFormatting>
  <conditionalFormatting sqref="E52:G52">
    <cfRule type="top10" dxfId="447" priority="431" bottom="1" rank="1"/>
  </conditionalFormatting>
  <conditionalFormatting sqref="E52:G52">
    <cfRule type="top10" dxfId="446" priority="430" bottom="1" rank="1"/>
  </conditionalFormatting>
  <conditionalFormatting sqref="E52:G52">
    <cfRule type="top10" dxfId="445" priority="429" bottom="1" rank="1"/>
  </conditionalFormatting>
  <conditionalFormatting sqref="E52:G52">
    <cfRule type="top10" dxfId="444" priority="428" bottom="1" rank="1"/>
  </conditionalFormatting>
  <conditionalFormatting sqref="E52:G52">
    <cfRule type="top10" dxfId="443" priority="427" bottom="1" rank="1"/>
  </conditionalFormatting>
  <conditionalFormatting sqref="E52:G52">
    <cfRule type="top10" dxfId="442" priority="426" bottom="1" rank="1"/>
  </conditionalFormatting>
  <conditionalFormatting sqref="E52:H52">
    <cfRule type="top10" dxfId="441" priority="425" bottom="1" rank="1"/>
  </conditionalFormatting>
  <conditionalFormatting sqref="E53:G53">
    <cfRule type="top10" dxfId="440" priority="424" bottom="1" rank="1"/>
  </conditionalFormatting>
  <conditionalFormatting sqref="E53:G53">
    <cfRule type="top10" dxfId="439" priority="423" bottom="1" rank="1"/>
  </conditionalFormatting>
  <conditionalFormatting sqref="E53:G53">
    <cfRule type="top10" dxfId="438" priority="422" bottom="1" rank="1"/>
  </conditionalFormatting>
  <conditionalFormatting sqref="E53:G53">
    <cfRule type="top10" dxfId="437" priority="421" bottom="1" rank="1"/>
  </conditionalFormatting>
  <conditionalFormatting sqref="E53:G53">
    <cfRule type="top10" dxfId="436" priority="420" bottom="1" rank="1"/>
  </conditionalFormatting>
  <conditionalFormatting sqref="E53:G53">
    <cfRule type="top10" dxfId="435" priority="419" bottom="1" rank="1"/>
  </conditionalFormatting>
  <conditionalFormatting sqref="E53:H53">
    <cfRule type="top10" dxfId="434" priority="418" bottom="1" rank="1"/>
  </conditionalFormatting>
  <conditionalFormatting sqref="E54:G54">
    <cfRule type="top10" dxfId="433" priority="417" bottom="1" rank="1"/>
  </conditionalFormatting>
  <conditionalFormatting sqref="E54:G54">
    <cfRule type="top10" dxfId="432" priority="416" bottom="1" rank="1"/>
  </conditionalFormatting>
  <conditionalFormatting sqref="E54:G54">
    <cfRule type="top10" dxfId="431" priority="415" bottom="1" rank="1"/>
  </conditionalFormatting>
  <conditionalFormatting sqref="E54:G54">
    <cfRule type="top10" dxfId="430" priority="414" bottom="1" rank="1"/>
  </conditionalFormatting>
  <conditionalFormatting sqref="E54:G54">
    <cfRule type="top10" dxfId="429" priority="413" bottom="1" rank="1"/>
  </conditionalFormatting>
  <conditionalFormatting sqref="E54:G54">
    <cfRule type="top10" dxfId="428" priority="412" bottom="1" rank="1"/>
  </conditionalFormatting>
  <conditionalFormatting sqref="E54:H54">
    <cfRule type="top10" dxfId="427" priority="411" bottom="1" rank="1"/>
  </conditionalFormatting>
  <conditionalFormatting sqref="E55:G55">
    <cfRule type="top10" dxfId="426" priority="410" bottom="1" rank="1"/>
  </conditionalFormatting>
  <conditionalFormatting sqref="E55:G55">
    <cfRule type="top10" dxfId="425" priority="409" bottom="1" rank="1"/>
  </conditionalFormatting>
  <conditionalFormatting sqref="E55:G55">
    <cfRule type="top10" dxfId="424" priority="408" bottom="1" rank="1"/>
  </conditionalFormatting>
  <conditionalFormatting sqref="E55:G55">
    <cfRule type="top10" dxfId="423" priority="407" bottom="1" rank="1"/>
  </conditionalFormatting>
  <conditionalFormatting sqref="E55:G55">
    <cfRule type="top10" dxfId="422" priority="406" bottom="1" rank="1"/>
  </conditionalFormatting>
  <conditionalFormatting sqref="E55:G55">
    <cfRule type="top10" dxfId="421" priority="405" bottom="1" rank="1"/>
  </conditionalFormatting>
  <conditionalFormatting sqref="E55:H55">
    <cfRule type="top10" dxfId="420" priority="404" bottom="1" rank="1"/>
  </conditionalFormatting>
  <conditionalFormatting sqref="E56:G56">
    <cfRule type="top10" dxfId="419" priority="403" bottom="1" rank="1"/>
  </conditionalFormatting>
  <conditionalFormatting sqref="E56:G56">
    <cfRule type="top10" dxfId="418" priority="402" bottom="1" rank="1"/>
  </conditionalFormatting>
  <conditionalFormatting sqref="E56:G56">
    <cfRule type="top10" dxfId="417" priority="401" bottom="1" rank="1"/>
  </conditionalFormatting>
  <conditionalFormatting sqref="E56:G56">
    <cfRule type="top10" dxfId="416" priority="400" bottom="1" rank="1"/>
  </conditionalFormatting>
  <conditionalFormatting sqref="E56:G56">
    <cfRule type="top10" dxfId="415" priority="399" bottom="1" rank="1"/>
  </conditionalFormatting>
  <conditionalFormatting sqref="E56:G56">
    <cfRule type="top10" dxfId="414" priority="398" bottom="1" rank="1"/>
  </conditionalFormatting>
  <conditionalFormatting sqref="E56:H56">
    <cfRule type="top10" dxfId="413" priority="397" bottom="1" rank="1"/>
  </conditionalFormatting>
  <conditionalFormatting sqref="E57:G57">
    <cfRule type="top10" dxfId="412" priority="396" bottom="1" rank="1"/>
  </conditionalFormatting>
  <conditionalFormatting sqref="E57:G57">
    <cfRule type="top10" dxfId="411" priority="395" bottom="1" rank="1"/>
  </conditionalFormatting>
  <conditionalFormatting sqref="E57:G57">
    <cfRule type="top10" dxfId="410" priority="394" bottom="1" rank="1"/>
  </conditionalFormatting>
  <conditionalFormatting sqref="E57:G57">
    <cfRule type="top10" dxfId="409" priority="393" bottom="1" rank="1"/>
  </conditionalFormatting>
  <conditionalFormatting sqref="E57:G57">
    <cfRule type="top10" dxfId="408" priority="392" bottom="1" rank="1"/>
  </conditionalFormatting>
  <conditionalFormatting sqref="E57:G57">
    <cfRule type="top10" dxfId="407" priority="391" bottom="1" rank="1"/>
  </conditionalFormatting>
  <conditionalFormatting sqref="E57:H57">
    <cfRule type="top10" dxfId="406" priority="390" bottom="1" rank="1"/>
  </conditionalFormatting>
  <conditionalFormatting sqref="E58:G58">
    <cfRule type="top10" dxfId="405" priority="389" bottom="1" rank="1"/>
  </conditionalFormatting>
  <conditionalFormatting sqref="E58:G58">
    <cfRule type="top10" dxfId="404" priority="388" bottom="1" rank="1"/>
  </conditionalFormatting>
  <conditionalFormatting sqref="E58:G58">
    <cfRule type="top10" dxfId="403" priority="387" bottom="1" rank="1"/>
  </conditionalFormatting>
  <conditionalFormatting sqref="E58:G58">
    <cfRule type="top10" dxfId="402" priority="386" bottom="1" rank="1"/>
  </conditionalFormatting>
  <conditionalFormatting sqref="E58:G58">
    <cfRule type="top10" dxfId="401" priority="385" bottom="1" rank="1"/>
  </conditionalFormatting>
  <conditionalFormatting sqref="E58:G58">
    <cfRule type="top10" dxfId="400" priority="384" bottom="1" rank="1"/>
  </conditionalFormatting>
  <conditionalFormatting sqref="E58:H58">
    <cfRule type="top10" dxfId="399" priority="383" bottom="1" rank="1"/>
  </conditionalFormatting>
  <conditionalFormatting sqref="E59:G59">
    <cfRule type="top10" dxfId="398" priority="382" bottom="1" rank="1"/>
  </conditionalFormatting>
  <conditionalFormatting sqref="E59:G59">
    <cfRule type="top10" dxfId="397" priority="381" bottom="1" rank="1"/>
  </conditionalFormatting>
  <conditionalFormatting sqref="E59:G59">
    <cfRule type="top10" dxfId="396" priority="380" bottom="1" rank="1"/>
  </conditionalFormatting>
  <conditionalFormatting sqref="E59:G59">
    <cfRule type="top10" dxfId="395" priority="379" bottom="1" rank="1"/>
  </conditionalFormatting>
  <conditionalFormatting sqref="E59:G59">
    <cfRule type="top10" dxfId="394" priority="378" bottom="1" rank="1"/>
  </conditionalFormatting>
  <conditionalFormatting sqref="E59:G59">
    <cfRule type="top10" dxfId="393" priority="377" bottom="1" rank="1"/>
  </conditionalFormatting>
  <conditionalFormatting sqref="E59:H59">
    <cfRule type="top10" dxfId="392" priority="376" bottom="1" rank="1"/>
  </conditionalFormatting>
  <conditionalFormatting sqref="E60:G60">
    <cfRule type="top10" dxfId="391" priority="375" bottom="1" rank="1"/>
  </conditionalFormatting>
  <conditionalFormatting sqref="E60:G60">
    <cfRule type="top10" dxfId="390" priority="374" bottom="1" rank="1"/>
  </conditionalFormatting>
  <conditionalFormatting sqref="E60:G60">
    <cfRule type="top10" dxfId="389" priority="373" bottom="1" rank="1"/>
  </conditionalFormatting>
  <conditionalFormatting sqref="E60:G60">
    <cfRule type="top10" dxfId="388" priority="372" bottom="1" rank="1"/>
  </conditionalFormatting>
  <conditionalFormatting sqref="E60:G60">
    <cfRule type="top10" dxfId="387" priority="371" bottom="1" rank="1"/>
  </conditionalFormatting>
  <conditionalFormatting sqref="E60:G60">
    <cfRule type="top10" dxfId="386" priority="370" bottom="1" rank="1"/>
  </conditionalFormatting>
  <conditionalFormatting sqref="E60:H60">
    <cfRule type="top10" dxfId="385" priority="369" bottom="1" rank="1"/>
  </conditionalFormatting>
  <conditionalFormatting sqref="E61:G61">
    <cfRule type="top10" dxfId="384" priority="368" bottom="1" rank="1"/>
  </conditionalFormatting>
  <conditionalFormatting sqref="E61:G61">
    <cfRule type="top10" dxfId="383" priority="367" bottom="1" rank="1"/>
  </conditionalFormatting>
  <conditionalFormatting sqref="E61:G61">
    <cfRule type="top10" dxfId="382" priority="366" bottom="1" rank="1"/>
  </conditionalFormatting>
  <conditionalFormatting sqref="E61:G61">
    <cfRule type="top10" dxfId="381" priority="365" bottom="1" rank="1"/>
  </conditionalFormatting>
  <conditionalFormatting sqref="E61:G61">
    <cfRule type="top10" dxfId="380" priority="364" bottom="1" rank="1"/>
  </conditionalFormatting>
  <conditionalFormatting sqref="E61:G61">
    <cfRule type="top10" dxfId="379" priority="363" bottom="1" rank="1"/>
  </conditionalFormatting>
  <conditionalFormatting sqref="E61:H61">
    <cfRule type="top10" dxfId="378" priority="362" bottom="1" rank="1"/>
  </conditionalFormatting>
  <conditionalFormatting sqref="E62:G62">
    <cfRule type="top10" dxfId="377" priority="361" bottom="1" rank="1"/>
  </conditionalFormatting>
  <conditionalFormatting sqref="E62:G62">
    <cfRule type="top10" dxfId="376" priority="360" bottom="1" rank="1"/>
  </conditionalFormatting>
  <conditionalFormatting sqref="E62:G62">
    <cfRule type="top10" dxfId="375" priority="359" bottom="1" rank="1"/>
  </conditionalFormatting>
  <conditionalFormatting sqref="E62:G62">
    <cfRule type="top10" dxfId="374" priority="358" bottom="1" rank="1"/>
  </conditionalFormatting>
  <conditionalFormatting sqref="E62:G62">
    <cfRule type="top10" dxfId="373" priority="357" bottom="1" rank="1"/>
  </conditionalFormatting>
  <conditionalFormatting sqref="E62:G62">
    <cfRule type="top10" dxfId="372" priority="356" bottom="1" rank="1"/>
  </conditionalFormatting>
  <conditionalFormatting sqref="E62:H62">
    <cfRule type="top10" dxfId="371" priority="355" bottom="1" rank="1"/>
  </conditionalFormatting>
  <conditionalFormatting sqref="E63:G63">
    <cfRule type="top10" dxfId="370" priority="354" bottom="1" rank="1"/>
  </conditionalFormatting>
  <conditionalFormatting sqref="E63:G63">
    <cfRule type="top10" dxfId="369" priority="353" bottom="1" rank="1"/>
  </conditionalFormatting>
  <conditionalFormatting sqref="E63:G63">
    <cfRule type="top10" dxfId="368" priority="352" bottom="1" rank="1"/>
  </conditionalFormatting>
  <conditionalFormatting sqref="E63:G63">
    <cfRule type="top10" dxfId="367" priority="351" bottom="1" rank="1"/>
  </conditionalFormatting>
  <conditionalFormatting sqref="E63:G63">
    <cfRule type="top10" dxfId="366" priority="350" bottom="1" rank="1"/>
  </conditionalFormatting>
  <conditionalFormatting sqref="E63:G63">
    <cfRule type="top10" dxfId="365" priority="349" bottom="1" rank="1"/>
  </conditionalFormatting>
  <conditionalFormatting sqref="E63:H63">
    <cfRule type="top10" dxfId="364" priority="348" bottom="1" rank="1"/>
  </conditionalFormatting>
  <conditionalFormatting sqref="E64:G64">
    <cfRule type="top10" dxfId="363" priority="347" bottom="1" rank="1"/>
  </conditionalFormatting>
  <conditionalFormatting sqref="E64:G64">
    <cfRule type="top10" dxfId="362" priority="346" bottom="1" rank="1"/>
  </conditionalFormatting>
  <conditionalFormatting sqref="E64:G64">
    <cfRule type="top10" dxfId="361" priority="345" bottom="1" rank="1"/>
  </conditionalFormatting>
  <conditionalFormatting sqref="E64:G64">
    <cfRule type="top10" dxfId="360" priority="344" bottom="1" rank="1"/>
  </conditionalFormatting>
  <conditionalFormatting sqref="E64:G64">
    <cfRule type="top10" dxfId="359" priority="343" bottom="1" rank="1"/>
  </conditionalFormatting>
  <conditionalFormatting sqref="E64:G64">
    <cfRule type="top10" dxfId="358" priority="342" bottom="1" rank="1"/>
  </conditionalFormatting>
  <conditionalFormatting sqref="E64:H64">
    <cfRule type="top10" dxfId="357" priority="341" bottom="1" rank="1"/>
  </conditionalFormatting>
  <conditionalFormatting sqref="E65:G65">
    <cfRule type="top10" dxfId="356" priority="340" bottom="1" rank="1"/>
  </conditionalFormatting>
  <conditionalFormatting sqref="E65:G65">
    <cfRule type="top10" dxfId="355" priority="339" bottom="1" rank="1"/>
  </conditionalFormatting>
  <conditionalFormatting sqref="E65:G65">
    <cfRule type="top10" dxfId="354" priority="338" bottom="1" rank="1"/>
  </conditionalFormatting>
  <conditionalFormatting sqref="E65:G65">
    <cfRule type="top10" dxfId="353" priority="337" bottom="1" rank="1"/>
  </conditionalFormatting>
  <conditionalFormatting sqref="E65:G65">
    <cfRule type="top10" dxfId="352" priority="336" bottom="1" rank="1"/>
  </conditionalFormatting>
  <conditionalFormatting sqref="E65:G65">
    <cfRule type="top10" dxfId="351" priority="335" bottom="1" rank="1"/>
  </conditionalFormatting>
  <conditionalFormatting sqref="E65:G65">
    <cfRule type="top10" dxfId="350" priority="334" bottom="1" rank="1"/>
  </conditionalFormatting>
  <conditionalFormatting sqref="E65:G65">
    <cfRule type="top10" dxfId="349" priority="333" bottom="1" rank="1"/>
  </conditionalFormatting>
  <conditionalFormatting sqref="E65:G65">
    <cfRule type="top10" dxfId="348" priority="332" bottom="1" rank="1"/>
  </conditionalFormatting>
  <conditionalFormatting sqref="E65:G65">
    <cfRule type="top10" dxfId="347" priority="331" bottom="1" rank="1"/>
  </conditionalFormatting>
  <conditionalFormatting sqref="E65:G65">
    <cfRule type="top10" dxfId="346" priority="330" bottom="1" rank="1"/>
  </conditionalFormatting>
  <conditionalFormatting sqref="E65:G65">
    <cfRule type="top10" dxfId="345" priority="329" bottom="1" rank="1"/>
  </conditionalFormatting>
  <conditionalFormatting sqref="E65:G65">
    <cfRule type="top10" dxfId="344" priority="328" bottom="1" rank="1"/>
  </conditionalFormatting>
  <conditionalFormatting sqref="E65:G65">
    <cfRule type="top10" dxfId="343" priority="327" bottom="1" rank="1"/>
  </conditionalFormatting>
  <conditionalFormatting sqref="E65:G65">
    <cfRule type="top10" dxfId="342" priority="326" bottom="1" rank="1"/>
  </conditionalFormatting>
  <conditionalFormatting sqref="E65:G65">
    <cfRule type="top10" dxfId="341" priority="325" bottom="1" rank="1"/>
  </conditionalFormatting>
  <conditionalFormatting sqref="E65:G65">
    <cfRule type="top10" dxfId="340" priority="324" bottom="1" rank="1"/>
  </conditionalFormatting>
  <conditionalFormatting sqref="E65:G65">
    <cfRule type="top10" dxfId="339" priority="323" bottom="1" rank="1"/>
  </conditionalFormatting>
  <conditionalFormatting sqref="E65:H65">
    <cfRule type="top10" dxfId="338" priority="322" bottom="1" rank="1"/>
  </conditionalFormatting>
  <conditionalFormatting sqref="E65:G65">
    <cfRule type="top10" dxfId="337" priority="321" bottom="1" rank="1"/>
  </conditionalFormatting>
  <conditionalFormatting sqref="E65:G65">
    <cfRule type="top10" dxfId="336" priority="320" bottom="1" rank="1"/>
  </conditionalFormatting>
  <conditionalFormatting sqref="E65:H65">
    <cfRule type="top10" dxfId="335" priority="319" bottom="1" rank="1"/>
  </conditionalFormatting>
  <conditionalFormatting sqref="E65:G65">
    <cfRule type="top10" dxfId="334" priority="318" bottom="1" rank="1"/>
  </conditionalFormatting>
  <conditionalFormatting sqref="E65:G65">
    <cfRule type="top10" dxfId="333" priority="317" bottom="1" rank="1"/>
  </conditionalFormatting>
  <conditionalFormatting sqref="E65:H65">
    <cfRule type="top10" dxfId="332" priority="316" bottom="1" rank="1"/>
  </conditionalFormatting>
  <conditionalFormatting sqref="E65:G65">
    <cfRule type="top10" dxfId="331" priority="315" bottom="1" rank="1"/>
  </conditionalFormatting>
  <conditionalFormatting sqref="E65:H65">
    <cfRule type="top10" dxfId="330" priority="314" bottom="1" rank="1"/>
  </conditionalFormatting>
  <conditionalFormatting sqref="E65:H65">
    <cfRule type="top10" dxfId="329" priority="313" bottom="1" rank="1"/>
  </conditionalFormatting>
  <conditionalFormatting sqref="E65:G65">
    <cfRule type="top10" dxfId="328" priority="312" bottom="1" rank="1"/>
  </conditionalFormatting>
  <conditionalFormatting sqref="E65:G65">
    <cfRule type="top10" dxfId="327" priority="311" bottom="1" rank="1"/>
  </conditionalFormatting>
  <conditionalFormatting sqref="E65:G65">
    <cfRule type="top10" dxfId="326" priority="310" bottom="1" rank="1"/>
  </conditionalFormatting>
  <conditionalFormatting sqref="E65:G65">
    <cfRule type="top10" dxfId="325" priority="309" bottom="1" rank="1"/>
  </conditionalFormatting>
  <conditionalFormatting sqref="E65:G65">
    <cfRule type="top10" dxfId="324" priority="308" bottom="1" rank="1"/>
  </conditionalFormatting>
  <conditionalFormatting sqref="E65:G65">
    <cfRule type="top10" dxfId="323" priority="307" bottom="1" rank="1"/>
  </conditionalFormatting>
  <conditionalFormatting sqref="E65:H65">
    <cfRule type="top10" dxfId="322" priority="306" bottom="1" rank="1"/>
  </conditionalFormatting>
  <conditionalFormatting sqref="E66:G66">
    <cfRule type="top10" dxfId="321" priority="305" bottom="1" rank="1"/>
  </conditionalFormatting>
  <conditionalFormatting sqref="E66:G66">
    <cfRule type="top10" dxfId="320" priority="304" bottom="1" rank="1"/>
  </conditionalFormatting>
  <conditionalFormatting sqref="E66:G66">
    <cfRule type="top10" dxfId="319" priority="303" bottom="1" rank="1"/>
  </conditionalFormatting>
  <conditionalFormatting sqref="E66:G66">
    <cfRule type="top10" dxfId="318" priority="302" bottom="1" rank="1"/>
  </conditionalFormatting>
  <conditionalFormatting sqref="E66:G66">
    <cfRule type="top10" dxfId="317" priority="301" bottom="1" rank="1"/>
  </conditionalFormatting>
  <conditionalFormatting sqref="E66:G66">
    <cfRule type="top10" dxfId="316" priority="300" bottom="1" rank="1"/>
  </conditionalFormatting>
  <conditionalFormatting sqref="E66:G66">
    <cfRule type="top10" dxfId="315" priority="299" bottom="1" rank="1"/>
  </conditionalFormatting>
  <conditionalFormatting sqref="E66:G66">
    <cfRule type="top10" dxfId="314" priority="298" bottom="1" rank="1"/>
  </conditionalFormatting>
  <conditionalFormatting sqref="E66:G66">
    <cfRule type="top10" dxfId="313" priority="297" bottom="1" rank="1"/>
  </conditionalFormatting>
  <conditionalFormatting sqref="E66:G66">
    <cfRule type="top10" dxfId="312" priority="296" bottom="1" rank="1"/>
  </conditionalFormatting>
  <conditionalFormatting sqref="E66:G66">
    <cfRule type="top10" dxfId="311" priority="295" bottom="1" rank="1"/>
  </conditionalFormatting>
  <conditionalFormatting sqref="E66:G66">
    <cfRule type="top10" dxfId="310" priority="294" bottom="1" rank="1"/>
  </conditionalFormatting>
  <conditionalFormatting sqref="E66:G66">
    <cfRule type="top10" dxfId="309" priority="293" bottom="1" rank="1"/>
  </conditionalFormatting>
  <conditionalFormatting sqref="E66:G66">
    <cfRule type="top10" dxfId="308" priority="292" bottom="1" rank="1"/>
  </conditionalFormatting>
  <conditionalFormatting sqref="E66:G66">
    <cfRule type="top10" dxfId="307" priority="291" bottom="1" rank="1"/>
  </conditionalFormatting>
  <conditionalFormatting sqref="E66:G66">
    <cfRule type="top10" dxfId="306" priority="290" bottom="1" rank="1"/>
  </conditionalFormatting>
  <conditionalFormatting sqref="E66:G66">
    <cfRule type="top10" dxfId="305" priority="289" bottom="1" rank="1"/>
  </conditionalFormatting>
  <conditionalFormatting sqref="E66:G66">
    <cfRule type="top10" dxfId="304" priority="288" bottom="1" rank="1"/>
  </conditionalFormatting>
  <conditionalFormatting sqref="E66:H66">
    <cfRule type="top10" dxfId="303" priority="287" bottom="1" rank="1"/>
  </conditionalFormatting>
  <conditionalFormatting sqref="E66:G66">
    <cfRule type="top10" dxfId="302" priority="286" bottom="1" rank="1"/>
  </conditionalFormatting>
  <conditionalFormatting sqref="E66:G66">
    <cfRule type="top10" dxfId="301" priority="285" bottom="1" rank="1"/>
  </conditionalFormatting>
  <conditionalFormatting sqref="E66:H66">
    <cfRule type="top10" dxfId="300" priority="284" bottom="1" rank="1"/>
  </conditionalFormatting>
  <conditionalFormatting sqref="E66:G66">
    <cfRule type="top10" dxfId="299" priority="283" bottom="1" rank="1"/>
  </conditionalFormatting>
  <conditionalFormatting sqref="E66:G66">
    <cfRule type="top10" dxfId="298" priority="282" bottom="1" rank="1"/>
  </conditionalFormatting>
  <conditionalFormatting sqref="E66:H66">
    <cfRule type="top10" dxfId="297" priority="281" bottom="1" rank="1"/>
  </conditionalFormatting>
  <conditionalFormatting sqref="E66:G66">
    <cfRule type="top10" dxfId="296" priority="280" bottom="1" rank="1"/>
  </conditionalFormatting>
  <conditionalFormatting sqref="E66:H66">
    <cfRule type="top10" dxfId="295" priority="279" bottom="1" rank="1"/>
  </conditionalFormatting>
  <conditionalFormatting sqref="E66:H66">
    <cfRule type="top10" dxfId="294" priority="278" bottom="1" rank="1"/>
  </conditionalFormatting>
  <conditionalFormatting sqref="E66:G66">
    <cfRule type="top10" dxfId="293" priority="277" bottom="1" rank="1"/>
  </conditionalFormatting>
  <conditionalFormatting sqref="E66:G66">
    <cfRule type="top10" dxfId="292" priority="276" bottom="1" rank="1"/>
  </conditionalFormatting>
  <conditionalFormatting sqref="E66:G66">
    <cfRule type="top10" dxfId="291" priority="275" bottom="1" rank="1"/>
  </conditionalFormatting>
  <conditionalFormatting sqref="E66:G66">
    <cfRule type="top10" dxfId="290" priority="274" bottom="1" rank="1"/>
  </conditionalFormatting>
  <conditionalFormatting sqref="E66:G66">
    <cfRule type="top10" dxfId="289" priority="273" bottom="1" rank="1"/>
  </conditionalFormatting>
  <conditionalFormatting sqref="E66:G66">
    <cfRule type="top10" dxfId="288" priority="272" bottom="1" rank="1"/>
  </conditionalFormatting>
  <conditionalFormatting sqref="E66:H66">
    <cfRule type="top10" dxfId="287" priority="271" bottom="1" rank="1"/>
  </conditionalFormatting>
  <conditionalFormatting sqref="E67:G67">
    <cfRule type="top10" dxfId="286" priority="270" bottom="1" rank="1"/>
  </conditionalFormatting>
  <conditionalFormatting sqref="E67:G67">
    <cfRule type="top10" dxfId="285" priority="269" bottom="1" rank="1"/>
  </conditionalFormatting>
  <conditionalFormatting sqref="E67:G67">
    <cfRule type="top10" dxfId="284" priority="268" bottom="1" rank="1"/>
  </conditionalFormatting>
  <conditionalFormatting sqref="E67:G67">
    <cfRule type="top10" dxfId="283" priority="267" bottom="1" rank="1"/>
  </conditionalFormatting>
  <conditionalFormatting sqref="E67:G67">
    <cfRule type="top10" dxfId="282" priority="266" bottom="1" rank="1"/>
  </conditionalFormatting>
  <conditionalFormatting sqref="E67:G67">
    <cfRule type="top10" dxfId="281" priority="265" bottom="1" rank="1"/>
  </conditionalFormatting>
  <conditionalFormatting sqref="E67:G67">
    <cfRule type="top10" dxfId="280" priority="264" bottom="1" rank="1"/>
  </conditionalFormatting>
  <conditionalFormatting sqref="E67:G67">
    <cfRule type="top10" dxfId="279" priority="263" bottom="1" rank="1"/>
  </conditionalFormatting>
  <conditionalFormatting sqref="E67:G67">
    <cfRule type="top10" dxfId="278" priority="262" bottom="1" rank="1"/>
  </conditionalFormatting>
  <conditionalFormatting sqref="E67:G67">
    <cfRule type="top10" dxfId="277" priority="261" bottom="1" rank="1"/>
  </conditionalFormatting>
  <conditionalFormatting sqref="E67:G67">
    <cfRule type="top10" dxfId="276" priority="260" bottom="1" rank="1"/>
  </conditionalFormatting>
  <conditionalFormatting sqref="E67:G67">
    <cfRule type="top10" dxfId="275" priority="259" bottom="1" rank="1"/>
  </conditionalFormatting>
  <conditionalFormatting sqref="E67:G67">
    <cfRule type="top10" dxfId="274" priority="258" bottom="1" rank="1"/>
  </conditionalFormatting>
  <conditionalFormatting sqref="E67:G67">
    <cfRule type="top10" dxfId="273" priority="257" bottom="1" rank="1"/>
  </conditionalFormatting>
  <conditionalFormatting sqref="E67:G67">
    <cfRule type="top10" dxfId="272" priority="256" bottom="1" rank="1"/>
  </conditionalFormatting>
  <conditionalFormatting sqref="E67:G67">
    <cfRule type="top10" dxfId="271" priority="255" bottom="1" rank="1"/>
  </conditionalFormatting>
  <conditionalFormatting sqref="E67:G67">
    <cfRule type="top10" dxfId="270" priority="254" bottom="1" rank="1"/>
  </conditionalFormatting>
  <conditionalFormatting sqref="E67:G67">
    <cfRule type="top10" dxfId="269" priority="253" bottom="1" rank="1"/>
  </conditionalFormatting>
  <conditionalFormatting sqref="E67:H67">
    <cfRule type="top10" dxfId="268" priority="252" bottom="1" rank="1"/>
  </conditionalFormatting>
  <conditionalFormatting sqref="E67:G67">
    <cfRule type="top10" dxfId="267" priority="251" bottom="1" rank="1"/>
  </conditionalFormatting>
  <conditionalFormatting sqref="E67:G67">
    <cfRule type="top10" dxfId="266" priority="250" bottom="1" rank="1"/>
  </conditionalFormatting>
  <conditionalFormatting sqref="E67:H67">
    <cfRule type="top10" dxfId="265" priority="249" bottom="1" rank="1"/>
  </conditionalFormatting>
  <conditionalFormatting sqref="E67:G67">
    <cfRule type="top10" dxfId="264" priority="248" bottom="1" rank="1"/>
  </conditionalFormatting>
  <conditionalFormatting sqref="E67:G67">
    <cfRule type="top10" dxfId="263" priority="247" bottom="1" rank="1"/>
  </conditionalFormatting>
  <conditionalFormatting sqref="E67:H67">
    <cfRule type="top10" dxfId="262" priority="246" bottom="1" rank="1"/>
  </conditionalFormatting>
  <conditionalFormatting sqref="E67:G67">
    <cfRule type="top10" dxfId="261" priority="245" bottom="1" rank="1"/>
  </conditionalFormatting>
  <conditionalFormatting sqref="E67:H67">
    <cfRule type="top10" dxfId="260" priority="244" bottom="1" rank="1"/>
  </conditionalFormatting>
  <conditionalFormatting sqref="E67:H67">
    <cfRule type="top10" dxfId="259" priority="243" bottom="1" rank="1"/>
  </conditionalFormatting>
  <conditionalFormatting sqref="E67:G67">
    <cfRule type="top10" dxfId="258" priority="242" bottom="1" rank="1"/>
  </conditionalFormatting>
  <conditionalFormatting sqref="E67:G67">
    <cfRule type="top10" dxfId="257" priority="241" bottom="1" rank="1"/>
  </conditionalFormatting>
  <conditionalFormatting sqref="E67:G67">
    <cfRule type="top10" dxfId="256" priority="240" bottom="1" rank="1"/>
  </conditionalFormatting>
  <conditionalFormatting sqref="E67:G67">
    <cfRule type="top10" dxfId="255" priority="239" bottom="1" rank="1"/>
  </conditionalFormatting>
  <conditionalFormatting sqref="E67:G67">
    <cfRule type="top10" dxfId="254" priority="238" bottom="1" rank="1"/>
  </conditionalFormatting>
  <conditionalFormatting sqref="E67:G67">
    <cfRule type="top10" dxfId="253" priority="237" bottom="1" rank="1"/>
  </conditionalFormatting>
  <conditionalFormatting sqref="E67:H67">
    <cfRule type="top10" dxfId="252" priority="236" bottom="1" rank="1"/>
  </conditionalFormatting>
  <conditionalFormatting sqref="E68:G68">
    <cfRule type="top10" dxfId="251" priority="235" bottom="1" rank="1"/>
  </conditionalFormatting>
  <conditionalFormatting sqref="E68:G68">
    <cfRule type="top10" dxfId="250" priority="234" bottom="1" rank="1"/>
  </conditionalFormatting>
  <conditionalFormatting sqref="E68:G68">
    <cfRule type="top10" dxfId="249" priority="233" bottom="1" rank="1"/>
  </conditionalFormatting>
  <conditionalFormatting sqref="E68:G68">
    <cfRule type="top10" dxfId="248" priority="232" bottom="1" rank="1"/>
  </conditionalFormatting>
  <conditionalFormatting sqref="E68:G68">
    <cfRule type="top10" dxfId="247" priority="231" bottom="1" rank="1"/>
  </conditionalFormatting>
  <conditionalFormatting sqref="E68:G68">
    <cfRule type="top10" dxfId="246" priority="230" bottom="1" rank="1"/>
  </conditionalFormatting>
  <conditionalFormatting sqref="E68:G68">
    <cfRule type="top10" dxfId="245" priority="229" bottom="1" rank="1"/>
  </conditionalFormatting>
  <conditionalFormatting sqref="E68:G68">
    <cfRule type="top10" dxfId="244" priority="228" bottom="1" rank="1"/>
  </conditionalFormatting>
  <conditionalFormatting sqref="E68:G68">
    <cfRule type="top10" dxfId="243" priority="227" bottom="1" rank="1"/>
  </conditionalFormatting>
  <conditionalFormatting sqref="E68:G68">
    <cfRule type="top10" dxfId="242" priority="226" bottom="1" rank="1"/>
  </conditionalFormatting>
  <conditionalFormatting sqref="E68:G68">
    <cfRule type="top10" dxfId="241" priority="225" bottom="1" rank="1"/>
  </conditionalFormatting>
  <conditionalFormatting sqref="E68:G68">
    <cfRule type="top10" dxfId="240" priority="224" bottom="1" rank="1"/>
  </conditionalFormatting>
  <conditionalFormatting sqref="E68:G68">
    <cfRule type="top10" dxfId="239" priority="223" bottom="1" rank="1"/>
  </conditionalFormatting>
  <conditionalFormatting sqref="E68:G68">
    <cfRule type="top10" dxfId="238" priority="222" bottom="1" rank="1"/>
  </conditionalFormatting>
  <conditionalFormatting sqref="E68:G68">
    <cfRule type="top10" dxfId="237" priority="221" bottom="1" rank="1"/>
  </conditionalFormatting>
  <conditionalFormatting sqref="E68:G68">
    <cfRule type="top10" dxfId="236" priority="220" bottom="1" rank="1"/>
  </conditionalFormatting>
  <conditionalFormatting sqref="E68:G68">
    <cfRule type="top10" dxfId="235" priority="219" bottom="1" rank="1"/>
  </conditionalFormatting>
  <conditionalFormatting sqref="E68:G68">
    <cfRule type="top10" dxfId="234" priority="218" bottom="1" rank="1"/>
  </conditionalFormatting>
  <conditionalFormatting sqref="E68:H68">
    <cfRule type="top10" dxfId="233" priority="217" bottom="1" rank="1"/>
  </conditionalFormatting>
  <conditionalFormatting sqref="E68:G68">
    <cfRule type="top10" dxfId="232" priority="216" bottom="1" rank="1"/>
  </conditionalFormatting>
  <conditionalFormatting sqref="E68:G68">
    <cfRule type="top10" dxfId="231" priority="215" bottom="1" rank="1"/>
  </conditionalFormatting>
  <conditionalFormatting sqref="E68:H68">
    <cfRule type="top10" dxfId="230" priority="214" bottom="1" rank="1"/>
  </conditionalFormatting>
  <conditionalFormatting sqref="E68:G68">
    <cfRule type="top10" dxfId="229" priority="213" bottom="1" rank="1"/>
  </conditionalFormatting>
  <conditionalFormatting sqref="E68:G68">
    <cfRule type="top10" dxfId="228" priority="212" bottom="1" rank="1"/>
  </conditionalFormatting>
  <conditionalFormatting sqref="E68:H68">
    <cfRule type="top10" dxfId="227" priority="211" bottom="1" rank="1"/>
  </conditionalFormatting>
  <conditionalFormatting sqref="E68:G68">
    <cfRule type="top10" dxfId="226" priority="210" bottom="1" rank="1"/>
  </conditionalFormatting>
  <conditionalFormatting sqref="E68:H68">
    <cfRule type="top10" dxfId="225" priority="209" bottom="1" rank="1"/>
  </conditionalFormatting>
  <conditionalFormatting sqref="E68:H68">
    <cfRule type="top10" dxfId="224" priority="208" bottom="1" rank="1"/>
  </conditionalFormatting>
  <conditionalFormatting sqref="E68:G68">
    <cfRule type="top10" dxfId="223" priority="207" bottom="1" rank="1"/>
  </conditionalFormatting>
  <conditionalFormatting sqref="E68:G68">
    <cfRule type="top10" dxfId="222" priority="206" bottom="1" rank="1"/>
  </conditionalFormatting>
  <conditionalFormatting sqref="E68:G68">
    <cfRule type="top10" dxfId="221" priority="205" bottom="1" rank="1"/>
  </conditionalFormatting>
  <conditionalFormatting sqref="E68:G68">
    <cfRule type="top10" dxfId="220" priority="204" bottom="1" rank="1"/>
  </conditionalFormatting>
  <conditionalFormatting sqref="E68:G68">
    <cfRule type="top10" dxfId="219" priority="203" bottom="1" rank="1"/>
  </conditionalFormatting>
  <conditionalFormatting sqref="E68:G68">
    <cfRule type="top10" dxfId="218" priority="202" bottom="1" rank="1"/>
  </conditionalFormatting>
  <conditionalFormatting sqref="E68:H68">
    <cfRule type="top10" dxfId="217" priority="201" bottom="1" rank="1"/>
  </conditionalFormatting>
  <conditionalFormatting sqref="E69:G69">
    <cfRule type="top10" dxfId="216" priority="200" bottom="1" rank="1"/>
  </conditionalFormatting>
  <conditionalFormatting sqref="E69:G69">
    <cfRule type="top10" dxfId="215" priority="199" bottom="1" rank="1"/>
  </conditionalFormatting>
  <conditionalFormatting sqref="E69:G69">
    <cfRule type="top10" dxfId="214" priority="198" bottom="1" rank="1"/>
  </conditionalFormatting>
  <conditionalFormatting sqref="E69:G69">
    <cfRule type="top10" dxfId="213" priority="197" bottom="1" rank="1"/>
  </conditionalFormatting>
  <conditionalFormatting sqref="E69:G69">
    <cfRule type="top10" dxfId="212" priority="196" bottom="1" rank="1"/>
  </conditionalFormatting>
  <conditionalFormatting sqref="E69:G69">
    <cfRule type="top10" dxfId="211" priority="195" bottom="1" rank="1"/>
  </conditionalFormatting>
  <conditionalFormatting sqref="E69:G69">
    <cfRule type="top10" dxfId="210" priority="194" bottom="1" rank="1"/>
  </conditionalFormatting>
  <conditionalFormatting sqref="E69:G69">
    <cfRule type="top10" dxfId="209" priority="193" bottom="1" rank="1"/>
  </conditionalFormatting>
  <conditionalFormatting sqref="E69:G69">
    <cfRule type="top10" dxfId="208" priority="192" bottom="1" rank="1"/>
  </conditionalFormatting>
  <conditionalFormatting sqref="E69:G69">
    <cfRule type="top10" dxfId="207" priority="191" bottom="1" rank="1"/>
  </conditionalFormatting>
  <conditionalFormatting sqref="E69:G69">
    <cfRule type="top10" dxfId="206" priority="190" bottom="1" rank="1"/>
  </conditionalFormatting>
  <conditionalFormatting sqref="E69:G69">
    <cfRule type="top10" dxfId="205" priority="189" bottom="1" rank="1"/>
  </conditionalFormatting>
  <conditionalFormatting sqref="E69:G69">
    <cfRule type="top10" dxfId="204" priority="188" bottom="1" rank="1"/>
  </conditionalFormatting>
  <conditionalFormatting sqref="E69:G69">
    <cfRule type="top10" dxfId="203" priority="187" bottom="1" rank="1"/>
  </conditionalFormatting>
  <conditionalFormatting sqref="E69:G69">
    <cfRule type="top10" dxfId="202" priority="186" bottom="1" rank="1"/>
  </conditionalFormatting>
  <conditionalFormatting sqref="E69:G69">
    <cfRule type="top10" dxfId="201" priority="185" bottom="1" rank="1"/>
  </conditionalFormatting>
  <conditionalFormatting sqref="E69:G69">
    <cfRule type="top10" dxfId="200" priority="184" bottom="1" rank="1"/>
  </conditionalFormatting>
  <conditionalFormatting sqref="E69:G69">
    <cfRule type="top10" dxfId="199" priority="183" bottom="1" rank="1"/>
  </conditionalFormatting>
  <conditionalFormatting sqref="E69:H69">
    <cfRule type="top10" dxfId="198" priority="182" bottom="1" rank="1"/>
  </conditionalFormatting>
  <conditionalFormatting sqref="E69:G69">
    <cfRule type="top10" dxfId="197" priority="181" bottom="1" rank="1"/>
  </conditionalFormatting>
  <conditionalFormatting sqref="E69:G69">
    <cfRule type="top10" dxfId="196" priority="180" bottom="1" rank="1"/>
  </conditionalFormatting>
  <conditionalFormatting sqref="E69:H69">
    <cfRule type="top10" dxfId="195" priority="179" bottom="1" rank="1"/>
  </conditionalFormatting>
  <conditionalFormatting sqref="E69:G69">
    <cfRule type="top10" dxfId="194" priority="178" bottom="1" rank="1"/>
  </conditionalFormatting>
  <conditionalFormatting sqref="E69:G69">
    <cfRule type="top10" dxfId="193" priority="177" bottom="1" rank="1"/>
  </conditionalFormatting>
  <conditionalFormatting sqref="E69:H69">
    <cfRule type="top10" dxfId="192" priority="176" bottom="1" rank="1"/>
  </conditionalFormatting>
  <conditionalFormatting sqref="E69:G69">
    <cfRule type="top10" dxfId="191" priority="175" bottom="1" rank="1"/>
  </conditionalFormatting>
  <conditionalFormatting sqref="E69:H69">
    <cfRule type="top10" dxfId="190" priority="174" bottom="1" rank="1"/>
  </conditionalFormatting>
  <conditionalFormatting sqref="E69:H69">
    <cfRule type="top10" dxfId="189" priority="173" bottom="1" rank="1"/>
  </conditionalFormatting>
  <conditionalFormatting sqref="E69:G69">
    <cfRule type="top10" dxfId="188" priority="172" bottom="1" rank="1"/>
  </conditionalFormatting>
  <conditionalFormatting sqref="E69:G69">
    <cfRule type="top10" dxfId="187" priority="171" bottom="1" rank="1"/>
  </conditionalFormatting>
  <conditionalFormatting sqref="E69:G69">
    <cfRule type="top10" dxfId="186" priority="170" bottom="1" rank="1"/>
  </conditionalFormatting>
  <conditionalFormatting sqref="E69:G69">
    <cfRule type="top10" dxfId="185" priority="169" bottom="1" rank="1"/>
  </conditionalFormatting>
  <conditionalFormatting sqref="E69:G69">
    <cfRule type="top10" dxfId="184" priority="168" bottom="1" rank="1"/>
  </conditionalFormatting>
  <conditionalFormatting sqref="E69:G69">
    <cfRule type="top10" dxfId="183" priority="167" bottom="1" rank="1"/>
  </conditionalFormatting>
  <conditionalFormatting sqref="E69:H69">
    <cfRule type="top10" dxfId="182" priority="166" bottom="1" rank="1"/>
  </conditionalFormatting>
  <conditionalFormatting sqref="E70:G70">
    <cfRule type="top10" dxfId="181" priority="165" bottom="1" rank="1"/>
  </conditionalFormatting>
  <conditionalFormatting sqref="E70:G70">
    <cfRule type="top10" dxfId="180" priority="164" bottom="1" rank="1"/>
  </conditionalFormatting>
  <conditionalFormatting sqref="E70:G70">
    <cfRule type="top10" dxfId="179" priority="163" bottom="1" rank="1"/>
  </conditionalFormatting>
  <conditionalFormatting sqref="E70:G70">
    <cfRule type="top10" dxfId="178" priority="162" bottom="1" rank="1"/>
  </conditionalFormatting>
  <conditionalFormatting sqref="E70:G70">
    <cfRule type="top10" dxfId="177" priority="161" bottom="1" rank="1"/>
  </conditionalFormatting>
  <conditionalFormatting sqref="E70:G70">
    <cfRule type="top10" dxfId="176" priority="160" bottom="1" rank="1"/>
  </conditionalFormatting>
  <conditionalFormatting sqref="E70:G70">
    <cfRule type="top10" dxfId="175" priority="159" bottom="1" rank="1"/>
  </conditionalFormatting>
  <conditionalFormatting sqref="E70:G70">
    <cfRule type="top10" dxfId="174" priority="158" bottom="1" rank="1"/>
  </conditionalFormatting>
  <conditionalFormatting sqref="E70:G70">
    <cfRule type="top10" dxfId="173" priority="157" bottom="1" rank="1"/>
  </conditionalFormatting>
  <conditionalFormatting sqref="E70:G70">
    <cfRule type="top10" dxfId="172" priority="156" bottom="1" rank="1"/>
  </conditionalFormatting>
  <conditionalFormatting sqref="E70:G70">
    <cfRule type="top10" dxfId="171" priority="155" bottom="1" rank="1"/>
  </conditionalFormatting>
  <conditionalFormatting sqref="E70:G70">
    <cfRule type="top10" dxfId="170" priority="154" bottom="1" rank="1"/>
  </conditionalFormatting>
  <conditionalFormatting sqref="E70:G70">
    <cfRule type="top10" dxfId="169" priority="153" bottom="1" rank="1"/>
  </conditionalFormatting>
  <conditionalFormatting sqref="E70:G70">
    <cfRule type="top10" dxfId="168" priority="152" bottom="1" rank="1"/>
  </conditionalFormatting>
  <conditionalFormatting sqref="E70:G70">
    <cfRule type="top10" dxfId="167" priority="151" bottom="1" rank="1"/>
  </conditionalFormatting>
  <conditionalFormatting sqref="E70:G70">
    <cfRule type="top10" dxfId="166" priority="150" bottom="1" rank="1"/>
  </conditionalFormatting>
  <conditionalFormatting sqref="E70:G70">
    <cfRule type="top10" dxfId="165" priority="149" bottom="1" rank="1"/>
  </conditionalFormatting>
  <conditionalFormatting sqref="E70:G70">
    <cfRule type="top10" dxfId="164" priority="148" bottom="1" rank="1"/>
  </conditionalFormatting>
  <conditionalFormatting sqref="E70:H70">
    <cfRule type="top10" dxfId="163" priority="147" bottom="1" rank="1"/>
  </conditionalFormatting>
  <conditionalFormatting sqref="E70:G70">
    <cfRule type="top10" dxfId="162" priority="146" bottom="1" rank="1"/>
  </conditionalFormatting>
  <conditionalFormatting sqref="E70:G70">
    <cfRule type="top10" dxfId="161" priority="145" bottom="1" rank="1"/>
  </conditionalFormatting>
  <conditionalFormatting sqref="E70:H70">
    <cfRule type="top10" dxfId="160" priority="144" bottom="1" rank="1"/>
  </conditionalFormatting>
  <conditionalFormatting sqref="E70:G70">
    <cfRule type="top10" dxfId="159" priority="143" bottom="1" rank="1"/>
  </conditionalFormatting>
  <conditionalFormatting sqref="E70:G70">
    <cfRule type="top10" dxfId="158" priority="142" bottom="1" rank="1"/>
  </conditionalFormatting>
  <conditionalFormatting sqref="E70:H70">
    <cfRule type="top10" dxfId="157" priority="141" bottom="1" rank="1"/>
  </conditionalFormatting>
  <conditionalFormatting sqref="E70:G70">
    <cfRule type="top10" dxfId="156" priority="140" bottom="1" rank="1"/>
  </conditionalFormatting>
  <conditionalFormatting sqref="E70:H70">
    <cfRule type="top10" dxfId="155" priority="139" bottom="1" rank="1"/>
  </conditionalFormatting>
  <conditionalFormatting sqref="E70:H70">
    <cfRule type="top10" dxfId="154" priority="138" bottom="1" rank="1"/>
  </conditionalFormatting>
  <conditionalFormatting sqref="E70:G70">
    <cfRule type="top10" dxfId="153" priority="137" bottom="1" rank="1"/>
  </conditionalFormatting>
  <conditionalFormatting sqref="E70:G70">
    <cfRule type="top10" dxfId="152" priority="136" bottom="1" rank="1"/>
  </conditionalFormatting>
  <conditionalFormatting sqref="E70:G70">
    <cfRule type="top10" dxfId="151" priority="135" bottom="1" rank="1"/>
  </conditionalFormatting>
  <conditionalFormatting sqref="E70:G70">
    <cfRule type="top10" dxfId="150" priority="134" bottom="1" rank="1"/>
  </conditionalFormatting>
  <conditionalFormatting sqref="E70:G70">
    <cfRule type="top10" dxfId="149" priority="133" bottom="1" rank="1"/>
  </conditionalFormatting>
  <conditionalFormatting sqref="E70:G70">
    <cfRule type="top10" dxfId="148" priority="132" bottom="1" rank="1"/>
  </conditionalFormatting>
  <conditionalFormatting sqref="E70:H70">
    <cfRule type="top10" dxfId="147" priority="131" bottom="1" rank="1"/>
  </conditionalFormatting>
  <conditionalFormatting sqref="E71:G71">
    <cfRule type="top10" dxfId="146" priority="130" bottom="1" rank="1"/>
  </conditionalFormatting>
  <conditionalFormatting sqref="E71:G71">
    <cfRule type="top10" dxfId="145" priority="129" bottom="1" rank="1"/>
  </conditionalFormatting>
  <conditionalFormatting sqref="E71:G71">
    <cfRule type="top10" dxfId="144" priority="128" bottom="1" rank="1"/>
  </conditionalFormatting>
  <conditionalFormatting sqref="E71:G71">
    <cfRule type="top10" dxfId="143" priority="127" bottom="1" rank="1"/>
  </conditionalFormatting>
  <conditionalFormatting sqref="E71:G71">
    <cfRule type="top10" dxfId="142" priority="126" bottom="1" rank="1"/>
  </conditionalFormatting>
  <conditionalFormatting sqref="E71:G71">
    <cfRule type="top10" dxfId="141" priority="125" bottom="1" rank="1"/>
  </conditionalFormatting>
  <conditionalFormatting sqref="E71:G71">
    <cfRule type="top10" dxfId="140" priority="124" bottom="1" rank="1"/>
  </conditionalFormatting>
  <conditionalFormatting sqref="E71:G71">
    <cfRule type="top10" dxfId="139" priority="123" bottom="1" rank="1"/>
  </conditionalFormatting>
  <conditionalFormatting sqref="E71:G71">
    <cfRule type="top10" dxfId="138" priority="122" bottom="1" rank="1"/>
  </conditionalFormatting>
  <conditionalFormatting sqref="E71:G71">
    <cfRule type="top10" dxfId="137" priority="121" bottom="1" rank="1"/>
  </conditionalFormatting>
  <conditionalFormatting sqref="E71:G71">
    <cfRule type="top10" dxfId="136" priority="120" bottom="1" rank="1"/>
  </conditionalFormatting>
  <conditionalFormatting sqref="E71:G71">
    <cfRule type="top10" dxfId="135" priority="119" bottom="1" rank="1"/>
  </conditionalFormatting>
  <conditionalFormatting sqref="E71:G71">
    <cfRule type="top10" dxfId="134" priority="118" bottom="1" rank="1"/>
  </conditionalFormatting>
  <conditionalFormatting sqref="E71:G71">
    <cfRule type="top10" dxfId="133" priority="117" bottom="1" rank="1"/>
  </conditionalFormatting>
  <conditionalFormatting sqref="E71:G71">
    <cfRule type="top10" dxfId="132" priority="116" bottom="1" rank="1"/>
  </conditionalFormatting>
  <conditionalFormatting sqref="E71:G71">
    <cfRule type="top10" dxfId="131" priority="115" bottom="1" rank="1"/>
  </conditionalFormatting>
  <conditionalFormatting sqref="E71:G71">
    <cfRule type="top10" dxfId="130" priority="114" bottom="1" rank="1"/>
  </conditionalFormatting>
  <conditionalFormatting sqref="E71:G71">
    <cfRule type="top10" dxfId="129" priority="113" bottom="1" rank="1"/>
  </conditionalFormatting>
  <conditionalFormatting sqref="E71:H71">
    <cfRule type="top10" dxfId="128" priority="112" bottom="1" rank="1"/>
  </conditionalFormatting>
  <conditionalFormatting sqref="E71:G71">
    <cfRule type="top10" dxfId="127" priority="111" bottom="1" rank="1"/>
  </conditionalFormatting>
  <conditionalFormatting sqref="E71:G71">
    <cfRule type="top10" dxfId="126" priority="110" bottom="1" rank="1"/>
  </conditionalFormatting>
  <conditionalFormatting sqref="E71:H71">
    <cfRule type="top10" dxfId="125" priority="109" bottom="1" rank="1"/>
  </conditionalFormatting>
  <conditionalFormatting sqref="E71:G71">
    <cfRule type="top10" dxfId="124" priority="108" bottom="1" rank="1"/>
  </conditionalFormatting>
  <conditionalFormatting sqref="E71:G71">
    <cfRule type="top10" dxfId="123" priority="107" bottom="1" rank="1"/>
  </conditionalFormatting>
  <conditionalFormatting sqref="E71:H71">
    <cfRule type="top10" dxfId="122" priority="106" bottom="1" rank="1"/>
  </conditionalFormatting>
  <conditionalFormatting sqref="E71:G71">
    <cfRule type="top10" dxfId="121" priority="105" bottom="1" rank="1"/>
  </conditionalFormatting>
  <conditionalFormatting sqref="E71:H71">
    <cfRule type="top10" dxfId="120" priority="104" bottom="1" rank="1"/>
  </conditionalFormatting>
  <conditionalFormatting sqref="E71:H71">
    <cfRule type="top10" dxfId="119" priority="103" bottom="1" rank="1"/>
  </conditionalFormatting>
  <conditionalFormatting sqref="E71:G71">
    <cfRule type="top10" dxfId="118" priority="102" bottom="1" rank="1"/>
  </conditionalFormatting>
  <conditionalFormatting sqref="E71:G71">
    <cfRule type="top10" dxfId="117" priority="101" bottom="1" rank="1"/>
  </conditionalFormatting>
  <conditionalFormatting sqref="E71:G71">
    <cfRule type="top10" dxfId="116" priority="100" bottom="1" rank="1"/>
  </conditionalFormatting>
  <conditionalFormatting sqref="E71:G71">
    <cfRule type="top10" dxfId="115" priority="99" bottom="1" rank="1"/>
  </conditionalFormatting>
  <conditionalFormatting sqref="E71:G71">
    <cfRule type="top10" dxfId="114" priority="98" bottom="1" rank="1"/>
  </conditionalFormatting>
  <conditionalFormatting sqref="E71:G71">
    <cfRule type="top10" dxfId="113" priority="97" bottom="1" rank="1"/>
  </conditionalFormatting>
  <conditionalFormatting sqref="E71:H71">
    <cfRule type="top10" dxfId="112" priority="96" bottom="1" rank="1"/>
  </conditionalFormatting>
  <conditionalFormatting sqref="E72:H72">
    <cfRule type="top10" dxfId="111" priority="95" bottom="1" rank="1"/>
  </conditionalFormatting>
  <conditionalFormatting sqref="E73:G73">
    <cfRule type="top10" dxfId="110" priority="94" bottom="1" rank="1"/>
  </conditionalFormatting>
  <conditionalFormatting sqref="E74:G74">
    <cfRule type="top10" dxfId="109" priority="93" bottom="1" rank="1"/>
  </conditionalFormatting>
  <conditionalFormatting sqref="E75:G80">
    <cfRule type="top10" dxfId="108" priority="92" bottom="1" rank="1"/>
  </conditionalFormatting>
  <conditionalFormatting sqref="E76:G76">
    <cfRule type="top10" dxfId="107" priority="91" bottom="1" rank="1"/>
  </conditionalFormatting>
  <conditionalFormatting sqref="E77:G77">
    <cfRule type="top10" dxfId="106" priority="90" bottom="1" rank="1"/>
  </conditionalFormatting>
  <conditionalFormatting sqref="E78:G78">
    <cfRule type="top10" dxfId="105" priority="89" bottom="1" rank="1"/>
  </conditionalFormatting>
  <conditionalFormatting sqref="E79:G79">
    <cfRule type="top10" dxfId="104" priority="88" bottom="1" rank="1"/>
  </conditionalFormatting>
  <conditionalFormatting sqref="E80:G80">
    <cfRule type="top10" dxfId="103" priority="87" bottom="1" rank="1"/>
  </conditionalFormatting>
  <conditionalFormatting sqref="E73:H73">
    <cfRule type="top10" dxfId="102" priority="86" bottom="1" rank="1"/>
  </conditionalFormatting>
  <conditionalFormatting sqref="E74:G74">
    <cfRule type="top10" dxfId="101" priority="85" bottom="1" rank="1"/>
  </conditionalFormatting>
  <conditionalFormatting sqref="E74:H74">
    <cfRule type="top10" dxfId="100" priority="84" bottom="1" rank="1"/>
  </conditionalFormatting>
  <conditionalFormatting sqref="E75:G75">
    <cfRule type="top10" dxfId="99" priority="83" bottom="1" rank="1"/>
  </conditionalFormatting>
  <conditionalFormatting sqref="E75:G75">
    <cfRule type="top10" dxfId="98" priority="82" bottom="1" rank="1"/>
  </conditionalFormatting>
  <conditionalFormatting sqref="E75:H75">
    <cfRule type="top10" dxfId="97" priority="81" bottom="1" rank="1"/>
  </conditionalFormatting>
  <conditionalFormatting sqref="E76:G76">
    <cfRule type="top10" dxfId="96" priority="80" bottom="1" rank="1"/>
  </conditionalFormatting>
  <conditionalFormatting sqref="E76:G76">
    <cfRule type="top10" dxfId="95" priority="79" bottom="1" rank="1"/>
  </conditionalFormatting>
  <conditionalFormatting sqref="E76:H76">
    <cfRule type="top10" dxfId="94" priority="78" bottom="1" rank="1"/>
  </conditionalFormatting>
  <conditionalFormatting sqref="E73:H73">
    <cfRule type="top10" dxfId="93" priority="77" bottom="1" rank="1"/>
  </conditionalFormatting>
  <conditionalFormatting sqref="E74:G74">
    <cfRule type="top10" dxfId="92" priority="76" bottom="1" rank="1"/>
  </conditionalFormatting>
  <conditionalFormatting sqref="E74:H74">
    <cfRule type="top10" dxfId="91" priority="75" bottom="1" rank="1"/>
  </conditionalFormatting>
  <conditionalFormatting sqref="E74:H74">
    <cfRule type="top10" dxfId="90" priority="74" bottom="1" rank="1"/>
  </conditionalFormatting>
  <conditionalFormatting sqref="E75:G75">
    <cfRule type="top10" dxfId="89" priority="73" bottom="1" rank="1"/>
  </conditionalFormatting>
  <conditionalFormatting sqref="E75:G75">
    <cfRule type="top10" dxfId="88" priority="72" bottom="1" rank="1"/>
  </conditionalFormatting>
  <conditionalFormatting sqref="E75:H75">
    <cfRule type="top10" dxfId="87" priority="71" bottom="1" rank="1"/>
  </conditionalFormatting>
  <conditionalFormatting sqref="E75:G75">
    <cfRule type="top10" dxfId="86" priority="70" bottom="1" rank="1"/>
  </conditionalFormatting>
  <conditionalFormatting sqref="E75:H75">
    <cfRule type="top10" dxfId="85" priority="69" bottom="1" rank="1"/>
  </conditionalFormatting>
  <conditionalFormatting sqref="E75:H75">
    <cfRule type="top10" dxfId="84" priority="68" bottom="1" rank="1"/>
  </conditionalFormatting>
  <conditionalFormatting sqref="E76:G76">
    <cfRule type="top10" dxfId="83" priority="67" bottom="1" rank="1"/>
  </conditionalFormatting>
  <conditionalFormatting sqref="E76:G76">
    <cfRule type="top10" dxfId="82" priority="66" bottom="1" rank="1"/>
  </conditionalFormatting>
  <conditionalFormatting sqref="E76:H76">
    <cfRule type="top10" dxfId="81" priority="65" bottom="1" rank="1"/>
  </conditionalFormatting>
  <conditionalFormatting sqref="E76:G76">
    <cfRule type="top10" dxfId="80" priority="64" bottom="1" rank="1"/>
  </conditionalFormatting>
  <conditionalFormatting sqref="E76:G76">
    <cfRule type="top10" dxfId="79" priority="63" bottom="1" rank="1"/>
  </conditionalFormatting>
  <conditionalFormatting sqref="E76:H76">
    <cfRule type="top10" dxfId="78" priority="62" bottom="1" rank="1"/>
  </conditionalFormatting>
  <conditionalFormatting sqref="E76:G76">
    <cfRule type="top10" dxfId="77" priority="61" bottom="1" rank="1"/>
  </conditionalFormatting>
  <conditionalFormatting sqref="E76:H76">
    <cfRule type="top10" dxfId="76" priority="60" bottom="1" rank="1"/>
  </conditionalFormatting>
  <conditionalFormatting sqref="E76:H76">
    <cfRule type="top10" dxfId="75" priority="59" bottom="1" rank="1"/>
  </conditionalFormatting>
  <conditionalFormatting sqref="E77:G77">
    <cfRule type="top10" dxfId="74" priority="58" bottom="1" rank="1"/>
  </conditionalFormatting>
  <conditionalFormatting sqref="E77:G77">
    <cfRule type="top10" dxfId="73" priority="57" bottom="1" rank="1"/>
  </conditionalFormatting>
  <conditionalFormatting sqref="E77:G77">
    <cfRule type="top10" dxfId="72" priority="56" bottom="1" rank="1"/>
  </conditionalFormatting>
  <conditionalFormatting sqref="E77:H77">
    <cfRule type="top10" dxfId="71" priority="55" bottom="1" rank="1"/>
  </conditionalFormatting>
  <conditionalFormatting sqref="E77:G77">
    <cfRule type="top10" dxfId="70" priority="54" bottom="1" rank="1"/>
  </conditionalFormatting>
  <conditionalFormatting sqref="E77:G77">
    <cfRule type="top10" dxfId="69" priority="53" bottom="1" rank="1"/>
  </conditionalFormatting>
  <conditionalFormatting sqref="E77:H77">
    <cfRule type="top10" dxfId="68" priority="52" bottom="1" rank="1"/>
  </conditionalFormatting>
  <conditionalFormatting sqref="E77:G77">
    <cfRule type="top10" dxfId="67" priority="51" bottom="1" rank="1"/>
  </conditionalFormatting>
  <conditionalFormatting sqref="E77:G77">
    <cfRule type="top10" dxfId="66" priority="50" bottom="1" rank="1"/>
  </conditionalFormatting>
  <conditionalFormatting sqref="E77:H77">
    <cfRule type="top10" dxfId="65" priority="49" bottom="1" rank="1"/>
  </conditionalFormatting>
  <conditionalFormatting sqref="E77:G77">
    <cfRule type="top10" dxfId="64" priority="48" bottom="1" rank="1"/>
  </conditionalFormatting>
  <conditionalFormatting sqref="E77:H77">
    <cfRule type="top10" dxfId="63" priority="47" bottom="1" rank="1"/>
  </conditionalFormatting>
  <conditionalFormatting sqref="E77:H77">
    <cfRule type="top10" dxfId="62" priority="46" bottom="1" rank="1"/>
  </conditionalFormatting>
  <conditionalFormatting sqref="E78:G78">
    <cfRule type="top10" dxfId="61" priority="45" bottom="1" rank="1"/>
  </conditionalFormatting>
  <conditionalFormatting sqref="E78:G78">
    <cfRule type="top10" dxfId="60" priority="44" bottom="1" rank="1"/>
  </conditionalFormatting>
  <conditionalFormatting sqref="E78:G78">
    <cfRule type="top10" dxfId="59" priority="43" bottom="1" rank="1"/>
  </conditionalFormatting>
  <conditionalFormatting sqref="E78:G78">
    <cfRule type="top10" dxfId="58" priority="42" bottom="1" rank="1"/>
  </conditionalFormatting>
  <conditionalFormatting sqref="E78:H78">
    <cfRule type="top10" dxfId="57" priority="41" bottom="1" rank="1"/>
  </conditionalFormatting>
  <conditionalFormatting sqref="E78:G78">
    <cfRule type="top10" dxfId="56" priority="40" bottom="1" rank="1"/>
  </conditionalFormatting>
  <conditionalFormatting sqref="E78:G78">
    <cfRule type="top10" dxfId="55" priority="39" bottom="1" rank="1"/>
  </conditionalFormatting>
  <conditionalFormatting sqref="E78:H78">
    <cfRule type="top10" dxfId="54" priority="38" bottom="1" rank="1"/>
  </conditionalFormatting>
  <conditionalFormatting sqref="E78:G78">
    <cfRule type="top10" dxfId="53" priority="37" bottom="1" rank="1"/>
  </conditionalFormatting>
  <conditionalFormatting sqref="E78:G78">
    <cfRule type="top10" dxfId="52" priority="36" bottom="1" rank="1"/>
  </conditionalFormatting>
  <conditionalFormatting sqref="E78:H78">
    <cfRule type="top10" dxfId="51" priority="35" bottom="1" rank="1"/>
  </conditionalFormatting>
  <conditionalFormatting sqref="E78:G78">
    <cfRule type="top10" dxfId="50" priority="34" bottom="1" rank="1"/>
  </conditionalFormatting>
  <conditionalFormatting sqref="E78:H78">
    <cfRule type="top10" dxfId="49" priority="33" bottom="1" rank="1"/>
  </conditionalFormatting>
  <conditionalFormatting sqref="E78:H78">
    <cfRule type="top10" dxfId="48" priority="32" bottom="1" rank="1"/>
  </conditionalFormatting>
  <conditionalFormatting sqref="E79:G79">
    <cfRule type="top10" dxfId="47" priority="31" bottom="1" rank="1"/>
  </conditionalFormatting>
  <conditionalFormatting sqref="E79:G79">
    <cfRule type="top10" dxfId="46" priority="30" bottom="1" rank="1"/>
  </conditionalFormatting>
  <conditionalFormatting sqref="E79:G79">
    <cfRule type="top10" dxfId="45" priority="29" bottom="1" rank="1"/>
  </conditionalFormatting>
  <conditionalFormatting sqref="E79:G79">
    <cfRule type="top10" dxfId="44" priority="28" bottom="1" rank="1"/>
  </conditionalFormatting>
  <conditionalFormatting sqref="E79:G79">
    <cfRule type="top10" dxfId="43" priority="27" bottom="1" rank="1"/>
  </conditionalFormatting>
  <conditionalFormatting sqref="E79:H79">
    <cfRule type="top10" dxfId="42" priority="26" bottom="1" rank="1"/>
  </conditionalFormatting>
  <conditionalFormatting sqref="E79:G79">
    <cfRule type="top10" dxfId="41" priority="25" bottom="1" rank="1"/>
  </conditionalFormatting>
  <conditionalFormatting sqref="E79:G79">
    <cfRule type="top10" dxfId="40" priority="24" bottom="1" rank="1"/>
  </conditionalFormatting>
  <conditionalFormatting sqref="E79:H79">
    <cfRule type="top10" dxfId="39" priority="23" bottom="1" rank="1"/>
  </conditionalFormatting>
  <conditionalFormatting sqref="E79:G79">
    <cfRule type="top10" dxfId="38" priority="22" bottom="1" rank="1"/>
  </conditionalFormatting>
  <conditionalFormatting sqref="E79:G79">
    <cfRule type="top10" dxfId="37" priority="21" bottom="1" rank="1"/>
  </conditionalFormatting>
  <conditionalFormatting sqref="E79:H79">
    <cfRule type="top10" dxfId="36" priority="20" bottom="1" rank="1"/>
  </conditionalFormatting>
  <conditionalFormatting sqref="E79:G79">
    <cfRule type="top10" dxfId="35" priority="19" bottom="1" rank="1"/>
  </conditionalFormatting>
  <conditionalFormatting sqref="E79:H79">
    <cfRule type="top10" dxfId="34" priority="18" bottom="1" rank="1"/>
  </conditionalFormatting>
  <conditionalFormatting sqref="E79:H79">
    <cfRule type="top10" dxfId="33" priority="17" bottom="1" rank="1"/>
  </conditionalFormatting>
  <conditionalFormatting sqref="E80:G80">
    <cfRule type="top10" dxfId="32" priority="16" bottom="1" rank="1"/>
  </conditionalFormatting>
  <conditionalFormatting sqref="E80:G80">
    <cfRule type="top10" dxfId="31" priority="15" bottom="1" rank="1"/>
  </conditionalFormatting>
  <conditionalFormatting sqref="E80:G80">
    <cfRule type="top10" dxfId="30" priority="14" bottom="1" rank="1"/>
  </conditionalFormatting>
  <conditionalFormatting sqref="E80:G80">
    <cfRule type="top10" dxfId="29" priority="13" bottom="1" rank="1"/>
  </conditionalFormatting>
  <conditionalFormatting sqref="E80:G80">
    <cfRule type="top10" dxfId="28" priority="12" bottom="1" rank="1"/>
  </conditionalFormatting>
  <conditionalFormatting sqref="E80:G80">
    <cfRule type="top10" dxfId="27" priority="11" bottom="1" rank="1"/>
  </conditionalFormatting>
  <conditionalFormatting sqref="E80:H80">
    <cfRule type="top10" dxfId="26" priority="10" bottom="1" rank="1"/>
  </conditionalFormatting>
  <conditionalFormatting sqref="E80:G80">
    <cfRule type="top10" dxfId="25" priority="9" bottom="1" rank="1"/>
  </conditionalFormatting>
  <conditionalFormatting sqref="E80:G80">
    <cfRule type="top10" dxfId="24" priority="8" bottom="1" rank="1"/>
  </conditionalFormatting>
  <conditionalFormatting sqref="E80:H80">
    <cfRule type="top10" dxfId="23" priority="7" bottom="1" rank="1"/>
  </conditionalFormatting>
  <conditionalFormatting sqref="E80:G80">
    <cfRule type="top10" dxfId="22" priority="6" bottom="1" rank="1"/>
  </conditionalFormatting>
  <conditionalFormatting sqref="E80:G80">
    <cfRule type="top10" dxfId="21" priority="5" bottom="1" rank="1"/>
  </conditionalFormatting>
  <conditionalFormatting sqref="E80:H80">
    <cfRule type="top10" dxfId="20" priority="4" bottom="1" rank="1"/>
  </conditionalFormatting>
  <conditionalFormatting sqref="E80:G80">
    <cfRule type="top10" dxfId="19" priority="3" bottom="1" rank="1"/>
  </conditionalFormatting>
  <conditionalFormatting sqref="E80:H80">
    <cfRule type="top10" dxfId="18" priority="2" bottom="1" rank="1"/>
  </conditionalFormatting>
  <conditionalFormatting sqref="E80:H80">
    <cfRule type="top10" dxfId="17" priority="1" bottom="1" rank="1"/>
  </conditionalFormatting>
  <dataValidations count="2">
    <dataValidation type="list" allowBlank="1" showInputMessage="1" showErrorMessage="1" sqref="A3:A80" xr:uid="{98EAE676-B244-41E3-80C9-2D2E435FCB46}">
      <formula1>$A$97:$A$104</formula1>
    </dataValidation>
    <dataValidation type="list" allowBlank="1" showInputMessage="1" showErrorMessage="1" sqref="A105:A108" xr:uid="{A6D44D47-DA23-49E9-8DA3-634C2637A8F7}">
      <formula1>$J$6:$J$37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28EE17-9D62-4B83-A596-7B03F5650AB3}">
  <sheetPr>
    <tabColor rgb="FF7030A0"/>
  </sheetPr>
  <dimension ref="A1:AQ125"/>
  <sheetViews>
    <sheetView zoomScale="57" zoomScaleNormal="57" workbookViewId="0">
      <pane xSplit="2" ySplit="5" topLeftCell="C10" activePane="bottomRight" state="frozen"/>
      <selection activeCell="AE21" sqref="AE21"/>
      <selection pane="topRight" activeCell="AE21" sqref="AE21"/>
      <selection pane="bottomLeft" activeCell="AE21" sqref="AE21"/>
      <selection pane="bottomRight" activeCell="AO14" sqref="AO14"/>
    </sheetView>
  </sheetViews>
  <sheetFormatPr baseColWidth="10" defaultRowHeight="18" customHeight="1" x14ac:dyDescent="0.2"/>
  <cols>
    <col min="1" max="1" width="3.42578125" style="107" customWidth="1"/>
    <col min="2" max="2" width="3.140625" style="106" customWidth="1"/>
    <col min="3" max="3" width="4.5703125" style="1" customWidth="1"/>
    <col min="4" max="4" width="18.7109375" style="102" customWidth="1"/>
    <col min="5" max="5" width="12.7109375" style="101" customWidth="1"/>
    <col min="6" max="6" width="12.7109375" style="1" customWidth="1"/>
    <col min="7" max="7" width="8.28515625" style="105" customWidth="1"/>
    <col min="8" max="8" width="4.28515625" style="1" customWidth="1"/>
    <col min="9" max="9" width="3.42578125" style="104" customWidth="1"/>
    <col min="10" max="10" width="3.140625" style="1" customWidth="1"/>
    <col min="11" max="11" width="4.5703125" style="1" customWidth="1"/>
    <col min="12" max="12" width="18.7109375" style="102" customWidth="1"/>
    <col min="13" max="13" width="12.7109375" style="101" customWidth="1"/>
    <col min="14" max="14" width="8.7109375" style="1" customWidth="1"/>
    <col min="15" max="15" width="8.28515625" style="1" customWidth="1"/>
    <col min="16" max="16" width="4.28515625" style="1" customWidth="1"/>
    <col min="17" max="17" width="3.42578125" style="104" customWidth="1"/>
    <col min="18" max="18" width="3.140625" style="1" customWidth="1"/>
    <col min="19" max="19" width="5.5703125" style="1" customWidth="1"/>
    <col min="20" max="20" width="18.7109375" style="102" customWidth="1"/>
    <col min="21" max="21" width="12.7109375" style="101" customWidth="1"/>
    <col min="22" max="22" width="8.7109375" style="1" customWidth="1"/>
    <col min="23" max="23" width="8.28515625" style="1" customWidth="1"/>
    <col min="24" max="24" width="4.28515625" style="1" customWidth="1"/>
    <col min="25" max="25" width="3.42578125" style="104" customWidth="1"/>
    <col min="26" max="26" width="3.140625" style="1" customWidth="1"/>
    <col min="27" max="27" width="4.5703125" style="1" customWidth="1"/>
    <col min="28" max="28" width="18.7109375" style="102" customWidth="1"/>
    <col min="29" max="29" width="12.7109375" style="101" customWidth="1"/>
    <col min="30" max="30" width="8.7109375" style="1" customWidth="1"/>
    <col min="31" max="31" width="8.28515625" style="1" customWidth="1"/>
    <col min="32" max="32" width="7" style="1" customWidth="1"/>
    <col min="33" max="33" width="4" style="103" customWidth="1"/>
    <col min="34" max="34" width="4.5703125" style="1" customWidth="1"/>
    <col min="35" max="35" width="18.7109375" style="102" customWidth="1"/>
    <col min="36" max="36" width="12.7109375" style="101" customWidth="1"/>
    <col min="37" max="37" width="8.7109375" style="1" customWidth="1"/>
    <col min="38" max="38" width="8.28515625" style="1" customWidth="1"/>
    <col min="39" max="39" width="11.42578125" style="1"/>
    <col min="40" max="40" width="11.42578125" style="23"/>
    <col min="41" max="41" width="15.42578125" style="1" customWidth="1"/>
    <col min="42" max="42" width="19.28515625" style="100" customWidth="1"/>
    <col min="43" max="43" width="17.85546875" style="100" customWidth="1"/>
    <col min="44" max="258" width="11.42578125" style="1"/>
    <col min="259" max="259" width="6.5703125" style="1" customWidth="1"/>
    <col min="260" max="260" width="30.7109375" style="1" customWidth="1"/>
    <col min="261" max="262" width="7.7109375" style="1" customWidth="1"/>
    <col min="263" max="263" width="30.7109375" style="1" customWidth="1"/>
    <col min="264" max="265" width="7.7109375" style="1" customWidth="1"/>
    <col min="266" max="266" width="30.7109375" style="1" customWidth="1"/>
    <col min="267" max="268" width="7.7109375" style="1" customWidth="1"/>
    <col min="269" max="269" width="30.7109375" style="1" customWidth="1"/>
    <col min="270" max="271" width="7.7109375" style="1" customWidth="1"/>
    <col min="272" max="272" width="30.7109375" style="1" customWidth="1"/>
    <col min="273" max="514" width="11.42578125" style="1"/>
    <col min="515" max="515" width="6.5703125" style="1" customWidth="1"/>
    <col min="516" max="516" width="30.7109375" style="1" customWidth="1"/>
    <col min="517" max="518" width="7.7109375" style="1" customWidth="1"/>
    <col min="519" max="519" width="30.7109375" style="1" customWidth="1"/>
    <col min="520" max="521" width="7.7109375" style="1" customWidth="1"/>
    <col min="522" max="522" width="30.7109375" style="1" customWidth="1"/>
    <col min="523" max="524" width="7.7109375" style="1" customWidth="1"/>
    <col min="525" max="525" width="30.7109375" style="1" customWidth="1"/>
    <col min="526" max="527" width="7.7109375" style="1" customWidth="1"/>
    <col min="528" max="528" width="30.7109375" style="1" customWidth="1"/>
    <col min="529" max="770" width="11.42578125" style="1"/>
    <col min="771" max="771" width="6.5703125" style="1" customWidth="1"/>
    <col min="772" max="772" width="30.7109375" style="1" customWidth="1"/>
    <col min="773" max="774" width="7.7109375" style="1" customWidth="1"/>
    <col min="775" max="775" width="30.7109375" style="1" customWidth="1"/>
    <col min="776" max="777" width="7.7109375" style="1" customWidth="1"/>
    <col min="778" max="778" width="30.7109375" style="1" customWidth="1"/>
    <col min="779" max="780" width="7.7109375" style="1" customWidth="1"/>
    <col min="781" max="781" width="30.7109375" style="1" customWidth="1"/>
    <col min="782" max="783" width="7.7109375" style="1" customWidth="1"/>
    <col min="784" max="784" width="30.7109375" style="1" customWidth="1"/>
    <col min="785" max="1026" width="11.42578125" style="1"/>
    <col min="1027" max="1027" width="6.5703125" style="1" customWidth="1"/>
    <col min="1028" max="1028" width="30.7109375" style="1" customWidth="1"/>
    <col min="1029" max="1030" width="7.7109375" style="1" customWidth="1"/>
    <col min="1031" max="1031" width="30.7109375" style="1" customWidth="1"/>
    <col min="1032" max="1033" width="7.7109375" style="1" customWidth="1"/>
    <col min="1034" max="1034" width="30.7109375" style="1" customWidth="1"/>
    <col min="1035" max="1036" width="7.7109375" style="1" customWidth="1"/>
    <col min="1037" max="1037" width="30.7109375" style="1" customWidth="1"/>
    <col min="1038" max="1039" width="7.7109375" style="1" customWidth="1"/>
    <col min="1040" max="1040" width="30.7109375" style="1" customWidth="1"/>
    <col min="1041" max="1282" width="11.42578125" style="1"/>
    <col min="1283" max="1283" width="6.5703125" style="1" customWidth="1"/>
    <col min="1284" max="1284" width="30.7109375" style="1" customWidth="1"/>
    <col min="1285" max="1286" width="7.7109375" style="1" customWidth="1"/>
    <col min="1287" max="1287" width="30.7109375" style="1" customWidth="1"/>
    <col min="1288" max="1289" width="7.7109375" style="1" customWidth="1"/>
    <col min="1290" max="1290" width="30.7109375" style="1" customWidth="1"/>
    <col min="1291" max="1292" width="7.7109375" style="1" customWidth="1"/>
    <col min="1293" max="1293" width="30.7109375" style="1" customWidth="1"/>
    <col min="1294" max="1295" width="7.7109375" style="1" customWidth="1"/>
    <col min="1296" max="1296" width="30.7109375" style="1" customWidth="1"/>
    <col min="1297" max="1538" width="11.42578125" style="1"/>
    <col min="1539" max="1539" width="6.5703125" style="1" customWidth="1"/>
    <col min="1540" max="1540" width="30.7109375" style="1" customWidth="1"/>
    <col min="1541" max="1542" width="7.7109375" style="1" customWidth="1"/>
    <col min="1543" max="1543" width="30.7109375" style="1" customWidth="1"/>
    <col min="1544" max="1545" width="7.7109375" style="1" customWidth="1"/>
    <col min="1546" max="1546" width="30.7109375" style="1" customWidth="1"/>
    <col min="1547" max="1548" width="7.7109375" style="1" customWidth="1"/>
    <col min="1549" max="1549" width="30.7109375" style="1" customWidth="1"/>
    <col min="1550" max="1551" width="7.7109375" style="1" customWidth="1"/>
    <col min="1552" max="1552" width="30.7109375" style="1" customWidth="1"/>
    <col min="1553" max="1794" width="11.42578125" style="1"/>
    <col min="1795" max="1795" width="6.5703125" style="1" customWidth="1"/>
    <col min="1796" max="1796" width="30.7109375" style="1" customWidth="1"/>
    <col min="1797" max="1798" width="7.7109375" style="1" customWidth="1"/>
    <col min="1799" max="1799" width="30.7109375" style="1" customWidth="1"/>
    <col min="1800" max="1801" width="7.7109375" style="1" customWidth="1"/>
    <col min="1802" max="1802" width="30.7109375" style="1" customWidth="1"/>
    <col min="1803" max="1804" width="7.7109375" style="1" customWidth="1"/>
    <col min="1805" max="1805" width="30.7109375" style="1" customWidth="1"/>
    <col min="1806" max="1807" width="7.7109375" style="1" customWidth="1"/>
    <col min="1808" max="1808" width="30.7109375" style="1" customWidth="1"/>
    <col min="1809" max="2050" width="11.42578125" style="1"/>
    <col min="2051" max="2051" width="6.5703125" style="1" customWidth="1"/>
    <col min="2052" max="2052" width="30.7109375" style="1" customWidth="1"/>
    <col min="2053" max="2054" width="7.7109375" style="1" customWidth="1"/>
    <col min="2055" max="2055" width="30.7109375" style="1" customWidth="1"/>
    <col min="2056" max="2057" width="7.7109375" style="1" customWidth="1"/>
    <col min="2058" max="2058" width="30.7109375" style="1" customWidth="1"/>
    <col min="2059" max="2060" width="7.7109375" style="1" customWidth="1"/>
    <col min="2061" max="2061" width="30.7109375" style="1" customWidth="1"/>
    <col min="2062" max="2063" width="7.7109375" style="1" customWidth="1"/>
    <col min="2064" max="2064" width="30.7109375" style="1" customWidth="1"/>
    <col min="2065" max="2306" width="11.42578125" style="1"/>
    <col min="2307" max="2307" width="6.5703125" style="1" customWidth="1"/>
    <col min="2308" max="2308" width="30.7109375" style="1" customWidth="1"/>
    <col min="2309" max="2310" width="7.7109375" style="1" customWidth="1"/>
    <col min="2311" max="2311" width="30.7109375" style="1" customWidth="1"/>
    <col min="2312" max="2313" width="7.7109375" style="1" customWidth="1"/>
    <col min="2314" max="2314" width="30.7109375" style="1" customWidth="1"/>
    <col min="2315" max="2316" width="7.7109375" style="1" customWidth="1"/>
    <col min="2317" max="2317" width="30.7109375" style="1" customWidth="1"/>
    <col min="2318" max="2319" width="7.7109375" style="1" customWidth="1"/>
    <col min="2320" max="2320" width="30.7109375" style="1" customWidth="1"/>
    <col min="2321" max="2562" width="11.42578125" style="1"/>
    <col min="2563" max="2563" width="6.5703125" style="1" customWidth="1"/>
    <col min="2564" max="2564" width="30.7109375" style="1" customWidth="1"/>
    <col min="2565" max="2566" width="7.7109375" style="1" customWidth="1"/>
    <col min="2567" max="2567" width="30.7109375" style="1" customWidth="1"/>
    <col min="2568" max="2569" width="7.7109375" style="1" customWidth="1"/>
    <col min="2570" max="2570" width="30.7109375" style="1" customWidth="1"/>
    <col min="2571" max="2572" width="7.7109375" style="1" customWidth="1"/>
    <col min="2573" max="2573" width="30.7109375" style="1" customWidth="1"/>
    <col min="2574" max="2575" width="7.7109375" style="1" customWidth="1"/>
    <col min="2576" max="2576" width="30.7109375" style="1" customWidth="1"/>
    <col min="2577" max="2818" width="11.42578125" style="1"/>
    <col min="2819" max="2819" width="6.5703125" style="1" customWidth="1"/>
    <col min="2820" max="2820" width="30.7109375" style="1" customWidth="1"/>
    <col min="2821" max="2822" width="7.7109375" style="1" customWidth="1"/>
    <col min="2823" max="2823" width="30.7109375" style="1" customWidth="1"/>
    <col min="2824" max="2825" width="7.7109375" style="1" customWidth="1"/>
    <col min="2826" max="2826" width="30.7109375" style="1" customWidth="1"/>
    <col min="2827" max="2828" width="7.7109375" style="1" customWidth="1"/>
    <col min="2829" max="2829" width="30.7109375" style="1" customWidth="1"/>
    <col min="2830" max="2831" width="7.7109375" style="1" customWidth="1"/>
    <col min="2832" max="2832" width="30.7109375" style="1" customWidth="1"/>
    <col min="2833" max="3074" width="11.42578125" style="1"/>
    <col min="3075" max="3075" width="6.5703125" style="1" customWidth="1"/>
    <col min="3076" max="3076" width="30.7109375" style="1" customWidth="1"/>
    <col min="3077" max="3078" width="7.7109375" style="1" customWidth="1"/>
    <col min="3079" max="3079" width="30.7109375" style="1" customWidth="1"/>
    <col min="3080" max="3081" width="7.7109375" style="1" customWidth="1"/>
    <col min="3082" max="3082" width="30.7109375" style="1" customWidth="1"/>
    <col min="3083" max="3084" width="7.7109375" style="1" customWidth="1"/>
    <col min="3085" max="3085" width="30.7109375" style="1" customWidth="1"/>
    <col min="3086" max="3087" width="7.7109375" style="1" customWidth="1"/>
    <col min="3088" max="3088" width="30.7109375" style="1" customWidth="1"/>
    <col min="3089" max="3330" width="11.42578125" style="1"/>
    <col min="3331" max="3331" width="6.5703125" style="1" customWidth="1"/>
    <col min="3332" max="3332" width="30.7109375" style="1" customWidth="1"/>
    <col min="3333" max="3334" width="7.7109375" style="1" customWidth="1"/>
    <col min="3335" max="3335" width="30.7109375" style="1" customWidth="1"/>
    <col min="3336" max="3337" width="7.7109375" style="1" customWidth="1"/>
    <col min="3338" max="3338" width="30.7109375" style="1" customWidth="1"/>
    <col min="3339" max="3340" width="7.7109375" style="1" customWidth="1"/>
    <col min="3341" max="3341" width="30.7109375" style="1" customWidth="1"/>
    <col min="3342" max="3343" width="7.7109375" style="1" customWidth="1"/>
    <col min="3344" max="3344" width="30.7109375" style="1" customWidth="1"/>
    <col min="3345" max="3586" width="11.42578125" style="1"/>
    <col min="3587" max="3587" width="6.5703125" style="1" customWidth="1"/>
    <col min="3588" max="3588" width="30.7109375" style="1" customWidth="1"/>
    <col min="3589" max="3590" width="7.7109375" style="1" customWidth="1"/>
    <col min="3591" max="3591" width="30.7109375" style="1" customWidth="1"/>
    <col min="3592" max="3593" width="7.7109375" style="1" customWidth="1"/>
    <col min="3594" max="3594" width="30.7109375" style="1" customWidth="1"/>
    <col min="3595" max="3596" width="7.7109375" style="1" customWidth="1"/>
    <col min="3597" max="3597" width="30.7109375" style="1" customWidth="1"/>
    <col min="3598" max="3599" width="7.7109375" style="1" customWidth="1"/>
    <col min="3600" max="3600" width="30.7109375" style="1" customWidth="1"/>
    <col min="3601" max="3842" width="11.42578125" style="1"/>
    <col min="3843" max="3843" width="6.5703125" style="1" customWidth="1"/>
    <col min="3844" max="3844" width="30.7109375" style="1" customWidth="1"/>
    <col min="3845" max="3846" width="7.7109375" style="1" customWidth="1"/>
    <col min="3847" max="3847" width="30.7109375" style="1" customWidth="1"/>
    <col min="3848" max="3849" width="7.7109375" style="1" customWidth="1"/>
    <col min="3850" max="3850" width="30.7109375" style="1" customWidth="1"/>
    <col min="3851" max="3852" width="7.7109375" style="1" customWidth="1"/>
    <col min="3853" max="3853" width="30.7109375" style="1" customWidth="1"/>
    <col min="3854" max="3855" width="7.7109375" style="1" customWidth="1"/>
    <col min="3856" max="3856" width="30.7109375" style="1" customWidth="1"/>
    <col min="3857" max="4098" width="11.42578125" style="1"/>
    <col min="4099" max="4099" width="6.5703125" style="1" customWidth="1"/>
    <col min="4100" max="4100" width="30.7109375" style="1" customWidth="1"/>
    <col min="4101" max="4102" width="7.7109375" style="1" customWidth="1"/>
    <col min="4103" max="4103" width="30.7109375" style="1" customWidth="1"/>
    <col min="4104" max="4105" width="7.7109375" style="1" customWidth="1"/>
    <col min="4106" max="4106" width="30.7109375" style="1" customWidth="1"/>
    <col min="4107" max="4108" width="7.7109375" style="1" customWidth="1"/>
    <col min="4109" max="4109" width="30.7109375" style="1" customWidth="1"/>
    <col min="4110" max="4111" width="7.7109375" style="1" customWidth="1"/>
    <col min="4112" max="4112" width="30.7109375" style="1" customWidth="1"/>
    <col min="4113" max="4354" width="11.42578125" style="1"/>
    <col min="4355" max="4355" width="6.5703125" style="1" customWidth="1"/>
    <col min="4356" max="4356" width="30.7109375" style="1" customWidth="1"/>
    <col min="4357" max="4358" width="7.7109375" style="1" customWidth="1"/>
    <col min="4359" max="4359" width="30.7109375" style="1" customWidth="1"/>
    <col min="4360" max="4361" width="7.7109375" style="1" customWidth="1"/>
    <col min="4362" max="4362" width="30.7109375" style="1" customWidth="1"/>
    <col min="4363" max="4364" width="7.7109375" style="1" customWidth="1"/>
    <col min="4365" max="4365" width="30.7109375" style="1" customWidth="1"/>
    <col min="4366" max="4367" width="7.7109375" style="1" customWidth="1"/>
    <col min="4368" max="4368" width="30.7109375" style="1" customWidth="1"/>
    <col min="4369" max="4610" width="11.42578125" style="1"/>
    <col min="4611" max="4611" width="6.5703125" style="1" customWidth="1"/>
    <col min="4612" max="4612" width="30.7109375" style="1" customWidth="1"/>
    <col min="4613" max="4614" width="7.7109375" style="1" customWidth="1"/>
    <col min="4615" max="4615" width="30.7109375" style="1" customWidth="1"/>
    <col min="4616" max="4617" width="7.7109375" style="1" customWidth="1"/>
    <col min="4618" max="4618" width="30.7109375" style="1" customWidth="1"/>
    <col min="4619" max="4620" width="7.7109375" style="1" customWidth="1"/>
    <col min="4621" max="4621" width="30.7109375" style="1" customWidth="1"/>
    <col min="4622" max="4623" width="7.7109375" style="1" customWidth="1"/>
    <col min="4624" max="4624" width="30.7109375" style="1" customWidth="1"/>
    <col min="4625" max="4866" width="11.42578125" style="1"/>
    <col min="4867" max="4867" width="6.5703125" style="1" customWidth="1"/>
    <col min="4868" max="4868" width="30.7109375" style="1" customWidth="1"/>
    <col min="4869" max="4870" width="7.7109375" style="1" customWidth="1"/>
    <col min="4871" max="4871" width="30.7109375" style="1" customWidth="1"/>
    <col min="4872" max="4873" width="7.7109375" style="1" customWidth="1"/>
    <col min="4874" max="4874" width="30.7109375" style="1" customWidth="1"/>
    <col min="4875" max="4876" width="7.7109375" style="1" customWidth="1"/>
    <col min="4877" max="4877" width="30.7109375" style="1" customWidth="1"/>
    <col min="4878" max="4879" width="7.7109375" style="1" customWidth="1"/>
    <col min="4880" max="4880" width="30.7109375" style="1" customWidth="1"/>
    <col min="4881" max="5122" width="11.42578125" style="1"/>
    <col min="5123" max="5123" width="6.5703125" style="1" customWidth="1"/>
    <col min="5124" max="5124" width="30.7109375" style="1" customWidth="1"/>
    <col min="5125" max="5126" width="7.7109375" style="1" customWidth="1"/>
    <col min="5127" max="5127" width="30.7109375" style="1" customWidth="1"/>
    <col min="5128" max="5129" width="7.7109375" style="1" customWidth="1"/>
    <col min="5130" max="5130" width="30.7109375" style="1" customWidth="1"/>
    <col min="5131" max="5132" width="7.7109375" style="1" customWidth="1"/>
    <col min="5133" max="5133" width="30.7109375" style="1" customWidth="1"/>
    <col min="5134" max="5135" width="7.7109375" style="1" customWidth="1"/>
    <col min="5136" max="5136" width="30.7109375" style="1" customWidth="1"/>
    <col min="5137" max="5378" width="11.42578125" style="1"/>
    <col min="5379" max="5379" width="6.5703125" style="1" customWidth="1"/>
    <col min="5380" max="5380" width="30.7109375" style="1" customWidth="1"/>
    <col min="5381" max="5382" width="7.7109375" style="1" customWidth="1"/>
    <col min="5383" max="5383" width="30.7109375" style="1" customWidth="1"/>
    <col min="5384" max="5385" width="7.7109375" style="1" customWidth="1"/>
    <col min="5386" max="5386" width="30.7109375" style="1" customWidth="1"/>
    <col min="5387" max="5388" width="7.7109375" style="1" customWidth="1"/>
    <col min="5389" max="5389" width="30.7109375" style="1" customWidth="1"/>
    <col min="5390" max="5391" width="7.7109375" style="1" customWidth="1"/>
    <col min="5392" max="5392" width="30.7109375" style="1" customWidth="1"/>
    <col min="5393" max="5634" width="11.42578125" style="1"/>
    <col min="5635" max="5635" width="6.5703125" style="1" customWidth="1"/>
    <col min="5636" max="5636" width="30.7109375" style="1" customWidth="1"/>
    <col min="5637" max="5638" width="7.7109375" style="1" customWidth="1"/>
    <col min="5639" max="5639" width="30.7109375" style="1" customWidth="1"/>
    <col min="5640" max="5641" width="7.7109375" style="1" customWidth="1"/>
    <col min="5642" max="5642" width="30.7109375" style="1" customWidth="1"/>
    <col min="5643" max="5644" width="7.7109375" style="1" customWidth="1"/>
    <col min="5645" max="5645" width="30.7109375" style="1" customWidth="1"/>
    <col min="5646" max="5647" width="7.7109375" style="1" customWidth="1"/>
    <col min="5648" max="5648" width="30.7109375" style="1" customWidth="1"/>
    <col min="5649" max="5890" width="11.42578125" style="1"/>
    <col min="5891" max="5891" width="6.5703125" style="1" customWidth="1"/>
    <col min="5892" max="5892" width="30.7109375" style="1" customWidth="1"/>
    <col min="5893" max="5894" width="7.7109375" style="1" customWidth="1"/>
    <col min="5895" max="5895" width="30.7109375" style="1" customWidth="1"/>
    <col min="5896" max="5897" width="7.7109375" style="1" customWidth="1"/>
    <col min="5898" max="5898" width="30.7109375" style="1" customWidth="1"/>
    <col min="5899" max="5900" width="7.7109375" style="1" customWidth="1"/>
    <col min="5901" max="5901" width="30.7109375" style="1" customWidth="1"/>
    <col min="5902" max="5903" width="7.7109375" style="1" customWidth="1"/>
    <col min="5904" max="5904" width="30.7109375" style="1" customWidth="1"/>
    <col min="5905" max="6146" width="11.42578125" style="1"/>
    <col min="6147" max="6147" width="6.5703125" style="1" customWidth="1"/>
    <col min="6148" max="6148" width="30.7109375" style="1" customWidth="1"/>
    <col min="6149" max="6150" width="7.7109375" style="1" customWidth="1"/>
    <col min="6151" max="6151" width="30.7109375" style="1" customWidth="1"/>
    <col min="6152" max="6153" width="7.7109375" style="1" customWidth="1"/>
    <col min="6154" max="6154" width="30.7109375" style="1" customWidth="1"/>
    <col min="6155" max="6156" width="7.7109375" style="1" customWidth="1"/>
    <col min="6157" max="6157" width="30.7109375" style="1" customWidth="1"/>
    <col min="6158" max="6159" width="7.7109375" style="1" customWidth="1"/>
    <col min="6160" max="6160" width="30.7109375" style="1" customWidth="1"/>
    <col min="6161" max="6402" width="11.42578125" style="1"/>
    <col min="6403" max="6403" width="6.5703125" style="1" customWidth="1"/>
    <col min="6404" max="6404" width="30.7109375" style="1" customWidth="1"/>
    <col min="6405" max="6406" width="7.7109375" style="1" customWidth="1"/>
    <col min="6407" max="6407" width="30.7109375" style="1" customWidth="1"/>
    <col min="6408" max="6409" width="7.7109375" style="1" customWidth="1"/>
    <col min="6410" max="6410" width="30.7109375" style="1" customWidth="1"/>
    <col min="6411" max="6412" width="7.7109375" style="1" customWidth="1"/>
    <col min="6413" max="6413" width="30.7109375" style="1" customWidth="1"/>
    <col min="6414" max="6415" width="7.7109375" style="1" customWidth="1"/>
    <col min="6416" max="6416" width="30.7109375" style="1" customWidth="1"/>
    <col min="6417" max="6658" width="11.42578125" style="1"/>
    <col min="6659" max="6659" width="6.5703125" style="1" customWidth="1"/>
    <col min="6660" max="6660" width="30.7109375" style="1" customWidth="1"/>
    <col min="6661" max="6662" width="7.7109375" style="1" customWidth="1"/>
    <col min="6663" max="6663" width="30.7109375" style="1" customWidth="1"/>
    <col min="6664" max="6665" width="7.7109375" style="1" customWidth="1"/>
    <col min="6666" max="6666" width="30.7109375" style="1" customWidth="1"/>
    <col min="6667" max="6668" width="7.7109375" style="1" customWidth="1"/>
    <col min="6669" max="6669" width="30.7109375" style="1" customWidth="1"/>
    <col min="6670" max="6671" width="7.7109375" style="1" customWidth="1"/>
    <col min="6672" max="6672" width="30.7109375" style="1" customWidth="1"/>
    <col min="6673" max="6914" width="11.42578125" style="1"/>
    <col min="6915" max="6915" width="6.5703125" style="1" customWidth="1"/>
    <col min="6916" max="6916" width="30.7109375" style="1" customWidth="1"/>
    <col min="6917" max="6918" width="7.7109375" style="1" customWidth="1"/>
    <col min="6919" max="6919" width="30.7109375" style="1" customWidth="1"/>
    <col min="6920" max="6921" width="7.7109375" style="1" customWidth="1"/>
    <col min="6922" max="6922" width="30.7109375" style="1" customWidth="1"/>
    <col min="6923" max="6924" width="7.7109375" style="1" customWidth="1"/>
    <col min="6925" max="6925" width="30.7109375" style="1" customWidth="1"/>
    <col min="6926" max="6927" width="7.7109375" style="1" customWidth="1"/>
    <col min="6928" max="6928" width="30.7109375" style="1" customWidth="1"/>
    <col min="6929" max="7170" width="11.42578125" style="1"/>
    <col min="7171" max="7171" width="6.5703125" style="1" customWidth="1"/>
    <col min="7172" max="7172" width="30.7109375" style="1" customWidth="1"/>
    <col min="7173" max="7174" width="7.7109375" style="1" customWidth="1"/>
    <col min="7175" max="7175" width="30.7109375" style="1" customWidth="1"/>
    <col min="7176" max="7177" width="7.7109375" style="1" customWidth="1"/>
    <col min="7178" max="7178" width="30.7109375" style="1" customWidth="1"/>
    <col min="7179" max="7180" width="7.7109375" style="1" customWidth="1"/>
    <col min="7181" max="7181" width="30.7109375" style="1" customWidth="1"/>
    <col min="7182" max="7183" width="7.7109375" style="1" customWidth="1"/>
    <col min="7184" max="7184" width="30.7109375" style="1" customWidth="1"/>
    <col min="7185" max="7426" width="11.42578125" style="1"/>
    <col min="7427" max="7427" width="6.5703125" style="1" customWidth="1"/>
    <col min="7428" max="7428" width="30.7109375" style="1" customWidth="1"/>
    <col min="7429" max="7430" width="7.7109375" style="1" customWidth="1"/>
    <col min="7431" max="7431" width="30.7109375" style="1" customWidth="1"/>
    <col min="7432" max="7433" width="7.7109375" style="1" customWidth="1"/>
    <col min="7434" max="7434" width="30.7109375" style="1" customWidth="1"/>
    <col min="7435" max="7436" width="7.7109375" style="1" customWidth="1"/>
    <col min="7437" max="7437" width="30.7109375" style="1" customWidth="1"/>
    <col min="7438" max="7439" width="7.7109375" style="1" customWidth="1"/>
    <col min="7440" max="7440" width="30.7109375" style="1" customWidth="1"/>
    <col min="7441" max="7682" width="11.42578125" style="1"/>
    <col min="7683" max="7683" width="6.5703125" style="1" customWidth="1"/>
    <col min="7684" max="7684" width="30.7109375" style="1" customWidth="1"/>
    <col min="7685" max="7686" width="7.7109375" style="1" customWidth="1"/>
    <col min="7687" max="7687" width="30.7109375" style="1" customWidth="1"/>
    <col min="7688" max="7689" width="7.7109375" style="1" customWidth="1"/>
    <col min="7690" max="7690" width="30.7109375" style="1" customWidth="1"/>
    <col min="7691" max="7692" width="7.7109375" style="1" customWidth="1"/>
    <col min="7693" max="7693" width="30.7109375" style="1" customWidth="1"/>
    <col min="7694" max="7695" width="7.7109375" style="1" customWidth="1"/>
    <col min="7696" max="7696" width="30.7109375" style="1" customWidth="1"/>
    <col min="7697" max="7938" width="11.42578125" style="1"/>
    <col min="7939" max="7939" width="6.5703125" style="1" customWidth="1"/>
    <col min="7940" max="7940" width="30.7109375" style="1" customWidth="1"/>
    <col min="7941" max="7942" width="7.7109375" style="1" customWidth="1"/>
    <col min="7943" max="7943" width="30.7109375" style="1" customWidth="1"/>
    <col min="7944" max="7945" width="7.7109375" style="1" customWidth="1"/>
    <col min="7946" max="7946" width="30.7109375" style="1" customWidth="1"/>
    <col min="7947" max="7948" width="7.7109375" style="1" customWidth="1"/>
    <col min="7949" max="7949" width="30.7109375" style="1" customWidth="1"/>
    <col min="7950" max="7951" width="7.7109375" style="1" customWidth="1"/>
    <col min="7952" max="7952" width="30.7109375" style="1" customWidth="1"/>
    <col min="7953" max="8194" width="11.42578125" style="1"/>
    <col min="8195" max="8195" width="6.5703125" style="1" customWidth="1"/>
    <col min="8196" max="8196" width="30.7109375" style="1" customWidth="1"/>
    <col min="8197" max="8198" width="7.7109375" style="1" customWidth="1"/>
    <col min="8199" max="8199" width="30.7109375" style="1" customWidth="1"/>
    <col min="8200" max="8201" width="7.7109375" style="1" customWidth="1"/>
    <col min="8202" max="8202" width="30.7109375" style="1" customWidth="1"/>
    <col min="8203" max="8204" width="7.7109375" style="1" customWidth="1"/>
    <col min="8205" max="8205" width="30.7109375" style="1" customWidth="1"/>
    <col min="8206" max="8207" width="7.7109375" style="1" customWidth="1"/>
    <col min="8208" max="8208" width="30.7109375" style="1" customWidth="1"/>
    <col min="8209" max="8450" width="11.42578125" style="1"/>
    <col min="8451" max="8451" width="6.5703125" style="1" customWidth="1"/>
    <col min="8452" max="8452" width="30.7109375" style="1" customWidth="1"/>
    <col min="8453" max="8454" width="7.7109375" style="1" customWidth="1"/>
    <col min="8455" max="8455" width="30.7109375" style="1" customWidth="1"/>
    <col min="8456" max="8457" width="7.7109375" style="1" customWidth="1"/>
    <col min="8458" max="8458" width="30.7109375" style="1" customWidth="1"/>
    <col min="8459" max="8460" width="7.7109375" style="1" customWidth="1"/>
    <col min="8461" max="8461" width="30.7109375" style="1" customWidth="1"/>
    <col min="8462" max="8463" width="7.7109375" style="1" customWidth="1"/>
    <col min="8464" max="8464" width="30.7109375" style="1" customWidth="1"/>
    <col min="8465" max="8706" width="11.42578125" style="1"/>
    <col min="8707" max="8707" width="6.5703125" style="1" customWidth="1"/>
    <col min="8708" max="8708" width="30.7109375" style="1" customWidth="1"/>
    <col min="8709" max="8710" width="7.7109375" style="1" customWidth="1"/>
    <col min="8711" max="8711" width="30.7109375" style="1" customWidth="1"/>
    <col min="8712" max="8713" width="7.7109375" style="1" customWidth="1"/>
    <col min="8714" max="8714" width="30.7109375" style="1" customWidth="1"/>
    <col min="8715" max="8716" width="7.7109375" style="1" customWidth="1"/>
    <col min="8717" max="8717" width="30.7109375" style="1" customWidth="1"/>
    <col min="8718" max="8719" width="7.7109375" style="1" customWidth="1"/>
    <col min="8720" max="8720" width="30.7109375" style="1" customWidth="1"/>
    <col min="8721" max="8962" width="11.42578125" style="1"/>
    <col min="8963" max="8963" width="6.5703125" style="1" customWidth="1"/>
    <col min="8964" max="8964" width="30.7109375" style="1" customWidth="1"/>
    <col min="8965" max="8966" width="7.7109375" style="1" customWidth="1"/>
    <col min="8967" max="8967" width="30.7109375" style="1" customWidth="1"/>
    <col min="8968" max="8969" width="7.7109375" style="1" customWidth="1"/>
    <col min="8970" max="8970" width="30.7109375" style="1" customWidth="1"/>
    <col min="8971" max="8972" width="7.7109375" style="1" customWidth="1"/>
    <col min="8973" max="8973" width="30.7109375" style="1" customWidth="1"/>
    <col min="8974" max="8975" width="7.7109375" style="1" customWidth="1"/>
    <col min="8976" max="8976" width="30.7109375" style="1" customWidth="1"/>
    <col min="8977" max="9218" width="11.42578125" style="1"/>
    <col min="9219" max="9219" width="6.5703125" style="1" customWidth="1"/>
    <col min="9220" max="9220" width="30.7109375" style="1" customWidth="1"/>
    <col min="9221" max="9222" width="7.7109375" style="1" customWidth="1"/>
    <col min="9223" max="9223" width="30.7109375" style="1" customWidth="1"/>
    <col min="9224" max="9225" width="7.7109375" style="1" customWidth="1"/>
    <col min="9226" max="9226" width="30.7109375" style="1" customWidth="1"/>
    <col min="9227" max="9228" width="7.7109375" style="1" customWidth="1"/>
    <col min="9229" max="9229" width="30.7109375" style="1" customWidth="1"/>
    <col min="9230" max="9231" width="7.7109375" style="1" customWidth="1"/>
    <col min="9232" max="9232" width="30.7109375" style="1" customWidth="1"/>
    <col min="9233" max="9474" width="11.42578125" style="1"/>
    <col min="9475" max="9475" width="6.5703125" style="1" customWidth="1"/>
    <col min="9476" max="9476" width="30.7109375" style="1" customWidth="1"/>
    <col min="9477" max="9478" width="7.7109375" style="1" customWidth="1"/>
    <col min="9479" max="9479" width="30.7109375" style="1" customWidth="1"/>
    <col min="9480" max="9481" width="7.7109375" style="1" customWidth="1"/>
    <col min="9482" max="9482" width="30.7109375" style="1" customWidth="1"/>
    <col min="9483" max="9484" width="7.7109375" style="1" customWidth="1"/>
    <col min="9485" max="9485" width="30.7109375" style="1" customWidth="1"/>
    <col min="9486" max="9487" width="7.7109375" style="1" customWidth="1"/>
    <col min="9488" max="9488" width="30.7109375" style="1" customWidth="1"/>
    <col min="9489" max="9730" width="11.42578125" style="1"/>
    <col min="9731" max="9731" width="6.5703125" style="1" customWidth="1"/>
    <col min="9732" max="9732" width="30.7109375" style="1" customWidth="1"/>
    <col min="9733" max="9734" width="7.7109375" style="1" customWidth="1"/>
    <col min="9735" max="9735" width="30.7109375" style="1" customWidth="1"/>
    <col min="9736" max="9737" width="7.7109375" style="1" customWidth="1"/>
    <col min="9738" max="9738" width="30.7109375" style="1" customWidth="1"/>
    <col min="9739" max="9740" width="7.7109375" style="1" customWidth="1"/>
    <col min="9741" max="9741" width="30.7109375" style="1" customWidth="1"/>
    <col min="9742" max="9743" width="7.7109375" style="1" customWidth="1"/>
    <col min="9744" max="9744" width="30.7109375" style="1" customWidth="1"/>
    <col min="9745" max="9986" width="11.42578125" style="1"/>
    <col min="9987" max="9987" width="6.5703125" style="1" customWidth="1"/>
    <col min="9988" max="9988" width="30.7109375" style="1" customWidth="1"/>
    <col min="9989" max="9990" width="7.7109375" style="1" customWidth="1"/>
    <col min="9991" max="9991" width="30.7109375" style="1" customWidth="1"/>
    <col min="9992" max="9993" width="7.7109375" style="1" customWidth="1"/>
    <col min="9994" max="9994" width="30.7109375" style="1" customWidth="1"/>
    <col min="9995" max="9996" width="7.7109375" style="1" customWidth="1"/>
    <col min="9997" max="9997" width="30.7109375" style="1" customWidth="1"/>
    <col min="9998" max="9999" width="7.7109375" style="1" customWidth="1"/>
    <col min="10000" max="10000" width="30.7109375" style="1" customWidth="1"/>
    <col min="10001" max="10242" width="11.42578125" style="1"/>
    <col min="10243" max="10243" width="6.5703125" style="1" customWidth="1"/>
    <col min="10244" max="10244" width="30.7109375" style="1" customWidth="1"/>
    <col min="10245" max="10246" width="7.7109375" style="1" customWidth="1"/>
    <col min="10247" max="10247" width="30.7109375" style="1" customWidth="1"/>
    <col min="10248" max="10249" width="7.7109375" style="1" customWidth="1"/>
    <col min="10250" max="10250" width="30.7109375" style="1" customWidth="1"/>
    <col min="10251" max="10252" width="7.7109375" style="1" customWidth="1"/>
    <col min="10253" max="10253" width="30.7109375" style="1" customWidth="1"/>
    <col min="10254" max="10255" width="7.7109375" style="1" customWidth="1"/>
    <col min="10256" max="10256" width="30.7109375" style="1" customWidth="1"/>
    <col min="10257" max="10498" width="11.42578125" style="1"/>
    <col min="10499" max="10499" width="6.5703125" style="1" customWidth="1"/>
    <col min="10500" max="10500" width="30.7109375" style="1" customWidth="1"/>
    <col min="10501" max="10502" width="7.7109375" style="1" customWidth="1"/>
    <col min="10503" max="10503" width="30.7109375" style="1" customWidth="1"/>
    <col min="10504" max="10505" width="7.7109375" style="1" customWidth="1"/>
    <col min="10506" max="10506" width="30.7109375" style="1" customWidth="1"/>
    <col min="10507" max="10508" width="7.7109375" style="1" customWidth="1"/>
    <col min="10509" max="10509" width="30.7109375" style="1" customWidth="1"/>
    <col min="10510" max="10511" width="7.7109375" style="1" customWidth="1"/>
    <col min="10512" max="10512" width="30.7109375" style="1" customWidth="1"/>
    <col min="10513" max="10754" width="11.42578125" style="1"/>
    <col min="10755" max="10755" width="6.5703125" style="1" customWidth="1"/>
    <col min="10756" max="10756" width="30.7109375" style="1" customWidth="1"/>
    <col min="10757" max="10758" width="7.7109375" style="1" customWidth="1"/>
    <col min="10759" max="10759" width="30.7109375" style="1" customWidth="1"/>
    <col min="10760" max="10761" width="7.7109375" style="1" customWidth="1"/>
    <col min="10762" max="10762" width="30.7109375" style="1" customWidth="1"/>
    <col min="10763" max="10764" width="7.7109375" style="1" customWidth="1"/>
    <col min="10765" max="10765" width="30.7109375" style="1" customWidth="1"/>
    <col min="10766" max="10767" width="7.7109375" style="1" customWidth="1"/>
    <col min="10768" max="10768" width="30.7109375" style="1" customWidth="1"/>
    <col min="10769" max="11010" width="11.42578125" style="1"/>
    <col min="11011" max="11011" width="6.5703125" style="1" customWidth="1"/>
    <col min="11012" max="11012" width="30.7109375" style="1" customWidth="1"/>
    <col min="11013" max="11014" width="7.7109375" style="1" customWidth="1"/>
    <col min="11015" max="11015" width="30.7109375" style="1" customWidth="1"/>
    <col min="11016" max="11017" width="7.7109375" style="1" customWidth="1"/>
    <col min="11018" max="11018" width="30.7109375" style="1" customWidth="1"/>
    <col min="11019" max="11020" width="7.7109375" style="1" customWidth="1"/>
    <col min="11021" max="11021" width="30.7109375" style="1" customWidth="1"/>
    <col min="11022" max="11023" width="7.7109375" style="1" customWidth="1"/>
    <col min="11024" max="11024" width="30.7109375" style="1" customWidth="1"/>
    <col min="11025" max="11266" width="11.42578125" style="1"/>
    <col min="11267" max="11267" width="6.5703125" style="1" customWidth="1"/>
    <col min="11268" max="11268" width="30.7109375" style="1" customWidth="1"/>
    <col min="11269" max="11270" width="7.7109375" style="1" customWidth="1"/>
    <col min="11271" max="11271" width="30.7109375" style="1" customWidth="1"/>
    <col min="11272" max="11273" width="7.7109375" style="1" customWidth="1"/>
    <col min="11274" max="11274" width="30.7109375" style="1" customWidth="1"/>
    <col min="11275" max="11276" width="7.7109375" style="1" customWidth="1"/>
    <col min="11277" max="11277" width="30.7109375" style="1" customWidth="1"/>
    <col min="11278" max="11279" width="7.7109375" style="1" customWidth="1"/>
    <col min="11280" max="11280" width="30.7109375" style="1" customWidth="1"/>
    <col min="11281" max="11522" width="11.42578125" style="1"/>
    <col min="11523" max="11523" width="6.5703125" style="1" customWidth="1"/>
    <col min="11524" max="11524" width="30.7109375" style="1" customWidth="1"/>
    <col min="11525" max="11526" width="7.7109375" style="1" customWidth="1"/>
    <col min="11527" max="11527" width="30.7109375" style="1" customWidth="1"/>
    <col min="11528" max="11529" width="7.7109375" style="1" customWidth="1"/>
    <col min="11530" max="11530" width="30.7109375" style="1" customWidth="1"/>
    <col min="11531" max="11532" width="7.7109375" style="1" customWidth="1"/>
    <col min="11533" max="11533" width="30.7109375" style="1" customWidth="1"/>
    <col min="11534" max="11535" width="7.7109375" style="1" customWidth="1"/>
    <col min="11536" max="11536" width="30.7109375" style="1" customWidth="1"/>
    <col min="11537" max="11778" width="11.42578125" style="1"/>
    <col min="11779" max="11779" width="6.5703125" style="1" customWidth="1"/>
    <col min="11780" max="11780" width="30.7109375" style="1" customWidth="1"/>
    <col min="11781" max="11782" width="7.7109375" style="1" customWidth="1"/>
    <col min="11783" max="11783" width="30.7109375" style="1" customWidth="1"/>
    <col min="11784" max="11785" width="7.7109375" style="1" customWidth="1"/>
    <col min="11786" max="11786" width="30.7109375" style="1" customWidth="1"/>
    <col min="11787" max="11788" width="7.7109375" style="1" customWidth="1"/>
    <col min="11789" max="11789" width="30.7109375" style="1" customWidth="1"/>
    <col min="11790" max="11791" width="7.7109375" style="1" customWidth="1"/>
    <col min="11792" max="11792" width="30.7109375" style="1" customWidth="1"/>
    <col min="11793" max="12034" width="11.42578125" style="1"/>
    <col min="12035" max="12035" width="6.5703125" style="1" customWidth="1"/>
    <col min="12036" max="12036" width="30.7109375" style="1" customWidth="1"/>
    <col min="12037" max="12038" width="7.7109375" style="1" customWidth="1"/>
    <col min="12039" max="12039" width="30.7109375" style="1" customWidth="1"/>
    <col min="12040" max="12041" width="7.7109375" style="1" customWidth="1"/>
    <col min="12042" max="12042" width="30.7109375" style="1" customWidth="1"/>
    <col min="12043" max="12044" width="7.7109375" style="1" customWidth="1"/>
    <col min="12045" max="12045" width="30.7109375" style="1" customWidth="1"/>
    <col min="12046" max="12047" width="7.7109375" style="1" customWidth="1"/>
    <col min="12048" max="12048" width="30.7109375" style="1" customWidth="1"/>
    <col min="12049" max="12290" width="11.42578125" style="1"/>
    <col min="12291" max="12291" width="6.5703125" style="1" customWidth="1"/>
    <col min="12292" max="12292" width="30.7109375" style="1" customWidth="1"/>
    <col min="12293" max="12294" width="7.7109375" style="1" customWidth="1"/>
    <col min="12295" max="12295" width="30.7109375" style="1" customWidth="1"/>
    <col min="12296" max="12297" width="7.7109375" style="1" customWidth="1"/>
    <col min="12298" max="12298" width="30.7109375" style="1" customWidth="1"/>
    <col min="12299" max="12300" width="7.7109375" style="1" customWidth="1"/>
    <col min="12301" max="12301" width="30.7109375" style="1" customWidth="1"/>
    <col min="12302" max="12303" width="7.7109375" style="1" customWidth="1"/>
    <col min="12304" max="12304" width="30.7109375" style="1" customWidth="1"/>
    <col min="12305" max="12546" width="11.42578125" style="1"/>
    <col min="12547" max="12547" width="6.5703125" style="1" customWidth="1"/>
    <col min="12548" max="12548" width="30.7109375" style="1" customWidth="1"/>
    <col min="12549" max="12550" width="7.7109375" style="1" customWidth="1"/>
    <col min="12551" max="12551" width="30.7109375" style="1" customWidth="1"/>
    <col min="12552" max="12553" width="7.7109375" style="1" customWidth="1"/>
    <col min="12554" max="12554" width="30.7109375" style="1" customWidth="1"/>
    <col min="12555" max="12556" width="7.7109375" style="1" customWidth="1"/>
    <col min="12557" max="12557" width="30.7109375" style="1" customWidth="1"/>
    <col min="12558" max="12559" width="7.7109375" style="1" customWidth="1"/>
    <col min="12560" max="12560" width="30.7109375" style="1" customWidth="1"/>
    <col min="12561" max="12802" width="11.42578125" style="1"/>
    <col min="12803" max="12803" width="6.5703125" style="1" customWidth="1"/>
    <col min="12804" max="12804" width="30.7109375" style="1" customWidth="1"/>
    <col min="12805" max="12806" width="7.7109375" style="1" customWidth="1"/>
    <col min="12807" max="12807" width="30.7109375" style="1" customWidth="1"/>
    <col min="12808" max="12809" width="7.7109375" style="1" customWidth="1"/>
    <col min="12810" max="12810" width="30.7109375" style="1" customWidth="1"/>
    <col min="12811" max="12812" width="7.7109375" style="1" customWidth="1"/>
    <col min="12813" max="12813" width="30.7109375" style="1" customWidth="1"/>
    <col min="12814" max="12815" width="7.7109375" style="1" customWidth="1"/>
    <col min="12816" max="12816" width="30.7109375" style="1" customWidth="1"/>
    <col min="12817" max="13058" width="11.42578125" style="1"/>
    <col min="13059" max="13059" width="6.5703125" style="1" customWidth="1"/>
    <col min="13060" max="13060" width="30.7109375" style="1" customWidth="1"/>
    <col min="13061" max="13062" width="7.7109375" style="1" customWidth="1"/>
    <col min="13063" max="13063" width="30.7109375" style="1" customWidth="1"/>
    <col min="13064" max="13065" width="7.7109375" style="1" customWidth="1"/>
    <col min="13066" max="13066" width="30.7109375" style="1" customWidth="1"/>
    <col min="13067" max="13068" width="7.7109375" style="1" customWidth="1"/>
    <col min="13069" max="13069" width="30.7109375" style="1" customWidth="1"/>
    <col min="13070" max="13071" width="7.7109375" style="1" customWidth="1"/>
    <col min="13072" max="13072" width="30.7109375" style="1" customWidth="1"/>
    <col min="13073" max="13314" width="11.42578125" style="1"/>
    <col min="13315" max="13315" width="6.5703125" style="1" customWidth="1"/>
    <col min="13316" max="13316" width="30.7109375" style="1" customWidth="1"/>
    <col min="13317" max="13318" width="7.7109375" style="1" customWidth="1"/>
    <col min="13319" max="13319" width="30.7109375" style="1" customWidth="1"/>
    <col min="13320" max="13321" width="7.7109375" style="1" customWidth="1"/>
    <col min="13322" max="13322" width="30.7109375" style="1" customWidth="1"/>
    <col min="13323" max="13324" width="7.7109375" style="1" customWidth="1"/>
    <col min="13325" max="13325" width="30.7109375" style="1" customWidth="1"/>
    <col min="13326" max="13327" width="7.7109375" style="1" customWidth="1"/>
    <col min="13328" max="13328" width="30.7109375" style="1" customWidth="1"/>
    <col min="13329" max="13570" width="11.42578125" style="1"/>
    <col min="13571" max="13571" width="6.5703125" style="1" customWidth="1"/>
    <col min="13572" max="13572" width="30.7109375" style="1" customWidth="1"/>
    <col min="13573" max="13574" width="7.7109375" style="1" customWidth="1"/>
    <col min="13575" max="13575" width="30.7109375" style="1" customWidth="1"/>
    <col min="13576" max="13577" width="7.7109375" style="1" customWidth="1"/>
    <col min="13578" max="13578" width="30.7109375" style="1" customWidth="1"/>
    <col min="13579" max="13580" width="7.7109375" style="1" customWidth="1"/>
    <col min="13581" max="13581" width="30.7109375" style="1" customWidth="1"/>
    <col min="13582" max="13583" width="7.7109375" style="1" customWidth="1"/>
    <col min="13584" max="13584" width="30.7109375" style="1" customWidth="1"/>
    <col min="13585" max="13826" width="11.42578125" style="1"/>
    <col min="13827" max="13827" width="6.5703125" style="1" customWidth="1"/>
    <col min="13828" max="13828" width="30.7109375" style="1" customWidth="1"/>
    <col min="13829" max="13830" width="7.7109375" style="1" customWidth="1"/>
    <col min="13831" max="13831" width="30.7109375" style="1" customWidth="1"/>
    <col min="13832" max="13833" width="7.7109375" style="1" customWidth="1"/>
    <col min="13834" max="13834" width="30.7109375" style="1" customWidth="1"/>
    <col min="13835" max="13836" width="7.7109375" style="1" customWidth="1"/>
    <col min="13837" max="13837" width="30.7109375" style="1" customWidth="1"/>
    <col min="13838" max="13839" width="7.7109375" style="1" customWidth="1"/>
    <col min="13840" max="13840" width="30.7109375" style="1" customWidth="1"/>
    <col min="13841" max="14082" width="11.42578125" style="1"/>
    <col min="14083" max="14083" width="6.5703125" style="1" customWidth="1"/>
    <col min="14084" max="14084" width="30.7109375" style="1" customWidth="1"/>
    <col min="14085" max="14086" width="7.7109375" style="1" customWidth="1"/>
    <col min="14087" max="14087" width="30.7109375" style="1" customWidth="1"/>
    <col min="14088" max="14089" width="7.7109375" style="1" customWidth="1"/>
    <col min="14090" max="14090" width="30.7109375" style="1" customWidth="1"/>
    <col min="14091" max="14092" width="7.7109375" style="1" customWidth="1"/>
    <col min="14093" max="14093" width="30.7109375" style="1" customWidth="1"/>
    <col min="14094" max="14095" width="7.7109375" style="1" customWidth="1"/>
    <col min="14096" max="14096" width="30.7109375" style="1" customWidth="1"/>
    <col min="14097" max="14338" width="11.42578125" style="1"/>
    <col min="14339" max="14339" width="6.5703125" style="1" customWidth="1"/>
    <col min="14340" max="14340" width="30.7109375" style="1" customWidth="1"/>
    <col min="14341" max="14342" width="7.7109375" style="1" customWidth="1"/>
    <col min="14343" max="14343" width="30.7109375" style="1" customWidth="1"/>
    <col min="14344" max="14345" width="7.7109375" style="1" customWidth="1"/>
    <col min="14346" max="14346" width="30.7109375" style="1" customWidth="1"/>
    <col min="14347" max="14348" width="7.7109375" style="1" customWidth="1"/>
    <col min="14349" max="14349" width="30.7109375" style="1" customWidth="1"/>
    <col min="14350" max="14351" width="7.7109375" style="1" customWidth="1"/>
    <col min="14352" max="14352" width="30.7109375" style="1" customWidth="1"/>
    <col min="14353" max="14594" width="11.42578125" style="1"/>
    <col min="14595" max="14595" width="6.5703125" style="1" customWidth="1"/>
    <col min="14596" max="14596" width="30.7109375" style="1" customWidth="1"/>
    <col min="14597" max="14598" width="7.7109375" style="1" customWidth="1"/>
    <col min="14599" max="14599" width="30.7109375" style="1" customWidth="1"/>
    <col min="14600" max="14601" width="7.7109375" style="1" customWidth="1"/>
    <col min="14602" max="14602" width="30.7109375" style="1" customWidth="1"/>
    <col min="14603" max="14604" width="7.7109375" style="1" customWidth="1"/>
    <col min="14605" max="14605" width="30.7109375" style="1" customWidth="1"/>
    <col min="14606" max="14607" width="7.7109375" style="1" customWidth="1"/>
    <col min="14608" max="14608" width="30.7109375" style="1" customWidth="1"/>
    <col min="14609" max="14850" width="11.42578125" style="1"/>
    <col min="14851" max="14851" width="6.5703125" style="1" customWidth="1"/>
    <col min="14852" max="14852" width="30.7109375" style="1" customWidth="1"/>
    <col min="14853" max="14854" width="7.7109375" style="1" customWidth="1"/>
    <col min="14855" max="14855" width="30.7109375" style="1" customWidth="1"/>
    <col min="14856" max="14857" width="7.7109375" style="1" customWidth="1"/>
    <col min="14858" max="14858" width="30.7109375" style="1" customWidth="1"/>
    <col min="14859" max="14860" width="7.7109375" style="1" customWidth="1"/>
    <col min="14861" max="14861" width="30.7109375" style="1" customWidth="1"/>
    <col min="14862" max="14863" width="7.7109375" style="1" customWidth="1"/>
    <col min="14864" max="14864" width="30.7109375" style="1" customWidth="1"/>
    <col min="14865" max="15106" width="11.42578125" style="1"/>
    <col min="15107" max="15107" width="6.5703125" style="1" customWidth="1"/>
    <col min="15108" max="15108" width="30.7109375" style="1" customWidth="1"/>
    <col min="15109" max="15110" width="7.7109375" style="1" customWidth="1"/>
    <col min="15111" max="15111" width="30.7109375" style="1" customWidth="1"/>
    <col min="15112" max="15113" width="7.7109375" style="1" customWidth="1"/>
    <col min="15114" max="15114" width="30.7109375" style="1" customWidth="1"/>
    <col min="15115" max="15116" width="7.7109375" style="1" customWidth="1"/>
    <col min="15117" max="15117" width="30.7109375" style="1" customWidth="1"/>
    <col min="15118" max="15119" width="7.7109375" style="1" customWidth="1"/>
    <col min="15120" max="15120" width="30.7109375" style="1" customWidth="1"/>
    <col min="15121" max="15362" width="11.42578125" style="1"/>
    <col min="15363" max="15363" width="6.5703125" style="1" customWidth="1"/>
    <col min="15364" max="15364" width="30.7109375" style="1" customWidth="1"/>
    <col min="15365" max="15366" width="7.7109375" style="1" customWidth="1"/>
    <col min="15367" max="15367" width="30.7109375" style="1" customWidth="1"/>
    <col min="15368" max="15369" width="7.7109375" style="1" customWidth="1"/>
    <col min="15370" max="15370" width="30.7109375" style="1" customWidth="1"/>
    <col min="15371" max="15372" width="7.7109375" style="1" customWidth="1"/>
    <col min="15373" max="15373" width="30.7109375" style="1" customWidth="1"/>
    <col min="15374" max="15375" width="7.7109375" style="1" customWidth="1"/>
    <col min="15376" max="15376" width="30.7109375" style="1" customWidth="1"/>
    <col min="15377" max="15618" width="11.42578125" style="1"/>
    <col min="15619" max="15619" width="6.5703125" style="1" customWidth="1"/>
    <col min="15620" max="15620" width="30.7109375" style="1" customWidth="1"/>
    <col min="15621" max="15622" width="7.7109375" style="1" customWidth="1"/>
    <col min="15623" max="15623" width="30.7109375" style="1" customWidth="1"/>
    <col min="15624" max="15625" width="7.7109375" style="1" customWidth="1"/>
    <col min="15626" max="15626" width="30.7109375" style="1" customWidth="1"/>
    <col min="15627" max="15628" width="7.7109375" style="1" customWidth="1"/>
    <col min="15629" max="15629" width="30.7109375" style="1" customWidth="1"/>
    <col min="15630" max="15631" width="7.7109375" style="1" customWidth="1"/>
    <col min="15632" max="15632" width="30.7109375" style="1" customWidth="1"/>
    <col min="15633" max="15874" width="11.42578125" style="1"/>
    <col min="15875" max="15875" width="6.5703125" style="1" customWidth="1"/>
    <col min="15876" max="15876" width="30.7109375" style="1" customWidth="1"/>
    <col min="15877" max="15878" width="7.7109375" style="1" customWidth="1"/>
    <col min="15879" max="15879" width="30.7109375" style="1" customWidth="1"/>
    <col min="15880" max="15881" width="7.7109375" style="1" customWidth="1"/>
    <col min="15882" max="15882" width="30.7109375" style="1" customWidth="1"/>
    <col min="15883" max="15884" width="7.7109375" style="1" customWidth="1"/>
    <col min="15885" max="15885" width="30.7109375" style="1" customWidth="1"/>
    <col min="15886" max="15887" width="7.7109375" style="1" customWidth="1"/>
    <col min="15888" max="15888" width="30.7109375" style="1" customWidth="1"/>
    <col min="15889" max="16130" width="11.42578125" style="1"/>
    <col min="16131" max="16131" width="6.5703125" style="1" customWidth="1"/>
    <col min="16132" max="16132" width="30.7109375" style="1" customWidth="1"/>
    <col min="16133" max="16134" width="7.7109375" style="1" customWidth="1"/>
    <col min="16135" max="16135" width="30.7109375" style="1" customWidth="1"/>
    <col min="16136" max="16137" width="7.7109375" style="1" customWidth="1"/>
    <col min="16138" max="16138" width="30.7109375" style="1" customWidth="1"/>
    <col min="16139" max="16140" width="7.7109375" style="1" customWidth="1"/>
    <col min="16141" max="16141" width="30.7109375" style="1" customWidth="1"/>
    <col min="16142" max="16143" width="7.7109375" style="1" customWidth="1"/>
    <col min="16144" max="16144" width="30.7109375" style="1" customWidth="1"/>
    <col min="16145" max="16384" width="11.42578125" style="1"/>
  </cols>
  <sheetData>
    <row r="1" spans="1:43" ht="80.099999999999994" customHeight="1" x14ac:dyDescent="0.2">
      <c r="A1" s="291"/>
      <c r="B1" s="291"/>
      <c r="C1" s="291"/>
      <c r="D1" s="291"/>
      <c r="E1" s="291"/>
      <c r="F1" s="291"/>
      <c r="G1" s="291"/>
      <c r="H1" s="291"/>
      <c r="I1" s="291"/>
      <c r="J1" s="291"/>
      <c r="K1" s="291"/>
      <c r="L1" s="291"/>
      <c r="M1" s="292"/>
      <c r="N1" s="291"/>
      <c r="O1" s="291"/>
      <c r="P1" s="291"/>
      <c r="Q1" s="291"/>
      <c r="R1" s="291"/>
      <c r="S1" s="291"/>
      <c r="T1" s="291"/>
      <c r="U1" s="292"/>
      <c r="V1" s="291"/>
      <c r="W1" s="291"/>
      <c r="X1" s="291"/>
      <c r="Y1" s="291"/>
      <c r="Z1" s="291"/>
      <c r="AA1" s="291"/>
      <c r="AB1" s="291"/>
      <c r="AC1" s="292"/>
      <c r="AD1" s="291"/>
      <c r="AE1" s="291"/>
      <c r="AF1" s="291"/>
      <c r="AG1" s="291"/>
      <c r="AH1" s="291"/>
      <c r="AI1" s="291"/>
      <c r="AJ1" s="292"/>
      <c r="AK1" s="291"/>
      <c r="AL1" s="291"/>
    </row>
    <row r="2" spans="1:43" ht="80.099999999999994" customHeight="1" x14ac:dyDescent="0.2">
      <c r="A2" s="289"/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289"/>
      <c r="M2" s="290"/>
      <c r="N2" s="289"/>
      <c r="O2" s="289"/>
      <c r="P2" s="289"/>
      <c r="Q2" s="289"/>
      <c r="R2" s="289"/>
      <c r="S2" s="289"/>
      <c r="T2" s="289"/>
      <c r="U2" s="290"/>
      <c r="V2" s="289"/>
      <c r="W2" s="289"/>
      <c r="X2" s="289"/>
      <c r="Y2" s="289"/>
      <c r="Z2" s="289"/>
      <c r="AA2" s="289"/>
      <c r="AB2" s="289"/>
      <c r="AC2" s="290"/>
      <c r="AD2" s="289"/>
      <c r="AE2" s="289"/>
      <c r="AF2" s="289"/>
      <c r="AG2" s="289"/>
      <c r="AH2" s="289"/>
      <c r="AI2" s="289"/>
      <c r="AJ2" s="290"/>
      <c r="AK2" s="289"/>
      <c r="AL2" s="289"/>
    </row>
    <row r="3" spans="1:43" ht="38.25" customHeight="1" x14ac:dyDescent="0.2">
      <c r="A3" s="287" t="str">
        <f>PARTICIPANTS!L1</f>
        <v>SUPER GAZ</v>
      </c>
      <c r="B3" s="287"/>
      <c r="C3" s="287"/>
      <c r="D3" s="287"/>
      <c r="E3" s="287"/>
      <c r="F3" s="287"/>
      <c r="G3" s="287"/>
      <c r="H3" s="287"/>
      <c r="I3" s="287"/>
      <c r="J3" s="287"/>
      <c r="K3" s="287"/>
      <c r="L3" s="287"/>
      <c r="M3" s="288"/>
      <c r="N3" s="287"/>
      <c r="O3" s="287"/>
      <c r="P3" s="287"/>
      <c r="Q3" s="287"/>
      <c r="R3" s="287"/>
      <c r="S3" s="287"/>
      <c r="T3" s="287"/>
      <c r="U3" s="288"/>
      <c r="V3" s="287"/>
      <c r="W3" s="287"/>
      <c r="X3" s="287"/>
      <c r="Y3" s="287"/>
      <c r="Z3" s="287"/>
      <c r="AA3" s="287"/>
      <c r="AB3" s="287"/>
      <c r="AC3" s="288"/>
      <c r="AD3" s="287"/>
      <c r="AE3" s="287"/>
      <c r="AF3" s="287"/>
      <c r="AG3" s="287"/>
      <c r="AH3" s="287"/>
      <c r="AI3" s="287"/>
      <c r="AJ3" s="288"/>
      <c r="AK3" s="287"/>
      <c r="AL3" s="287"/>
      <c r="AM3" s="286"/>
      <c r="AN3" s="123" t="s">
        <v>325</v>
      </c>
      <c r="AO3" s="286"/>
      <c r="AP3" s="100" t="s">
        <v>324</v>
      </c>
      <c r="AQ3" s="100" t="s">
        <v>323</v>
      </c>
    </row>
    <row r="4" spans="1:43" ht="33" customHeight="1" x14ac:dyDescent="0.2">
      <c r="C4" s="283"/>
      <c r="D4" s="285"/>
      <c r="E4" s="279"/>
      <c r="F4" s="283"/>
      <c r="G4" s="284"/>
      <c r="H4" s="283"/>
      <c r="S4" s="280"/>
      <c r="T4" s="282"/>
      <c r="U4" s="281"/>
      <c r="V4" s="89"/>
      <c r="W4" s="280"/>
      <c r="X4" s="89"/>
      <c r="AA4" s="89"/>
      <c r="AC4" s="279"/>
      <c r="AL4" s="23">
        <v>10</v>
      </c>
      <c r="AN4" s="123" t="s">
        <v>322</v>
      </c>
      <c r="AP4" s="100" t="s">
        <v>321</v>
      </c>
      <c r="AQ4" s="100" t="s">
        <v>320</v>
      </c>
    </row>
    <row r="5" spans="1:43" ht="17.100000000000001" customHeight="1" x14ac:dyDescent="0.2">
      <c r="A5" s="278">
        <v>6.25E-2</v>
      </c>
      <c r="B5" s="277"/>
      <c r="C5" s="274" t="s">
        <v>100</v>
      </c>
      <c r="D5" s="276" t="s">
        <v>99</v>
      </c>
      <c r="E5" s="275" t="s">
        <v>317</v>
      </c>
      <c r="F5" s="274" t="s">
        <v>319</v>
      </c>
      <c r="G5" s="269" t="s">
        <v>318</v>
      </c>
      <c r="H5" s="265"/>
      <c r="I5" s="272"/>
      <c r="J5" s="271"/>
      <c r="K5" s="269" t="s">
        <v>100</v>
      </c>
      <c r="L5" s="268" t="s">
        <v>99</v>
      </c>
      <c r="M5" s="267" t="s">
        <v>317</v>
      </c>
      <c r="N5" s="269" t="s">
        <v>319</v>
      </c>
      <c r="O5" s="269" t="s">
        <v>318</v>
      </c>
      <c r="P5" s="265"/>
      <c r="Q5" s="272"/>
      <c r="R5" s="271"/>
      <c r="S5" s="269" t="s">
        <v>100</v>
      </c>
      <c r="T5" s="268" t="s">
        <v>99</v>
      </c>
      <c r="U5" s="267" t="s">
        <v>317</v>
      </c>
      <c r="V5" s="269" t="s">
        <v>319</v>
      </c>
      <c r="W5" s="269" t="s">
        <v>318</v>
      </c>
      <c r="X5" s="273"/>
      <c r="Y5" s="272"/>
      <c r="Z5" s="271"/>
      <c r="AA5" s="269" t="s">
        <v>100</v>
      </c>
      <c r="AB5" s="268" t="s">
        <v>99</v>
      </c>
      <c r="AC5" s="267" t="s">
        <v>317</v>
      </c>
      <c r="AD5" s="269" t="s">
        <v>319</v>
      </c>
      <c r="AE5" s="269" t="s">
        <v>318</v>
      </c>
      <c r="AF5" s="271"/>
      <c r="AG5" s="270"/>
      <c r="AH5" s="269" t="s">
        <v>100</v>
      </c>
      <c r="AI5" s="268" t="s">
        <v>99</v>
      </c>
      <c r="AJ5" s="267" t="s">
        <v>317</v>
      </c>
      <c r="AK5" s="266"/>
      <c r="AL5" s="265"/>
      <c r="AN5" s="123" t="s">
        <v>316</v>
      </c>
      <c r="AP5" s="100" t="s">
        <v>315</v>
      </c>
      <c r="AQ5" s="100" t="s">
        <v>314</v>
      </c>
    </row>
    <row r="6" spans="1:43" ht="39.950000000000003" customHeight="1" x14ac:dyDescent="0.2">
      <c r="A6" s="192"/>
      <c r="B6" s="191" t="s">
        <v>283</v>
      </c>
      <c r="C6" s="183" t="str">
        <f>IF(C32="","",C32)</f>
        <v/>
      </c>
      <c r="D6" s="182" t="str">
        <f>IF(D32="","",D32)</f>
        <v/>
      </c>
      <c r="E6" s="181"/>
      <c r="F6" s="180" t="str">
        <f>IF(E6="","",IF(E6&lt;$AL$4,"Eliminé",IF(G6="x","Eliminé","")))</f>
        <v/>
      </c>
      <c r="G6" s="179"/>
      <c r="H6" s="264"/>
      <c r="I6" s="154"/>
      <c r="J6" s="155"/>
      <c r="K6" s="263"/>
      <c r="L6" s="249"/>
      <c r="M6" s="170"/>
      <c r="N6" s="155"/>
      <c r="O6" s="155"/>
      <c r="P6" s="155"/>
      <c r="Q6" s="260"/>
      <c r="R6" s="155"/>
      <c r="S6" s="155"/>
      <c r="T6" s="249"/>
      <c r="U6" s="170"/>
      <c r="V6" s="155"/>
      <c r="W6" s="155"/>
      <c r="X6" s="155"/>
      <c r="Y6" s="260"/>
      <c r="Z6" s="155"/>
      <c r="AA6" s="155"/>
      <c r="AB6" s="256"/>
      <c r="AC6" s="262"/>
      <c r="AD6" s="153"/>
      <c r="AE6" s="155"/>
      <c r="AF6" s="153"/>
      <c r="AG6" s="154"/>
      <c r="AH6" s="153"/>
      <c r="AI6" s="256"/>
      <c r="AJ6" s="262"/>
      <c r="AK6" s="153"/>
      <c r="AL6" s="155"/>
      <c r="AN6" s="123" t="s">
        <v>313</v>
      </c>
      <c r="AP6" s="100" t="s">
        <v>312</v>
      </c>
      <c r="AQ6" s="100" t="s">
        <v>311</v>
      </c>
    </row>
    <row r="7" spans="1:43" ht="39.950000000000003" customHeight="1" x14ac:dyDescent="0.2">
      <c r="A7" s="192"/>
      <c r="B7" s="184"/>
      <c r="C7" s="183" t="str">
        <f>IF(C33="","",C33)</f>
        <v/>
      </c>
      <c r="D7" s="182" t="str">
        <f>IF(D33="","",D33)</f>
        <v/>
      </c>
      <c r="E7" s="181"/>
      <c r="F7" s="180" t="str">
        <f>IF(E7="","",IF(E7&lt;$AL$4,"Eliminé",IF(G7="x","Eliminé","")))</f>
        <v/>
      </c>
      <c r="G7" s="179"/>
      <c r="H7" s="247"/>
      <c r="I7" s="154"/>
      <c r="J7" s="155"/>
      <c r="K7" s="263"/>
      <c r="L7" s="249"/>
      <c r="M7" s="170"/>
      <c r="N7" s="155"/>
      <c r="O7" s="155"/>
      <c r="P7" s="155"/>
      <c r="Q7" s="260"/>
      <c r="R7" s="155"/>
      <c r="S7" s="155"/>
      <c r="T7" s="249"/>
      <c r="U7" s="170"/>
      <c r="V7" s="155"/>
      <c r="W7" s="155"/>
      <c r="X7" s="155"/>
      <c r="Y7" s="260"/>
      <c r="Z7" s="155"/>
      <c r="AA7" s="155"/>
      <c r="AB7" s="256"/>
      <c r="AC7" s="262"/>
      <c r="AD7" s="153"/>
      <c r="AE7" s="155"/>
      <c r="AF7" s="153"/>
      <c r="AG7" s="154"/>
      <c r="AH7" s="153"/>
      <c r="AI7" s="256"/>
      <c r="AJ7" s="262"/>
      <c r="AK7" s="153"/>
      <c r="AL7" s="155"/>
      <c r="AN7" s="123" t="s">
        <v>310</v>
      </c>
      <c r="AP7" s="100" t="s">
        <v>309</v>
      </c>
      <c r="AQ7" s="100" t="s">
        <v>308</v>
      </c>
    </row>
    <row r="8" spans="1:43" ht="39.950000000000003" customHeight="1" x14ac:dyDescent="0.2">
      <c r="A8" s="192"/>
      <c r="B8" s="173"/>
      <c r="C8" s="172"/>
      <c r="D8" s="171"/>
      <c r="E8" s="170"/>
      <c r="F8" s="155"/>
      <c r="G8" s="215"/>
      <c r="H8" s="247"/>
      <c r="I8" s="261">
        <v>0.25</v>
      </c>
      <c r="J8" s="252" t="s">
        <v>283</v>
      </c>
      <c r="K8" s="193">
        <f>IF(L8="","",IF(D6=L8,C6,IF(C6="",K32,C7)))</f>
        <v>2</v>
      </c>
      <c r="L8" s="195" t="str">
        <f>_xlfn.IFS(D6="",L32,E6="","",F6="Eliminé",D7,F7="Eliminé",D6,E6&lt;10,D7,E7&lt;10,D6,E6&lt;E7,D6,E7&lt;E6,D7)</f>
        <v>PILOTE 2 P2</v>
      </c>
      <c r="M8" s="194">
        <v>10.010999999999999</v>
      </c>
      <c r="N8" s="193" t="str">
        <f>IF(M8="","",IF(M8&lt;$AL$4,"Eliminé",IF(O8="x","Eliminé","")))</f>
        <v/>
      </c>
      <c r="O8" s="193"/>
      <c r="P8" s="172"/>
      <c r="Q8" s="260"/>
      <c r="R8" s="153"/>
      <c r="S8" s="155"/>
      <c r="T8" s="249"/>
      <c r="U8" s="170"/>
      <c r="V8" s="155"/>
      <c r="W8" s="172"/>
      <c r="X8" s="155"/>
      <c r="Y8" s="260"/>
      <c r="Z8" s="153"/>
      <c r="AA8" s="155"/>
      <c r="AB8" s="256"/>
      <c r="AC8" s="170"/>
      <c r="AD8" s="155"/>
      <c r="AE8" s="172"/>
      <c r="AF8" s="153"/>
      <c r="AG8" s="154"/>
      <c r="AH8" s="153"/>
      <c r="AN8" s="123" t="s">
        <v>307</v>
      </c>
      <c r="AP8" s="100" t="s">
        <v>306</v>
      </c>
      <c r="AQ8" s="23" t="s">
        <v>305</v>
      </c>
    </row>
    <row r="9" spans="1:43" ht="39.950000000000003" customHeight="1" x14ac:dyDescent="0.2">
      <c r="A9" s="192"/>
      <c r="B9" s="191" t="s">
        <v>260</v>
      </c>
      <c r="C9" s="183" t="str">
        <f>IF(C34="","",C34)</f>
        <v/>
      </c>
      <c r="D9" s="182" t="str">
        <f>IF(D34="","",D34)</f>
        <v/>
      </c>
      <c r="E9" s="181"/>
      <c r="F9" s="180" t="str">
        <f>IF(E9="","",IF(E9&lt;$AL$4,"Eliminé",IF(G9="x","Eliminé","")))</f>
        <v/>
      </c>
      <c r="G9" s="179"/>
      <c r="H9" s="259"/>
      <c r="I9" s="205"/>
      <c r="J9" s="251"/>
      <c r="K9" s="193">
        <f>IF(L9="","",IF(D9=L9,C9,IF(C9="",K33,C10)))</f>
        <v>27</v>
      </c>
      <c r="L9" s="195" t="str">
        <f>_xlfn.IFS(D9="",L33,E9="","",F9="Eliminé",D10,F10="Eliminé",D9,E9&lt;10,D10,E10&lt;10,D9,E9&lt;E10,D9,E10&lt;E9,D10)</f>
        <v>PILOTE 27 P27</v>
      </c>
      <c r="M9" s="194">
        <v>10.021000000000001</v>
      </c>
      <c r="N9" s="193" t="str">
        <f>IF(M9="","",IF(M9&lt;$AL$4,"Eliminé",IF(O9="x","Eliminé","")))</f>
        <v/>
      </c>
      <c r="O9" s="193"/>
      <c r="P9" s="217"/>
      <c r="Q9" s="258"/>
      <c r="R9" s="164"/>
      <c r="S9" s="257"/>
      <c r="T9" s="249"/>
      <c r="U9" s="170"/>
      <c r="V9" s="155"/>
      <c r="W9" s="240"/>
      <c r="X9" s="155"/>
      <c r="Y9" s="250"/>
      <c r="Z9" s="164"/>
      <c r="AA9" s="155"/>
      <c r="AB9" s="256"/>
      <c r="AC9" s="170"/>
      <c r="AD9" s="155"/>
      <c r="AE9" s="240"/>
      <c r="AF9" s="153"/>
      <c r="AG9" s="189"/>
      <c r="AH9" s="153"/>
      <c r="AN9" s="123" t="s">
        <v>304</v>
      </c>
      <c r="AP9" s="100" t="s">
        <v>303</v>
      </c>
      <c r="AQ9" s="100" t="s">
        <v>302</v>
      </c>
    </row>
    <row r="10" spans="1:43" ht="39.950000000000003" customHeight="1" x14ac:dyDescent="0.2">
      <c r="A10" s="192"/>
      <c r="B10" s="184"/>
      <c r="C10" s="183" t="str">
        <f>IF(C35="","",C35)</f>
        <v/>
      </c>
      <c r="D10" s="182" t="str">
        <f>IF(D35="","",D35)</f>
        <v/>
      </c>
      <c r="E10" s="181"/>
      <c r="F10" s="180" t="str">
        <f>IF(E10="","",IF(E10&lt;$AL$4,"Eliminé",IF(G10="x","Eliminé","")))</f>
        <v/>
      </c>
      <c r="G10" s="179"/>
      <c r="H10" s="155"/>
      <c r="I10" s="205"/>
      <c r="J10" s="255"/>
      <c r="K10" s="172"/>
      <c r="L10" s="171"/>
      <c r="M10" s="218"/>
      <c r="N10" s="172"/>
      <c r="O10" s="172"/>
      <c r="P10" s="217"/>
      <c r="Q10" s="103"/>
      <c r="X10" s="155"/>
      <c r="Y10" s="250"/>
      <c r="Z10" s="164"/>
      <c r="AA10" s="155"/>
      <c r="AB10" s="249"/>
      <c r="AC10" s="170"/>
      <c r="AD10" s="155"/>
      <c r="AE10" s="240"/>
      <c r="AF10" s="155"/>
      <c r="AG10" s="189"/>
      <c r="AH10" s="153"/>
      <c r="AN10" s="123" t="s">
        <v>301</v>
      </c>
      <c r="AP10" s="100" t="s">
        <v>300</v>
      </c>
      <c r="AQ10" s="100" t="s">
        <v>299</v>
      </c>
    </row>
    <row r="11" spans="1:43" ht="39.950000000000003" customHeight="1" x14ac:dyDescent="0.2">
      <c r="A11" s="192"/>
      <c r="B11" s="173"/>
      <c r="C11" s="172"/>
      <c r="D11" s="171"/>
      <c r="E11" s="170"/>
      <c r="F11" s="155"/>
      <c r="G11" s="215"/>
      <c r="H11" s="155"/>
      <c r="I11" s="205"/>
      <c r="J11" s="255"/>
      <c r="K11" s="229"/>
      <c r="L11" s="171"/>
      <c r="M11" s="170"/>
      <c r="N11" s="155"/>
      <c r="O11" s="164"/>
      <c r="P11" s="217"/>
      <c r="Q11" s="254">
        <v>0.5</v>
      </c>
      <c r="R11" s="216" t="s">
        <v>283</v>
      </c>
      <c r="S11" s="212">
        <f>IF(T11="","",IF(L8=T11,K8,IF(K8="",S32,K9)))</f>
        <v>2</v>
      </c>
      <c r="T11" s="211" t="str">
        <f>_xlfn.IFS(L8="",T32,M8="","",N8="Eliminé",L9,N9="Eliminé",L8,M8&lt;10,L9,M9&lt;10,L8,M8&lt;M9,L8,M9&lt;M8,L9)</f>
        <v>PILOTE 2 P2</v>
      </c>
      <c r="U11" s="210">
        <v>11.02</v>
      </c>
      <c r="V11" s="209" t="str">
        <f>IF(U11="","",IF(U11&lt;$AL$4,"Eliminé",IF(W11="x","Eliminé","")))</f>
        <v/>
      </c>
      <c r="W11" s="212"/>
      <c r="X11" s="155"/>
      <c r="Y11" s="250"/>
      <c r="Z11" s="164"/>
      <c r="AA11" s="155"/>
      <c r="AB11" s="249"/>
      <c r="AC11" s="170"/>
      <c r="AD11" s="155"/>
      <c r="AE11" s="240"/>
      <c r="AF11" s="155"/>
      <c r="AG11" s="189"/>
      <c r="AH11" s="153"/>
      <c r="AN11" s="123" t="s">
        <v>298</v>
      </c>
      <c r="AP11" s="100" t="s">
        <v>297</v>
      </c>
      <c r="AQ11" s="100" t="s">
        <v>296</v>
      </c>
    </row>
    <row r="12" spans="1:43" ht="39.950000000000003" customHeight="1" x14ac:dyDescent="0.2">
      <c r="A12" s="192"/>
      <c r="B12" s="191" t="s">
        <v>268</v>
      </c>
      <c r="C12" s="183" t="str">
        <f>IF(C36="","",C36)</f>
        <v/>
      </c>
      <c r="D12" s="182" t="str">
        <f>IF(D36="","",D36)</f>
        <v/>
      </c>
      <c r="E12" s="181"/>
      <c r="F12" s="180" t="str">
        <f>IF(E12="","",IF(E12&lt;$AL$4,"Eliminé",IF(G12="x","Eliminé","")))</f>
        <v/>
      </c>
      <c r="G12" s="179"/>
      <c r="H12" s="155"/>
      <c r="I12" s="205"/>
      <c r="J12" s="253"/>
      <c r="K12" s="229"/>
      <c r="L12" s="171"/>
      <c r="M12" s="170"/>
      <c r="N12" s="155"/>
      <c r="O12" s="164"/>
      <c r="P12" s="202"/>
      <c r="Q12" s="214"/>
      <c r="R12" s="213"/>
      <c r="S12" s="212">
        <f>IF(T12="","",IF(L13=T12,K13,IF(K13="",S33,K14)))</f>
        <v>25</v>
      </c>
      <c r="T12" s="211" t="str">
        <f>_xlfn.IFS(L13="",T33,M13="","",N13="Eliminé",L14,N14="Eliminé",L13,M13&lt;10,L14,M14&lt;10,L13,M13&lt;M14,L13,M14&lt;M13,L14)</f>
        <v>PILOTE 25 P25</v>
      </c>
      <c r="U12" s="210">
        <v>11.05</v>
      </c>
      <c r="V12" s="209" t="str">
        <f>IF(U12="","",IF(U12&lt;$AL$4,"Eliminé",IF(W12="x","Eliminé","")))</f>
        <v/>
      </c>
      <c r="W12" s="209"/>
      <c r="X12" s="247"/>
      <c r="Y12" s="250"/>
      <c r="Z12" s="164"/>
      <c r="AA12" s="155"/>
      <c r="AB12" s="249"/>
      <c r="AC12" s="170"/>
      <c r="AD12" s="155"/>
      <c r="AE12" s="240"/>
      <c r="AF12" s="155"/>
      <c r="AG12" s="189"/>
      <c r="AH12" s="153"/>
      <c r="AN12" s="123" t="s">
        <v>295</v>
      </c>
      <c r="AP12" s="100" t="s">
        <v>294</v>
      </c>
      <c r="AQ12" s="100" t="s">
        <v>293</v>
      </c>
    </row>
    <row r="13" spans="1:43" ht="39.950000000000003" customHeight="1" x14ac:dyDescent="0.2">
      <c r="A13" s="192"/>
      <c r="B13" s="184"/>
      <c r="C13" s="183" t="str">
        <f>IF(C37="","",C37)</f>
        <v/>
      </c>
      <c r="D13" s="182" t="str">
        <f>IF(D37="","",D37)</f>
        <v/>
      </c>
      <c r="E13" s="181"/>
      <c r="F13" s="180" t="str">
        <f>IF(E13="","",IF(E13&lt;$AL$4,"Eliminé",IF(G13="x","Eliminé","")))</f>
        <v/>
      </c>
      <c r="G13" s="179"/>
      <c r="H13" s="206"/>
      <c r="I13" s="205"/>
      <c r="J13" s="252" t="s">
        <v>260</v>
      </c>
      <c r="K13" s="193">
        <f>IF(L13="","",IF(D12=L13,C12,IF(C12="",K34,C13)))</f>
        <v>25</v>
      </c>
      <c r="L13" s="195" t="str">
        <f>_xlfn.IFS(D12="",L34,E12="","",F12="Eliminé",D13,F13="Eliminé",D12,E12&lt;10,D13,E13&lt;10,D12,E13&lt;E12,D13,E12&lt;E13,D12)</f>
        <v>PILOTE 25 P25</v>
      </c>
      <c r="M13" s="194">
        <v>10.24</v>
      </c>
      <c r="N13" s="193" t="str">
        <f>IF(M13="","",IF(M13&lt;$AL$4,"Eliminé",IF(O13="x","Eliminé","")))</f>
        <v/>
      </c>
      <c r="O13" s="193"/>
      <c r="P13" s="202"/>
      <c r="Q13" s="214"/>
      <c r="X13" s="247"/>
      <c r="Y13" s="250"/>
      <c r="Z13" s="164"/>
      <c r="AA13" s="155"/>
      <c r="AB13" s="249"/>
      <c r="AC13" s="170"/>
      <c r="AD13" s="155"/>
      <c r="AE13" s="172"/>
      <c r="AF13" s="155"/>
      <c r="AG13" s="189"/>
      <c r="AH13" s="153"/>
      <c r="AN13" s="123" t="s">
        <v>292</v>
      </c>
      <c r="AP13" s="100" t="s">
        <v>291</v>
      </c>
      <c r="AQ13" s="100" t="s">
        <v>290</v>
      </c>
    </row>
    <row r="14" spans="1:43" ht="39.950000000000003" customHeight="1" x14ac:dyDescent="0.2">
      <c r="A14" s="192"/>
      <c r="B14" s="173"/>
      <c r="C14" s="172"/>
      <c r="D14" s="171"/>
      <c r="E14" s="170"/>
      <c r="F14" s="155"/>
      <c r="G14" s="198"/>
      <c r="H14" s="248"/>
      <c r="I14" s="205"/>
      <c r="J14" s="251"/>
      <c r="K14" s="193">
        <f>IF(L14="","",IF(D15=L14,C15,IF(C15="",K35,C16)))</f>
        <v>15</v>
      </c>
      <c r="L14" s="195" t="str">
        <f>_xlfn.IFS(D15="",L35,E15="","",F15="Eliminé",D16,F16="Eliminé",D15,E15&lt;10,D16,E16&lt;10,D15,E15&lt;E16,D15,E16&lt;E15,D16)</f>
        <v>PILOTE 15 P15</v>
      </c>
      <c r="M14" s="194">
        <v>10.35</v>
      </c>
      <c r="N14" s="193" t="str">
        <f>IF(M14="","",IF(M14&lt;$AL$4,"Eliminé",IF(O14="x","Eliminé","")))</f>
        <v/>
      </c>
      <c r="O14" s="193"/>
      <c r="P14" s="240"/>
      <c r="Q14" s="214"/>
      <c r="R14" s="157"/>
      <c r="S14" s="172"/>
      <c r="T14" s="171"/>
      <c r="U14" s="170"/>
      <c r="V14" s="155"/>
      <c r="W14" s="164"/>
      <c r="X14" s="247"/>
      <c r="Y14" s="250"/>
      <c r="Z14" s="164"/>
      <c r="AA14" s="155"/>
      <c r="AB14" s="249"/>
      <c r="AC14" s="170"/>
      <c r="AD14" s="155"/>
      <c r="AE14" s="240"/>
      <c r="AF14" s="155"/>
      <c r="AG14" s="189"/>
      <c r="AH14" s="153"/>
      <c r="AN14" s="123" t="s">
        <v>289</v>
      </c>
      <c r="AP14" s="100" t="s">
        <v>288</v>
      </c>
      <c r="AQ14" s="100" t="s">
        <v>287</v>
      </c>
    </row>
    <row r="15" spans="1:43" ht="39.950000000000003" customHeight="1" x14ac:dyDescent="0.2">
      <c r="A15" s="192"/>
      <c r="B15" s="191" t="s">
        <v>249</v>
      </c>
      <c r="C15" s="183" t="str">
        <f>IF(C38="","",C38)</f>
        <v/>
      </c>
      <c r="D15" s="182" t="str">
        <f>IF(D38="","",D38)</f>
        <v/>
      </c>
      <c r="E15" s="181"/>
      <c r="F15" s="180" t="str">
        <f>IF(E15="","",IF(E15&lt;$AL$4,"Eliminé",IF(G15="x","Eliminé","")))</f>
        <v/>
      </c>
      <c r="G15" s="179"/>
      <c r="H15" s="248"/>
      <c r="I15" s="205"/>
      <c r="J15" s="167"/>
      <c r="K15" s="229"/>
      <c r="L15" s="171"/>
      <c r="M15" s="170"/>
      <c r="N15" s="155"/>
      <c r="O15" s="164"/>
      <c r="P15" s="164"/>
      <c r="Q15" s="214"/>
      <c r="R15" s="157"/>
      <c r="S15" s="172"/>
      <c r="T15" s="171"/>
      <c r="U15" s="170"/>
      <c r="V15" s="155"/>
      <c r="W15" s="164"/>
      <c r="X15" s="247"/>
      <c r="Y15" s="103"/>
      <c r="AF15" s="155"/>
      <c r="AG15" s="189"/>
      <c r="AH15" s="153"/>
      <c r="AN15" s="123" t="s">
        <v>286</v>
      </c>
      <c r="AP15" s="100" t="s">
        <v>285</v>
      </c>
      <c r="AQ15" s="100" t="s">
        <v>284</v>
      </c>
    </row>
    <row r="16" spans="1:43" ht="39.950000000000003" customHeight="1" x14ac:dyDescent="0.2">
      <c r="A16" s="192"/>
      <c r="B16" s="184"/>
      <c r="C16" s="183" t="str">
        <f>IF(C39="","",C39)</f>
        <v/>
      </c>
      <c r="D16" s="182" t="str">
        <f>IF(D39="","",D39)</f>
        <v/>
      </c>
      <c r="E16" s="181"/>
      <c r="F16" s="180" t="str">
        <f>IF(E16="","",IF(E16&lt;$AL$4,"Eliminé",IF(G16="x","Eliminé","")))</f>
        <v/>
      </c>
      <c r="G16" s="179"/>
      <c r="H16" s="155"/>
      <c r="I16" s="205"/>
      <c r="J16" s="167"/>
      <c r="K16" s="229"/>
      <c r="L16" s="171"/>
      <c r="M16" s="170"/>
      <c r="N16" s="155"/>
      <c r="O16" s="164"/>
      <c r="P16" s="164"/>
      <c r="Q16" s="214"/>
      <c r="R16" s="157"/>
      <c r="S16" s="172"/>
      <c r="T16" s="171"/>
      <c r="U16" s="170"/>
      <c r="V16" s="155"/>
      <c r="W16" s="164"/>
      <c r="X16" s="247"/>
      <c r="Y16" s="246" t="s">
        <v>282</v>
      </c>
      <c r="Z16" s="245" t="s">
        <v>283</v>
      </c>
      <c r="AA16" s="237">
        <f>IF(AB16="","",IF(T11=AB16,S11,IF(S11="",AA32,S12)))</f>
        <v>2</v>
      </c>
      <c r="AB16" s="236" t="str">
        <f>_xlfn.IFS(T11="",AB37,U11="","",V11="Eliminé",T12,V12="Eliminé",T11,U11&lt;10,T12,U12&lt;10,T11,U11&lt;U12,T11,U12&lt;U11,T12)</f>
        <v>PILOTE 2 P2</v>
      </c>
      <c r="AC16" s="235">
        <v>10.023999999999999</v>
      </c>
      <c r="AD16" s="234" t="str">
        <f>IF(AC16="","",IF(AC16&lt;$AL$4,"Eliminé",IF(AE16="x","Eliminé","")))</f>
        <v/>
      </c>
      <c r="AE16" s="234"/>
      <c r="AF16" s="155"/>
      <c r="AG16" s="244" t="s">
        <v>282</v>
      </c>
      <c r="AH16" s="243">
        <f>IF(AI16="","",IF(AB16=AI16,AA16,AA17))</f>
        <v>10</v>
      </c>
      <c r="AI16" s="242" t="str">
        <f>IF(AC16="","",IF(AJ16=AC16,AB16,IF(AJ16=AC17,AB17)))</f>
        <v>PILOTE 10 P10</v>
      </c>
      <c r="AJ16" s="241">
        <f>IF(AD17="Eliminé",AC16,IF(AD16="Eliminé",AC17,MIN(AC16:AC17)))</f>
        <v>10.022</v>
      </c>
      <c r="AK16" s="156"/>
      <c r="AL16" s="156"/>
      <c r="AN16" s="123" t="s">
        <v>281</v>
      </c>
      <c r="AP16" s="100" t="s">
        <v>280</v>
      </c>
      <c r="AQ16" s="100" t="s">
        <v>279</v>
      </c>
    </row>
    <row r="17" spans="1:43" ht="42.75" customHeight="1" x14ac:dyDescent="0.2">
      <c r="A17" s="192"/>
      <c r="B17" s="173"/>
      <c r="C17" s="172"/>
      <c r="D17" s="171"/>
      <c r="E17" s="170"/>
      <c r="F17" s="155"/>
      <c r="G17" s="215"/>
      <c r="H17" s="155"/>
      <c r="I17" s="205"/>
      <c r="J17" s="167"/>
      <c r="K17" s="229"/>
      <c r="L17" s="171"/>
      <c r="M17" s="170"/>
      <c r="N17" s="155"/>
      <c r="O17" s="164"/>
      <c r="P17" s="164"/>
      <c r="Q17" s="214"/>
      <c r="R17" s="153"/>
      <c r="S17" s="240"/>
      <c r="T17" s="171"/>
      <c r="U17" s="170"/>
      <c r="V17" s="155"/>
      <c r="W17" s="164"/>
      <c r="X17" s="190"/>
      <c r="Y17" s="239"/>
      <c r="Z17" s="238"/>
      <c r="AA17" s="237">
        <f>IF(AB17="","",IF(T22=AB17,S22,IF(S22="",AA33,S23)))</f>
        <v>10</v>
      </c>
      <c r="AB17" s="236" t="str">
        <f>_xlfn.IFS(T22="",AB38,U22="","",V22="Eliminé",T23,V23="Eliminé",T22,U22&lt;10,T23,U23&lt;10,T22,U22&lt;U23,T22,U23&lt;U22,T23)</f>
        <v>PILOTE 10 P10</v>
      </c>
      <c r="AC17" s="235">
        <v>10.022</v>
      </c>
      <c r="AD17" s="234" t="str">
        <f>IF(AC17="","",IF(AC17&lt;$AL$4,"Eliminé",IF(AE17="x","Eliminé","")))</f>
        <v/>
      </c>
      <c r="AE17" s="234"/>
      <c r="AF17" s="155"/>
      <c r="AG17" s="233"/>
      <c r="AH17" s="232"/>
      <c r="AI17" s="231"/>
      <c r="AJ17" s="230"/>
      <c r="AK17" s="167" t="str">
        <f>IF(AJ16=0,"",IF(AJ16&lt;$AL$4,"Eliminé",IF(AL17="x","Eliminé","")))</f>
        <v/>
      </c>
      <c r="AL17" s="167"/>
      <c r="AN17" s="123" t="s">
        <v>278</v>
      </c>
      <c r="AP17" s="100" t="s">
        <v>277</v>
      </c>
      <c r="AQ17" s="100" t="s">
        <v>276</v>
      </c>
    </row>
    <row r="18" spans="1:43" ht="39.950000000000003" customHeight="1" x14ac:dyDescent="0.2">
      <c r="A18" s="192"/>
      <c r="B18" s="191" t="s">
        <v>275</v>
      </c>
      <c r="C18" s="183" t="str">
        <f>IF(C40="","",C40)</f>
        <v/>
      </c>
      <c r="D18" s="182" t="str">
        <f>IF(D40="","",D40)</f>
        <v/>
      </c>
      <c r="E18" s="181"/>
      <c r="F18" s="180" t="str">
        <f>IF(E18="","",IF(E18&lt;$AL$4,"Eliminé",IF(G18="x","Eliminé","")))</f>
        <v/>
      </c>
      <c r="G18" s="179"/>
      <c r="H18" s="155"/>
      <c r="I18" s="205"/>
      <c r="J18" s="167"/>
      <c r="K18" s="229"/>
      <c r="L18" s="171"/>
      <c r="M18" s="170"/>
      <c r="N18" s="155"/>
      <c r="O18" s="164"/>
      <c r="P18" s="155"/>
      <c r="Q18" s="214"/>
      <c r="X18" s="190"/>
      <c r="Y18" s="158"/>
      <c r="Z18" s="157"/>
      <c r="AA18" s="172"/>
      <c r="AB18" s="171"/>
      <c r="AC18" s="170"/>
      <c r="AD18" s="155"/>
      <c r="AE18" s="164"/>
      <c r="AF18" s="155"/>
      <c r="AG18" s="189"/>
      <c r="AH18" s="153"/>
      <c r="AN18" s="123" t="s">
        <v>274</v>
      </c>
      <c r="AP18" s="100" t="s">
        <v>273</v>
      </c>
      <c r="AQ18" s="100" t="s">
        <v>272</v>
      </c>
    </row>
    <row r="19" spans="1:43" ht="39.950000000000003" customHeight="1" x14ac:dyDescent="0.2">
      <c r="A19" s="192"/>
      <c r="B19" s="184"/>
      <c r="C19" s="183" t="str">
        <f>IF(C41="","",C41)</f>
        <v/>
      </c>
      <c r="D19" s="182" t="str">
        <f>IF(D41="","",D41)</f>
        <v/>
      </c>
      <c r="E19" s="181"/>
      <c r="F19" s="180" t="str">
        <f>IF(E19="","",IF(E19&lt;$AL$4,"Eliminé",IF(G19="x","Eliminé","")))</f>
        <v/>
      </c>
      <c r="G19" s="179"/>
      <c r="H19" s="222"/>
      <c r="I19" s="205"/>
      <c r="J19" s="228"/>
      <c r="K19" s="227"/>
      <c r="L19" s="226"/>
      <c r="M19" s="225"/>
      <c r="N19" s="224"/>
      <c r="O19" s="223"/>
      <c r="P19" s="164"/>
      <c r="Q19" s="214"/>
      <c r="X19" s="190"/>
      <c r="Y19" s="158"/>
      <c r="Z19" s="157"/>
      <c r="AA19" s="172"/>
      <c r="AB19" s="171"/>
      <c r="AC19" s="170"/>
      <c r="AD19" s="155"/>
      <c r="AE19" s="164"/>
      <c r="AF19" s="155"/>
      <c r="AG19" s="189"/>
      <c r="AH19" s="153"/>
      <c r="AN19" s="123" t="s">
        <v>271</v>
      </c>
      <c r="AP19" s="100" t="s">
        <v>270</v>
      </c>
      <c r="AQ19" s="100" t="s">
        <v>269</v>
      </c>
    </row>
    <row r="20" spans="1:43" ht="39.950000000000003" customHeight="1" x14ac:dyDescent="0.2">
      <c r="A20" s="192"/>
      <c r="B20" s="173"/>
      <c r="C20" s="172"/>
      <c r="D20" s="171"/>
      <c r="E20" s="170"/>
      <c r="F20" s="155"/>
      <c r="G20" s="198"/>
      <c r="H20" s="222"/>
      <c r="I20" s="205"/>
      <c r="J20" s="204" t="s">
        <v>268</v>
      </c>
      <c r="K20" s="220">
        <f>IF(L20="","",IF(D18=L20,C18,IF(C18="",K36,C19)))</f>
        <v>36</v>
      </c>
      <c r="L20" s="221" t="str">
        <f>_xlfn.IFS(D18="",L36,E18="","",F18="Eliminé",D19,F19="Eliminé",D18,E18&lt;10,D19,E19&lt;10,D18,E18&lt;E19,D18,E19&lt;E18,D19)</f>
        <v>PILOTE 36 P36</v>
      </c>
      <c r="M20" s="203">
        <v>10.45</v>
      </c>
      <c r="N20" s="220" t="str">
        <f>IF(M20="","",IF(M20&lt;$AL$4,"Eliminé",IF(O20="x","Eliminé","")))</f>
        <v/>
      </c>
      <c r="O20" s="220"/>
      <c r="P20" s="164"/>
      <c r="Q20" s="214"/>
      <c r="W20" s="156"/>
      <c r="X20" s="190"/>
      <c r="Y20" s="158"/>
      <c r="Z20" s="157"/>
      <c r="AA20" s="172"/>
      <c r="AB20" s="171"/>
      <c r="AC20" s="170"/>
      <c r="AD20" s="155"/>
      <c r="AE20" s="155"/>
      <c r="AF20" s="155"/>
      <c r="AG20" s="189"/>
      <c r="AH20" s="153"/>
      <c r="AN20" s="123" t="s">
        <v>267</v>
      </c>
      <c r="AP20" s="100" t="s">
        <v>266</v>
      </c>
      <c r="AQ20" s="100" t="s">
        <v>265</v>
      </c>
    </row>
    <row r="21" spans="1:43" ht="39.950000000000003" customHeight="1" x14ac:dyDescent="0.2">
      <c r="A21" s="192"/>
      <c r="B21" s="191" t="s">
        <v>264</v>
      </c>
      <c r="C21" s="183" t="str">
        <f>IF(C42="","",C42)</f>
        <v/>
      </c>
      <c r="D21" s="182" t="str">
        <f>IF(D42="","",D42)</f>
        <v/>
      </c>
      <c r="E21" s="181"/>
      <c r="F21" s="180" t="str">
        <f>IF(E21="","",IF(E21&lt;$AL$4,"Eliminé",IF(G21="x","Eliminé","")))</f>
        <v/>
      </c>
      <c r="G21" s="179"/>
      <c r="H21" s="219"/>
      <c r="I21" s="205"/>
      <c r="J21" s="196"/>
      <c r="K21" s="193">
        <f>IF(L21="","",IF(D21=L21,C21,IF(C21="",K37,C22)))</f>
        <v>39</v>
      </c>
      <c r="L21" s="195" t="str">
        <f>_xlfn.IFS(D21="",L37,E21="","",F21="Eliminé",D22,F22="Eliminé",D21,E21&lt;10,D22,E22&lt;10,D21,E21&lt;E22,D21,E22&lt;E21,D22)</f>
        <v>PILOTE 39 P39</v>
      </c>
      <c r="M21" s="194"/>
      <c r="N21" s="193" t="str">
        <f>IF(M21="","",IF(M21&lt;$AL$4,"Eliminé",IF(O21="x","Eliminé","")))</f>
        <v/>
      </c>
      <c r="O21" s="193"/>
      <c r="P21" s="217"/>
      <c r="Q21" s="214"/>
      <c r="X21" s="190"/>
      <c r="Y21" s="158"/>
      <c r="Z21" s="157"/>
      <c r="AA21" s="172"/>
      <c r="AB21" s="171"/>
      <c r="AC21" s="170"/>
      <c r="AD21" s="155"/>
      <c r="AE21" s="164"/>
      <c r="AF21" s="155"/>
      <c r="AG21" s="189"/>
      <c r="AH21" s="153"/>
      <c r="AN21" s="123" t="s">
        <v>263</v>
      </c>
      <c r="AP21" s="100" t="s">
        <v>262</v>
      </c>
      <c r="AQ21" s="100" t="s">
        <v>261</v>
      </c>
    </row>
    <row r="22" spans="1:43" ht="39.950000000000003" customHeight="1" x14ac:dyDescent="0.2">
      <c r="A22" s="192"/>
      <c r="B22" s="184"/>
      <c r="C22" s="183" t="str">
        <f>IF(C43="","",C43)</f>
        <v/>
      </c>
      <c r="D22" s="182" t="str">
        <f>IF(D43="","",D43)</f>
        <v/>
      </c>
      <c r="E22" s="181"/>
      <c r="F22" s="180" t="str">
        <f>IF(E22="","",IF(E22&lt;$AL$4,"Eliminé",IF(G22="x","Eliminé","")))</f>
        <v/>
      </c>
      <c r="G22" s="179"/>
      <c r="H22" s="155"/>
      <c r="I22" s="205"/>
      <c r="J22" s="157"/>
      <c r="K22" s="172"/>
      <c r="L22" s="171"/>
      <c r="M22" s="218"/>
      <c r="N22" s="172"/>
      <c r="O22" s="172"/>
      <c r="P22" s="217"/>
      <c r="Q22" s="214"/>
      <c r="R22" s="216" t="s">
        <v>260</v>
      </c>
      <c r="S22" s="212">
        <f>IF(T22="","",IF(L20=T22,K20,IF(K20="",S34,K21)))</f>
        <v>36</v>
      </c>
      <c r="T22" s="211" t="str">
        <f>_xlfn.IFS(L20="",T43,M20="","",N20="Eliminé",L21,N21="Eliminé",L20,M20&lt;10,L21,M21&lt;10,L20,M20&lt;M21,L20,M21&lt;M20,L21)</f>
        <v>PILOTE 36 P36</v>
      </c>
      <c r="U22" s="210">
        <v>11.7</v>
      </c>
      <c r="V22" s="209" t="str">
        <f>IF(U22="","",IF(U22&lt;$AL$4,"Eliminé",IF(W22="x","Eliminé","")))</f>
        <v/>
      </c>
      <c r="W22" s="208"/>
      <c r="X22" s="190"/>
      <c r="Y22" s="158"/>
      <c r="Z22" s="157"/>
      <c r="AA22" s="172"/>
      <c r="AB22" s="171"/>
      <c r="AC22" s="170"/>
      <c r="AD22" s="155"/>
      <c r="AE22" s="164"/>
      <c r="AF22" s="155"/>
      <c r="AG22" s="189"/>
      <c r="AH22" s="153"/>
      <c r="AN22" s="123" t="s">
        <v>259</v>
      </c>
      <c r="AP22" s="100" t="s">
        <v>258</v>
      </c>
      <c r="AQ22" s="100" t="s">
        <v>257</v>
      </c>
    </row>
    <row r="23" spans="1:43" ht="39.950000000000003" customHeight="1" x14ac:dyDescent="0.2">
      <c r="A23" s="192"/>
      <c r="B23" s="173"/>
      <c r="C23" s="172"/>
      <c r="D23" s="171"/>
      <c r="E23" s="170"/>
      <c r="F23" s="155"/>
      <c r="G23" s="215"/>
      <c r="H23" s="155"/>
      <c r="I23" s="205"/>
      <c r="J23" s="157"/>
      <c r="K23" s="172"/>
      <c r="L23" s="171"/>
      <c r="M23" s="170"/>
      <c r="N23" s="155"/>
      <c r="O23" s="155"/>
      <c r="P23" s="202"/>
      <c r="Q23" s="214"/>
      <c r="R23" s="213"/>
      <c r="S23" s="212">
        <f>IF(T23="","",IF(L25=T23,K25,IF(K25="",S35,K26)))</f>
        <v>10</v>
      </c>
      <c r="T23" s="211" t="str">
        <f>_xlfn.IFS(L25="",T44,M25="","",N25="Eliminé",L26,N26="Eliminé",L25,M25&lt;10,L26,M26&lt;10,L25,M25&lt;M26,L25,M26&lt;M25,L26)</f>
        <v>PILOTE 10 P10</v>
      </c>
      <c r="U23" s="210">
        <v>11.4</v>
      </c>
      <c r="V23" s="209" t="str">
        <f>IF(U23="","",IF(U23&lt;$AL$4,"Eliminé",IF(W23="x","Eliminé","")))</f>
        <v/>
      </c>
      <c r="W23" s="208"/>
      <c r="X23" s="155"/>
      <c r="Y23" s="158"/>
      <c r="Z23" s="157"/>
      <c r="AA23" s="172"/>
      <c r="AB23" s="171"/>
      <c r="AC23" s="170"/>
      <c r="AD23" s="155"/>
      <c r="AE23" s="164"/>
      <c r="AF23" s="155"/>
      <c r="AG23" s="189"/>
      <c r="AH23" s="153"/>
      <c r="AN23" s="123" t="s">
        <v>256</v>
      </c>
      <c r="AP23" s="100" t="s">
        <v>255</v>
      </c>
      <c r="AQ23" s="100" t="s">
        <v>254</v>
      </c>
    </row>
    <row r="24" spans="1:43" ht="39.950000000000003" customHeight="1" x14ac:dyDescent="0.2">
      <c r="A24" s="192"/>
      <c r="B24" s="191" t="s">
        <v>253</v>
      </c>
      <c r="C24" s="183" t="str">
        <f>IF(C44="","",C44)</f>
        <v/>
      </c>
      <c r="D24" s="182" t="str">
        <f>IF(D44="","",D44)</f>
        <v/>
      </c>
      <c r="E24" s="181"/>
      <c r="F24" s="180" t="str">
        <f>IF(E24="","",IF(E24&lt;$AL$4,"Eliminé",IF(G24="x","Eliminé","")))</f>
        <v/>
      </c>
      <c r="G24" s="179"/>
      <c r="H24" s="155"/>
      <c r="I24" s="205"/>
      <c r="J24" s="157"/>
      <c r="K24" s="172"/>
      <c r="L24" s="171"/>
      <c r="M24" s="170"/>
      <c r="N24" s="155"/>
      <c r="O24" s="155"/>
      <c r="P24" s="202"/>
      <c r="Q24" s="207"/>
      <c r="R24" s="157"/>
      <c r="S24" s="159"/>
      <c r="T24" s="162"/>
      <c r="U24" s="161"/>
      <c r="V24" s="160"/>
      <c r="W24" s="159"/>
      <c r="X24" s="155"/>
      <c r="Y24" s="158"/>
      <c r="Z24" s="157"/>
      <c r="AA24" s="172"/>
      <c r="AB24" s="171"/>
      <c r="AC24" s="170"/>
      <c r="AD24" s="155"/>
      <c r="AE24" s="164"/>
      <c r="AF24" s="155"/>
      <c r="AG24" s="189"/>
      <c r="AH24" s="153"/>
      <c r="AN24" s="123" t="s">
        <v>252</v>
      </c>
      <c r="AP24" s="100" t="s">
        <v>251</v>
      </c>
      <c r="AQ24" s="100" t="s">
        <v>250</v>
      </c>
    </row>
    <row r="25" spans="1:43" ht="39.950000000000003" customHeight="1" x14ac:dyDescent="0.2">
      <c r="A25" s="192"/>
      <c r="B25" s="184"/>
      <c r="C25" s="183" t="str">
        <f>IF(C45="","",C45)</f>
        <v/>
      </c>
      <c r="D25" s="182" t="str">
        <f>IF(D45="","",D45)</f>
        <v/>
      </c>
      <c r="E25" s="181"/>
      <c r="F25" s="180" t="str">
        <f>IF(E25="","",IF(E25&lt;$AL$4,"Eliminé",IF(G25="x","Eliminé","")))</f>
        <v/>
      </c>
      <c r="G25" s="179"/>
      <c r="H25" s="206"/>
      <c r="I25" s="205"/>
      <c r="J25" s="204" t="s">
        <v>249</v>
      </c>
      <c r="K25" s="193">
        <f>IF(L25="","",IF(D24=L25,C24,IF(C24="",K38,C25)))</f>
        <v>10</v>
      </c>
      <c r="L25" s="195" t="str">
        <f>_xlfn.IFS(D24="",L38,E24="","",F24="Eliminé",D25,F25="Eliminé",D24,E24&lt;10,D25,E25&lt;10,D24,E24&lt;E25,D24,E25&lt;E24,D25)</f>
        <v>PILOTE 10 P10</v>
      </c>
      <c r="M25" s="203">
        <v>10.52</v>
      </c>
      <c r="N25" s="193" t="str">
        <f>IF(M25="","",IF(M25&lt;$AL$4,"Eliminé",IF(O25="x","Eliminé","")))</f>
        <v/>
      </c>
      <c r="O25" s="193"/>
      <c r="P25" s="202"/>
      <c r="Q25" s="163"/>
      <c r="R25" s="157"/>
      <c r="S25" s="159"/>
      <c r="T25" s="162"/>
      <c r="U25" s="161"/>
      <c r="V25" s="160"/>
      <c r="W25" s="159"/>
      <c r="X25" s="155"/>
      <c r="Y25" s="158"/>
      <c r="Z25" s="157"/>
      <c r="AE25" s="155"/>
      <c r="AF25" s="155"/>
      <c r="AG25" s="154"/>
      <c r="AH25" s="153"/>
      <c r="AI25" s="201" t="s">
        <v>248</v>
      </c>
      <c r="AJ25" s="200"/>
      <c r="AK25" s="200"/>
      <c r="AL25" s="199"/>
      <c r="AN25" s="123" t="s">
        <v>247</v>
      </c>
      <c r="AP25" s="100" t="s">
        <v>246</v>
      </c>
      <c r="AQ25" s="100" t="s">
        <v>245</v>
      </c>
    </row>
    <row r="26" spans="1:43" ht="39.950000000000003" customHeight="1" x14ac:dyDescent="0.2">
      <c r="A26" s="192"/>
      <c r="B26" s="173"/>
      <c r="C26" s="172"/>
      <c r="D26" s="171"/>
      <c r="E26" s="170"/>
      <c r="F26" s="155"/>
      <c r="G26" s="198"/>
      <c r="H26" s="190"/>
      <c r="I26" s="197"/>
      <c r="J26" s="196"/>
      <c r="K26" s="193" t="str">
        <f>IF(L26="","",IF(D27=L26,C27,IF(C27="",K39,C28)))</f>
        <v/>
      </c>
      <c r="L26" s="195" t="str">
        <f>_xlfn.IFS(D27="",L39,E27="","",F27="Eliminé",D28,F28="Eliminé",D27,E27&lt;10,D28,E28&lt;10,D27,E27&lt;E28,D27,E28&lt;E27,D28)</f>
        <v/>
      </c>
      <c r="M26" s="194"/>
      <c r="N26" s="193" t="str">
        <f>IF(M26="","",IF(M26&lt;$AL$4,"Eliminé",IF(O26="x","Eliminé","")))</f>
        <v/>
      </c>
      <c r="O26" s="193"/>
      <c r="P26" s="164"/>
      <c r="Q26" s="163"/>
      <c r="R26" s="157"/>
      <c r="S26" s="159"/>
      <c r="T26" s="166"/>
      <c r="U26" s="161"/>
      <c r="V26" s="160"/>
      <c r="W26" s="159"/>
      <c r="X26" s="155"/>
      <c r="Y26" s="158"/>
      <c r="Z26" s="157"/>
      <c r="AE26" s="164"/>
      <c r="AF26" s="155"/>
      <c r="AG26" s="189"/>
      <c r="AH26" s="153"/>
      <c r="AI26" s="188">
        <f>AH16</f>
        <v>10</v>
      </c>
      <c r="AJ26" s="187"/>
      <c r="AK26" s="187"/>
      <c r="AL26" s="186"/>
      <c r="AN26" s="123" t="s">
        <v>244</v>
      </c>
      <c r="AP26" s="100" t="s">
        <v>243</v>
      </c>
      <c r="AQ26" s="100" t="s">
        <v>242</v>
      </c>
    </row>
    <row r="27" spans="1:43" ht="39.950000000000003" customHeight="1" x14ac:dyDescent="0.2">
      <c r="A27" s="192"/>
      <c r="B27" s="191" t="s">
        <v>241</v>
      </c>
      <c r="C27" s="183" t="str">
        <f>IF(C46="","",C46)</f>
        <v/>
      </c>
      <c r="D27" s="182" t="str">
        <f>IF(D46="","",D46)</f>
        <v/>
      </c>
      <c r="E27" s="181"/>
      <c r="F27" s="180" t="str">
        <f>IF(E27="","",IF(E27&lt;$AL$4,"Eliminé",IF(G27="x","Eliminé","")))</f>
        <v/>
      </c>
      <c r="G27" s="179"/>
      <c r="H27" s="190"/>
      <c r="I27" s="168"/>
      <c r="J27" s="167"/>
      <c r="K27" s="172"/>
      <c r="L27" s="171"/>
      <c r="M27" s="170"/>
      <c r="N27" s="155"/>
      <c r="O27" s="155"/>
      <c r="P27" s="164"/>
      <c r="Q27" s="163"/>
      <c r="R27" s="157"/>
      <c r="S27" s="159"/>
      <c r="T27" s="162"/>
      <c r="U27" s="161"/>
      <c r="V27" s="160"/>
      <c r="W27" s="159"/>
      <c r="X27" s="155"/>
      <c r="Y27" s="158"/>
      <c r="Z27" s="157"/>
      <c r="AE27" s="164"/>
      <c r="AF27" s="155"/>
      <c r="AG27" s="189"/>
      <c r="AH27" s="153"/>
      <c r="AI27" s="188" t="str">
        <f>AI16</f>
        <v>PILOTE 10 P10</v>
      </c>
      <c r="AJ27" s="187"/>
      <c r="AK27" s="187"/>
      <c r="AL27" s="186"/>
      <c r="AN27" s="123" t="s">
        <v>240</v>
      </c>
      <c r="AP27" s="100" t="s">
        <v>239</v>
      </c>
      <c r="AQ27" s="100" t="s">
        <v>238</v>
      </c>
    </row>
    <row r="28" spans="1:43" ht="39.950000000000003" customHeight="1" x14ac:dyDescent="0.2">
      <c r="A28" s="185"/>
      <c r="B28" s="184"/>
      <c r="C28" s="183" t="str">
        <f>IF(C47="","",C47)</f>
        <v/>
      </c>
      <c r="D28" s="182" t="str">
        <f>IF(D47="","",D47)</f>
        <v/>
      </c>
      <c r="E28" s="181"/>
      <c r="F28" s="180" t="str">
        <f>IF(E28="","",IF(E28&lt;$AL$4,"Eliminé",IF(G28="x","Eliminé","")))</f>
        <v/>
      </c>
      <c r="G28" s="179"/>
      <c r="H28" s="155"/>
      <c r="I28" s="168"/>
      <c r="J28" s="167"/>
      <c r="K28" s="172"/>
      <c r="L28" s="171"/>
      <c r="M28" s="170"/>
      <c r="N28" s="155"/>
      <c r="O28" s="155"/>
      <c r="P28" s="155"/>
      <c r="Q28" s="163"/>
      <c r="R28" s="157"/>
      <c r="S28" s="159"/>
      <c r="T28" s="162"/>
      <c r="U28" s="161"/>
      <c r="V28" s="160"/>
      <c r="W28" s="159"/>
      <c r="X28" s="155"/>
      <c r="Y28" s="158"/>
      <c r="Z28" s="157"/>
      <c r="AE28" s="164"/>
      <c r="AF28" s="155"/>
      <c r="AG28" s="154"/>
      <c r="AH28" s="153"/>
      <c r="AI28" s="178">
        <f>MIN(AJ16:AJ16)</f>
        <v>10.022</v>
      </c>
      <c r="AJ28" s="177"/>
      <c r="AK28" s="177"/>
      <c r="AL28" s="176"/>
      <c r="AM28" s="175"/>
      <c r="AN28" s="123" t="s">
        <v>237</v>
      </c>
      <c r="AP28" s="100" t="s">
        <v>236</v>
      </c>
      <c r="AQ28" s="100" t="s">
        <v>235</v>
      </c>
    </row>
    <row r="29" spans="1:43" ht="15" customHeight="1" x14ac:dyDescent="0.2">
      <c r="A29" s="174"/>
      <c r="B29" s="173"/>
      <c r="C29" s="172"/>
      <c r="D29" s="171"/>
      <c r="E29" s="170"/>
      <c r="F29" s="155"/>
      <c r="G29" s="169"/>
      <c r="H29" s="155"/>
      <c r="I29" s="168"/>
      <c r="J29" s="167"/>
      <c r="K29" s="156"/>
      <c r="L29" s="166"/>
      <c r="M29" s="165"/>
      <c r="N29" s="156"/>
      <c r="O29" s="156"/>
      <c r="P29" s="164"/>
      <c r="Q29" s="163"/>
      <c r="R29" s="157"/>
      <c r="S29" s="159"/>
      <c r="T29" s="162"/>
      <c r="U29" s="161"/>
      <c r="V29" s="160"/>
      <c r="W29" s="159"/>
      <c r="X29" s="155"/>
      <c r="Y29" s="158"/>
      <c r="Z29" s="157"/>
      <c r="AE29" s="156"/>
      <c r="AF29" s="155"/>
      <c r="AG29" s="154"/>
      <c r="AH29" s="153"/>
      <c r="AN29" s="123" t="s">
        <v>234</v>
      </c>
      <c r="AP29" s="100" t="s">
        <v>233</v>
      </c>
      <c r="AQ29" s="100" t="s">
        <v>232</v>
      </c>
    </row>
    <row r="30" spans="1:43" s="23" customFormat="1" ht="15" customHeight="1" x14ac:dyDescent="0.2">
      <c r="A30" s="150"/>
      <c r="B30" s="146"/>
      <c r="C30" s="137"/>
      <c r="D30" s="136"/>
      <c r="E30" s="144"/>
      <c r="F30" s="137"/>
      <c r="G30" s="143"/>
      <c r="H30" s="129"/>
      <c r="I30" s="142"/>
      <c r="J30" s="130"/>
      <c r="K30" s="130"/>
      <c r="L30" s="141"/>
      <c r="M30" s="140"/>
      <c r="N30" s="130"/>
      <c r="O30" s="130"/>
      <c r="P30" s="139"/>
      <c r="Q30" s="138"/>
      <c r="R30" s="152"/>
      <c r="S30" s="133"/>
      <c r="T30" s="136"/>
      <c r="U30" s="135"/>
      <c r="V30" s="134"/>
      <c r="W30" s="133"/>
      <c r="X30" s="129"/>
      <c r="Y30" s="132"/>
      <c r="Z30" s="131"/>
      <c r="AB30" s="109"/>
      <c r="AC30" s="108"/>
      <c r="AE30" s="130"/>
      <c r="AF30" s="129"/>
      <c r="AG30" s="151"/>
      <c r="AH30" s="127"/>
      <c r="AI30" s="109"/>
      <c r="AJ30" s="108"/>
      <c r="AN30" s="123" t="s">
        <v>231</v>
      </c>
      <c r="AP30" s="100" t="s">
        <v>230</v>
      </c>
      <c r="AQ30" s="100" t="s">
        <v>229</v>
      </c>
    </row>
    <row r="31" spans="1:43" s="23" customFormat="1" ht="15" customHeight="1" x14ac:dyDescent="0.2">
      <c r="A31" s="150"/>
      <c r="B31" s="146"/>
      <c r="C31" s="137"/>
      <c r="D31" s="145"/>
      <c r="E31" s="144"/>
      <c r="F31" s="137"/>
      <c r="G31" s="143"/>
      <c r="H31" s="129"/>
      <c r="I31" s="142"/>
      <c r="J31" s="131"/>
      <c r="K31" s="130"/>
      <c r="L31" s="141"/>
      <c r="M31" s="140"/>
      <c r="N31" s="130"/>
      <c r="O31" s="130"/>
      <c r="P31" s="139"/>
      <c r="Q31" s="138"/>
      <c r="R31" s="131"/>
      <c r="S31" s="133"/>
      <c r="T31" s="136"/>
      <c r="U31" s="135"/>
      <c r="V31" s="134"/>
      <c r="W31" s="133"/>
      <c r="X31" s="129"/>
      <c r="Y31" s="132"/>
      <c r="Z31" s="131"/>
      <c r="AB31" s="109"/>
      <c r="AC31" s="108"/>
      <c r="AE31" s="130"/>
      <c r="AF31" s="129"/>
      <c r="AG31" s="128"/>
      <c r="AH31" s="127"/>
      <c r="AI31" s="109"/>
      <c r="AJ31" s="108"/>
      <c r="AN31" s="123" t="s">
        <v>228</v>
      </c>
      <c r="AP31" s="100" t="s">
        <v>227</v>
      </c>
      <c r="AQ31" s="100" t="s">
        <v>226</v>
      </c>
    </row>
    <row r="32" spans="1:43" s="23" customFormat="1" ht="15" customHeight="1" x14ac:dyDescent="0.2">
      <c r="A32" s="124">
        <v>1</v>
      </c>
      <c r="B32" s="146"/>
      <c r="C32" s="137" t="str">
        <f>IF(PARTICIPANTS!$M$83&gt;8,PARTICIPANTS!L84,"")</f>
        <v/>
      </c>
      <c r="D32" s="145" t="str">
        <f>IF(PARTICIPANTS!$M$83&gt;8,PARTICIPANTS!M84,"")</f>
        <v/>
      </c>
      <c r="E32" s="144"/>
      <c r="F32" s="137"/>
      <c r="G32" s="143"/>
      <c r="H32" s="129"/>
      <c r="I32" s="142"/>
      <c r="J32" s="131"/>
      <c r="K32" s="148">
        <f>IF(AND(PARTICIPANTS!$M$83&gt;4,PARTICIPANTS!$M$83&lt;=8),PARTICIPANTS!L84,"")</f>
        <v>2</v>
      </c>
      <c r="L32" s="147" t="str">
        <f>IF(AND(PARTICIPANTS!$M$83&gt;4,PARTICIPANTS!$M$83&lt;=8),PARTICIPANTS!M84,"")</f>
        <v>PILOTE 2 P2</v>
      </c>
      <c r="M32" s="140"/>
      <c r="N32" s="130"/>
      <c r="O32" s="130"/>
      <c r="P32" s="139"/>
      <c r="Q32" s="138"/>
      <c r="R32" s="131"/>
      <c r="S32" s="137" t="str">
        <f>IF(AND(PARTICIPANTS!$M$83&gt;2,PARTICIPANTS!$M$83&lt;=4),PARTICIPANTS!L84,"")</f>
        <v/>
      </c>
      <c r="T32" s="136" t="str">
        <f>IF(AND(PARTICIPANTS!$M$83&gt;2,PARTICIPANTS!$M$83&lt;=4),PARTICIPANTS!M84,"")</f>
        <v/>
      </c>
      <c r="U32" s="135"/>
      <c r="V32" s="134"/>
      <c r="W32" s="133"/>
      <c r="X32" s="129"/>
      <c r="Y32" s="132"/>
      <c r="Z32" s="131"/>
      <c r="AA32" s="23" t="str">
        <f>IF(AND(PARTICIPANTS!$M$83&gt;=1,PARTICIPANTS!$M$83&lt;=2),PARTICIPANTS!L84,"")</f>
        <v/>
      </c>
      <c r="AB32" s="109" t="str">
        <f>IF(AND(PARTICIPANTS!$M$83&gt;=1,PARTICIPANTS!$M$83&lt;=2),PARTICIPANTS!M84,"")</f>
        <v/>
      </c>
      <c r="AC32" s="108"/>
      <c r="AE32" s="130"/>
      <c r="AF32" s="129"/>
      <c r="AG32" s="128"/>
      <c r="AH32" s="127"/>
      <c r="AI32" s="109"/>
      <c r="AJ32" s="108"/>
      <c r="AN32" s="123" t="s">
        <v>225</v>
      </c>
      <c r="AP32" s="100" t="s">
        <v>224</v>
      </c>
      <c r="AQ32" s="100" t="s">
        <v>223</v>
      </c>
    </row>
    <row r="33" spans="1:43" s="23" customFormat="1" ht="15" customHeight="1" x14ac:dyDescent="0.2">
      <c r="A33" s="124">
        <v>2</v>
      </c>
      <c r="B33" s="146"/>
      <c r="C33" s="137" t="str">
        <f>IF(PARTICIPANTS!$M$83=16,PARTICIPANTS!L92,IF(PARTICIPANTS!$M$83=15,PARTICIPANTS!L88,IF(PARTICIPANTS!$M$83=14,PARTICIPANTS!L91,IF(PARTICIPANTS!$M$83=13,PARTICIPANTS!L88,IF(PARTICIPANTS!$M$83=12,PARTICIPANTS!L90,IF(PARTICIPANTS!$M$83=11,PARTICIPANTS!L87,IF(PARTICIPANTS!$M$83=10,PARTICIPANTS!L89,IF(PARTICIPANTS!$M$83=9,PARTICIPANTS!L87,""))))))))</f>
        <v/>
      </c>
      <c r="D33" s="137" t="str">
        <f>IF(PARTICIPANTS!$M$83=16,PARTICIPANTS!M92,IF(PARTICIPANTS!$M$83=15,PARTICIPANTS!M88,IF(PARTICIPANTS!$M$83=14,PARTICIPANTS!M91,IF(PARTICIPANTS!$M$83=13,PARTICIPANTS!M88,IF(PARTICIPANTS!$M$83=12,PARTICIPANTS!M90,IF(PARTICIPANTS!$M$83=11,PARTICIPANTS!M87,IF(PARTICIPANTS!$M$83=10,PARTICIPANTS!M89,IF(PARTICIPANTS!$M$83=9,PARTICIPANTS!M87,""))))))))</f>
        <v/>
      </c>
      <c r="E33" s="144"/>
      <c r="F33" s="137"/>
      <c r="G33" s="143"/>
      <c r="H33" s="129"/>
      <c r="I33" s="142"/>
      <c r="J33" s="131"/>
      <c r="K33" s="149">
        <f>IF(PARTICIPANTS!$M$83=8,PARTICIPANTS!L88,IF(PARTICIPANTS!$M$83=7,PARTICIPANTS!L86,IF(PARTICIPANTS!$M$83=6,PARTICIPANTS!L87,IF(PARTICIPANTS!$M$83=5,PARTICIPANTS!L86,""))))</f>
        <v>27</v>
      </c>
      <c r="L33" s="149" t="str">
        <f>IF(PARTICIPANTS!$M$83=8,PARTICIPANTS!M88,IF(PARTICIPANTS!$M$83=7,PARTICIPANTS!M86,IF(PARTICIPANTS!$M$83=6,PARTICIPANTS!M87,IF(PARTICIPANTS!$M$83=5,PARTICIPANTS!M86,""))))</f>
        <v>PILOTE 27 P27</v>
      </c>
      <c r="M33" s="140"/>
      <c r="N33" s="130"/>
      <c r="O33" s="130"/>
      <c r="P33" s="139"/>
      <c r="Q33" s="138"/>
      <c r="R33" s="131"/>
      <c r="S33" s="137" t="str">
        <f>IF(PARTICIPANTS!$M$83=4,PARTICIPANTS!L86,IF(PARTICIPANTS!$M$83=3,PARTICIPANTS!L85,""))</f>
        <v/>
      </c>
      <c r="T33" s="137" t="str">
        <f>IF(PARTICIPANTS!$M$83=4,PARTICIPANTS!M86,IF(PARTICIPANTS!$M$83=3,PARTICIPANTS!M85,""))</f>
        <v/>
      </c>
      <c r="U33" s="135"/>
      <c r="V33" s="134"/>
      <c r="W33" s="133"/>
      <c r="X33" s="129"/>
      <c r="Y33" s="132"/>
      <c r="Z33" s="131"/>
      <c r="AA33" s="23" t="str">
        <f>IF(AND(PARTICIPANTS!$M$83&gt;=1,PARTICIPANTS!$M$83&lt;=2),PARTICIPANTS!L85,"")</f>
        <v/>
      </c>
      <c r="AB33" s="109" t="str">
        <f>IF(AND(PARTICIPANTS!$M$83&gt;=1,PARTICIPANTS!$M$83&lt;=2),PARTICIPANTS!M85,"")</f>
        <v/>
      </c>
      <c r="AC33" s="108"/>
      <c r="AE33" s="130"/>
      <c r="AF33" s="129"/>
      <c r="AG33" s="128"/>
      <c r="AH33" s="127"/>
      <c r="AI33" s="109"/>
      <c r="AJ33" s="108"/>
      <c r="AN33" s="123" t="s">
        <v>222</v>
      </c>
      <c r="AP33" s="100" t="s">
        <v>221</v>
      </c>
      <c r="AQ33" s="100" t="s">
        <v>220</v>
      </c>
    </row>
    <row r="34" spans="1:43" s="23" customFormat="1" ht="15" customHeight="1" x14ac:dyDescent="0.2">
      <c r="A34" s="124">
        <v>3</v>
      </c>
      <c r="B34" s="146"/>
      <c r="C34" s="137" t="str">
        <f>IF(PARTICIPANTS!$M$83=16,PARTICIPANTS!L88,IF(PARTICIPANTS!$M$83=15,PARTICIPANTS!L95,IF(PARTICIPANTS!$M$83=14,PARTICIPANTS!L86,IF(PARTICIPANTS!$M$83=13,PARTICIPANTS!L94,IF(PARTICIPANTS!$M$83=12,PARTICIPANTS!L87,IF(PARTICIPANTS!$M$83=11,PARTICIPANTS!L92,IF(PARTICIPANTS!$M$83=10,PARTICIPANTS!L86,IF(PARTICIPANTS!$M$83=9,PARTICIPANTS!L91,""))))))))</f>
        <v/>
      </c>
      <c r="D34" s="137" t="str">
        <f>IF(PARTICIPANTS!$M$83=16,PARTICIPANTS!M88,IF(PARTICIPANTS!$M$83=15,PARTICIPANTS!M95,IF(PARTICIPANTS!$M$83=14,PARTICIPANTS!M86,IF(PARTICIPANTS!$M$83=13,PARTICIPANTS!M94,IF(PARTICIPANTS!$M$83=12,PARTICIPANTS!M87,IF(PARTICIPANTS!$M$83=11,PARTICIPANTS!M92,IF(PARTICIPANTS!$M$83=10,PARTICIPANTS!M86,IF(PARTICIPANTS!$M$83=9,PARTICIPANTS!M91,""))))))))</f>
        <v/>
      </c>
      <c r="E34" s="144"/>
      <c r="F34" s="137"/>
      <c r="G34" s="143"/>
      <c r="H34" s="129"/>
      <c r="I34" s="142"/>
      <c r="J34" s="131"/>
      <c r="K34" s="149">
        <f>IF(PARTICIPANTS!$M$83=8,PARTICIPANTS!L86,IF(PARTICIPANTS!$M$83=7,PARTICIPANTS!L89,IF(PARTICIPANTS!$M$83=6,PARTICIPANTS!L85,IF(PARTICIPANTS!$M$83=5,PARTICIPANTS!L87,""))))</f>
        <v>25</v>
      </c>
      <c r="L34" s="149" t="str">
        <f>IF(PARTICIPANTS!$M$83=8,PARTICIPANTS!M86,IF(PARTICIPANTS!$M$83=7,PARTICIPANTS!M89,IF(PARTICIPANTS!$M$83=6,PARTICIPANTS!M85,IF(PARTICIPANTS!$M$83=5,PARTICIPANTS!M87,""))))</f>
        <v>PILOTE 25 P25</v>
      </c>
      <c r="M34" s="140"/>
      <c r="N34" s="130"/>
      <c r="O34" s="130"/>
      <c r="P34" s="139"/>
      <c r="Q34" s="138"/>
      <c r="R34" s="131"/>
      <c r="S34" s="137" t="str">
        <f>IF(PARTICIPANTS!$M$83=4,PARTICIPANTS!L85,IF(PARTICIPANTS!$M$83=3,PARTICIPANTS!L86,""))</f>
        <v/>
      </c>
      <c r="T34" s="137" t="str">
        <f>IF(PARTICIPANTS!$M$83=4,PARTICIPANTS!M85,IF(PARTICIPANTS!$M$83=3,PARTICIPANTS!M86,""))</f>
        <v/>
      </c>
      <c r="U34" s="135"/>
      <c r="V34" s="134"/>
      <c r="W34" s="133"/>
      <c r="X34" s="129"/>
      <c r="Y34" s="132"/>
      <c r="Z34" s="131"/>
      <c r="AB34" s="109"/>
      <c r="AC34" s="108"/>
      <c r="AE34" s="130"/>
      <c r="AF34" s="129"/>
      <c r="AG34" s="128"/>
      <c r="AH34" s="127"/>
      <c r="AI34" s="109"/>
      <c r="AJ34" s="108"/>
      <c r="AN34" s="123" t="s">
        <v>219</v>
      </c>
      <c r="AP34" s="100" t="s">
        <v>218</v>
      </c>
      <c r="AQ34" s="100" t="s">
        <v>217</v>
      </c>
    </row>
    <row r="35" spans="1:43" s="23" customFormat="1" ht="15" customHeight="1" x14ac:dyDescent="0.2">
      <c r="A35" s="124">
        <v>4</v>
      </c>
      <c r="B35" s="146"/>
      <c r="C35" s="137" t="str">
        <f>IF(PARTICIPANTS!$M$83=16,PARTICIPANTS!L96,IF(PARTICIPANTS!$M$83=15,PARTICIPANTS!L86,IF(PARTICIPANTS!$M$83=14,PARTICIPANTS!L93,IF(PARTICIPANTS!$M$83=13,PARTICIPANTS!L86,IF(PARTICIPANTS!$M$83=12,PARTICIPANTS!L93,IF(PARTICIPANTS!$M$83=11,PARTICIPANTS!L86,IF(PARTICIPANTS!$M$83=10,PARTICIPANTS!L91,IF(PARTICIPANTS!$M$83=9,PARTICIPANTS!L85,""))))))))</f>
        <v/>
      </c>
      <c r="D35" s="137" t="str">
        <f>IF(PARTICIPANTS!$M$83=16,PARTICIPANTS!M96,IF(PARTICIPANTS!$M$83=15,PARTICIPANTS!M86,IF(PARTICIPANTS!$M$83=14,PARTICIPANTS!M93,IF(PARTICIPANTS!$M$83=13,PARTICIPANTS!M86,IF(PARTICIPANTS!$M$83=12,PARTICIPANTS!M93,IF(PARTICIPANTS!$M$83=11,PARTICIPANTS!M86,IF(PARTICIPANTS!$M$83=10,PARTICIPANTS!M91,IF(PARTICIPANTS!$M$83=9,PARTICIPANTS!M85,""))))))))</f>
        <v/>
      </c>
      <c r="E35" s="144"/>
      <c r="F35" s="137"/>
      <c r="G35" s="143"/>
      <c r="H35" s="129"/>
      <c r="I35" s="142"/>
      <c r="J35" s="131"/>
      <c r="K35" s="149">
        <f>IF(PARTICIPANTS!$M$83=8,PARTICIPANTS!L90,IF(PARTICIPANTS!$M$83=7,PARTICIPANTS!L85,IF(PARTICIPANTS!$M$83=6,PARTICIPANTS!L88,IF(PARTICIPANTS!$M$83=5,PARTICIPANTS!L85,""))))</f>
        <v>15</v>
      </c>
      <c r="L35" s="149" t="str">
        <f>IF(PARTICIPANTS!$M$83=8,PARTICIPANTS!M90,IF(PARTICIPANTS!$M$83=7,PARTICIPANTS!M85,IF(PARTICIPANTS!$M$83=6,PARTICIPANTS!M88,IF(PARTICIPANTS!$M$83=5,PARTICIPANTS!M85,""))))</f>
        <v>PILOTE 15 P15</v>
      </c>
      <c r="M35" s="140"/>
      <c r="N35" s="130"/>
      <c r="O35" s="130"/>
      <c r="P35" s="139"/>
      <c r="Q35" s="138"/>
      <c r="R35" s="131"/>
      <c r="S35" s="137" t="str">
        <f>IF(PARTICIPANTS!$M$83=4,PARTICIPANTS!L87,"")</f>
        <v/>
      </c>
      <c r="T35" s="137" t="str">
        <f>IF(PARTICIPANTS!$M$83=4,PARTICIPANTS!M87,"")</f>
        <v/>
      </c>
      <c r="U35" s="135"/>
      <c r="V35" s="134"/>
      <c r="W35" s="133"/>
      <c r="X35" s="129"/>
      <c r="Y35" s="132"/>
      <c r="Z35" s="131"/>
      <c r="AB35" s="109"/>
      <c r="AC35" s="108"/>
      <c r="AE35" s="130"/>
      <c r="AF35" s="129"/>
      <c r="AG35" s="128"/>
      <c r="AH35" s="127"/>
      <c r="AI35" s="109"/>
      <c r="AJ35" s="108"/>
      <c r="AN35" s="123" t="s">
        <v>216</v>
      </c>
      <c r="AP35" s="100" t="s">
        <v>215</v>
      </c>
      <c r="AQ35" s="100" t="s">
        <v>214</v>
      </c>
    </row>
    <row r="36" spans="1:43" s="23" customFormat="1" ht="15" customHeight="1" x14ac:dyDescent="0.2">
      <c r="A36" s="124">
        <v>5</v>
      </c>
      <c r="B36" s="146"/>
      <c r="C36" s="137" t="str">
        <f>IF(PARTICIPANTS!$M$83=16,PARTICIPANTS!L86,IF(PARTICIPANTS!$M$83=15,PARTICIPANTS!L93,IF(PARTICIPANTS!$M$83=14,PARTICIPANTS!L89,IF(PARTICIPANTS!$M$83=13,PARTICIPANTS!L92,IF(PARTICIPANTS!$M$83=12,PARTICIPANTS!L85,IF(PARTICIPANTS!$M$83=11,PARTICIPANTS!L91,IF(PARTICIPANTS!$M$83=10,PARTICIPANTS!L88,IF(PARTICIPANTS!$M$83=9,PARTICIPANTS!L89,""))))))))</f>
        <v/>
      </c>
      <c r="D36" s="137" t="str">
        <f>IF(PARTICIPANTS!$M$83=16,PARTICIPANTS!M86,IF(PARTICIPANTS!$M$83=15,PARTICIPANTS!M93,IF(PARTICIPANTS!$M$83=14,PARTICIPANTS!M89,IF(PARTICIPANTS!$M$83=13,PARTICIPANTS!M92,IF(PARTICIPANTS!$M$83=12,PARTICIPANTS!M85,IF(PARTICIPANTS!$M$83=11,PARTICIPANTS!M91,IF(PARTICIPANTS!$M$83=10,PARTICIPANTS!M88,IF(PARTICIPANTS!$M$83=9,PARTICIPANTS!M89,""))))))))</f>
        <v/>
      </c>
      <c r="E36" s="144"/>
      <c r="F36" s="137"/>
      <c r="G36" s="143"/>
      <c r="H36" s="129"/>
      <c r="I36" s="142"/>
      <c r="J36" s="131"/>
      <c r="K36" s="149">
        <f>IF(PARTICIPANTS!$M$83=8,PARTICIPANTS!L85,IF(PARTICIPANTS!$M$83=7,PARTICIPANTS!L88,IF(PARTICIPANTS!$M$83=6,PARTICIPANTS!L86,IF(PARTICIPANTS!$M$83=5,PARTICIPANTS!L88,""))))</f>
        <v>36</v>
      </c>
      <c r="L36" s="149" t="str">
        <f>IF(PARTICIPANTS!$M$83=8,PARTICIPANTS!M85,IF(PARTICIPANTS!$M$83=7,PARTICIPANTS!M88,IF(PARTICIPANTS!$M$83=6,PARTICIPANTS!M86,IF(PARTICIPANTS!$M$83=5,PARTICIPANTS!M88,""))))</f>
        <v>PILOTE 36 P36</v>
      </c>
      <c r="M36" s="140"/>
      <c r="N36" s="130"/>
      <c r="O36" s="130"/>
      <c r="P36" s="139"/>
      <c r="Q36" s="138"/>
      <c r="R36" s="131"/>
      <c r="S36" s="137"/>
      <c r="T36" s="136"/>
      <c r="U36" s="135"/>
      <c r="V36" s="134"/>
      <c r="W36" s="133"/>
      <c r="X36" s="129"/>
      <c r="Y36" s="132"/>
      <c r="Z36" s="131"/>
      <c r="AB36" s="109"/>
      <c r="AC36" s="108"/>
      <c r="AE36" s="130"/>
      <c r="AF36" s="129"/>
      <c r="AG36" s="128"/>
      <c r="AH36" s="127"/>
      <c r="AI36" s="109"/>
      <c r="AJ36" s="108"/>
      <c r="AN36" s="123" t="s">
        <v>213</v>
      </c>
      <c r="AP36" s="100" t="s">
        <v>212</v>
      </c>
      <c r="AQ36" s="100" t="s">
        <v>211</v>
      </c>
    </row>
    <row r="37" spans="1:43" s="23" customFormat="1" ht="15" customHeight="1" x14ac:dyDescent="0.2">
      <c r="A37" s="124">
        <v>6</v>
      </c>
      <c r="B37" s="146"/>
      <c r="C37" s="137" t="str">
        <f>IF(PARTICIPANTS!$M$83=16,PARTICIPANTS!L94,IF(PARTICIPANTS!$M$83=15,PARTICIPANTS!L90,IF(PARTICIPANTS!$M$83=14,PARTICIPANTS!L96,IF(PARTICIPANTS!$M$83=13,PARTICIPANTS!L89,IF(PARTICIPANTS!$M$83=12,PARTICIPANTS!L91,IF(PARTICIPANTS!$M$83=11,PARTICIPANTS!L89,IF(PARTICIPANTS!$M$83=10,PARTICIPANTS!L93,IF(PARTICIPANTS!$M$83=9,PARTICIPANTS!L86,""))))))))</f>
        <v/>
      </c>
      <c r="D37" s="137" t="str">
        <f>IF(PARTICIPANTS!$M$83=16,PARTICIPANTS!M94,IF(PARTICIPANTS!$M$83=15,PARTICIPANTS!M90,IF(PARTICIPANTS!$M$83=14,PARTICIPANTS!M96,IF(PARTICIPANTS!$M$83=13,PARTICIPANTS!M89,IF(PARTICIPANTS!$M$83=12,PARTICIPANTS!M91,IF(PARTICIPANTS!$M$83=11,PARTICIPANTS!M89,IF(PARTICIPANTS!$M$83=10,PARTICIPANTS!M93,IF(PARTICIPANTS!$M$83=9,PARTICIPANTS!M86,""))))))))</f>
        <v/>
      </c>
      <c r="E37" s="144"/>
      <c r="F37" s="137"/>
      <c r="G37" s="143"/>
      <c r="H37" s="129"/>
      <c r="I37" s="142"/>
      <c r="J37" s="131"/>
      <c r="K37" s="149">
        <f>IF(PARTICIPANTS!$M$83=8,PARTICIPANTS!L89,IF(PARTICIPANTS!$M$83=7,PARTICIPANTS!L87,IF(PARTICIPANTS!$M$83=6,PARTICIPANTS!L89,"")))</f>
        <v>39</v>
      </c>
      <c r="L37" s="149" t="str">
        <f>IF(PARTICIPANTS!$M$83=8,PARTICIPANTS!M89,IF(PARTICIPANTS!$M$83=7,PARTICIPANTS!M87,IF(PARTICIPANTS!$M$83=6,PARTICIPANTS!M89,"")))</f>
        <v>PILOTE 39 P39</v>
      </c>
      <c r="M37" s="140"/>
      <c r="N37" s="130"/>
      <c r="O37" s="130"/>
      <c r="P37" s="139"/>
      <c r="Q37" s="138"/>
      <c r="R37" s="131"/>
      <c r="S37" s="137"/>
      <c r="T37" s="136"/>
      <c r="U37" s="135"/>
      <c r="V37" s="134"/>
      <c r="W37" s="133"/>
      <c r="X37" s="129"/>
      <c r="Y37" s="132"/>
      <c r="Z37" s="131"/>
      <c r="AB37" s="109"/>
      <c r="AC37" s="108"/>
      <c r="AE37" s="130"/>
      <c r="AF37" s="129"/>
      <c r="AG37" s="128"/>
      <c r="AH37" s="127"/>
      <c r="AI37" s="109"/>
      <c r="AJ37" s="108"/>
      <c r="AN37" s="123" t="s">
        <v>210</v>
      </c>
      <c r="AP37" s="100" t="s">
        <v>209</v>
      </c>
      <c r="AQ37" s="100" t="s">
        <v>208</v>
      </c>
    </row>
    <row r="38" spans="1:43" s="23" customFormat="1" ht="15" customHeight="1" x14ac:dyDescent="0.2">
      <c r="A38" s="124">
        <v>7</v>
      </c>
      <c r="B38" s="146"/>
      <c r="C38" s="137" t="str">
        <f>IF(PARTICIPANTS!$M$83=16,PARTICIPANTS!L90,IF(PARTICIPANTS!$M$83=15,PARTICIPANTS!L97,IF(PARTICIPANTS!$M$83=14,PARTICIPANTS!L85,IF(PARTICIPANTS!$M$83=13,PARTICIPANTS!L95,IF(PARTICIPANTS!$M$83=12,PARTICIPANTS!L88,IF(PARTICIPANTS!$M$83=11,PARTICIPANTS!L93,IF(PARTICIPANTS!$M$83=10,PARTICIPANTS!L85,IF(PARTICIPANTS!$M$83=9,PARTICIPANTS!L90,""))))))))</f>
        <v/>
      </c>
      <c r="D38" s="137" t="str">
        <f>IF(PARTICIPANTS!$M$83=16,PARTICIPANTS!M90,IF(PARTICIPANTS!$M$83=15,PARTICIPANTS!M97,IF(PARTICIPANTS!$M$83=14,PARTICIPANTS!M85,IF(PARTICIPANTS!$M$83=13,PARTICIPANTS!M95,IF(PARTICIPANTS!$M$83=12,PARTICIPANTS!M88,IF(PARTICIPANTS!$M$83=11,PARTICIPANTS!M93,IF(PARTICIPANTS!$M$83=10,PARTICIPANTS!M85,IF(PARTICIPANTS!$M$83=9,PARTICIPANTS!M90,""))))))))</f>
        <v/>
      </c>
      <c r="E38" s="144"/>
      <c r="F38" s="137"/>
      <c r="G38" s="143"/>
      <c r="H38" s="129"/>
      <c r="I38" s="142"/>
      <c r="J38" s="131"/>
      <c r="K38" s="149">
        <f>IF(PARTICIPANTS!$M$83=8,PARTICIPANTS!L87,IF(PARTICIPANTS!$M$83=7,PARTICIPANTS!L90,""))</f>
        <v>10</v>
      </c>
      <c r="L38" s="149" t="str">
        <f>IF(PARTICIPANTS!$M$83=8,PARTICIPANTS!M87,IF(PARTICIPANTS!$M$83=7,PARTICIPANTS!M90,""))</f>
        <v>PILOTE 10 P10</v>
      </c>
      <c r="M38" s="140"/>
      <c r="N38" s="130"/>
      <c r="O38" s="130"/>
      <c r="P38" s="139"/>
      <c r="Q38" s="138"/>
      <c r="R38" s="131"/>
      <c r="S38" s="137"/>
      <c r="T38" s="136"/>
      <c r="U38" s="135"/>
      <c r="V38" s="134"/>
      <c r="W38" s="133"/>
      <c r="X38" s="129"/>
      <c r="Y38" s="132"/>
      <c r="Z38" s="131"/>
      <c r="AB38" s="109"/>
      <c r="AC38" s="108"/>
      <c r="AE38" s="130"/>
      <c r="AF38" s="129"/>
      <c r="AG38" s="128"/>
      <c r="AH38" s="127"/>
      <c r="AI38" s="109"/>
      <c r="AJ38" s="108"/>
      <c r="AN38" s="123" t="s">
        <v>207</v>
      </c>
      <c r="AP38" s="100" t="s">
        <v>206</v>
      </c>
      <c r="AQ38" s="100" t="s">
        <v>205</v>
      </c>
    </row>
    <row r="39" spans="1:43" s="23" customFormat="1" ht="15" customHeight="1" x14ac:dyDescent="0.2">
      <c r="A39" s="124">
        <v>8</v>
      </c>
      <c r="B39" s="146"/>
      <c r="C39" s="137" t="str">
        <f>IF(PARTICIPANTS!$M$83=16,PARTICIPANTS!L98,IF(PARTICIPANTS!$M$83=15,PARTICIPANTS!L85,IF(PARTICIPANTS!$M$83=14,PARTICIPANTS!L92,IF(PARTICIPANTS!$M$83=13,PARTICIPANTS!L85,IF(PARTICIPANTS!$M$83=12,PARTICIPANTS!L94,IF(PARTICIPANTS!$M$83=11,PARTICIPANTS!L85,IF(PARTICIPANTS!$M$83=10,PARTICIPANTS!L90,IF(PARTICIPANTS!$M$83=9,PARTICIPANTS!L88,""))))))))</f>
        <v/>
      </c>
      <c r="D39" s="137" t="str">
        <f>IF(PARTICIPANTS!$M$83=16,PARTICIPANTS!M98,IF(PARTICIPANTS!$M$83=15,PARTICIPANTS!M85,IF(PARTICIPANTS!$M$83=14,PARTICIPANTS!M92,IF(PARTICIPANTS!$M$83=13,PARTICIPANTS!M85,IF(PARTICIPANTS!$M$83=12,PARTICIPANTS!M94,IF(PARTICIPANTS!$M$83=11,PARTICIPANTS!M85,IF(PARTICIPANTS!$M$83=10,PARTICIPANTS!M90,IF(PARTICIPANTS!$M$83=9,PARTICIPANTS!M88,""))))))))</f>
        <v/>
      </c>
      <c r="E39" s="144"/>
      <c r="F39" s="137"/>
      <c r="G39" s="143"/>
      <c r="H39" s="129"/>
      <c r="I39" s="142"/>
      <c r="J39" s="131"/>
      <c r="K39" s="149" t="str">
        <f>IF(PARTICIPANTS!$M$83=8,PARTICIPANTS!L91,"")</f>
        <v/>
      </c>
      <c r="L39" s="149" t="str">
        <f>IF(PARTICIPANTS!$M$83=8,PARTICIPANTS!M91,"")</f>
        <v/>
      </c>
      <c r="M39" s="140"/>
      <c r="N39" s="130"/>
      <c r="O39" s="130"/>
      <c r="P39" s="139"/>
      <c r="Q39" s="138"/>
      <c r="R39" s="131"/>
      <c r="S39" s="137"/>
      <c r="T39" s="136"/>
      <c r="U39" s="135"/>
      <c r="V39" s="134"/>
      <c r="W39" s="133"/>
      <c r="X39" s="129"/>
      <c r="Y39" s="132"/>
      <c r="Z39" s="131"/>
      <c r="AB39" s="109"/>
      <c r="AC39" s="108"/>
      <c r="AE39" s="130"/>
      <c r="AF39" s="129"/>
      <c r="AG39" s="128"/>
      <c r="AH39" s="127"/>
      <c r="AI39" s="109"/>
      <c r="AJ39" s="108"/>
      <c r="AN39" s="123" t="s">
        <v>204</v>
      </c>
      <c r="AP39" s="100" t="s">
        <v>203</v>
      </c>
      <c r="AQ39" s="100" t="s">
        <v>202</v>
      </c>
    </row>
    <row r="40" spans="1:43" s="23" customFormat="1" ht="15" customHeight="1" x14ac:dyDescent="0.2">
      <c r="A40" s="124">
        <v>9</v>
      </c>
      <c r="B40" s="146"/>
      <c r="C40" s="137" t="str">
        <f>IF(PARTICIPANTS!$M$83=16,PARTICIPANTS!L85,IF(PARTICIPANTS!$M$83=15,PARTICIPANTS!L92,IF(PARTICIPANTS!$M$83=14,PARTICIPANTS!L88,IF(PARTICIPANTS!$M$83=13,PARTICIPANTS!L91,IF(PARTICIPANTS!$M$83=12,PARTICIPANTS!L86,IF(PARTICIPANTS!$M$83=11,PARTICIPANTS!L90,IF(PARTICIPANTS!$M$83=10,PARTICIPANTS!L87,IF(PARTICIPANTS!$M$83=9,PARTICIPANTS!L92,""))))))))</f>
        <v/>
      </c>
      <c r="D40" s="137" t="str">
        <f>IF(PARTICIPANTS!$M$83=16,PARTICIPANTS!M85,IF(PARTICIPANTS!$M$83=15,PARTICIPANTS!M92,IF(PARTICIPANTS!$M$83=14,PARTICIPANTS!M88,IF(PARTICIPANTS!$M$83=13,PARTICIPANTS!M91,IF(PARTICIPANTS!$M$83=12,PARTICIPANTS!M86,IF(PARTICIPANTS!$M$83=11,PARTICIPANTS!M90,IF(PARTICIPANTS!$M$83=10,PARTICIPANTS!M87,IF(PARTICIPANTS!$M$83=9,PARTICIPANTS!M92,""))))))))</f>
        <v/>
      </c>
      <c r="E40" s="144"/>
      <c r="F40" s="137"/>
      <c r="G40" s="143"/>
      <c r="H40" s="129"/>
      <c r="I40" s="142"/>
      <c r="J40" s="131"/>
      <c r="K40" s="148"/>
      <c r="L40" s="147"/>
      <c r="M40" s="140"/>
      <c r="N40" s="130"/>
      <c r="O40" s="130"/>
      <c r="P40" s="139"/>
      <c r="Q40" s="138"/>
      <c r="R40" s="131"/>
      <c r="S40" s="137"/>
      <c r="T40" s="136"/>
      <c r="U40" s="135"/>
      <c r="V40" s="134"/>
      <c r="W40" s="133"/>
      <c r="X40" s="129"/>
      <c r="Y40" s="132"/>
      <c r="Z40" s="131"/>
      <c r="AB40" s="109"/>
      <c r="AC40" s="108"/>
      <c r="AE40" s="130"/>
      <c r="AF40" s="129"/>
      <c r="AG40" s="128"/>
      <c r="AH40" s="127"/>
      <c r="AI40" s="109"/>
      <c r="AJ40" s="108"/>
      <c r="AN40" s="123" t="s">
        <v>201</v>
      </c>
      <c r="AP40" s="100" t="s">
        <v>200</v>
      </c>
      <c r="AQ40" s="100" t="s">
        <v>199</v>
      </c>
    </row>
    <row r="41" spans="1:43" s="23" customFormat="1" ht="15" customHeight="1" x14ac:dyDescent="0.2">
      <c r="A41" s="124">
        <v>10</v>
      </c>
      <c r="B41" s="146"/>
      <c r="C41" s="137" t="str">
        <f>IF(PARTICIPANTS!$M$83=16,PARTICIPANTS!L93,IF(PARTICIPANTS!$M$83=15,PARTICIPANTS!L89,IF(PARTICIPANTS!$M$83=14,PARTICIPANTS!L95,IF(PARTICIPANTS!$M$83=13,PARTICIPANTS!L87,IF(PARTICIPANTS!$M$83=12,PARTICIPANTS!L92,IF(PARTICIPANTS!$M$83=11,PARTICIPANTS!L88,IF(PARTICIPANTS!$M$83=10,PARTICIPANTS!L93,"")))))))</f>
        <v/>
      </c>
      <c r="D41" s="137" t="str">
        <f>IF(PARTICIPANTS!$M$83=16,PARTICIPANTS!M93,IF(PARTICIPANTS!$M$83=15,PARTICIPANTS!M89,IF(PARTICIPANTS!$M$83=14,PARTICIPANTS!M95,IF(PARTICIPANTS!$M$83=13,PARTICIPANTS!M87,IF(PARTICIPANTS!$M$83=12,PARTICIPANTS!M92,IF(PARTICIPANTS!$M$83=11,PARTICIPANTS!M88,IF(PARTICIPANTS!$M$83=10,PARTICIPANTS!M93,"")))))))</f>
        <v/>
      </c>
      <c r="E41" s="144"/>
      <c r="F41" s="137"/>
      <c r="G41" s="143"/>
      <c r="H41" s="129"/>
      <c r="I41" s="142"/>
      <c r="J41" s="131"/>
      <c r="K41" s="148"/>
      <c r="L41" s="147"/>
      <c r="M41" s="140"/>
      <c r="N41" s="130"/>
      <c r="O41" s="130"/>
      <c r="P41" s="139"/>
      <c r="Q41" s="138"/>
      <c r="R41" s="131"/>
      <c r="S41" s="137"/>
      <c r="T41" s="136"/>
      <c r="U41" s="135"/>
      <c r="V41" s="134"/>
      <c r="W41" s="133"/>
      <c r="X41" s="129"/>
      <c r="Y41" s="132"/>
      <c r="Z41" s="131"/>
      <c r="AB41" s="109"/>
      <c r="AC41" s="108"/>
      <c r="AE41" s="130"/>
      <c r="AF41" s="129"/>
      <c r="AG41" s="128"/>
      <c r="AH41" s="127"/>
      <c r="AI41" s="109"/>
      <c r="AJ41" s="108"/>
      <c r="AN41" s="123" t="s">
        <v>198</v>
      </c>
      <c r="AP41" s="100" t="s">
        <v>197</v>
      </c>
      <c r="AQ41" s="100" t="s">
        <v>196</v>
      </c>
    </row>
    <row r="42" spans="1:43" s="23" customFormat="1" ht="15" customHeight="1" x14ac:dyDescent="0.2">
      <c r="A42" s="124">
        <v>11</v>
      </c>
      <c r="B42" s="146"/>
      <c r="C42" s="137" t="str">
        <f>IF(PARTICIPANTS!$M$83=16,PARTICIPANTS!L89,IF(PARTICIPANTS!$M$83=15,PARTICIPANTS!L97,IF(PARTICIPANTS!$M$83=14,PARTICIPANTS!L87,IF(PARTICIPANTS!$M$83=13,PARTICIPANTS!L93,IF(PARTICIPANTS!$M$83=12,PARTICIPANTS!L89,IF(PARTICIPANTS!$M$83=11,PARTICIPANTS!L94,""))))))</f>
        <v/>
      </c>
      <c r="D42" s="137" t="str">
        <f>IF(PARTICIPANTS!$M$83=16,PARTICIPANTS!M89,IF(PARTICIPANTS!$M$83=15,PARTICIPANTS!M97,IF(PARTICIPANTS!$M$83=14,PARTICIPANTS!M87,IF(PARTICIPANTS!$M$83=13,PARTICIPANTS!M93,IF(PARTICIPANTS!$M$83=12,PARTICIPANTS!M89,IF(PARTICIPANTS!$M$83=11,PARTICIPANTS!M94,""))))))</f>
        <v/>
      </c>
      <c r="E42" s="144"/>
      <c r="F42" s="137"/>
      <c r="G42" s="143"/>
      <c r="H42" s="129"/>
      <c r="I42" s="142"/>
      <c r="J42" s="131"/>
      <c r="K42" s="148"/>
      <c r="L42" s="147"/>
      <c r="M42" s="140"/>
      <c r="N42" s="130"/>
      <c r="O42" s="130"/>
      <c r="P42" s="139"/>
      <c r="Q42" s="138"/>
      <c r="R42" s="131"/>
      <c r="S42" s="137"/>
      <c r="T42" s="136"/>
      <c r="U42" s="135"/>
      <c r="V42" s="134"/>
      <c r="W42" s="133"/>
      <c r="X42" s="129"/>
      <c r="Y42" s="132"/>
      <c r="Z42" s="131"/>
      <c r="AB42" s="109"/>
      <c r="AC42" s="108"/>
      <c r="AE42" s="130"/>
      <c r="AF42" s="129"/>
      <c r="AG42" s="128"/>
      <c r="AH42" s="127"/>
      <c r="AI42" s="109"/>
      <c r="AJ42" s="108"/>
      <c r="AN42" s="123" t="s">
        <v>195</v>
      </c>
      <c r="AP42" s="100" t="s">
        <v>194</v>
      </c>
      <c r="AQ42" s="100" t="s">
        <v>193</v>
      </c>
    </row>
    <row r="43" spans="1:43" s="23" customFormat="1" ht="15" customHeight="1" x14ac:dyDescent="0.2">
      <c r="A43" s="124">
        <v>12</v>
      </c>
      <c r="B43" s="146"/>
      <c r="C43" s="137" t="str">
        <f>IF(PARTICIPANTS!$M$83=16,PARTICIPANTS!L97,IF(PARTICIPANTS!$M$83=15,PARTICIPANTS!L87,IF(PARTICIPANTS!$M$83=14,PARTICIPANTS!L94,IF(PARTICIPANTS!$M$83=13,PARTICIPANTS!L90,IF(PARTICIPANTS!$M$83=12,PARTICIPANTS!L95,"")))))</f>
        <v/>
      </c>
      <c r="D43" s="137" t="str">
        <f>IF(PARTICIPANTS!$M$83=16,PARTICIPANTS!M97,IF(PARTICIPANTS!$M$83=15,PARTICIPANTS!M87,IF(PARTICIPANTS!$M$83=14,PARTICIPANTS!M94,IF(PARTICIPANTS!$M$83=13,PARTICIPANTS!M90,IF(PARTICIPANTS!$M$83=12,PARTICIPANTS!M95,"")))))</f>
        <v/>
      </c>
      <c r="E43" s="144"/>
      <c r="F43" s="137"/>
      <c r="G43" s="143"/>
      <c r="H43" s="129"/>
      <c r="I43" s="142"/>
      <c r="J43" s="131"/>
      <c r="K43" s="130"/>
      <c r="L43" s="141"/>
      <c r="M43" s="140"/>
      <c r="N43" s="130"/>
      <c r="O43" s="130"/>
      <c r="P43" s="139"/>
      <c r="Q43" s="138"/>
      <c r="R43" s="131"/>
      <c r="S43" s="137"/>
      <c r="T43" s="136"/>
      <c r="U43" s="135"/>
      <c r="V43" s="134"/>
      <c r="W43" s="133"/>
      <c r="X43" s="129"/>
      <c r="Y43" s="132"/>
      <c r="Z43" s="131"/>
      <c r="AB43" s="109"/>
      <c r="AC43" s="108"/>
      <c r="AE43" s="130"/>
      <c r="AF43" s="129"/>
      <c r="AG43" s="128"/>
      <c r="AH43" s="127"/>
      <c r="AI43" s="109"/>
      <c r="AJ43" s="108"/>
      <c r="AN43" s="123" t="s">
        <v>192</v>
      </c>
      <c r="AP43" s="100" t="s">
        <v>191</v>
      </c>
      <c r="AQ43" s="100" t="s">
        <v>190</v>
      </c>
    </row>
    <row r="44" spans="1:43" s="23" customFormat="1" ht="15" customHeight="1" x14ac:dyDescent="0.2">
      <c r="A44" s="124">
        <v>13</v>
      </c>
      <c r="B44" s="146"/>
      <c r="C44" s="137" t="str">
        <f>IF(PARTICIPANTS!$M$83=16,PARTICIPANTS!L87,IF(PARTICIPANTS!$M$83=15,PARTICIPANTS!L94,IF(PARTICIPANTS!$M$83=14,PARTICIPANTS!L90,IF(PARTICIPANTS!$M$83=13,PARTICIPANTS!L96,""))))</f>
        <v/>
      </c>
      <c r="D44" s="137" t="str">
        <f>IF(PARTICIPANTS!$M$83=16,PARTICIPANTS!M87,IF(PARTICIPANTS!$M$83=15,PARTICIPANTS!M94,IF(PARTICIPANTS!$M$83=14,PARTICIPANTS!M90,IF(PARTICIPANTS!$M$83=13,PARTICIPANTS!M96,""))))</f>
        <v/>
      </c>
      <c r="E44" s="144"/>
      <c r="F44" s="137"/>
      <c r="G44" s="143"/>
      <c r="H44" s="129"/>
      <c r="I44" s="142"/>
      <c r="J44" s="131"/>
      <c r="K44" s="130"/>
      <c r="L44" s="141"/>
      <c r="M44" s="140"/>
      <c r="N44" s="130"/>
      <c r="O44" s="130"/>
      <c r="P44" s="139"/>
      <c r="Q44" s="138"/>
      <c r="R44" s="131"/>
      <c r="S44" s="137"/>
      <c r="T44" s="136"/>
      <c r="U44" s="135"/>
      <c r="V44" s="134"/>
      <c r="W44" s="133"/>
      <c r="X44" s="129"/>
      <c r="Y44" s="132"/>
      <c r="Z44" s="131"/>
      <c r="AB44" s="109"/>
      <c r="AC44" s="108"/>
      <c r="AE44" s="130"/>
      <c r="AF44" s="129"/>
      <c r="AG44" s="128"/>
      <c r="AH44" s="127"/>
      <c r="AI44" s="109"/>
      <c r="AJ44" s="108"/>
      <c r="AN44" s="123" t="s">
        <v>189</v>
      </c>
      <c r="AP44" s="100" t="s">
        <v>188</v>
      </c>
      <c r="AQ44" s="100" t="s">
        <v>187</v>
      </c>
    </row>
    <row r="45" spans="1:43" s="23" customFormat="1" ht="15" customHeight="1" x14ac:dyDescent="0.2">
      <c r="A45" s="124">
        <v>14</v>
      </c>
      <c r="B45" s="146"/>
      <c r="C45" s="137" t="str">
        <f>IF(PARTICIPANTS!$M$83=16,PARTICIPANTS!L95,IF(PARTICIPANTS!$M$83=15,PARTICIPANTS!L91,IF(PARTICIPANTS!$M$83=14,PARTICIPANTS!L97,"")))</f>
        <v/>
      </c>
      <c r="D45" s="137" t="str">
        <f>IF(PARTICIPANTS!$M$83=16,PARTICIPANTS!M95,IF(PARTICIPANTS!$M$83=15,PARTICIPANTS!M91,IF(PARTICIPANTS!$M$83=14,PARTICIPANTS!M97,"")))</f>
        <v/>
      </c>
      <c r="E45" s="144"/>
      <c r="F45" s="137"/>
      <c r="G45" s="143"/>
      <c r="H45" s="129"/>
      <c r="I45" s="142"/>
      <c r="J45" s="131"/>
      <c r="K45" s="130"/>
      <c r="L45" s="141"/>
      <c r="M45" s="140"/>
      <c r="N45" s="130"/>
      <c r="O45" s="130"/>
      <c r="P45" s="139"/>
      <c r="Q45" s="138"/>
      <c r="R45" s="131"/>
      <c r="S45" s="137"/>
      <c r="T45" s="136"/>
      <c r="U45" s="135"/>
      <c r="V45" s="134"/>
      <c r="W45" s="133"/>
      <c r="X45" s="129"/>
      <c r="Y45" s="132"/>
      <c r="Z45" s="131"/>
      <c r="AB45" s="109"/>
      <c r="AC45" s="108"/>
      <c r="AE45" s="130"/>
      <c r="AF45" s="129"/>
      <c r="AG45" s="128"/>
      <c r="AH45" s="127"/>
      <c r="AI45" s="109"/>
      <c r="AJ45" s="108"/>
      <c r="AN45" s="123" t="s">
        <v>186</v>
      </c>
      <c r="AP45" s="100"/>
      <c r="AQ45" s="100"/>
    </row>
    <row r="46" spans="1:43" s="23" customFormat="1" ht="15" customHeight="1" x14ac:dyDescent="0.2">
      <c r="A46" s="124">
        <v>15</v>
      </c>
      <c r="B46" s="146"/>
      <c r="C46" s="137" t="str">
        <f>IF(PARTICIPANTS!$M$83=16,PARTICIPANTS!L91,IF(PARTICIPANTS!$M$83=15,PARTICIPANTS!L98,""))</f>
        <v/>
      </c>
      <c r="D46" s="137" t="str">
        <f>IF(PARTICIPANTS!$M$83=16,PARTICIPANTS!M91,IF(PARTICIPANTS!$M$83=15,PARTICIPANTS!M98,""))</f>
        <v/>
      </c>
      <c r="E46" s="144"/>
      <c r="F46" s="137"/>
      <c r="G46" s="143"/>
      <c r="H46" s="129"/>
      <c r="I46" s="142"/>
      <c r="J46" s="131"/>
      <c r="K46" s="130"/>
      <c r="L46" s="141"/>
      <c r="M46" s="140"/>
      <c r="N46" s="130"/>
      <c r="O46" s="130"/>
      <c r="P46" s="139"/>
      <c r="Q46" s="138"/>
      <c r="R46" s="131"/>
      <c r="S46" s="137"/>
      <c r="T46" s="136"/>
      <c r="U46" s="135"/>
      <c r="V46" s="134"/>
      <c r="W46" s="133"/>
      <c r="X46" s="129"/>
      <c r="Y46" s="132"/>
      <c r="Z46" s="131"/>
      <c r="AB46" s="109"/>
      <c r="AC46" s="108"/>
      <c r="AE46" s="130"/>
      <c r="AF46" s="129"/>
      <c r="AG46" s="128"/>
      <c r="AH46" s="127"/>
      <c r="AI46" s="109"/>
      <c r="AJ46" s="108"/>
      <c r="AN46" s="123" t="s">
        <v>185</v>
      </c>
      <c r="AP46" s="100"/>
      <c r="AQ46" s="100"/>
    </row>
    <row r="47" spans="1:43" s="23" customFormat="1" ht="20.100000000000001" customHeight="1" x14ac:dyDescent="0.2">
      <c r="A47" s="124">
        <v>16</v>
      </c>
      <c r="B47" s="146"/>
      <c r="C47" s="137" t="str">
        <f>IF(PARTICIPANTS!$M$83=16,PARTICIPANTS!L99,"")</f>
        <v/>
      </c>
      <c r="D47" s="137" t="str">
        <f>IF(PARTICIPANTS!$M$83=16,PARTICIPANTS!M99,"")</f>
        <v/>
      </c>
      <c r="E47" s="144"/>
      <c r="F47" s="137"/>
      <c r="G47" s="143"/>
      <c r="H47" s="129"/>
      <c r="I47" s="142"/>
      <c r="J47" s="131"/>
      <c r="K47" s="130"/>
      <c r="L47" s="141"/>
      <c r="M47" s="140"/>
      <c r="N47" s="130"/>
      <c r="O47" s="130"/>
      <c r="P47" s="139"/>
      <c r="Q47" s="138"/>
      <c r="R47" s="131"/>
      <c r="S47" s="137"/>
      <c r="T47" s="136"/>
      <c r="U47" s="135"/>
      <c r="V47" s="134"/>
      <c r="W47" s="133"/>
      <c r="X47" s="129"/>
      <c r="Y47" s="132"/>
      <c r="Z47" s="131"/>
      <c r="AB47" s="109"/>
      <c r="AC47" s="108"/>
      <c r="AE47" s="130"/>
      <c r="AF47" s="129"/>
      <c r="AG47" s="128"/>
      <c r="AH47" s="127"/>
      <c r="AI47" s="109"/>
      <c r="AJ47" s="108"/>
      <c r="AN47" s="123" t="s">
        <v>184</v>
      </c>
      <c r="AP47" s="100"/>
      <c r="AQ47" s="100"/>
    </row>
    <row r="48" spans="1:43" s="23" customFormat="1" ht="20.100000000000001" customHeight="1" x14ac:dyDescent="0.2">
      <c r="A48" s="124">
        <v>17</v>
      </c>
      <c r="B48" s="146"/>
      <c r="C48" s="137"/>
      <c r="D48" s="145"/>
      <c r="E48" s="144"/>
      <c r="F48" s="137"/>
      <c r="G48" s="143"/>
      <c r="H48" s="129"/>
      <c r="I48" s="142"/>
      <c r="J48" s="131"/>
      <c r="K48" s="130"/>
      <c r="L48" s="141"/>
      <c r="M48" s="140"/>
      <c r="N48" s="130"/>
      <c r="O48" s="130"/>
      <c r="P48" s="139"/>
      <c r="Q48" s="138"/>
      <c r="R48" s="131"/>
      <c r="S48" s="137"/>
      <c r="T48" s="136"/>
      <c r="U48" s="135"/>
      <c r="V48" s="134"/>
      <c r="W48" s="133"/>
      <c r="X48" s="129"/>
      <c r="Y48" s="132"/>
      <c r="Z48" s="131"/>
      <c r="AB48" s="109"/>
      <c r="AC48" s="108"/>
      <c r="AE48" s="130"/>
      <c r="AF48" s="129"/>
      <c r="AG48" s="128"/>
      <c r="AH48" s="127"/>
      <c r="AI48" s="109"/>
      <c r="AJ48" s="108"/>
      <c r="AN48" s="123" t="s">
        <v>183</v>
      </c>
      <c r="AP48" s="100"/>
      <c r="AQ48" s="100"/>
    </row>
    <row r="49" spans="1:43" s="23" customFormat="1" ht="20.100000000000001" customHeight="1" x14ac:dyDescent="0.2">
      <c r="A49" s="124">
        <v>18</v>
      </c>
      <c r="B49" s="146"/>
      <c r="C49" s="137"/>
      <c r="D49" s="145"/>
      <c r="E49" s="144"/>
      <c r="F49" s="137"/>
      <c r="G49" s="143"/>
      <c r="H49" s="129"/>
      <c r="I49" s="142"/>
      <c r="J49" s="131"/>
      <c r="K49" s="130"/>
      <c r="L49" s="141"/>
      <c r="M49" s="140"/>
      <c r="N49" s="130"/>
      <c r="O49" s="130"/>
      <c r="P49" s="139"/>
      <c r="Q49" s="138"/>
      <c r="R49" s="131"/>
      <c r="S49" s="137"/>
      <c r="T49" s="136"/>
      <c r="U49" s="135"/>
      <c r="V49" s="134"/>
      <c r="W49" s="133"/>
      <c r="X49" s="129"/>
      <c r="Y49" s="132"/>
      <c r="Z49" s="131"/>
      <c r="AB49" s="109"/>
      <c r="AC49" s="108"/>
      <c r="AE49" s="130"/>
      <c r="AF49" s="129"/>
      <c r="AG49" s="128"/>
      <c r="AH49" s="127"/>
      <c r="AI49" s="109"/>
      <c r="AJ49" s="108"/>
      <c r="AN49" s="123" t="s">
        <v>182</v>
      </c>
      <c r="AP49" s="100"/>
      <c r="AQ49" s="100"/>
    </row>
    <row r="50" spans="1:43" s="23" customFormat="1" ht="20.100000000000001" customHeight="1" x14ac:dyDescent="0.2">
      <c r="A50" s="124">
        <v>19</v>
      </c>
      <c r="B50" s="146"/>
      <c r="C50" s="137"/>
      <c r="D50" s="145"/>
      <c r="E50" s="144"/>
      <c r="F50" s="137"/>
      <c r="G50" s="143"/>
      <c r="H50" s="129"/>
      <c r="I50" s="142"/>
      <c r="J50" s="131"/>
      <c r="K50" s="130"/>
      <c r="L50" s="141"/>
      <c r="M50" s="140"/>
      <c r="N50" s="130"/>
      <c r="O50" s="130"/>
      <c r="P50" s="139"/>
      <c r="Q50" s="138"/>
      <c r="R50" s="131"/>
      <c r="S50" s="137"/>
      <c r="T50" s="136"/>
      <c r="U50" s="135"/>
      <c r="V50" s="134"/>
      <c r="W50" s="133"/>
      <c r="X50" s="129"/>
      <c r="Y50" s="132"/>
      <c r="Z50" s="131"/>
      <c r="AB50" s="109"/>
      <c r="AC50" s="108"/>
      <c r="AE50" s="130"/>
      <c r="AF50" s="129"/>
      <c r="AG50" s="128"/>
      <c r="AH50" s="127"/>
      <c r="AI50" s="109"/>
      <c r="AJ50" s="108"/>
      <c r="AN50" s="123" t="s">
        <v>181</v>
      </c>
      <c r="AP50" s="100"/>
      <c r="AQ50" s="100"/>
    </row>
    <row r="51" spans="1:43" s="23" customFormat="1" ht="17.100000000000001" customHeight="1" x14ac:dyDescent="0.2">
      <c r="A51" s="124">
        <v>20</v>
      </c>
      <c r="B51" s="146"/>
      <c r="C51" s="137"/>
      <c r="D51" s="145"/>
      <c r="E51" s="144"/>
      <c r="F51" s="137"/>
      <c r="G51" s="143"/>
      <c r="H51" s="129"/>
      <c r="I51" s="142"/>
      <c r="J51" s="131"/>
      <c r="K51" s="130"/>
      <c r="L51" s="141"/>
      <c r="M51" s="140"/>
      <c r="N51" s="130"/>
      <c r="O51" s="130"/>
      <c r="P51" s="139"/>
      <c r="Q51" s="138"/>
      <c r="R51" s="131"/>
      <c r="S51" s="137"/>
      <c r="T51" s="136"/>
      <c r="U51" s="135"/>
      <c r="V51" s="134"/>
      <c r="W51" s="133"/>
      <c r="X51" s="129"/>
      <c r="Y51" s="132"/>
      <c r="Z51" s="131"/>
      <c r="AB51" s="109"/>
      <c r="AC51" s="108"/>
      <c r="AE51" s="130"/>
      <c r="AF51" s="129"/>
      <c r="AG51" s="128"/>
      <c r="AH51" s="127"/>
      <c r="AI51" s="109"/>
      <c r="AJ51" s="108"/>
      <c r="AN51" s="123" t="s">
        <v>180</v>
      </c>
      <c r="AP51" s="100"/>
      <c r="AQ51" s="100"/>
    </row>
    <row r="52" spans="1:43" s="23" customFormat="1" ht="17.100000000000001" customHeight="1" x14ac:dyDescent="0.2">
      <c r="A52" s="124">
        <v>21</v>
      </c>
      <c r="B52" s="146"/>
      <c r="C52" s="137"/>
      <c r="D52" s="145"/>
      <c r="E52" s="144"/>
      <c r="F52" s="137"/>
      <c r="G52" s="143"/>
      <c r="H52" s="129"/>
      <c r="I52" s="142"/>
      <c r="J52" s="131"/>
      <c r="K52" s="130"/>
      <c r="L52" s="141"/>
      <c r="M52" s="140"/>
      <c r="N52" s="130"/>
      <c r="O52" s="130"/>
      <c r="P52" s="139"/>
      <c r="Q52" s="138"/>
      <c r="R52" s="131"/>
      <c r="S52" s="137"/>
      <c r="T52" s="136"/>
      <c r="U52" s="135"/>
      <c r="V52" s="134"/>
      <c r="W52" s="133"/>
      <c r="X52" s="129"/>
      <c r="Y52" s="132"/>
      <c r="Z52" s="131"/>
      <c r="AB52" s="109"/>
      <c r="AC52" s="108"/>
      <c r="AE52" s="130"/>
      <c r="AF52" s="129"/>
      <c r="AG52" s="128"/>
      <c r="AH52" s="127"/>
      <c r="AI52" s="109"/>
      <c r="AJ52" s="108"/>
      <c r="AN52" s="123" t="s">
        <v>179</v>
      </c>
      <c r="AP52" s="100"/>
      <c r="AQ52" s="100"/>
    </row>
    <row r="53" spans="1:43" s="23" customFormat="1" ht="17.100000000000001" customHeight="1" x14ac:dyDescent="0.2">
      <c r="A53" s="124">
        <v>22</v>
      </c>
      <c r="B53" s="146"/>
      <c r="C53" s="137"/>
      <c r="D53" s="145"/>
      <c r="E53" s="144"/>
      <c r="F53" s="137"/>
      <c r="G53" s="143"/>
      <c r="H53" s="129"/>
      <c r="I53" s="142"/>
      <c r="J53" s="131"/>
      <c r="K53" s="130"/>
      <c r="L53" s="141"/>
      <c r="M53" s="140"/>
      <c r="N53" s="130"/>
      <c r="O53" s="130"/>
      <c r="P53" s="139"/>
      <c r="Q53" s="138"/>
      <c r="R53" s="131"/>
      <c r="S53" s="137"/>
      <c r="T53" s="136"/>
      <c r="U53" s="135"/>
      <c r="V53" s="134"/>
      <c r="W53" s="133"/>
      <c r="X53" s="129"/>
      <c r="Y53" s="132"/>
      <c r="Z53" s="131"/>
      <c r="AB53" s="109"/>
      <c r="AC53" s="108"/>
      <c r="AE53" s="130"/>
      <c r="AF53" s="129"/>
      <c r="AG53" s="128"/>
      <c r="AH53" s="127"/>
      <c r="AI53" s="109"/>
      <c r="AJ53" s="108"/>
      <c r="AN53" s="123" t="s">
        <v>178</v>
      </c>
      <c r="AP53" s="100"/>
      <c r="AQ53" s="100"/>
    </row>
    <row r="54" spans="1:43" s="23" customFormat="1" ht="17.100000000000001" customHeight="1" x14ac:dyDescent="0.2">
      <c r="A54" s="124">
        <v>23</v>
      </c>
      <c r="B54" s="146"/>
      <c r="C54" s="137"/>
      <c r="D54" s="145"/>
      <c r="E54" s="144"/>
      <c r="F54" s="137"/>
      <c r="G54" s="143"/>
      <c r="H54" s="129"/>
      <c r="I54" s="142"/>
      <c r="J54" s="131"/>
      <c r="K54" s="130"/>
      <c r="L54" s="141"/>
      <c r="M54" s="140"/>
      <c r="N54" s="130"/>
      <c r="O54" s="130"/>
      <c r="P54" s="139"/>
      <c r="Q54" s="138"/>
      <c r="R54" s="131"/>
      <c r="S54" s="137"/>
      <c r="T54" s="136"/>
      <c r="U54" s="135"/>
      <c r="V54" s="134"/>
      <c r="W54" s="133"/>
      <c r="X54" s="129"/>
      <c r="Y54" s="132"/>
      <c r="Z54" s="131"/>
      <c r="AB54" s="109"/>
      <c r="AC54" s="108"/>
      <c r="AE54" s="130"/>
      <c r="AF54" s="129"/>
      <c r="AG54" s="128"/>
      <c r="AH54" s="127"/>
      <c r="AI54" s="109"/>
      <c r="AJ54" s="108"/>
      <c r="AN54" s="123" t="s">
        <v>177</v>
      </c>
      <c r="AP54" s="100"/>
      <c r="AQ54" s="100"/>
    </row>
    <row r="55" spans="1:43" s="23" customFormat="1" ht="17.100000000000001" customHeight="1" x14ac:dyDescent="0.2">
      <c r="A55" s="124">
        <v>24</v>
      </c>
      <c r="B55" s="146"/>
      <c r="C55" s="137"/>
      <c r="D55" s="145"/>
      <c r="E55" s="144"/>
      <c r="F55" s="137"/>
      <c r="G55" s="143"/>
      <c r="H55" s="129"/>
      <c r="I55" s="142"/>
      <c r="J55" s="131"/>
      <c r="K55" s="130"/>
      <c r="L55" s="141"/>
      <c r="M55" s="140"/>
      <c r="N55" s="130"/>
      <c r="O55" s="130"/>
      <c r="P55" s="139"/>
      <c r="Q55" s="138"/>
      <c r="R55" s="131"/>
      <c r="S55" s="137"/>
      <c r="T55" s="136"/>
      <c r="U55" s="135"/>
      <c r="V55" s="134"/>
      <c r="W55" s="133"/>
      <c r="X55" s="129"/>
      <c r="Y55" s="132"/>
      <c r="Z55" s="131"/>
      <c r="AB55" s="109"/>
      <c r="AC55" s="108"/>
      <c r="AE55" s="130"/>
      <c r="AF55" s="129"/>
      <c r="AG55" s="128"/>
      <c r="AH55" s="127"/>
      <c r="AI55" s="109"/>
      <c r="AJ55" s="108"/>
      <c r="AN55" s="123" t="s">
        <v>176</v>
      </c>
      <c r="AP55" s="100"/>
      <c r="AQ55" s="100"/>
    </row>
    <row r="56" spans="1:43" s="23" customFormat="1" ht="17.100000000000001" customHeight="1" x14ac:dyDescent="0.2">
      <c r="A56" s="124">
        <v>25</v>
      </c>
      <c r="B56" s="146"/>
      <c r="C56" s="137"/>
      <c r="D56" s="145"/>
      <c r="E56" s="144"/>
      <c r="F56" s="137"/>
      <c r="G56" s="143"/>
      <c r="H56" s="129"/>
      <c r="I56" s="142"/>
      <c r="J56" s="131"/>
      <c r="K56" s="130"/>
      <c r="L56" s="141"/>
      <c r="M56" s="140"/>
      <c r="N56" s="130"/>
      <c r="O56" s="130"/>
      <c r="P56" s="139"/>
      <c r="Q56" s="138"/>
      <c r="R56" s="131"/>
      <c r="S56" s="137"/>
      <c r="T56" s="136"/>
      <c r="U56" s="135"/>
      <c r="V56" s="134"/>
      <c r="W56" s="133"/>
      <c r="X56" s="129"/>
      <c r="Y56" s="132"/>
      <c r="Z56" s="131"/>
      <c r="AB56" s="109"/>
      <c r="AC56" s="108"/>
      <c r="AE56" s="130"/>
      <c r="AF56" s="129"/>
      <c r="AG56" s="128"/>
      <c r="AH56" s="127"/>
      <c r="AI56" s="109"/>
      <c r="AJ56" s="108"/>
      <c r="AN56" s="123" t="s">
        <v>175</v>
      </c>
      <c r="AP56" s="100"/>
      <c r="AQ56" s="100"/>
    </row>
    <row r="57" spans="1:43" s="23" customFormat="1" ht="17.100000000000001" customHeight="1" x14ac:dyDescent="0.2">
      <c r="A57" s="124">
        <v>26</v>
      </c>
      <c r="B57" s="146"/>
      <c r="C57" s="137"/>
      <c r="D57" s="145"/>
      <c r="E57" s="144"/>
      <c r="F57" s="137"/>
      <c r="G57" s="143"/>
      <c r="H57" s="129"/>
      <c r="I57" s="142"/>
      <c r="J57" s="131"/>
      <c r="K57" s="130"/>
      <c r="L57" s="141"/>
      <c r="M57" s="140"/>
      <c r="N57" s="130"/>
      <c r="O57" s="130"/>
      <c r="P57" s="139"/>
      <c r="Q57" s="138"/>
      <c r="R57" s="131"/>
      <c r="S57" s="137"/>
      <c r="T57" s="136"/>
      <c r="U57" s="135"/>
      <c r="V57" s="134"/>
      <c r="W57" s="133"/>
      <c r="X57" s="129"/>
      <c r="Y57" s="132"/>
      <c r="Z57" s="131"/>
      <c r="AB57" s="109"/>
      <c r="AC57" s="108"/>
      <c r="AE57" s="130"/>
      <c r="AF57" s="129"/>
      <c r="AG57" s="128"/>
      <c r="AH57" s="127"/>
      <c r="AI57" s="109"/>
      <c r="AJ57" s="108"/>
      <c r="AN57" s="123" t="s">
        <v>174</v>
      </c>
      <c r="AP57" s="100"/>
      <c r="AQ57" s="100"/>
    </row>
    <row r="58" spans="1:43" s="23" customFormat="1" ht="17.100000000000001" customHeight="1" x14ac:dyDescent="0.2">
      <c r="A58" s="124">
        <v>27</v>
      </c>
      <c r="B58" s="146"/>
      <c r="C58" s="137"/>
      <c r="D58" s="145"/>
      <c r="E58" s="144"/>
      <c r="F58" s="137"/>
      <c r="G58" s="143"/>
      <c r="H58" s="129"/>
      <c r="I58" s="142"/>
      <c r="J58" s="131"/>
      <c r="K58" s="130"/>
      <c r="L58" s="141"/>
      <c r="M58" s="140"/>
      <c r="N58" s="130"/>
      <c r="O58" s="130"/>
      <c r="P58" s="139"/>
      <c r="Q58" s="138"/>
      <c r="R58" s="131"/>
      <c r="S58" s="137"/>
      <c r="T58" s="136"/>
      <c r="U58" s="135"/>
      <c r="V58" s="134"/>
      <c r="W58" s="133"/>
      <c r="X58" s="129"/>
      <c r="Y58" s="132"/>
      <c r="Z58" s="131"/>
      <c r="AB58" s="109"/>
      <c r="AC58" s="108"/>
      <c r="AE58" s="130"/>
      <c r="AF58" s="129"/>
      <c r="AG58" s="128"/>
      <c r="AH58" s="127"/>
      <c r="AI58" s="109"/>
      <c r="AJ58" s="108"/>
      <c r="AN58" s="123" t="s">
        <v>173</v>
      </c>
      <c r="AP58" s="100"/>
      <c r="AQ58" s="100"/>
    </row>
    <row r="59" spans="1:43" s="23" customFormat="1" ht="17.100000000000001" customHeight="1" x14ac:dyDescent="0.2">
      <c r="A59" s="124">
        <v>28</v>
      </c>
      <c r="B59" s="146"/>
      <c r="C59" s="137"/>
      <c r="D59" s="145"/>
      <c r="E59" s="144"/>
      <c r="F59" s="137"/>
      <c r="G59" s="143"/>
      <c r="H59" s="129"/>
      <c r="I59" s="142"/>
      <c r="J59" s="131"/>
      <c r="K59" s="130"/>
      <c r="L59" s="141"/>
      <c r="M59" s="140"/>
      <c r="N59" s="130"/>
      <c r="O59" s="130"/>
      <c r="P59" s="139"/>
      <c r="Q59" s="138"/>
      <c r="R59" s="131"/>
      <c r="S59" s="137"/>
      <c r="T59" s="136"/>
      <c r="U59" s="135"/>
      <c r="V59" s="134"/>
      <c r="W59" s="133"/>
      <c r="X59" s="129"/>
      <c r="Y59" s="132"/>
      <c r="Z59" s="131"/>
      <c r="AB59" s="109"/>
      <c r="AC59" s="108"/>
      <c r="AE59" s="130"/>
      <c r="AF59" s="129"/>
      <c r="AG59" s="128"/>
      <c r="AH59" s="127"/>
      <c r="AI59" s="109"/>
      <c r="AJ59" s="108"/>
      <c r="AN59" s="123" t="s">
        <v>172</v>
      </c>
      <c r="AP59" s="100"/>
      <c r="AQ59" s="100"/>
    </row>
    <row r="60" spans="1:43" s="23" customFormat="1" ht="17.100000000000001" customHeight="1" x14ac:dyDescent="0.2">
      <c r="A60" s="124">
        <v>29</v>
      </c>
      <c r="B60" s="146"/>
      <c r="C60" s="137"/>
      <c r="D60" s="145"/>
      <c r="E60" s="144"/>
      <c r="F60" s="137"/>
      <c r="G60" s="143"/>
      <c r="H60" s="129"/>
      <c r="I60" s="142"/>
      <c r="J60" s="131"/>
      <c r="K60" s="130"/>
      <c r="L60" s="141"/>
      <c r="M60" s="140"/>
      <c r="N60" s="130"/>
      <c r="O60" s="130"/>
      <c r="P60" s="139"/>
      <c r="Q60" s="138"/>
      <c r="R60" s="131"/>
      <c r="S60" s="137"/>
      <c r="T60" s="136"/>
      <c r="U60" s="135"/>
      <c r="V60" s="134"/>
      <c r="W60" s="133"/>
      <c r="X60" s="129"/>
      <c r="Y60" s="132"/>
      <c r="Z60" s="131"/>
      <c r="AB60" s="109"/>
      <c r="AC60" s="108"/>
      <c r="AE60" s="130"/>
      <c r="AF60" s="129"/>
      <c r="AG60" s="128"/>
      <c r="AH60" s="127"/>
      <c r="AI60" s="109"/>
      <c r="AJ60" s="108"/>
      <c r="AN60" s="123" t="s">
        <v>171</v>
      </c>
      <c r="AP60" s="100"/>
      <c r="AQ60" s="100"/>
    </row>
    <row r="61" spans="1:43" s="23" customFormat="1" ht="17.100000000000001" customHeight="1" x14ac:dyDescent="0.2">
      <c r="A61" s="124">
        <v>30</v>
      </c>
      <c r="B61" s="146"/>
      <c r="C61" s="137"/>
      <c r="D61" s="145"/>
      <c r="E61" s="144"/>
      <c r="F61" s="137"/>
      <c r="G61" s="143"/>
      <c r="H61" s="129"/>
      <c r="I61" s="142"/>
      <c r="J61" s="131"/>
      <c r="K61" s="130"/>
      <c r="L61" s="141"/>
      <c r="M61" s="140"/>
      <c r="N61" s="130"/>
      <c r="O61" s="130"/>
      <c r="P61" s="139"/>
      <c r="Q61" s="138"/>
      <c r="R61" s="131"/>
      <c r="S61" s="137"/>
      <c r="T61" s="136"/>
      <c r="U61" s="135"/>
      <c r="V61" s="134"/>
      <c r="W61" s="133"/>
      <c r="X61" s="129"/>
      <c r="Y61" s="132"/>
      <c r="Z61" s="131"/>
      <c r="AB61" s="109"/>
      <c r="AC61" s="108"/>
      <c r="AE61" s="130"/>
      <c r="AF61" s="129"/>
      <c r="AG61" s="128"/>
      <c r="AH61" s="127"/>
      <c r="AI61" s="109"/>
      <c r="AJ61" s="108"/>
      <c r="AN61" s="123" t="s">
        <v>170</v>
      </c>
      <c r="AP61" s="100"/>
      <c r="AQ61" s="100"/>
    </row>
    <row r="62" spans="1:43" s="23" customFormat="1" ht="17.100000000000001" customHeight="1" x14ac:dyDescent="0.2">
      <c r="A62" s="124">
        <v>31</v>
      </c>
      <c r="B62" s="146"/>
      <c r="C62" s="137"/>
      <c r="D62" s="145"/>
      <c r="E62" s="144"/>
      <c r="F62" s="137"/>
      <c r="G62" s="143"/>
      <c r="H62" s="129"/>
      <c r="I62" s="142"/>
      <c r="J62" s="131"/>
      <c r="K62" s="130"/>
      <c r="L62" s="141"/>
      <c r="M62" s="140"/>
      <c r="N62" s="130"/>
      <c r="O62" s="130"/>
      <c r="P62" s="139"/>
      <c r="Q62" s="138"/>
      <c r="R62" s="131"/>
      <c r="S62" s="137"/>
      <c r="T62" s="136"/>
      <c r="U62" s="135"/>
      <c r="V62" s="134"/>
      <c r="W62" s="133"/>
      <c r="X62" s="129"/>
      <c r="Y62" s="132"/>
      <c r="Z62" s="131"/>
      <c r="AB62" s="109"/>
      <c r="AC62" s="108"/>
      <c r="AE62" s="130"/>
      <c r="AF62" s="129"/>
      <c r="AG62" s="128"/>
      <c r="AH62" s="127"/>
      <c r="AI62" s="109"/>
      <c r="AJ62" s="108"/>
      <c r="AN62" s="123" t="s">
        <v>169</v>
      </c>
      <c r="AP62" s="100"/>
      <c r="AQ62" s="100"/>
    </row>
    <row r="63" spans="1:43" s="23" customFormat="1" ht="17.100000000000001" customHeight="1" x14ac:dyDescent="0.2">
      <c r="A63" s="124">
        <v>32</v>
      </c>
      <c r="B63" s="146"/>
      <c r="C63" s="137"/>
      <c r="D63" s="145"/>
      <c r="E63" s="144"/>
      <c r="F63" s="137"/>
      <c r="G63" s="143"/>
      <c r="H63" s="129"/>
      <c r="I63" s="142"/>
      <c r="J63" s="131"/>
      <c r="K63" s="130"/>
      <c r="L63" s="141"/>
      <c r="M63" s="140"/>
      <c r="N63" s="130"/>
      <c r="O63" s="130"/>
      <c r="P63" s="139"/>
      <c r="Q63" s="138"/>
      <c r="R63" s="131"/>
      <c r="S63" s="137"/>
      <c r="T63" s="136"/>
      <c r="U63" s="135"/>
      <c r="V63" s="134"/>
      <c r="W63" s="133"/>
      <c r="X63" s="129"/>
      <c r="Y63" s="132"/>
      <c r="Z63" s="131"/>
      <c r="AB63" s="109"/>
      <c r="AC63" s="108"/>
      <c r="AE63" s="130"/>
      <c r="AF63" s="129"/>
      <c r="AG63" s="128"/>
      <c r="AH63" s="127"/>
      <c r="AI63" s="109"/>
      <c r="AJ63" s="108"/>
      <c r="AN63" s="123" t="s">
        <v>168</v>
      </c>
      <c r="AP63" s="100"/>
      <c r="AQ63" s="100"/>
    </row>
    <row r="64" spans="1:43" s="23" customFormat="1" ht="17.100000000000001" customHeight="1" x14ac:dyDescent="0.2">
      <c r="A64" s="124">
        <v>33</v>
      </c>
      <c r="B64" s="146"/>
      <c r="C64" s="137"/>
      <c r="D64" s="145"/>
      <c r="E64" s="144"/>
      <c r="F64" s="137"/>
      <c r="G64" s="143"/>
      <c r="H64" s="129"/>
      <c r="I64" s="142"/>
      <c r="J64" s="131"/>
      <c r="K64" s="130"/>
      <c r="L64" s="141"/>
      <c r="M64" s="140"/>
      <c r="N64" s="130"/>
      <c r="O64" s="130"/>
      <c r="P64" s="139"/>
      <c r="Q64" s="138"/>
      <c r="R64" s="131"/>
      <c r="S64" s="137"/>
      <c r="T64" s="136"/>
      <c r="U64" s="135"/>
      <c r="V64" s="134"/>
      <c r="W64" s="133"/>
      <c r="X64" s="129"/>
      <c r="Y64" s="132"/>
      <c r="Z64" s="131"/>
      <c r="AB64" s="109"/>
      <c r="AC64" s="108"/>
      <c r="AE64" s="130"/>
      <c r="AF64" s="129"/>
      <c r="AG64" s="128"/>
      <c r="AH64" s="127"/>
      <c r="AI64" s="109"/>
      <c r="AJ64" s="108"/>
      <c r="AN64" s="123" t="s">
        <v>167</v>
      </c>
      <c r="AP64" s="100"/>
      <c r="AQ64" s="100"/>
    </row>
    <row r="65" spans="1:43" s="23" customFormat="1" ht="17.100000000000001" customHeight="1" x14ac:dyDescent="0.2">
      <c r="A65" s="124">
        <v>34</v>
      </c>
      <c r="B65" s="146"/>
      <c r="C65" s="137"/>
      <c r="D65" s="145"/>
      <c r="E65" s="144"/>
      <c r="F65" s="137"/>
      <c r="G65" s="143"/>
      <c r="H65" s="129"/>
      <c r="I65" s="142"/>
      <c r="J65" s="131"/>
      <c r="K65" s="130"/>
      <c r="L65" s="141"/>
      <c r="M65" s="140"/>
      <c r="N65" s="130"/>
      <c r="O65" s="130"/>
      <c r="P65" s="139"/>
      <c r="Q65" s="138"/>
      <c r="R65" s="131"/>
      <c r="S65" s="137"/>
      <c r="T65" s="136"/>
      <c r="U65" s="135"/>
      <c r="V65" s="134"/>
      <c r="W65" s="133"/>
      <c r="X65" s="129"/>
      <c r="Y65" s="132"/>
      <c r="Z65" s="131"/>
      <c r="AB65" s="109"/>
      <c r="AC65" s="108"/>
      <c r="AE65" s="130"/>
      <c r="AF65" s="129"/>
      <c r="AG65" s="128"/>
      <c r="AH65" s="127"/>
      <c r="AI65" s="109"/>
      <c r="AJ65" s="108"/>
      <c r="AN65" s="123" t="s">
        <v>166</v>
      </c>
      <c r="AP65" s="100"/>
      <c r="AQ65" s="100"/>
    </row>
    <row r="66" spans="1:43" s="23" customFormat="1" ht="17.100000000000001" customHeight="1" x14ac:dyDescent="0.2">
      <c r="A66" s="124">
        <v>35</v>
      </c>
      <c r="B66" s="146"/>
      <c r="C66" s="137"/>
      <c r="D66" s="145"/>
      <c r="E66" s="144"/>
      <c r="F66" s="137"/>
      <c r="G66" s="143"/>
      <c r="H66" s="129"/>
      <c r="I66" s="142"/>
      <c r="J66" s="131"/>
      <c r="K66" s="130"/>
      <c r="L66" s="141"/>
      <c r="M66" s="140"/>
      <c r="N66" s="130"/>
      <c r="O66" s="130"/>
      <c r="P66" s="139"/>
      <c r="Q66" s="138"/>
      <c r="R66" s="131"/>
      <c r="S66" s="137"/>
      <c r="T66" s="136"/>
      <c r="U66" s="135"/>
      <c r="V66" s="134"/>
      <c r="W66" s="133"/>
      <c r="X66" s="129"/>
      <c r="Y66" s="132"/>
      <c r="Z66" s="131"/>
      <c r="AB66" s="109"/>
      <c r="AC66" s="108"/>
      <c r="AE66" s="130"/>
      <c r="AF66" s="129"/>
      <c r="AG66" s="128"/>
      <c r="AH66" s="127"/>
      <c r="AI66" s="109"/>
      <c r="AJ66" s="108"/>
      <c r="AN66" s="123" t="s">
        <v>165</v>
      </c>
      <c r="AP66" s="100"/>
      <c r="AQ66" s="100"/>
    </row>
    <row r="67" spans="1:43" s="23" customFormat="1" ht="17.100000000000001" customHeight="1" x14ac:dyDescent="0.2">
      <c r="A67" s="124">
        <v>36</v>
      </c>
      <c r="B67" s="146"/>
      <c r="C67" s="137"/>
      <c r="D67" s="145"/>
      <c r="E67" s="144"/>
      <c r="F67" s="137"/>
      <c r="G67" s="143"/>
      <c r="H67" s="129"/>
      <c r="I67" s="142"/>
      <c r="J67" s="131"/>
      <c r="K67" s="130"/>
      <c r="L67" s="141"/>
      <c r="M67" s="140"/>
      <c r="N67" s="130"/>
      <c r="O67" s="130"/>
      <c r="P67" s="139"/>
      <c r="Q67" s="138"/>
      <c r="R67" s="131"/>
      <c r="S67" s="137"/>
      <c r="T67" s="136"/>
      <c r="U67" s="135"/>
      <c r="V67" s="134"/>
      <c r="W67" s="133"/>
      <c r="X67" s="129"/>
      <c r="Y67" s="132"/>
      <c r="Z67" s="131"/>
      <c r="AB67" s="109"/>
      <c r="AC67" s="108"/>
      <c r="AE67" s="130"/>
      <c r="AF67" s="129"/>
      <c r="AG67" s="128"/>
      <c r="AH67" s="127"/>
      <c r="AI67" s="109"/>
      <c r="AJ67" s="108"/>
      <c r="AN67" s="123" t="s">
        <v>164</v>
      </c>
      <c r="AP67" s="100"/>
      <c r="AQ67" s="100"/>
    </row>
    <row r="68" spans="1:43" s="23" customFormat="1" ht="17.100000000000001" customHeight="1" x14ac:dyDescent="0.2">
      <c r="A68" s="124">
        <v>37</v>
      </c>
      <c r="B68" s="146"/>
      <c r="C68" s="137"/>
      <c r="D68" s="145"/>
      <c r="E68" s="144"/>
      <c r="F68" s="137"/>
      <c r="G68" s="143"/>
      <c r="H68" s="129"/>
      <c r="I68" s="142"/>
      <c r="J68" s="131"/>
      <c r="K68" s="130"/>
      <c r="L68" s="141"/>
      <c r="M68" s="140"/>
      <c r="N68" s="130"/>
      <c r="O68" s="130"/>
      <c r="P68" s="139"/>
      <c r="Q68" s="138"/>
      <c r="R68" s="131"/>
      <c r="S68" s="137"/>
      <c r="T68" s="136"/>
      <c r="U68" s="135"/>
      <c r="V68" s="134"/>
      <c r="W68" s="133"/>
      <c r="X68" s="129"/>
      <c r="Y68" s="132"/>
      <c r="Z68" s="131"/>
      <c r="AB68" s="109"/>
      <c r="AC68" s="108"/>
      <c r="AE68" s="130"/>
      <c r="AF68" s="129"/>
      <c r="AG68" s="128"/>
      <c r="AH68" s="127"/>
      <c r="AI68" s="109"/>
      <c r="AJ68" s="108"/>
      <c r="AN68" s="123" t="s">
        <v>163</v>
      </c>
      <c r="AP68" s="100"/>
      <c r="AQ68" s="100"/>
    </row>
    <row r="69" spans="1:43" s="23" customFormat="1" ht="17.100000000000001" customHeight="1" x14ac:dyDescent="0.2">
      <c r="A69" s="124">
        <v>38</v>
      </c>
      <c r="B69" s="146"/>
      <c r="C69" s="137"/>
      <c r="D69" s="145"/>
      <c r="E69" s="144"/>
      <c r="F69" s="137"/>
      <c r="G69" s="143"/>
      <c r="H69" s="129"/>
      <c r="I69" s="142"/>
      <c r="J69" s="131"/>
      <c r="K69" s="130"/>
      <c r="L69" s="141"/>
      <c r="M69" s="140"/>
      <c r="N69" s="130"/>
      <c r="O69" s="130"/>
      <c r="P69" s="139"/>
      <c r="Q69" s="138"/>
      <c r="R69" s="131"/>
      <c r="S69" s="137"/>
      <c r="T69" s="136"/>
      <c r="U69" s="135"/>
      <c r="V69" s="134"/>
      <c r="W69" s="133"/>
      <c r="X69" s="129"/>
      <c r="Y69" s="132"/>
      <c r="Z69" s="131"/>
      <c r="AB69" s="109"/>
      <c r="AC69" s="108"/>
      <c r="AE69" s="130"/>
      <c r="AF69" s="129"/>
      <c r="AG69" s="128"/>
      <c r="AH69" s="127"/>
      <c r="AI69" s="109"/>
      <c r="AJ69" s="108"/>
      <c r="AN69" s="123" t="s">
        <v>162</v>
      </c>
      <c r="AP69" s="100"/>
      <c r="AQ69" s="100"/>
    </row>
    <row r="70" spans="1:43" s="23" customFormat="1" ht="17.100000000000001" customHeight="1" x14ac:dyDescent="0.2">
      <c r="A70" s="124">
        <v>39</v>
      </c>
      <c r="B70" s="146"/>
      <c r="C70" s="137"/>
      <c r="D70" s="145"/>
      <c r="E70" s="144"/>
      <c r="F70" s="137"/>
      <c r="G70" s="143"/>
      <c r="H70" s="129"/>
      <c r="I70" s="142"/>
      <c r="J70" s="131"/>
      <c r="K70" s="130"/>
      <c r="L70" s="141"/>
      <c r="M70" s="140"/>
      <c r="N70" s="130"/>
      <c r="O70" s="130"/>
      <c r="P70" s="139"/>
      <c r="Q70" s="138"/>
      <c r="R70" s="131"/>
      <c r="S70" s="137"/>
      <c r="T70" s="136"/>
      <c r="U70" s="135"/>
      <c r="V70" s="134"/>
      <c r="W70" s="133"/>
      <c r="X70" s="129"/>
      <c r="Y70" s="132"/>
      <c r="Z70" s="131"/>
      <c r="AB70" s="109"/>
      <c r="AC70" s="108"/>
      <c r="AE70" s="130"/>
      <c r="AF70" s="129"/>
      <c r="AG70" s="128"/>
      <c r="AH70" s="127"/>
      <c r="AI70" s="109"/>
      <c r="AJ70" s="108"/>
      <c r="AN70" s="123" t="s">
        <v>161</v>
      </c>
      <c r="AP70" s="100"/>
      <c r="AQ70" s="100"/>
    </row>
    <row r="71" spans="1:43" s="23" customFormat="1" ht="17.100000000000001" customHeight="1" x14ac:dyDescent="0.2">
      <c r="A71" s="124">
        <v>40</v>
      </c>
      <c r="B71" s="146"/>
      <c r="C71" s="137"/>
      <c r="D71" s="145"/>
      <c r="E71" s="144"/>
      <c r="F71" s="137"/>
      <c r="G71" s="143"/>
      <c r="H71" s="129"/>
      <c r="I71" s="142"/>
      <c r="J71" s="131"/>
      <c r="K71" s="130"/>
      <c r="L71" s="141"/>
      <c r="M71" s="140"/>
      <c r="N71" s="130"/>
      <c r="O71" s="130"/>
      <c r="P71" s="139"/>
      <c r="Q71" s="138"/>
      <c r="R71" s="131"/>
      <c r="S71" s="137"/>
      <c r="T71" s="136"/>
      <c r="U71" s="135"/>
      <c r="V71" s="134"/>
      <c r="W71" s="133"/>
      <c r="X71" s="129"/>
      <c r="Y71" s="132"/>
      <c r="Z71" s="131"/>
      <c r="AB71" s="109"/>
      <c r="AC71" s="108"/>
      <c r="AE71" s="130"/>
      <c r="AF71" s="129"/>
      <c r="AG71" s="128"/>
      <c r="AH71" s="127"/>
      <c r="AI71" s="109"/>
      <c r="AJ71" s="108"/>
      <c r="AN71" s="123" t="s">
        <v>160</v>
      </c>
      <c r="AP71" s="100"/>
      <c r="AQ71" s="100"/>
    </row>
    <row r="72" spans="1:43" s="23" customFormat="1" ht="17.100000000000001" customHeight="1" x14ac:dyDescent="0.2">
      <c r="A72" s="124"/>
      <c r="B72" s="146"/>
      <c r="C72" s="137"/>
      <c r="D72" s="145"/>
      <c r="E72" s="144"/>
      <c r="F72" s="137"/>
      <c r="G72" s="143"/>
      <c r="H72" s="129"/>
      <c r="I72" s="142"/>
      <c r="J72" s="131"/>
      <c r="K72" s="130"/>
      <c r="L72" s="141"/>
      <c r="M72" s="140"/>
      <c r="N72" s="130"/>
      <c r="O72" s="130"/>
      <c r="P72" s="139"/>
      <c r="Q72" s="138"/>
      <c r="R72" s="131"/>
      <c r="S72" s="137"/>
      <c r="T72" s="136"/>
      <c r="U72" s="135"/>
      <c r="V72" s="134"/>
      <c r="W72" s="133"/>
      <c r="X72" s="129"/>
      <c r="Y72" s="132"/>
      <c r="Z72" s="131"/>
      <c r="AB72" s="109"/>
      <c r="AC72" s="108"/>
      <c r="AE72" s="130"/>
      <c r="AF72" s="129"/>
      <c r="AG72" s="128"/>
      <c r="AH72" s="127"/>
      <c r="AI72" s="109"/>
      <c r="AJ72" s="108"/>
      <c r="AN72" s="123" t="s">
        <v>159</v>
      </c>
      <c r="AP72" s="100"/>
      <c r="AQ72" s="100"/>
    </row>
    <row r="73" spans="1:43" s="23" customFormat="1" ht="17.100000000000001" customHeight="1" x14ac:dyDescent="0.2">
      <c r="A73" s="124"/>
      <c r="B73" s="146"/>
      <c r="C73" s="137"/>
      <c r="D73" s="145"/>
      <c r="E73" s="144"/>
      <c r="F73" s="137"/>
      <c r="G73" s="143"/>
      <c r="H73" s="129"/>
      <c r="I73" s="142"/>
      <c r="J73" s="131"/>
      <c r="K73" s="130"/>
      <c r="L73" s="141"/>
      <c r="M73" s="140"/>
      <c r="N73" s="130"/>
      <c r="O73" s="130"/>
      <c r="P73" s="139"/>
      <c r="Q73" s="138"/>
      <c r="R73" s="131"/>
      <c r="S73" s="137"/>
      <c r="T73" s="136"/>
      <c r="U73" s="135"/>
      <c r="V73" s="134"/>
      <c r="W73" s="133"/>
      <c r="X73" s="129"/>
      <c r="Y73" s="132"/>
      <c r="Z73" s="131"/>
      <c r="AB73" s="109"/>
      <c r="AC73" s="108"/>
      <c r="AE73" s="130"/>
      <c r="AF73" s="129"/>
      <c r="AG73" s="128"/>
      <c r="AH73" s="127"/>
      <c r="AI73" s="109"/>
      <c r="AJ73" s="108"/>
      <c r="AN73" s="123" t="s">
        <v>158</v>
      </c>
      <c r="AP73" s="100"/>
      <c r="AQ73" s="100"/>
    </row>
    <row r="74" spans="1:43" s="23" customFormat="1" ht="17.100000000000001" customHeight="1" x14ac:dyDescent="0.2">
      <c r="A74" s="124"/>
      <c r="B74" s="146"/>
      <c r="C74" s="137"/>
      <c r="D74" s="145"/>
      <c r="E74" s="144"/>
      <c r="F74" s="137"/>
      <c r="G74" s="143"/>
      <c r="H74" s="129"/>
      <c r="I74" s="142"/>
      <c r="J74" s="131"/>
      <c r="K74" s="130"/>
      <c r="L74" s="141"/>
      <c r="M74" s="140"/>
      <c r="N74" s="130"/>
      <c r="O74" s="130"/>
      <c r="P74" s="139"/>
      <c r="Q74" s="138"/>
      <c r="R74" s="131"/>
      <c r="S74" s="137"/>
      <c r="T74" s="136"/>
      <c r="U74" s="135"/>
      <c r="V74" s="134"/>
      <c r="W74" s="133"/>
      <c r="X74" s="129"/>
      <c r="Y74" s="132"/>
      <c r="Z74" s="131"/>
      <c r="AB74" s="109"/>
      <c r="AC74" s="108"/>
      <c r="AE74" s="130"/>
      <c r="AF74" s="129"/>
      <c r="AG74" s="128"/>
      <c r="AH74" s="127"/>
      <c r="AI74" s="109"/>
      <c r="AJ74" s="108"/>
      <c r="AN74" s="123" t="s">
        <v>157</v>
      </c>
      <c r="AP74" s="100"/>
      <c r="AQ74" s="100"/>
    </row>
    <row r="75" spans="1:43" s="23" customFormat="1" ht="17.100000000000001" customHeight="1" x14ac:dyDescent="0.2">
      <c r="A75" s="124"/>
      <c r="B75" s="146"/>
      <c r="C75" s="137"/>
      <c r="D75" s="145"/>
      <c r="E75" s="144"/>
      <c r="F75" s="137"/>
      <c r="G75" s="143"/>
      <c r="H75" s="129"/>
      <c r="I75" s="142"/>
      <c r="J75" s="131"/>
      <c r="K75" s="130"/>
      <c r="L75" s="141"/>
      <c r="M75" s="140"/>
      <c r="N75" s="130"/>
      <c r="O75" s="130"/>
      <c r="P75" s="139"/>
      <c r="Q75" s="138"/>
      <c r="R75" s="131"/>
      <c r="S75" s="137"/>
      <c r="T75" s="136"/>
      <c r="U75" s="135"/>
      <c r="V75" s="134"/>
      <c r="W75" s="133"/>
      <c r="X75" s="129"/>
      <c r="Y75" s="132"/>
      <c r="Z75" s="131"/>
      <c r="AB75" s="109"/>
      <c r="AC75" s="108"/>
      <c r="AE75" s="130"/>
      <c r="AF75" s="129"/>
      <c r="AG75" s="128"/>
      <c r="AH75" s="127"/>
      <c r="AI75" s="109"/>
      <c r="AJ75" s="108"/>
      <c r="AN75" s="123" t="s">
        <v>156</v>
      </c>
      <c r="AP75" s="100"/>
      <c r="AQ75" s="100"/>
    </row>
    <row r="76" spans="1:43" s="23" customFormat="1" ht="17.100000000000001" customHeight="1" x14ac:dyDescent="0.2">
      <c r="A76" s="124"/>
      <c r="B76" s="146"/>
      <c r="C76" s="137"/>
      <c r="D76" s="145"/>
      <c r="E76" s="144"/>
      <c r="F76" s="137"/>
      <c r="G76" s="143"/>
      <c r="H76" s="129"/>
      <c r="I76" s="142"/>
      <c r="J76" s="131"/>
      <c r="K76" s="130"/>
      <c r="L76" s="141"/>
      <c r="M76" s="140"/>
      <c r="N76" s="130"/>
      <c r="O76" s="130"/>
      <c r="P76" s="139"/>
      <c r="Q76" s="138"/>
      <c r="R76" s="131"/>
      <c r="S76" s="137"/>
      <c r="T76" s="136"/>
      <c r="U76" s="135"/>
      <c r="V76" s="134"/>
      <c r="W76" s="133"/>
      <c r="X76" s="129"/>
      <c r="Y76" s="132"/>
      <c r="Z76" s="131"/>
      <c r="AB76" s="109"/>
      <c r="AC76" s="108"/>
      <c r="AE76" s="130"/>
      <c r="AF76" s="129"/>
      <c r="AG76" s="128"/>
      <c r="AH76" s="127"/>
      <c r="AI76" s="109"/>
      <c r="AJ76" s="108"/>
      <c r="AN76" s="123" t="s">
        <v>155</v>
      </c>
      <c r="AP76" s="100"/>
      <c r="AQ76" s="100"/>
    </row>
    <row r="77" spans="1:43" s="23" customFormat="1" ht="17.100000000000001" customHeight="1" x14ac:dyDescent="0.2">
      <c r="A77" s="124"/>
      <c r="B77" s="146"/>
      <c r="C77" s="137"/>
      <c r="D77" s="145"/>
      <c r="E77" s="144"/>
      <c r="F77" s="137"/>
      <c r="G77" s="143"/>
      <c r="H77" s="129"/>
      <c r="I77" s="142"/>
      <c r="J77" s="131"/>
      <c r="K77" s="130"/>
      <c r="L77" s="141"/>
      <c r="M77" s="140"/>
      <c r="N77" s="130"/>
      <c r="O77" s="130"/>
      <c r="P77" s="139"/>
      <c r="Q77" s="138"/>
      <c r="R77" s="131"/>
      <c r="S77" s="137"/>
      <c r="T77" s="136"/>
      <c r="U77" s="135"/>
      <c r="V77" s="134"/>
      <c r="W77" s="133"/>
      <c r="X77" s="129"/>
      <c r="Y77" s="132"/>
      <c r="Z77" s="131"/>
      <c r="AB77" s="109"/>
      <c r="AC77" s="108"/>
      <c r="AE77" s="130"/>
      <c r="AF77" s="129"/>
      <c r="AG77" s="128"/>
      <c r="AH77" s="127"/>
      <c r="AI77" s="109"/>
      <c r="AJ77" s="108"/>
      <c r="AN77" s="123" t="s">
        <v>154</v>
      </c>
      <c r="AP77" s="100"/>
      <c r="AQ77" s="100"/>
    </row>
    <row r="78" spans="1:43" s="23" customFormat="1" ht="17.100000000000001" customHeight="1" x14ac:dyDescent="0.2">
      <c r="A78" s="124"/>
      <c r="B78" s="146"/>
      <c r="C78" s="137"/>
      <c r="D78" s="145"/>
      <c r="E78" s="144"/>
      <c r="F78" s="137"/>
      <c r="G78" s="143"/>
      <c r="H78" s="129"/>
      <c r="I78" s="142"/>
      <c r="J78" s="131"/>
      <c r="K78" s="130"/>
      <c r="L78" s="141"/>
      <c r="M78" s="140"/>
      <c r="N78" s="130"/>
      <c r="O78" s="130"/>
      <c r="P78" s="139"/>
      <c r="Q78" s="138"/>
      <c r="R78" s="131"/>
      <c r="S78" s="137"/>
      <c r="T78" s="136"/>
      <c r="U78" s="135"/>
      <c r="V78" s="134"/>
      <c r="W78" s="133"/>
      <c r="X78" s="129"/>
      <c r="Y78" s="132"/>
      <c r="Z78" s="131"/>
      <c r="AB78" s="109"/>
      <c r="AC78" s="108"/>
      <c r="AE78" s="130"/>
      <c r="AF78" s="129"/>
      <c r="AG78" s="128"/>
      <c r="AH78" s="127"/>
      <c r="AI78" s="109"/>
      <c r="AJ78" s="108"/>
      <c r="AN78" s="123" t="s">
        <v>153</v>
      </c>
      <c r="AP78" s="100"/>
      <c r="AQ78" s="100"/>
    </row>
    <row r="79" spans="1:43" s="23" customFormat="1" ht="17.100000000000001" customHeight="1" x14ac:dyDescent="0.2">
      <c r="A79" s="124"/>
      <c r="B79" s="146"/>
      <c r="C79" s="137"/>
      <c r="D79" s="145"/>
      <c r="E79" s="144"/>
      <c r="F79" s="137"/>
      <c r="G79" s="143"/>
      <c r="H79" s="129"/>
      <c r="I79" s="142"/>
      <c r="J79" s="131"/>
      <c r="K79" s="130"/>
      <c r="L79" s="141"/>
      <c r="M79" s="140"/>
      <c r="N79" s="130"/>
      <c r="O79" s="130"/>
      <c r="P79" s="139"/>
      <c r="Q79" s="138"/>
      <c r="R79" s="131"/>
      <c r="S79" s="137"/>
      <c r="T79" s="136"/>
      <c r="U79" s="135"/>
      <c r="V79" s="134"/>
      <c r="W79" s="133"/>
      <c r="X79" s="129"/>
      <c r="Y79" s="132"/>
      <c r="Z79" s="131"/>
      <c r="AB79" s="109"/>
      <c r="AC79" s="108"/>
      <c r="AE79" s="130"/>
      <c r="AF79" s="129"/>
      <c r="AG79" s="128"/>
      <c r="AH79" s="127"/>
      <c r="AI79" s="109"/>
      <c r="AJ79" s="108"/>
      <c r="AN79" s="123" t="s">
        <v>152</v>
      </c>
      <c r="AP79" s="100"/>
      <c r="AQ79" s="100"/>
    </row>
    <row r="80" spans="1:43" s="23" customFormat="1" ht="17.100000000000001" customHeight="1" x14ac:dyDescent="0.2">
      <c r="A80" s="124"/>
      <c r="B80" s="146"/>
      <c r="C80" s="137"/>
      <c r="D80" s="145"/>
      <c r="E80" s="144"/>
      <c r="F80" s="137"/>
      <c r="G80" s="143"/>
      <c r="H80" s="129"/>
      <c r="I80" s="142"/>
      <c r="J80" s="131"/>
      <c r="K80" s="130"/>
      <c r="L80" s="141"/>
      <c r="M80" s="140"/>
      <c r="N80" s="130"/>
      <c r="O80" s="130"/>
      <c r="P80" s="139"/>
      <c r="Q80" s="138"/>
      <c r="R80" s="131"/>
      <c r="S80" s="137"/>
      <c r="T80" s="136"/>
      <c r="U80" s="135"/>
      <c r="V80" s="134"/>
      <c r="W80" s="133"/>
      <c r="X80" s="129"/>
      <c r="Y80" s="132"/>
      <c r="Z80" s="131"/>
      <c r="AB80" s="109"/>
      <c r="AC80" s="108"/>
      <c r="AE80" s="130"/>
      <c r="AF80" s="129"/>
      <c r="AG80" s="128"/>
      <c r="AH80" s="127"/>
      <c r="AI80" s="109"/>
      <c r="AJ80" s="108"/>
      <c r="AN80" s="123" t="s">
        <v>151</v>
      </c>
      <c r="AP80" s="100"/>
      <c r="AQ80" s="100"/>
    </row>
    <row r="81" spans="1:43" s="23" customFormat="1" ht="17.100000000000001" customHeight="1" x14ac:dyDescent="0.2">
      <c r="A81" s="124"/>
      <c r="B81" s="146"/>
      <c r="C81" s="137"/>
      <c r="D81" s="145"/>
      <c r="E81" s="144"/>
      <c r="F81" s="137"/>
      <c r="G81" s="143"/>
      <c r="H81" s="129"/>
      <c r="I81" s="142"/>
      <c r="J81" s="131"/>
      <c r="K81" s="130"/>
      <c r="L81" s="141"/>
      <c r="M81" s="140"/>
      <c r="N81" s="130"/>
      <c r="O81" s="130"/>
      <c r="P81" s="139"/>
      <c r="Q81" s="138"/>
      <c r="R81" s="131"/>
      <c r="S81" s="137"/>
      <c r="T81" s="136"/>
      <c r="U81" s="135"/>
      <c r="V81" s="134"/>
      <c r="W81" s="133"/>
      <c r="X81" s="129"/>
      <c r="Y81" s="132"/>
      <c r="Z81" s="131"/>
      <c r="AB81" s="109"/>
      <c r="AC81" s="108"/>
      <c r="AE81" s="130"/>
      <c r="AF81" s="129"/>
      <c r="AG81" s="128"/>
      <c r="AH81" s="127"/>
      <c r="AI81" s="109"/>
      <c r="AJ81" s="108"/>
      <c r="AN81" s="123" t="s">
        <v>150</v>
      </c>
      <c r="AP81" s="100"/>
      <c r="AQ81" s="100"/>
    </row>
    <row r="82" spans="1:43" s="23" customFormat="1" ht="17.100000000000001" customHeight="1" x14ac:dyDescent="0.2">
      <c r="A82" s="124"/>
      <c r="B82" s="146"/>
      <c r="C82" s="137"/>
      <c r="D82" s="145"/>
      <c r="E82" s="144"/>
      <c r="F82" s="137"/>
      <c r="G82" s="143"/>
      <c r="H82" s="129"/>
      <c r="I82" s="142"/>
      <c r="J82" s="131"/>
      <c r="K82" s="130"/>
      <c r="L82" s="141"/>
      <c r="M82" s="140"/>
      <c r="N82" s="130"/>
      <c r="O82" s="130"/>
      <c r="P82" s="139"/>
      <c r="Q82" s="138"/>
      <c r="R82" s="131"/>
      <c r="S82" s="137"/>
      <c r="T82" s="136"/>
      <c r="U82" s="135"/>
      <c r="V82" s="134"/>
      <c r="W82" s="133"/>
      <c r="X82" s="129"/>
      <c r="Y82" s="132"/>
      <c r="Z82" s="131"/>
      <c r="AB82" s="109"/>
      <c r="AC82" s="108"/>
      <c r="AE82" s="130"/>
      <c r="AF82" s="129"/>
      <c r="AG82" s="128"/>
      <c r="AH82" s="127"/>
      <c r="AI82" s="109"/>
      <c r="AJ82" s="108"/>
      <c r="AN82" s="123" t="s">
        <v>149</v>
      </c>
      <c r="AP82" s="100"/>
      <c r="AQ82" s="100"/>
    </row>
    <row r="83" spans="1:43" s="23" customFormat="1" ht="17.100000000000001" customHeight="1" x14ac:dyDescent="0.2">
      <c r="A83" s="124"/>
      <c r="B83" s="146"/>
      <c r="C83" s="137"/>
      <c r="D83" s="145"/>
      <c r="E83" s="144"/>
      <c r="F83" s="137"/>
      <c r="G83" s="143"/>
      <c r="H83" s="129"/>
      <c r="I83" s="142"/>
      <c r="J83" s="131"/>
      <c r="K83" s="130"/>
      <c r="L83" s="141"/>
      <c r="M83" s="140"/>
      <c r="N83" s="130"/>
      <c r="O83" s="130"/>
      <c r="P83" s="139"/>
      <c r="Q83" s="138"/>
      <c r="R83" s="131"/>
      <c r="S83" s="137"/>
      <c r="T83" s="136"/>
      <c r="U83" s="135"/>
      <c r="V83" s="134"/>
      <c r="W83" s="133"/>
      <c r="X83" s="129"/>
      <c r="Y83" s="132"/>
      <c r="Z83" s="131"/>
      <c r="AB83" s="109"/>
      <c r="AC83" s="108"/>
      <c r="AE83" s="130"/>
      <c r="AF83" s="129"/>
      <c r="AG83" s="128"/>
      <c r="AH83" s="127"/>
      <c r="AI83" s="109"/>
      <c r="AJ83" s="108"/>
      <c r="AN83" s="123" t="s">
        <v>148</v>
      </c>
      <c r="AP83" s="100"/>
      <c r="AQ83" s="100"/>
    </row>
    <row r="84" spans="1:43" s="23" customFormat="1" ht="17.100000000000001" customHeight="1" x14ac:dyDescent="0.2">
      <c r="A84" s="124"/>
      <c r="B84" s="146"/>
      <c r="C84" s="137"/>
      <c r="D84" s="145"/>
      <c r="E84" s="144"/>
      <c r="F84" s="137"/>
      <c r="G84" s="143"/>
      <c r="H84" s="129"/>
      <c r="I84" s="142"/>
      <c r="J84" s="131"/>
      <c r="K84" s="130"/>
      <c r="L84" s="141"/>
      <c r="M84" s="140"/>
      <c r="N84" s="130"/>
      <c r="O84" s="130"/>
      <c r="P84" s="139"/>
      <c r="Q84" s="138"/>
      <c r="R84" s="131"/>
      <c r="S84" s="137"/>
      <c r="T84" s="136"/>
      <c r="U84" s="135"/>
      <c r="V84" s="134"/>
      <c r="W84" s="133"/>
      <c r="X84" s="129"/>
      <c r="Y84" s="132"/>
      <c r="Z84" s="131"/>
      <c r="AB84" s="109"/>
      <c r="AC84" s="108"/>
      <c r="AE84" s="130"/>
      <c r="AF84" s="129"/>
      <c r="AG84" s="128"/>
      <c r="AH84" s="127"/>
      <c r="AI84" s="109"/>
      <c r="AJ84" s="108"/>
      <c r="AN84" s="123" t="s">
        <v>147</v>
      </c>
      <c r="AP84" s="100"/>
      <c r="AQ84" s="100"/>
    </row>
    <row r="85" spans="1:43" s="23" customFormat="1" ht="17.100000000000001" customHeight="1" x14ac:dyDescent="0.2">
      <c r="A85" s="124"/>
      <c r="B85" s="146"/>
      <c r="C85" s="137"/>
      <c r="D85" s="145"/>
      <c r="E85" s="144"/>
      <c r="F85" s="137"/>
      <c r="G85" s="143"/>
      <c r="H85" s="129"/>
      <c r="I85" s="142"/>
      <c r="J85" s="131"/>
      <c r="K85" s="130"/>
      <c r="L85" s="141"/>
      <c r="M85" s="140"/>
      <c r="N85" s="130"/>
      <c r="O85" s="130"/>
      <c r="P85" s="139"/>
      <c r="Q85" s="138"/>
      <c r="R85" s="131"/>
      <c r="S85" s="137"/>
      <c r="T85" s="136"/>
      <c r="U85" s="135"/>
      <c r="V85" s="134"/>
      <c r="W85" s="133"/>
      <c r="X85" s="129"/>
      <c r="Y85" s="132"/>
      <c r="Z85" s="131"/>
      <c r="AB85" s="109"/>
      <c r="AC85" s="108"/>
      <c r="AE85" s="130"/>
      <c r="AF85" s="129"/>
      <c r="AG85" s="128"/>
      <c r="AH85" s="127"/>
      <c r="AI85" s="109"/>
      <c r="AJ85" s="108"/>
      <c r="AN85" s="123" t="s">
        <v>146</v>
      </c>
      <c r="AP85" s="100"/>
      <c r="AQ85" s="100"/>
    </row>
    <row r="86" spans="1:43" s="23" customFormat="1" ht="17.100000000000001" customHeight="1" x14ac:dyDescent="0.2">
      <c r="A86" s="124"/>
      <c r="B86" s="146"/>
      <c r="C86" s="137"/>
      <c r="D86" s="145"/>
      <c r="E86" s="144"/>
      <c r="F86" s="137"/>
      <c r="G86" s="143"/>
      <c r="H86" s="129"/>
      <c r="I86" s="142"/>
      <c r="J86" s="131"/>
      <c r="K86" s="130"/>
      <c r="L86" s="141"/>
      <c r="M86" s="140"/>
      <c r="N86" s="130"/>
      <c r="O86" s="130"/>
      <c r="P86" s="139"/>
      <c r="Q86" s="138"/>
      <c r="R86" s="131"/>
      <c r="S86" s="137"/>
      <c r="T86" s="136"/>
      <c r="U86" s="135"/>
      <c r="V86" s="134"/>
      <c r="W86" s="133"/>
      <c r="X86" s="129"/>
      <c r="Y86" s="132"/>
      <c r="Z86" s="131"/>
      <c r="AB86" s="109"/>
      <c r="AC86" s="108"/>
      <c r="AE86" s="130"/>
      <c r="AF86" s="129"/>
      <c r="AG86" s="128"/>
      <c r="AH86" s="127"/>
      <c r="AI86" s="109"/>
      <c r="AJ86" s="108"/>
      <c r="AN86" s="123" t="s">
        <v>145</v>
      </c>
      <c r="AP86" s="100"/>
      <c r="AQ86" s="100"/>
    </row>
    <row r="87" spans="1:43" s="23" customFormat="1" ht="17.100000000000001" customHeight="1" x14ac:dyDescent="0.2">
      <c r="A87" s="124"/>
      <c r="B87" s="146"/>
      <c r="C87" s="137"/>
      <c r="D87" s="145"/>
      <c r="E87" s="144"/>
      <c r="F87" s="137"/>
      <c r="G87" s="143"/>
      <c r="H87" s="129"/>
      <c r="I87" s="142"/>
      <c r="J87" s="131"/>
      <c r="K87" s="130"/>
      <c r="L87" s="141"/>
      <c r="M87" s="140"/>
      <c r="N87" s="130"/>
      <c r="O87" s="130"/>
      <c r="P87" s="139"/>
      <c r="Q87" s="138"/>
      <c r="R87" s="131"/>
      <c r="S87" s="137"/>
      <c r="T87" s="136"/>
      <c r="U87" s="135"/>
      <c r="V87" s="134"/>
      <c r="W87" s="133"/>
      <c r="X87" s="129"/>
      <c r="Y87" s="132"/>
      <c r="Z87" s="131"/>
      <c r="AB87" s="109"/>
      <c r="AC87" s="108"/>
      <c r="AE87" s="130"/>
      <c r="AF87" s="129"/>
      <c r="AG87" s="128"/>
      <c r="AH87" s="127"/>
      <c r="AI87" s="109"/>
      <c r="AJ87" s="108"/>
      <c r="AN87" s="123" t="s">
        <v>144</v>
      </c>
      <c r="AP87" s="100"/>
      <c r="AQ87" s="100"/>
    </row>
    <row r="88" spans="1:43" s="23" customFormat="1" ht="17.100000000000001" customHeight="1" x14ac:dyDescent="0.2">
      <c r="A88" s="124"/>
      <c r="B88" s="146"/>
      <c r="C88" s="137"/>
      <c r="D88" s="145"/>
      <c r="E88" s="144"/>
      <c r="F88" s="137"/>
      <c r="G88" s="143"/>
      <c r="H88" s="129"/>
      <c r="I88" s="142"/>
      <c r="J88" s="131"/>
      <c r="K88" s="130"/>
      <c r="L88" s="141"/>
      <c r="M88" s="140"/>
      <c r="N88" s="130"/>
      <c r="O88" s="130"/>
      <c r="P88" s="139"/>
      <c r="Q88" s="138"/>
      <c r="R88" s="131"/>
      <c r="S88" s="137"/>
      <c r="T88" s="136"/>
      <c r="U88" s="135"/>
      <c r="V88" s="134"/>
      <c r="W88" s="133"/>
      <c r="X88" s="129"/>
      <c r="Y88" s="132"/>
      <c r="Z88" s="131"/>
      <c r="AB88" s="109"/>
      <c r="AC88" s="108"/>
      <c r="AE88" s="130"/>
      <c r="AF88" s="129"/>
      <c r="AG88" s="128"/>
      <c r="AH88" s="127"/>
      <c r="AI88" s="109"/>
      <c r="AJ88" s="108"/>
      <c r="AN88" s="123" t="s">
        <v>143</v>
      </c>
      <c r="AP88" s="100"/>
      <c r="AQ88" s="100"/>
    </row>
    <row r="89" spans="1:43" s="23" customFormat="1" ht="17.100000000000001" customHeight="1" x14ac:dyDescent="0.2">
      <c r="A89" s="124"/>
      <c r="B89" s="146"/>
      <c r="C89" s="137"/>
      <c r="D89" s="145"/>
      <c r="E89" s="144"/>
      <c r="F89" s="137"/>
      <c r="G89" s="143"/>
      <c r="H89" s="129"/>
      <c r="I89" s="142"/>
      <c r="J89" s="131"/>
      <c r="K89" s="130"/>
      <c r="L89" s="141"/>
      <c r="M89" s="140"/>
      <c r="N89" s="130"/>
      <c r="O89" s="130"/>
      <c r="P89" s="139"/>
      <c r="Q89" s="138"/>
      <c r="R89" s="131"/>
      <c r="S89" s="137"/>
      <c r="T89" s="136"/>
      <c r="U89" s="135"/>
      <c r="V89" s="134"/>
      <c r="W89" s="133"/>
      <c r="X89" s="129"/>
      <c r="Y89" s="132"/>
      <c r="Z89" s="131"/>
      <c r="AB89" s="109"/>
      <c r="AC89" s="108"/>
      <c r="AE89" s="130"/>
      <c r="AF89" s="129"/>
      <c r="AG89" s="128"/>
      <c r="AH89" s="127"/>
      <c r="AI89" s="109"/>
      <c r="AJ89" s="108"/>
      <c r="AN89" s="123" t="s">
        <v>142</v>
      </c>
      <c r="AP89" s="100"/>
      <c r="AQ89" s="100"/>
    </row>
    <row r="90" spans="1:43" s="23" customFormat="1" ht="17.100000000000001" customHeight="1" x14ac:dyDescent="0.2">
      <c r="A90" s="124"/>
      <c r="B90" s="146"/>
      <c r="C90" s="137"/>
      <c r="D90" s="145"/>
      <c r="E90" s="144"/>
      <c r="F90" s="137"/>
      <c r="G90" s="143"/>
      <c r="H90" s="129"/>
      <c r="I90" s="142"/>
      <c r="J90" s="131"/>
      <c r="K90" s="130"/>
      <c r="L90" s="141"/>
      <c r="M90" s="140"/>
      <c r="N90" s="130"/>
      <c r="O90" s="130"/>
      <c r="P90" s="139"/>
      <c r="Q90" s="138"/>
      <c r="R90" s="131"/>
      <c r="S90" s="137"/>
      <c r="T90" s="136"/>
      <c r="U90" s="135"/>
      <c r="V90" s="134"/>
      <c r="W90" s="133"/>
      <c r="X90" s="129"/>
      <c r="Y90" s="132"/>
      <c r="Z90" s="131"/>
      <c r="AB90" s="109"/>
      <c r="AC90" s="108"/>
      <c r="AE90" s="130"/>
      <c r="AF90" s="129"/>
      <c r="AG90" s="128"/>
      <c r="AH90" s="127"/>
      <c r="AI90" s="109"/>
      <c r="AJ90" s="108"/>
      <c r="AN90" s="123" t="s">
        <v>141</v>
      </c>
      <c r="AP90" s="100"/>
      <c r="AQ90" s="100"/>
    </row>
    <row r="91" spans="1:43" s="23" customFormat="1" ht="17.100000000000001" customHeight="1" x14ac:dyDescent="0.2">
      <c r="A91" s="124"/>
      <c r="B91" s="146"/>
      <c r="C91" s="137"/>
      <c r="D91" s="145"/>
      <c r="E91" s="144"/>
      <c r="F91" s="137"/>
      <c r="G91" s="143"/>
      <c r="H91" s="129"/>
      <c r="I91" s="142"/>
      <c r="J91" s="131"/>
      <c r="K91" s="130"/>
      <c r="L91" s="141"/>
      <c r="M91" s="140"/>
      <c r="N91" s="130"/>
      <c r="O91" s="130"/>
      <c r="P91" s="139"/>
      <c r="Q91" s="138"/>
      <c r="R91" s="131"/>
      <c r="S91" s="137"/>
      <c r="T91" s="136"/>
      <c r="U91" s="135"/>
      <c r="V91" s="134"/>
      <c r="W91" s="133"/>
      <c r="X91" s="129"/>
      <c r="Y91" s="132"/>
      <c r="Z91" s="131"/>
      <c r="AB91" s="109"/>
      <c r="AC91" s="108"/>
      <c r="AE91" s="130"/>
      <c r="AF91" s="129"/>
      <c r="AG91" s="128"/>
      <c r="AH91" s="127"/>
      <c r="AI91" s="109"/>
      <c r="AJ91" s="108"/>
      <c r="AN91" s="123" t="s">
        <v>140</v>
      </c>
      <c r="AP91" s="100"/>
      <c r="AQ91" s="100"/>
    </row>
    <row r="92" spans="1:43" s="23" customFormat="1" ht="17.100000000000001" customHeight="1" x14ac:dyDescent="0.2">
      <c r="A92" s="124"/>
      <c r="B92" s="146"/>
      <c r="C92" s="137"/>
      <c r="D92" s="145"/>
      <c r="E92" s="144"/>
      <c r="F92" s="137"/>
      <c r="G92" s="143"/>
      <c r="H92" s="129"/>
      <c r="I92" s="142"/>
      <c r="J92" s="131"/>
      <c r="K92" s="130"/>
      <c r="L92" s="141"/>
      <c r="M92" s="140"/>
      <c r="N92" s="130"/>
      <c r="O92" s="130"/>
      <c r="P92" s="139"/>
      <c r="Q92" s="138"/>
      <c r="R92" s="131"/>
      <c r="S92" s="137"/>
      <c r="T92" s="136"/>
      <c r="U92" s="135"/>
      <c r="V92" s="134"/>
      <c r="W92" s="133"/>
      <c r="X92" s="129"/>
      <c r="Y92" s="132"/>
      <c r="Z92" s="131"/>
      <c r="AB92" s="109"/>
      <c r="AC92" s="108"/>
      <c r="AE92" s="130"/>
      <c r="AF92" s="129"/>
      <c r="AG92" s="128"/>
      <c r="AH92" s="127"/>
      <c r="AI92" s="109"/>
      <c r="AJ92" s="108"/>
      <c r="AN92" s="123" t="s">
        <v>139</v>
      </c>
      <c r="AP92" s="100"/>
      <c r="AQ92" s="100"/>
    </row>
    <row r="93" spans="1:43" s="23" customFormat="1" ht="17.100000000000001" customHeight="1" x14ac:dyDescent="0.2">
      <c r="A93" s="124"/>
      <c r="B93" s="146"/>
      <c r="C93" s="137"/>
      <c r="D93" s="145"/>
      <c r="E93" s="144"/>
      <c r="F93" s="137"/>
      <c r="G93" s="143"/>
      <c r="H93" s="129"/>
      <c r="I93" s="142"/>
      <c r="J93" s="131"/>
      <c r="K93" s="130"/>
      <c r="L93" s="141"/>
      <c r="M93" s="140"/>
      <c r="N93" s="130"/>
      <c r="O93" s="130"/>
      <c r="P93" s="139"/>
      <c r="Q93" s="138"/>
      <c r="R93" s="131"/>
      <c r="S93" s="137"/>
      <c r="T93" s="136"/>
      <c r="U93" s="135"/>
      <c r="V93" s="134"/>
      <c r="W93" s="133"/>
      <c r="X93" s="129"/>
      <c r="Y93" s="132"/>
      <c r="Z93" s="131"/>
      <c r="AB93" s="109"/>
      <c r="AC93" s="108"/>
      <c r="AE93" s="130"/>
      <c r="AF93" s="129"/>
      <c r="AG93" s="128"/>
      <c r="AH93" s="127"/>
      <c r="AI93" s="109"/>
      <c r="AJ93" s="108"/>
      <c r="AN93" s="123" t="s">
        <v>138</v>
      </c>
      <c r="AP93" s="100"/>
      <c r="AQ93" s="100"/>
    </row>
    <row r="94" spans="1:43" s="23" customFormat="1" ht="17.100000000000001" customHeight="1" x14ac:dyDescent="0.2">
      <c r="A94" s="124"/>
      <c r="B94" s="146"/>
      <c r="C94" s="137"/>
      <c r="D94" s="145"/>
      <c r="E94" s="144"/>
      <c r="F94" s="137"/>
      <c r="G94" s="143"/>
      <c r="H94" s="129"/>
      <c r="I94" s="142"/>
      <c r="J94" s="131"/>
      <c r="K94" s="130"/>
      <c r="L94" s="141"/>
      <c r="M94" s="140"/>
      <c r="N94" s="130"/>
      <c r="O94" s="130"/>
      <c r="P94" s="139"/>
      <c r="Q94" s="138"/>
      <c r="R94" s="131"/>
      <c r="S94" s="137"/>
      <c r="T94" s="136"/>
      <c r="U94" s="135"/>
      <c r="V94" s="134"/>
      <c r="W94" s="133"/>
      <c r="X94" s="129"/>
      <c r="Y94" s="132"/>
      <c r="Z94" s="131"/>
      <c r="AB94" s="109"/>
      <c r="AC94" s="108"/>
      <c r="AE94" s="130"/>
      <c r="AF94" s="129"/>
      <c r="AG94" s="128"/>
      <c r="AH94" s="127"/>
      <c r="AI94" s="109"/>
      <c r="AJ94" s="108"/>
      <c r="AN94" s="123" t="s">
        <v>137</v>
      </c>
      <c r="AP94" s="100"/>
      <c r="AQ94" s="100"/>
    </row>
    <row r="95" spans="1:43" s="23" customFormat="1" ht="18" customHeight="1" x14ac:dyDescent="0.2">
      <c r="A95" s="124"/>
      <c r="B95" s="146"/>
      <c r="C95" s="137"/>
      <c r="D95" s="145"/>
      <c r="E95" s="144"/>
      <c r="F95" s="137"/>
      <c r="G95" s="143"/>
      <c r="H95" s="129"/>
      <c r="I95" s="142"/>
      <c r="J95" s="131"/>
      <c r="K95" s="130"/>
      <c r="L95" s="141"/>
      <c r="M95" s="140"/>
      <c r="N95" s="130"/>
      <c r="O95" s="130"/>
      <c r="P95" s="139"/>
      <c r="Q95" s="138"/>
      <c r="R95" s="131"/>
      <c r="S95" s="137"/>
      <c r="T95" s="136"/>
      <c r="U95" s="135"/>
      <c r="V95" s="134"/>
      <c r="W95" s="133"/>
      <c r="X95" s="129"/>
      <c r="Y95" s="132"/>
      <c r="Z95" s="131"/>
      <c r="AB95" s="109"/>
      <c r="AC95" s="108"/>
      <c r="AE95" s="130"/>
      <c r="AF95" s="129"/>
      <c r="AG95" s="128"/>
      <c r="AH95" s="127"/>
      <c r="AI95" s="109"/>
      <c r="AJ95" s="108"/>
      <c r="AN95" s="123" t="s">
        <v>136</v>
      </c>
      <c r="AP95" s="100"/>
      <c r="AQ95" s="100"/>
    </row>
    <row r="96" spans="1:43" s="23" customFormat="1" ht="18" customHeight="1" x14ac:dyDescent="0.2">
      <c r="A96" s="124"/>
      <c r="B96" s="146"/>
      <c r="C96" s="137"/>
      <c r="D96" s="145"/>
      <c r="E96" s="144"/>
      <c r="F96" s="137"/>
      <c r="G96" s="143"/>
      <c r="H96" s="129"/>
      <c r="I96" s="142"/>
      <c r="J96" s="131"/>
      <c r="K96" s="130"/>
      <c r="L96" s="141"/>
      <c r="M96" s="140"/>
      <c r="N96" s="130"/>
      <c r="O96" s="130"/>
      <c r="P96" s="139"/>
      <c r="Q96" s="138"/>
      <c r="R96" s="131"/>
      <c r="S96" s="137"/>
      <c r="T96" s="136"/>
      <c r="U96" s="135"/>
      <c r="V96" s="134"/>
      <c r="W96" s="133"/>
      <c r="X96" s="129"/>
      <c r="Y96" s="132"/>
      <c r="Z96" s="131"/>
      <c r="AB96" s="109"/>
      <c r="AC96" s="108"/>
      <c r="AE96" s="130"/>
      <c r="AF96" s="129"/>
      <c r="AG96" s="128"/>
      <c r="AH96" s="127"/>
      <c r="AI96" s="109"/>
      <c r="AJ96" s="108"/>
      <c r="AN96" s="123" t="s">
        <v>135</v>
      </c>
      <c r="AP96" s="100"/>
      <c r="AQ96" s="100"/>
    </row>
    <row r="97" spans="1:43" s="23" customFormat="1" ht="18" customHeight="1" x14ac:dyDescent="0.2">
      <c r="A97" s="124"/>
      <c r="B97" s="146"/>
      <c r="C97" s="137"/>
      <c r="D97" s="145"/>
      <c r="E97" s="144"/>
      <c r="F97" s="137"/>
      <c r="G97" s="143"/>
      <c r="H97" s="129"/>
      <c r="I97" s="142"/>
      <c r="J97" s="131"/>
      <c r="K97" s="130"/>
      <c r="L97" s="141"/>
      <c r="M97" s="140"/>
      <c r="N97" s="130"/>
      <c r="O97" s="130"/>
      <c r="P97" s="139"/>
      <c r="Q97" s="138"/>
      <c r="R97" s="131"/>
      <c r="S97" s="137"/>
      <c r="T97" s="136"/>
      <c r="U97" s="135"/>
      <c r="V97" s="134"/>
      <c r="W97" s="133"/>
      <c r="X97" s="129"/>
      <c r="Y97" s="132"/>
      <c r="Z97" s="131"/>
      <c r="AB97" s="109"/>
      <c r="AC97" s="108"/>
      <c r="AE97" s="130"/>
      <c r="AF97" s="129"/>
      <c r="AG97" s="128"/>
      <c r="AH97" s="127"/>
      <c r="AI97" s="109"/>
      <c r="AJ97" s="108"/>
      <c r="AN97" s="123" t="s">
        <v>134</v>
      </c>
      <c r="AP97" s="100"/>
      <c r="AQ97" s="100"/>
    </row>
    <row r="98" spans="1:43" s="23" customFormat="1" ht="18" customHeight="1" x14ac:dyDescent="0.2">
      <c r="A98" s="124"/>
      <c r="B98" s="146"/>
      <c r="C98" s="137"/>
      <c r="D98" s="145"/>
      <c r="E98" s="144"/>
      <c r="F98" s="137"/>
      <c r="G98" s="143"/>
      <c r="H98" s="129"/>
      <c r="I98" s="142"/>
      <c r="J98" s="131"/>
      <c r="K98" s="130"/>
      <c r="L98" s="141"/>
      <c r="M98" s="140"/>
      <c r="N98" s="130"/>
      <c r="O98" s="130"/>
      <c r="P98" s="139"/>
      <c r="Q98" s="138"/>
      <c r="R98" s="131"/>
      <c r="S98" s="137"/>
      <c r="T98" s="136"/>
      <c r="U98" s="135"/>
      <c r="V98" s="134"/>
      <c r="W98" s="133"/>
      <c r="X98" s="129"/>
      <c r="Y98" s="132"/>
      <c r="Z98" s="131"/>
      <c r="AB98" s="109"/>
      <c r="AC98" s="108"/>
      <c r="AE98" s="130"/>
      <c r="AF98" s="129"/>
      <c r="AG98" s="128"/>
      <c r="AH98" s="127"/>
      <c r="AI98" s="109"/>
      <c r="AJ98" s="108"/>
      <c r="AN98" s="123" t="s">
        <v>133</v>
      </c>
      <c r="AP98" s="100"/>
      <c r="AQ98" s="100"/>
    </row>
    <row r="99" spans="1:43" s="23" customFormat="1" ht="18" customHeight="1" x14ac:dyDescent="0.2">
      <c r="A99" s="124"/>
      <c r="B99" s="113"/>
      <c r="D99" s="109"/>
      <c r="E99" s="108"/>
      <c r="G99" s="112"/>
      <c r="I99" s="111"/>
      <c r="L99" s="109"/>
      <c r="M99" s="108"/>
      <c r="Q99" s="111"/>
      <c r="T99" s="109"/>
      <c r="U99" s="108"/>
      <c r="X99" s="126"/>
      <c r="Y99" s="111"/>
      <c r="Z99" s="126"/>
      <c r="AB99" s="109"/>
      <c r="AC99" s="108"/>
      <c r="AG99" s="125"/>
      <c r="AI99" s="109"/>
      <c r="AJ99" s="108"/>
      <c r="AN99" s="123" t="s">
        <v>132</v>
      </c>
      <c r="AP99" s="100"/>
      <c r="AQ99" s="100"/>
    </row>
    <row r="100" spans="1:43" s="23" customFormat="1" ht="18" customHeight="1" x14ac:dyDescent="0.2">
      <c r="A100" s="124"/>
      <c r="B100" s="113"/>
      <c r="D100" s="109"/>
      <c r="E100" s="108"/>
      <c r="G100" s="112"/>
      <c r="I100" s="111"/>
      <c r="L100" s="109"/>
      <c r="M100" s="108"/>
      <c r="Q100" s="111"/>
      <c r="T100" s="109"/>
      <c r="U100" s="108"/>
      <c r="X100" s="126"/>
      <c r="Y100" s="111"/>
      <c r="Z100" s="126"/>
      <c r="AB100" s="109"/>
      <c r="AC100" s="108"/>
      <c r="AG100" s="125"/>
      <c r="AI100" s="109"/>
      <c r="AJ100" s="108"/>
      <c r="AN100" s="123" t="s">
        <v>131</v>
      </c>
      <c r="AP100" s="100"/>
      <c r="AQ100" s="100"/>
    </row>
    <row r="101" spans="1:43" s="23" customFormat="1" ht="18" customHeight="1" x14ac:dyDescent="0.2">
      <c r="A101" s="124"/>
      <c r="B101" s="113"/>
      <c r="D101" s="109"/>
      <c r="E101" s="108"/>
      <c r="G101" s="112"/>
      <c r="I101" s="111"/>
      <c r="L101" s="109"/>
      <c r="M101" s="108"/>
      <c r="Q101" s="111"/>
      <c r="T101" s="109"/>
      <c r="U101" s="108"/>
      <c r="X101" s="126"/>
      <c r="Y101" s="111"/>
      <c r="Z101" s="126"/>
      <c r="AB101" s="109"/>
      <c r="AC101" s="108"/>
      <c r="AG101" s="125"/>
      <c r="AI101" s="109"/>
      <c r="AJ101" s="108"/>
      <c r="AN101" s="123" t="s">
        <v>130</v>
      </c>
      <c r="AP101" s="100"/>
      <c r="AQ101" s="100"/>
    </row>
    <row r="102" spans="1:43" s="23" customFormat="1" ht="18" customHeight="1" x14ac:dyDescent="0.2">
      <c r="A102" s="124"/>
      <c r="B102" s="113"/>
      <c r="D102" s="109"/>
      <c r="E102" s="108"/>
      <c r="G102" s="112"/>
      <c r="I102" s="111"/>
      <c r="L102" s="109"/>
      <c r="M102" s="108"/>
      <c r="Q102" s="111"/>
      <c r="T102" s="109"/>
      <c r="U102" s="108"/>
      <c r="Y102" s="111"/>
      <c r="Z102" s="126"/>
      <c r="AB102" s="109"/>
      <c r="AC102" s="108"/>
      <c r="AG102" s="125"/>
      <c r="AI102" s="109"/>
      <c r="AJ102" s="108"/>
      <c r="AN102" s="123" t="s">
        <v>129</v>
      </c>
      <c r="AP102" s="100"/>
      <c r="AQ102" s="100"/>
    </row>
    <row r="103" spans="1:43" s="23" customFormat="1" ht="18" customHeight="1" x14ac:dyDescent="0.2">
      <c r="A103" s="124"/>
      <c r="B103" s="113"/>
      <c r="D103" s="109"/>
      <c r="E103" s="108"/>
      <c r="G103" s="112"/>
      <c r="I103" s="111"/>
      <c r="L103" s="109"/>
      <c r="M103" s="108"/>
      <c r="Q103" s="111"/>
      <c r="T103" s="109"/>
      <c r="U103" s="108"/>
      <c r="Y103" s="111"/>
      <c r="AB103" s="109"/>
      <c r="AC103" s="108"/>
      <c r="AG103" s="110"/>
      <c r="AI103" s="109"/>
      <c r="AJ103" s="108"/>
      <c r="AN103" s="123" t="s">
        <v>128</v>
      </c>
      <c r="AP103" s="100"/>
      <c r="AQ103" s="100"/>
    </row>
    <row r="104" spans="1:43" s="23" customFormat="1" ht="18" customHeight="1" x14ac:dyDescent="0.2">
      <c r="A104" s="124"/>
      <c r="B104" s="113"/>
      <c r="D104" s="109"/>
      <c r="E104" s="108"/>
      <c r="G104" s="112"/>
      <c r="I104" s="111"/>
      <c r="L104" s="109"/>
      <c r="M104" s="108"/>
      <c r="Q104" s="111"/>
      <c r="T104" s="109"/>
      <c r="U104" s="108"/>
      <c r="Y104" s="111"/>
      <c r="AB104" s="109"/>
      <c r="AC104" s="108"/>
      <c r="AG104" s="110"/>
      <c r="AI104" s="109"/>
      <c r="AJ104" s="108"/>
      <c r="AN104" s="123" t="s">
        <v>127</v>
      </c>
      <c r="AP104" s="100"/>
      <c r="AQ104" s="100"/>
    </row>
    <row r="105" spans="1:43" s="23" customFormat="1" ht="18" customHeight="1" x14ac:dyDescent="0.2">
      <c r="A105" s="124"/>
      <c r="B105" s="113"/>
      <c r="D105" s="109"/>
      <c r="E105" s="108"/>
      <c r="G105" s="112"/>
      <c r="I105" s="111"/>
      <c r="L105" s="109"/>
      <c r="M105" s="108"/>
      <c r="Q105" s="111"/>
      <c r="T105" s="109"/>
      <c r="U105" s="108"/>
      <c r="Y105" s="111"/>
      <c r="AB105" s="109"/>
      <c r="AC105" s="108"/>
      <c r="AG105" s="110"/>
      <c r="AI105" s="109"/>
      <c r="AJ105" s="108"/>
      <c r="AN105" s="123" t="s">
        <v>126</v>
      </c>
      <c r="AP105" s="100"/>
      <c r="AQ105" s="100"/>
    </row>
    <row r="106" spans="1:43" s="23" customFormat="1" ht="18" customHeight="1" x14ac:dyDescent="0.2">
      <c r="A106" s="124"/>
      <c r="B106" s="113"/>
      <c r="D106" s="109"/>
      <c r="E106" s="108"/>
      <c r="G106" s="112"/>
      <c r="I106" s="111"/>
      <c r="L106" s="109"/>
      <c r="M106" s="108"/>
      <c r="Q106" s="111"/>
      <c r="T106" s="109"/>
      <c r="U106" s="108"/>
      <c r="Y106" s="111"/>
      <c r="AB106" s="109"/>
      <c r="AC106" s="108"/>
      <c r="AG106" s="110"/>
      <c r="AI106" s="109"/>
      <c r="AJ106" s="108"/>
      <c r="AN106" s="123" t="s">
        <v>125</v>
      </c>
      <c r="AP106" s="100"/>
      <c r="AQ106" s="100"/>
    </row>
    <row r="107" spans="1:43" s="23" customFormat="1" ht="18" customHeight="1" x14ac:dyDescent="0.2">
      <c r="A107" s="124"/>
      <c r="B107" s="113"/>
      <c r="D107" s="109"/>
      <c r="E107" s="108"/>
      <c r="G107" s="112"/>
      <c r="I107" s="111"/>
      <c r="L107" s="109"/>
      <c r="M107" s="108"/>
      <c r="Q107" s="111"/>
      <c r="T107" s="109"/>
      <c r="U107" s="108"/>
      <c r="Y107" s="111"/>
      <c r="AB107" s="109"/>
      <c r="AC107" s="108"/>
      <c r="AG107" s="110"/>
      <c r="AI107" s="109"/>
      <c r="AJ107" s="108"/>
      <c r="AN107" s="123" t="s">
        <v>124</v>
      </c>
      <c r="AP107" s="100"/>
      <c r="AQ107" s="100"/>
    </row>
    <row r="108" spans="1:43" s="23" customFormat="1" ht="18" customHeight="1" x14ac:dyDescent="0.2">
      <c r="A108" s="124"/>
      <c r="B108" s="113"/>
      <c r="D108" s="109"/>
      <c r="E108" s="108"/>
      <c r="G108" s="112"/>
      <c r="I108" s="111"/>
      <c r="L108" s="109"/>
      <c r="M108" s="108"/>
      <c r="Q108" s="111"/>
      <c r="T108" s="109"/>
      <c r="U108" s="108"/>
      <c r="Y108" s="111"/>
      <c r="AB108" s="109"/>
      <c r="AC108" s="108"/>
      <c r="AG108" s="110"/>
      <c r="AI108" s="109"/>
      <c r="AJ108" s="108"/>
      <c r="AN108" s="123" t="s">
        <v>123</v>
      </c>
      <c r="AP108" s="100"/>
      <c r="AQ108" s="100"/>
    </row>
    <row r="109" spans="1:43" s="23" customFormat="1" ht="18" customHeight="1" x14ac:dyDescent="0.2">
      <c r="A109" s="124"/>
      <c r="B109" s="113"/>
      <c r="D109" s="109"/>
      <c r="E109" s="108"/>
      <c r="G109" s="112"/>
      <c r="I109" s="111"/>
      <c r="L109" s="109"/>
      <c r="M109" s="108"/>
      <c r="Q109" s="111"/>
      <c r="T109" s="109"/>
      <c r="U109" s="108"/>
      <c r="Y109" s="111"/>
      <c r="AB109" s="109"/>
      <c r="AC109" s="108"/>
      <c r="AG109" s="110"/>
      <c r="AI109" s="109"/>
      <c r="AJ109" s="108"/>
      <c r="AN109" s="123" t="s">
        <v>122</v>
      </c>
      <c r="AP109" s="100"/>
      <c r="AQ109" s="100"/>
    </row>
    <row r="110" spans="1:43" s="23" customFormat="1" ht="18" customHeight="1" x14ac:dyDescent="0.2">
      <c r="A110" s="124"/>
      <c r="B110" s="113"/>
      <c r="D110" s="109"/>
      <c r="E110" s="108"/>
      <c r="G110" s="112"/>
      <c r="I110" s="111"/>
      <c r="L110" s="109"/>
      <c r="M110" s="108"/>
      <c r="Q110" s="111"/>
      <c r="T110" s="109"/>
      <c r="U110" s="108"/>
      <c r="Y110" s="111"/>
      <c r="AB110" s="109"/>
      <c r="AC110" s="108"/>
      <c r="AG110" s="110"/>
      <c r="AI110" s="109"/>
      <c r="AJ110" s="108"/>
      <c r="AN110" s="123" t="s">
        <v>121</v>
      </c>
      <c r="AP110" s="100"/>
      <c r="AQ110" s="100"/>
    </row>
    <row r="111" spans="1:43" s="23" customFormat="1" ht="18" customHeight="1" x14ac:dyDescent="0.2">
      <c r="A111" s="124"/>
      <c r="B111" s="113"/>
      <c r="D111" s="109"/>
      <c r="E111" s="108"/>
      <c r="G111" s="112"/>
      <c r="I111" s="111"/>
      <c r="L111" s="109"/>
      <c r="M111" s="108"/>
      <c r="Q111" s="111"/>
      <c r="T111" s="109"/>
      <c r="U111" s="108"/>
      <c r="Y111" s="111"/>
      <c r="AB111" s="109"/>
      <c r="AC111" s="108"/>
      <c r="AG111" s="110"/>
      <c r="AI111" s="109"/>
      <c r="AJ111" s="108"/>
      <c r="AN111" s="123" t="s">
        <v>120</v>
      </c>
      <c r="AP111" s="100"/>
      <c r="AQ111" s="100"/>
    </row>
    <row r="112" spans="1:43" s="23" customFormat="1" ht="18" customHeight="1" x14ac:dyDescent="0.2">
      <c r="A112" s="124"/>
      <c r="B112" s="113"/>
      <c r="D112" s="109"/>
      <c r="E112" s="108"/>
      <c r="G112" s="112"/>
      <c r="I112" s="111"/>
      <c r="L112" s="109"/>
      <c r="M112" s="108"/>
      <c r="Q112" s="111"/>
      <c r="T112" s="109"/>
      <c r="U112" s="108"/>
      <c r="Y112" s="111"/>
      <c r="AB112" s="109"/>
      <c r="AC112" s="108"/>
      <c r="AG112" s="110"/>
      <c r="AI112" s="109"/>
      <c r="AJ112" s="108"/>
      <c r="AN112" s="123" t="s">
        <v>119</v>
      </c>
      <c r="AP112" s="100"/>
      <c r="AQ112" s="100"/>
    </row>
    <row r="113" spans="1:43" s="23" customFormat="1" ht="18" customHeight="1" x14ac:dyDescent="0.2">
      <c r="A113" s="124"/>
      <c r="B113" s="113"/>
      <c r="D113" s="109"/>
      <c r="E113" s="108"/>
      <c r="G113" s="112"/>
      <c r="I113" s="111"/>
      <c r="L113" s="109"/>
      <c r="M113" s="108"/>
      <c r="Q113" s="111"/>
      <c r="T113" s="109"/>
      <c r="U113" s="108"/>
      <c r="Y113" s="111"/>
      <c r="AB113" s="109"/>
      <c r="AC113" s="108"/>
      <c r="AG113" s="110"/>
      <c r="AI113" s="109"/>
      <c r="AJ113" s="108"/>
      <c r="AN113" s="123" t="s">
        <v>118</v>
      </c>
      <c r="AP113" s="100"/>
      <c r="AQ113" s="100"/>
    </row>
    <row r="114" spans="1:43" s="23" customFormat="1" ht="18" customHeight="1" x14ac:dyDescent="0.2">
      <c r="A114" s="124"/>
      <c r="B114" s="113"/>
      <c r="D114" s="109"/>
      <c r="E114" s="108"/>
      <c r="G114" s="112"/>
      <c r="I114" s="111"/>
      <c r="L114" s="109"/>
      <c r="M114" s="108"/>
      <c r="Q114" s="111"/>
      <c r="T114" s="109"/>
      <c r="U114" s="108"/>
      <c r="Y114" s="111"/>
      <c r="AB114" s="109"/>
      <c r="AC114" s="108"/>
      <c r="AG114" s="110"/>
      <c r="AI114" s="109"/>
      <c r="AJ114" s="108"/>
      <c r="AN114" s="123" t="s">
        <v>117</v>
      </c>
      <c r="AP114" s="100"/>
      <c r="AQ114" s="100"/>
    </row>
    <row r="115" spans="1:43" s="23" customFormat="1" ht="18" customHeight="1" x14ac:dyDescent="0.2">
      <c r="A115" s="124"/>
      <c r="B115" s="113"/>
      <c r="D115" s="109"/>
      <c r="E115" s="108"/>
      <c r="G115" s="112"/>
      <c r="I115" s="111"/>
      <c r="L115" s="109"/>
      <c r="M115" s="108"/>
      <c r="Q115" s="111"/>
      <c r="T115" s="109"/>
      <c r="U115" s="108"/>
      <c r="Y115" s="111"/>
      <c r="AB115" s="109"/>
      <c r="AC115" s="108"/>
      <c r="AG115" s="110"/>
      <c r="AI115" s="109"/>
      <c r="AJ115" s="108"/>
      <c r="AN115" s="123" t="s">
        <v>116</v>
      </c>
      <c r="AP115" s="100"/>
      <c r="AQ115" s="100"/>
    </row>
    <row r="116" spans="1:43" s="23" customFormat="1" ht="18" customHeight="1" x14ac:dyDescent="0.2">
      <c r="A116" s="124"/>
      <c r="B116" s="113"/>
      <c r="D116" s="109"/>
      <c r="E116" s="108"/>
      <c r="G116" s="112"/>
      <c r="I116" s="111"/>
      <c r="L116" s="109"/>
      <c r="M116" s="108"/>
      <c r="Q116" s="111"/>
      <c r="T116" s="109"/>
      <c r="U116" s="108"/>
      <c r="Y116" s="111"/>
      <c r="AB116" s="109"/>
      <c r="AC116" s="108"/>
      <c r="AG116" s="110"/>
      <c r="AI116" s="109"/>
      <c r="AJ116" s="108"/>
      <c r="AN116" s="123" t="s">
        <v>115</v>
      </c>
      <c r="AP116" s="100"/>
      <c r="AQ116" s="100"/>
    </row>
    <row r="117" spans="1:43" s="23" customFormat="1" ht="18" customHeight="1" x14ac:dyDescent="0.2">
      <c r="A117" s="124"/>
      <c r="B117" s="113"/>
      <c r="D117" s="109"/>
      <c r="E117" s="108"/>
      <c r="G117" s="112"/>
      <c r="I117" s="111"/>
      <c r="L117" s="109"/>
      <c r="M117" s="108"/>
      <c r="Q117" s="111"/>
      <c r="T117" s="109"/>
      <c r="U117" s="108"/>
      <c r="Y117" s="111"/>
      <c r="AB117" s="109"/>
      <c r="AC117" s="108"/>
      <c r="AG117" s="110"/>
      <c r="AI117" s="109"/>
      <c r="AJ117" s="108"/>
      <c r="AN117" s="123" t="s">
        <v>114</v>
      </c>
      <c r="AP117" s="100"/>
      <c r="AQ117" s="100"/>
    </row>
    <row r="118" spans="1:43" s="23" customFormat="1" ht="18" customHeight="1" x14ac:dyDescent="0.2">
      <c r="A118" s="124"/>
      <c r="B118" s="113"/>
      <c r="D118" s="109"/>
      <c r="E118" s="108"/>
      <c r="G118" s="112"/>
      <c r="I118" s="111"/>
      <c r="L118" s="109"/>
      <c r="M118" s="108"/>
      <c r="Q118" s="111"/>
      <c r="T118" s="109"/>
      <c r="U118" s="108"/>
      <c r="Y118" s="111"/>
      <c r="AB118" s="109"/>
      <c r="AC118" s="108"/>
      <c r="AG118" s="110"/>
      <c r="AI118" s="109"/>
      <c r="AJ118" s="108"/>
      <c r="AN118" s="123" t="s">
        <v>113</v>
      </c>
      <c r="AP118" s="100"/>
      <c r="AQ118" s="100"/>
    </row>
    <row r="119" spans="1:43" s="23" customFormat="1" ht="18" customHeight="1" x14ac:dyDescent="0.2">
      <c r="A119" s="114"/>
      <c r="B119" s="113"/>
      <c r="D119" s="109"/>
      <c r="E119" s="108"/>
      <c r="G119" s="112"/>
      <c r="I119" s="111"/>
      <c r="L119" s="109"/>
      <c r="M119" s="108"/>
      <c r="Q119" s="111"/>
      <c r="T119" s="109"/>
      <c r="U119" s="108"/>
      <c r="Y119" s="111"/>
      <c r="AB119" s="109"/>
      <c r="AC119" s="108"/>
      <c r="AG119" s="110"/>
      <c r="AI119" s="109"/>
      <c r="AJ119" s="108"/>
      <c r="AN119" s="123" t="s">
        <v>112</v>
      </c>
      <c r="AP119" s="100"/>
      <c r="AQ119" s="100"/>
    </row>
    <row r="120" spans="1:43" s="23" customFormat="1" ht="18" customHeight="1" x14ac:dyDescent="0.2">
      <c r="A120" s="114"/>
      <c r="B120" s="113"/>
      <c r="D120" s="109"/>
      <c r="E120" s="108"/>
      <c r="G120" s="112"/>
      <c r="I120" s="111"/>
      <c r="L120" s="109"/>
      <c r="M120" s="108"/>
      <c r="Q120" s="111"/>
      <c r="T120" s="109"/>
      <c r="U120" s="108"/>
      <c r="Y120" s="111"/>
      <c r="AB120" s="109"/>
      <c r="AC120" s="108"/>
      <c r="AG120" s="110"/>
      <c r="AI120" s="109"/>
      <c r="AJ120" s="108"/>
      <c r="AN120" s="123" t="s">
        <v>111</v>
      </c>
      <c r="AP120" s="100"/>
      <c r="AQ120" s="100"/>
    </row>
    <row r="121" spans="1:43" s="23" customFormat="1" ht="18" customHeight="1" x14ac:dyDescent="0.2">
      <c r="A121" s="114"/>
      <c r="B121" s="113"/>
      <c r="D121" s="109"/>
      <c r="E121" s="108"/>
      <c r="G121" s="112"/>
      <c r="I121" s="111"/>
      <c r="L121" s="109"/>
      <c r="M121" s="108"/>
      <c r="Q121" s="111"/>
      <c r="T121" s="109"/>
      <c r="U121" s="108"/>
      <c r="Y121" s="111"/>
      <c r="AB121" s="109"/>
      <c r="AC121" s="108"/>
      <c r="AG121" s="110"/>
      <c r="AI121" s="109"/>
      <c r="AJ121" s="108"/>
      <c r="AN121" s="123" t="s">
        <v>110</v>
      </c>
      <c r="AP121" s="100"/>
      <c r="AQ121" s="100"/>
    </row>
    <row r="122" spans="1:43" s="115" customFormat="1" ht="18" customHeight="1" x14ac:dyDescent="0.2">
      <c r="A122" s="122"/>
      <c r="B122" s="121"/>
      <c r="D122" s="117"/>
      <c r="E122" s="116"/>
      <c r="G122" s="120"/>
      <c r="I122" s="119"/>
      <c r="L122" s="117"/>
      <c r="M122" s="116"/>
      <c r="Q122" s="119"/>
      <c r="T122" s="117"/>
      <c r="U122" s="116"/>
      <c r="Y122" s="119"/>
      <c r="AB122" s="117"/>
      <c r="AC122" s="116"/>
      <c r="AG122" s="118"/>
      <c r="AI122" s="117"/>
      <c r="AJ122" s="116"/>
      <c r="AN122" s="23"/>
      <c r="AP122" s="100"/>
      <c r="AQ122" s="100"/>
    </row>
    <row r="123" spans="1:43" s="115" customFormat="1" ht="18" customHeight="1" x14ac:dyDescent="0.2">
      <c r="A123" s="122"/>
      <c r="B123" s="121"/>
      <c r="D123" s="117"/>
      <c r="E123" s="116"/>
      <c r="G123" s="120"/>
      <c r="I123" s="119"/>
      <c r="L123" s="117"/>
      <c r="M123" s="116"/>
      <c r="Q123" s="119"/>
      <c r="T123" s="117"/>
      <c r="U123" s="116"/>
      <c r="Y123" s="119"/>
      <c r="AB123" s="117"/>
      <c r="AC123" s="116"/>
      <c r="AG123" s="118"/>
      <c r="AI123" s="117"/>
      <c r="AJ123" s="116"/>
      <c r="AN123" s="23"/>
      <c r="AP123" s="100"/>
      <c r="AQ123" s="100"/>
    </row>
    <row r="124" spans="1:43" s="23" customFormat="1" ht="18" customHeight="1" x14ac:dyDescent="0.2">
      <c r="A124" s="114"/>
      <c r="B124" s="113"/>
      <c r="D124" s="109"/>
      <c r="E124" s="108"/>
      <c r="G124" s="112"/>
      <c r="I124" s="111"/>
      <c r="L124" s="109"/>
      <c r="M124" s="108"/>
      <c r="Q124" s="111"/>
      <c r="T124" s="109"/>
      <c r="U124" s="108"/>
      <c r="Y124" s="111"/>
      <c r="AB124" s="109"/>
      <c r="AC124" s="108"/>
      <c r="AG124" s="110"/>
      <c r="AI124" s="109"/>
      <c r="AJ124" s="108"/>
      <c r="AP124" s="100"/>
      <c r="AQ124" s="100"/>
    </row>
    <row r="125" spans="1:43" s="23" customFormat="1" ht="18" customHeight="1" x14ac:dyDescent="0.2">
      <c r="A125" s="114"/>
      <c r="B125" s="113"/>
      <c r="D125" s="109"/>
      <c r="E125" s="108"/>
      <c r="G125" s="112"/>
      <c r="I125" s="111"/>
      <c r="L125" s="109"/>
      <c r="M125" s="108"/>
      <c r="Q125" s="111"/>
      <c r="T125" s="109"/>
      <c r="U125" s="108"/>
      <c r="Y125" s="111"/>
      <c r="AB125" s="109"/>
      <c r="AC125" s="108"/>
      <c r="AG125" s="110"/>
      <c r="AI125" s="109"/>
      <c r="AJ125" s="108"/>
      <c r="AP125" s="100"/>
      <c r="AQ125" s="100"/>
    </row>
  </sheetData>
  <mergeCells count="40">
    <mergeCell ref="B24:B25"/>
    <mergeCell ref="AI27:AL27"/>
    <mergeCell ref="X17:X22"/>
    <mergeCell ref="P23:P25"/>
    <mergeCell ref="AJ16:AJ17"/>
    <mergeCell ref="Q11:Q23"/>
    <mergeCell ref="R11:R12"/>
    <mergeCell ref="P12:P13"/>
    <mergeCell ref="AI25:AL25"/>
    <mergeCell ref="AI26:AL26"/>
    <mergeCell ref="A2:AL2"/>
    <mergeCell ref="Y16:Y17"/>
    <mergeCell ref="Z16:Z17"/>
    <mergeCell ref="AI28:AL28"/>
    <mergeCell ref="P9:P11"/>
    <mergeCell ref="X12:X16"/>
    <mergeCell ref="A3:AL3"/>
    <mergeCell ref="R22:R23"/>
    <mergeCell ref="H7:H8"/>
    <mergeCell ref="B27:B28"/>
    <mergeCell ref="A1:AL1"/>
    <mergeCell ref="A5:A28"/>
    <mergeCell ref="P21:P22"/>
    <mergeCell ref="B6:B7"/>
    <mergeCell ref="B9:B10"/>
    <mergeCell ref="B12:B13"/>
    <mergeCell ref="B15:B16"/>
    <mergeCell ref="B18:B19"/>
    <mergeCell ref="B21:B22"/>
    <mergeCell ref="J13:J14"/>
    <mergeCell ref="H19:H20"/>
    <mergeCell ref="AG16:AG17"/>
    <mergeCell ref="AH16:AH17"/>
    <mergeCell ref="AI16:AI17"/>
    <mergeCell ref="I8:I26"/>
    <mergeCell ref="J8:J9"/>
    <mergeCell ref="J20:J21"/>
    <mergeCell ref="J25:J26"/>
    <mergeCell ref="H14:H15"/>
    <mergeCell ref="H26:H27"/>
  </mergeCells>
  <conditionalFormatting sqref="U22:U23">
    <cfRule type="top10" dxfId="16" priority="13" bottom="1" rank="1"/>
  </conditionalFormatting>
  <conditionalFormatting sqref="M10">
    <cfRule type="top10" dxfId="15" priority="14" bottom="1" rank="1"/>
  </conditionalFormatting>
  <conditionalFormatting sqref="M20:M22">
    <cfRule type="top10" dxfId="14" priority="15" bottom="1" rank="1"/>
  </conditionalFormatting>
  <conditionalFormatting sqref="AJ16">
    <cfRule type="top10" dxfId="13" priority="16" bottom="1" rank="1"/>
  </conditionalFormatting>
  <conditionalFormatting sqref="U14:U16 U11:U12">
    <cfRule type="top10" dxfId="12" priority="17" bottom="1" rank="1"/>
  </conditionalFormatting>
  <conditionalFormatting sqref="AC16:AC17">
    <cfRule type="top10" dxfId="11" priority="12" bottom="1" rank="1"/>
  </conditionalFormatting>
  <conditionalFormatting sqref="E6:E7">
    <cfRule type="top10" dxfId="10" priority="11" bottom="1" rank="1"/>
  </conditionalFormatting>
  <conditionalFormatting sqref="E12:E13">
    <cfRule type="top10" dxfId="9" priority="10" bottom="1" rank="1"/>
  </conditionalFormatting>
  <conditionalFormatting sqref="E15:E16">
    <cfRule type="top10" dxfId="8" priority="9" bottom="1" rank="1"/>
  </conditionalFormatting>
  <conditionalFormatting sqref="E18:E19">
    <cfRule type="top10" dxfId="7" priority="8" bottom="1" rank="1"/>
  </conditionalFormatting>
  <conditionalFormatting sqref="E21:E22">
    <cfRule type="top10" dxfId="6" priority="7" bottom="1" rank="1"/>
  </conditionalFormatting>
  <conditionalFormatting sqref="E24:E25">
    <cfRule type="top10" dxfId="5" priority="6" bottom="1" rank="1"/>
  </conditionalFormatting>
  <conditionalFormatting sqref="E27:E28">
    <cfRule type="top10" dxfId="4" priority="5" bottom="1" rank="1"/>
  </conditionalFormatting>
  <conditionalFormatting sqref="M25:M26">
    <cfRule type="top10" dxfId="3" priority="4" bottom="1" rank="1"/>
  </conditionalFormatting>
  <conditionalFormatting sqref="M13:M14">
    <cfRule type="top10" dxfId="2" priority="3" bottom="1" rank="1"/>
  </conditionalFormatting>
  <conditionalFormatting sqref="M8:M9">
    <cfRule type="top10" dxfId="1" priority="2" bottom="1" rank="1"/>
  </conditionalFormatting>
  <conditionalFormatting sqref="E9:E10">
    <cfRule type="top10" dxfId="0" priority="1" bottom="1" rank="1"/>
  </conditionalFormatting>
  <dataValidations count="2">
    <dataValidation type="list" allowBlank="1" showInputMessage="1" showErrorMessage="1" sqref="A2:AL2" xr:uid="{C2775374-58F1-4868-A8ED-EE3599F76DF1}">
      <formula1>$AQ$1:$AQ$44</formula1>
    </dataValidation>
    <dataValidation type="list" allowBlank="1" showInputMessage="1" showErrorMessage="1" sqref="A1:AL1" xr:uid="{E1159A02-BA6A-4534-9778-4366CDF885BF}">
      <formula1>$AP$1:$AP$44</formula1>
    </dataValidation>
  </dataValidations>
  <printOptions horizontalCentered="1" verticalCentered="1"/>
  <pageMargins left="0.23622047244094491" right="0.23622047244094491" top="0.19685039370078741" bottom="0.74803149606299213" header="0.31496062992125984" footer="0.31496062992125984"/>
  <pageSetup paperSize="9" scale="44" orientation="landscape" r:id="rId1"/>
  <headerFooter>
    <oddFooter>&amp;C&amp;D&amp;R&amp;P/&amp;N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D4BB36-1947-45DF-B1E6-0775AA63A52C}">
  <dimension ref="A1:Q10"/>
  <sheetViews>
    <sheetView workbookViewId="0">
      <selection activeCell="I26" sqref="I26"/>
    </sheetView>
  </sheetViews>
  <sheetFormatPr baseColWidth="10" defaultRowHeight="12.75" x14ac:dyDescent="0.2"/>
  <cols>
    <col min="2" max="2" width="6.42578125" customWidth="1"/>
    <col min="3" max="3" width="15.140625" customWidth="1"/>
    <col min="8" max="8" width="15" customWidth="1"/>
    <col min="11" max="11" width="15.85546875" customWidth="1"/>
    <col min="12" max="12" width="13.85546875" customWidth="1"/>
    <col min="13" max="13" width="16" customWidth="1"/>
    <col min="17" max="17" width="16.140625" customWidth="1"/>
  </cols>
  <sheetData>
    <row r="1" spans="1:17" x14ac:dyDescent="0.2">
      <c r="A1" s="297" t="s">
        <v>326</v>
      </c>
      <c r="B1" s="297"/>
      <c r="C1" s="297"/>
      <c r="D1" s="297"/>
      <c r="E1" s="295"/>
      <c r="F1" s="297" t="s">
        <v>326</v>
      </c>
      <c r="G1" s="297"/>
      <c r="H1" s="297"/>
      <c r="I1" s="297"/>
      <c r="J1" s="295"/>
      <c r="K1" s="296"/>
      <c r="L1" s="296"/>
      <c r="M1" s="296"/>
      <c r="N1" s="296"/>
      <c r="O1" s="296"/>
      <c r="P1" s="295"/>
    </row>
    <row r="2" spans="1:17" x14ac:dyDescent="0.2">
      <c r="A2">
        <f>IF(D2,RANK(D2,$D$2:$D$13,1),1)</f>
        <v>1</v>
      </c>
      <c r="B2">
        <f>'SUPER GAZ'!$S$11</f>
        <v>2</v>
      </c>
      <c r="C2" t="str">
        <f>'SUPER GAZ'!$T$11</f>
        <v>PILOTE 2 P2</v>
      </c>
      <c r="D2">
        <f>'SUPER GAZ'!$U$11</f>
        <v>11.02</v>
      </c>
      <c r="F2">
        <f>IF(I2,RANK(I2,$I$2:$I$9,1),0)</f>
        <v>3</v>
      </c>
      <c r="G2">
        <f>'SUPER GAZ'!$K$8</f>
        <v>2</v>
      </c>
      <c r="H2" t="str">
        <f>'SUPER GAZ'!$L$8</f>
        <v>PILOTE 2 P2</v>
      </c>
      <c r="I2">
        <f>'SUPER GAZ'!$M$8</f>
        <v>10.010999999999999</v>
      </c>
      <c r="K2" s="294">
        <v>3</v>
      </c>
      <c r="L2" s="294">
        <v>4</v>
      </c>
      <c r="M2" s="294">
        <v>5</v>
      </c>
      <c r="N2" s="294">
        <v>6</v>
      </c>
      <c r="O2" s="294">
        <v>7</v>
      </c>
    </row>
    <row r="3" spans="1:17" ht="18.75" x14ac:dyDescent="0.3">
      <c r="A3">
        <f>IF(D3,RANK(D3,$D$2:$D$13,1),1)</f>
        <v>2</v>
      </c>
      <c r="B3">
        <f>'SUPER GAZ'!$S$12</f>
        <v>25</v>
      </c>
      <c r="C3" t="str">
        <f>'SUPER GAZ'!$T$12</f>
        <v>PILOTE 25 P25</v>
      </c>
      <c r="D3">
        <f>'SUPER GAZ'!$U$12</f>
        <v>11.05</v>
      </c>
      <c r="F3">
        <f>IF(I3,RANK(I3,$I$2:$I$9,1),0)</f>
        <v>4</v>
      </c>
      <c r="G3">
        <f>'SUPER GAZ'!$K$9</f>
        <v>27</v>
      </c>
      <c r="H3" t="str">
        <f>'SUPER GAZ'!$L$9</f>
        <v>PILOTE 27 P27</v>
      </c>
      <c r="I3">
        <f>'SUPER GAZ'!$M$9</f>
        <v>10.021000000000001</v>
      </c>
      <c r="K3" s="293">
        <f>IF($K$5=$D$2,$B$2,IF($K$5=$D$3,$B$3,IF($K$5=$D$4,$B$4,IF($K$5=$D$5,$B$5,""))))</f>
        <v>2</v>
      </c>
      <c r="L3" s="293">
        <f>IF($L$4=$C$2,$B$2,IF($L$4=$C$3,$B$3,IF($L$4=$C$4,$B$4,IF($L$4=$C$5,$B$5,""))))</f>
        <v>25</v>
      </c>
      <c r="M3" s="293">
        <f>IF($M$5=$I$2,$G$2,IF($M$5=$I$3,$G$3,IF($M$5=$I$4,$G$4,IF($M$5=$I$5,$G$5,IF($M$5=$I$6,$G$6,IF($M$5=I7,$G$7,IF($M$5=I8,$G$8,"")))))))</f>
        <v>2</v>
      </c>
      <c r="N3" s="293">
        <f>IF($N$5=$I$2,$G$2,IF($N$5=$I$3,$G$3,IF($N$5=$I$4,$G$4,IF($N$5=$I$5,$G$5,IF($N$5=$I$6,$G$6,IF($N$5=I7,G7,IF($N$5=I8,G8,"")))))))</f>
        <v>27</v>
      </c>
      <c r="O3" s="293">
        <f>IF($O$5=$I$2,$G$2,IF($O$5=$I$3,$G$3,IF($O$5=$I$4,$G$4,IF($O$5=$I$5,$G$5,IF($O$5=$I$6,$G$6,IF($O$5=$I$7,$G$7,IF($O$5=$I$8,$G$8,IF($O$5=$I$9,$G$9,""))))))))</f>
        <v>25</v>
      </c>
    </row>
    <row r="4" spans="1:17" ht="18.75" x14ac:dyDescent="0.3">
      <c r="A4">
        <f>IF(D4,RANK(D4,$D$2:$D$13,1),1)</f>
        <v>4</v>
      </c>
      <c r="B4">
        <f>'SUPER GAZ'!$S$22</f>
        <v>36</v>
      </c>
      <c r="C4" t="str">
        <f>'SUPER GAZ'!$T$22</f>
        <v>PILOTE 36 P36</v>
      </c>
      <c r="D4">
        <f>'SUPER GAZ'!$U$22</f>
        <v>11.7</v>
      </c>
      <c r="F4">
        <f>IF(I4,RANK(I4,$I$2:$I$9,1),0)</f>
        <v>5</v>
      </c>
      <c r="G4">
        <f>'SUPER GAZ'!$K$13</f>
        <v>25</v>
      </c>
      <c r="H4" t="str">
        <f>'SUPER GAZ'!$L$13</f>
        <v>PILOTE 25 P25</v>
      </c>
      <c r="I4">
        <f>'SUPER GAZ'!$M$13</f>
        <v>10.24</v>
      </c>
      <c r="K4" s="293" t="str">
        <f>IF($K$5=$D$2,$C$2,IF($K$5=$D$3,$C$3,IF($K$5=$D$4,$C$4,IF($K$5=$D$5,$C$5,""))))</f>
        <v>PILOTE 2 P2</v>
      </c>
      <c r="L4" s="293" t="str">
        <f>IF($L$5=$D$2,$C$2,IF($L$5=$D$3,$C$3,IF($L$5=$D$4,$C$4,IF($L$5=$D$5,$C$5))))</f>
        <v>PILOTE 25 P25</v>
      </c>
      <c r="M4" s="293" t="str">
        <f>IF($M$5=$I$2,$H$2,IF($M$5=$I$3,$H$3,IF($M$5=$I$4,$H$4,IF($M$5=$I$5,$H$5,IF($M$5=$I$6,$H$6,IF($M$5=I7,H7,IF($M$5=I8,H8,IF($M$5=I9,H9,""))))))))</f>
        <v>PILOTE 2 P2</v>
      </c>
      <c r="N4" s="293" t="str">
        <f>IF($N$5=$I$2,$H$2,IF($N$5=$I$3,$H$3,IF($N$5=$I$4,$H$4,IF($N$5=$I$5,$H$5,IF($N$5=$I$6,$H$6,IF($N$5=I7,$H$7,IF($N$5=I8,$H$8,IF($N$5=I9,$H$9,""))))))))</f>
        <v>PILOTE 27 P27</v>
      </c>
      <c r="O4" s="293" t="str">
        <f>IF($O$5=$I$2,$H$2,IF($O$5=$I$3,$H$3,IF($O$5=$I$4,$H$4,IF($O$5=$I$5,$H$5,IF($O$5=$I$6,$H$6,IF($O$5=$I$7,$H$7,IF($O$5=$I$8,$H$8,IF($O$5=$I$9,$H$9,""))))))))</f>
        <v>PILOTE 25 P25</v>
      </c>
    </row>
    <row r="5" spans="1:17" ht="18.75" x14ac:dyDescent="0.3">
      <c r="A5">
        <f>IF(D5,RANK(D5,$D$2:$D$13,1),1)</f>
        <v>3</v>
      </c>
      <c r="B5">
        <f>'SUPER GAZ'!$S$23</f>
        <v>10</v>
      </c>
      <c r="C5" t="str">
        <f>'SUPER GAZ'!$T$23</f>
        <v>PILOTE 10 P10</v>
      </c>
      <c r="D5">
        <f>'SUPER GAZ'!$U$23</f>
        <v>11.4</v>
      </c>
      <c r="F5">
        <f>IF(I5,RANK(I5,$I$2:$I$9,1),0)</f>
        <v>6</v>
      </c>
      <c r="G5">
        <f>'SUPER GAZ'!$K$14</f>
        <v>15</v>
      </c>
      <c r="H5" t="str">
        <f>'SUPER GAZ'!$L$14</f>
        <v>PILOTE 15 P15</v>
      </c>
      <c r="I5">
        <f>'SUPER GAZ'!$M$14</f>
        <v>10.35</v>
      </c>
      <c r="K5" s="293">
        <f t="array" ref="K5">MIN(IF(D2:D5&lt;&gt;0,D2:D5))</f>
        <v>11.02</v>
      </c>
      <c r="L5" s="293">
        <f t="array" ref="L5">MIN(IF(D2:D5&gt;K5,D2:D5))</f>
        <v>11.05</v>
      </c>
      <c r="M5">
        <f t="array" ref="M5">MIN(IF(I2:I9&lt;&gt;0,I2:I9))</f>
        <v>10.010999999999999</v>
      </c>
      <c r="N5">
        <f t="array" ref="N5">MIN(IF(I2:I9&gt;M5,I2:I9))</f>
        <v>10.021000000000001</v>
      </c>
      <c r="O5">
        <f t="array" ref="O5">MIN(IF(I2:I9&gt;N5,I2:I9))</f>
        <v>10.24</v>
      </c>
    </row>
    <row r="6" spans="1:17" ht="18.75" x14ac:dyDescent="0.3">
      <c r="F6">
        <f>IF(I6,RANK(I6,$I$2:$I$9,1),0)</f>
        <v>7</v>
      </c>
      <c r="G6">
        <f>'SUPER GAZ'!$K$20</f>
        <v>36</v>
      </c>
      <c r="H6" t="str">
        <f>'SUPER GAZ'!$L$20</f>
        <v>PILOTE 36 P36</v>
      </c>
      <c r="I6">
        <f>'SUPER GAZ'!$M$20</f>
        <v>10.45</v>
      </c>
      <c r="Q6" s="293"/>
    </row>
    <row r="7" spans="1:17" ht="18.75" x14ac:dyDescent="0.3">
      <c r="F7">
        <f>IF(I7,RANK(I7,$I$2:$I$9,1),0)</f>
        <v>0</v>
      </c>
      <c r="G7">
        <f>'SUPER GAZ'!$K$21</f>
        <v>39</v>
      </c>
      <c r="H7" t="str">
        <f>'SUPER GAZ'!$L$21</f>
        <v>PILOTE 39 P39</v>
      </c>
      <c r="I7">
        <f>'SUPER GAZ'!$M$21</f>
        <v>0</v>
      </c>
      <c r="Q7" s="293"/>
    </row>
    <row r="8" spans="1:17" ht="18.75" x14ac:dyDescent="0.3">
      <c r="F8">
        <f>IF(I8,RANK(I8,$I$2:$I$9,1),0)</f>
        <v>8</v>
      </c>
      <c r="G8">
        <f>'SUPER GAZ'!$K$25</f>
        <v>10</v>
      </c>
      <c r="H8" t="str">
        <f>'SUPER GAZ'!$L$25</f>
        <v>PILOTE 10 P10</v>
      </c>
      <c r="I8">
        <f>'SUPER GAZ'!$M$25</f>
        <v>10.52</v>
      </c>
      <c r="K8" s="293"/>
      <c r="L8" s="293"/>
      <c r="M8" s="293"/>
      <c r="N8" s="293"/>
      <c r="O8" s="293"/>
      <c r="Q8" s="293"/>
    </row>
    <row r="9" spans="1:17" ht="18.75" x14ac:dyDescent="0.3">
      <c r="F9">
        <f>IF(I9,RANK(I9,$I$2:$I$9,1),0)</f>
        <v>0</v>
      </c>
      <c r="G9" t="str">
        <f>'SUPER GAZ'!$K$26</f>
        <v/>
      </c>
      <c r="H9" t="str">
        <f>'SUPER GAZ'!$L$26</f>
        <v/>
      </c>
      <c r="I9">
        <f>'SUPER GAZ'!$M$26</f>
        <v>0</v>
      </c>
      <c r="K9" s="293"/>
      <c r="L9" s="293"/>
      <c r="M9" s="293"/>
      <c r="N9" s="293"/>
      <c r="O9" s="293"/>
    </row>
    <row r="10" spans="1:17" ht="18.75" x14ac:dyDescent="0.3">
      <c r="K10" s="293"/>
      <c r="L10" s="293"/>
    </row>
  </sheetData>
  <mergeCells count="2">
    <mergeCell ref="F1:I1"/>
    <mergeCell ref="A1:D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A69742-772A-4AC6-988A-EE79A7198770}">
  <sheetPr>
    <tabColor rgb="FFFF0000"/>
  </sheetPr>
  <dimension ref="A1:M15"/>
  <sheetViews>
    <sheetView tabSelected="1" zoomScaleNormal="100" workbookViewId="0">
      <selection activeCell="F21" sqref="F21"/>
    </sheetView>
  </sheetViews>
  <sheetFormatPr baseColWidth="10" defaultColWidth="11.42578125" defaultRowHeight="18.75" x14ac:dyDescent="0.3"/>
  <cols>
    <col min="1" max="1" width="25.7109375" style="293" customWidth="1"/>
    <col min="2" max="2" width="3.28515625" style="293" customWidth="1"/>
    <col min="3" max="3" width="25.7109375" style="293" customWidth="1"/>
    <col min="4" max="4" width="3.28515625" style="293" customWidth="1"/>
    <col min="5" max="5" width="25.7109375" style="293" customWidth="1"/>
    <col min="6" max="6" width="3.28515625" style="293" customWidth="1"/>
    <col min="7" max="7" width="25.7109375" style="293" customWidth="1"/>
    <col min="8" max="8" width="3.28515625" style="293" customWidth="1"/>
    <col min="9" max="9" width="25.7109375" style="293" customWidth="1"/>
    <col min="10" max="11" width="10.7109375" style="293" customWidth="1"/>
    <col min="12" max="12" width="12.140625" style="293" bestFit="1" customWidth="1"/>
    <col min="13" max="16384" width="11.42578125" style="293"/>
  </cols>
  <sheetData>
    <row r="1" spans="1:13" ht="44.25" customHeight="1" x14ac:dyDescent="0.3">
      <c r="A1" s="320"/>
      <c r="B1" s="318"/>
      <c r="C1" s="318"/>
      <c r="D1" s="318"/>
      <c r="E1" s="318"/>
      <c r="F1" s="318"/>
      <c r="G1" s="318"/>
      <c r="H1" s="318"/>
      <c r="I1" s="318"/>
      <c r="J1" s="319"/>
    </row>
    <row r="2" spans="1:13" ht="43.5" customHeight="1" x14ac:dyDescent="0.3">
      <c r="B2" s="318"/>
      <c r="C2" s="318"/>
      <c r="D2" s="318"/>
      <c r="E2" s="318"/>
      <c r="F2" s="318"/>
      <c r="G2" s="318"/>
      <c r="H2" s="318"/>
      <c r="I2" s="318"/>
    </row>
    <row r="3" spans="1:13" ht="63" customHeight="1" x14ac:dyDescent="0.3">
      <c r="A3" s="309"/>
      <c r="B3" s="317"/>
      <c r="C3" s="317"/>
      <c r="D3" s="317"/>
      <c r="E3" s="317"/>
      <c r="F3" s="317"/>
      <c r="G3" s="317"/>
      <c r="H3" s="317"/>
      <c r="I3" s="317"/>
    </row>
    <row r="4" spans="1:13" ht="20.100000000000001" customHeight="1" x14ac:dyDescent="0.3">
      <c r="A4" s="316" t="s">
        <v>6</v>
      </c>
      <c r="B4" s="316"/>
      <c r="C4" s="316"/>
      <c r="D4" s="316"/>
      <c r="E4" s="316"/>
      <c r="F4" s="316"/>
      <c r="G4" s="316"/>
      <c r="H4" s="316"/>
      <c r="I4" s="316"/>
      <c r="M4" s="315"/>
    </row>
    <row r="5" spans="1:13" ht="20.100000000000001" customHeight="1" x14ac:dyDescent="0.3">
      <c r="A5" s="312">
        <v>1</v>
      </c>
      <c r="B5" s="308"/>
      <c r="C5" s="312">
        <v>2</v>
      </c>
      <c r="D5" s="308"/>
      <c r="E5" s="312">
        <v>3</v>
      </c>
      <c r="F5" s="308"/>
      <c r="G5" s="312">
        <v>4</v>
      </c>
      <c r="H5" s="308"/>
      <c r="I5" s="312">
        <v>5</v>
      </c>
    </row>
    <row r="6" spans="1:13" ht="20.100000000000001" customHeight="1" x14ac:dyDescent="0.3">
      <c r="A6" s="307">
        <f>'SUPER GAZ'!AH16</f>
        <v>10</v>
      </c>
      <c r="B6" s="304"/>
      <c r="C6" s="299">
        <f>IF(A6='SUPER GAZ'!$AA$16,'SUPER GAZ'!$AA$17,IF(A6='SUPER GAZ'!$AA$17,'SUPER GAZ'!$AA$16,""))</f>
        <v>2</v>
      </c>
      <c r="D6" s="304"/>
      <c r="E6" s="299">
        <f>IF(Feuil2!K3=VAINQUEURS!C6,Feuil2!L3,IF(Feuil2!K3=VAINQUEURS!A6,L4,Feuil2!K3))</f>
        <v>25</v>
      </c>
      <c r="F6" s="304"/>
      <c r="G6" s="299">
        <f>IF(Feuil2!L3=VAINQUEURS!A6,Feuil2!M3,IF(Feuil2!L3=VAINQUEURS!C6,Feuil2!M3,IF(Feuil2!L3=VAINQUEURS!E6,Feuil2!M3,IF(Feuil2!M3=A6,Feuil2!N3,IF(Feuil2!M3=C6,Feuil2!N3,IF(E6=Feuil2!M3,Feuil2!N3,IF(Feuil2!N3=A6,Feuil2!O3,IF(Feuil2!N3=C6,Feuil2!O3,IF(E6=Feuil2!N3,Feuil2!O3)))))))))</f>
        <v>2</v>
      </c>
      <c r="H6" s="304"/>
      <c r="I6" s="299" t="e">
        <f>_xlfn.IFS(Feuil2!#REF!=VAINQUEURS!$I$5,Feuil2!#REF!,Feuil2!#REF!=VAINQUEURS!$I$5,Feuil2!#REF!,Feuil2!$A$2=VAINQUEURS!$I$5,Feuil2!$B$2,Feuil2!$A$3=VAINQUEURS!$I$5,Feuil2!$B$3,Feuil2!$A$4=VAINQUEURS!$I$5,Feuil2!$B$4,Feuil2!$A$5=VAINQUEURS!$I$5,Feuil2!$B$5,Feuil2!$F$2=VAINQUEURS!$I$5,Feuil2!$G$2,Feuil2!$F$3=VAINQUEURS!$I$5,Feuil2!$G$3,Feuil2!$F$4=VAINQUEURS!$I$5,Feuil2!$G$4,Feuil2!$F$5=VAINQUEURS!$I$5,Feuil2!$G$5,Feuil2!$F$6=VAINQUEURS!$I$5,Feuil2!$G$6,Feuil2!$F$7=VAINQUEURS!$I$5,Feuil2!$G$7,Feuil2!$F$8=VAINQUEURS!$I$5,Feuil2!$G$8,Feuil2!$F$9=VAINQUEURS!$I$5,Feuil2!$G$9)</f>
        <v>#REF!</v>
      </c>
    </row>
    <row r="7" spans="1:13" ht="20.100000000000001" customHeight="1" x14ac:dyDescent="0.3">
      <c r="A7" s="307" t="str">
        <f>'SUPER GAZ'!AI16</f>
        <v>PILOTE 10 P10</v>
      </c>
      <c r="B7" s="302"/>
      <c r="C7" s="306" t="str">
        <f>IF(A7='SUPER GAZ'!$AB$16,'SUPER GAZ'!$AB$17,IF(A7='SUPER GAZ'!$AB$17,'SUPER GAZ'!$AB$16,""))</f>
        <v>PILOTE 2 P2</v>
      </c>
      <c r="D7" s="302"/>
      <c r="E7" s="299" t="str">
        <f>IF(Feuil2!K4=VAINQUEURS!C7,Feuil2!L4,IF(Feuil2!K4=VAINQUEURS!A7,L5,Feuil2!K4))</f>
        <v>PILOTE 25 P25</v>
      </c>
      <c r="F7" s="305"/>
      <c r="G7" s="299">
        <f>IF(Feuil2!M4=VAINQUEURS!E7,Feuil2!N4,IF(Feuil2!M4=VAINQUEURS!C7,N5,Feuil2!M4))</f>
        <v>0</v>
      </c>
      <c r="H7" s="304"/>
      <c r="I7" s="299" t="e">
        <f>_xlfn.IFS(Feuil2!#REF!=VAINQUEURS!$I$5,Feuil2!#REF!,Feuil2!#REF!=VAINQUEURS!$I$5,Feuil2!#REF!,Feuil2!$A$2=VAINQUEURS!$I$5,Feuil2!$C$2,Feuil2!$A$3=VAINQUEURS!$I$5,Feuil2!$C$3,Feuil2!$A$4=VAINQUEURS!$I$5,Feuil2!$C$4,Feuil2!$A$5=VAINQUEURS!$I$5,Feuil2!$C$5,Feuil2!$F$2=VAINQUEURS!$I$5,Feuil2!$H$2,Feuil2!$F$3=VAINQUEURS!$I$5,Feuil2!$H$3,Feuil2!$F$4=VAINQUEURS!$I$5,Feuil2!$H$4,Feuil2!$F$5=VAINQUEURS!$I$5,Feuil2!$H$5,Feuil2!$F$6=VAINQUEURS!$I$5,Feuil2!$H$6,Feuil2!$F$7=VAINQUEURS!$I$5,Feuil2!$H$7,Feuil2!$F$8=VAINQUEURS!$I$5,Feuil2!$H$8,Feuil2!$F$9=VAINQUEURS!$I$5,Feuil2!$H$9)</f>
        <v>#REF!</v>
      </c>
    </row>
    <row r="8" spans="1:13" ht="20.100000000000001" customHeight="1" x14ac:dyDescent="0.3">
      <c r="A8" s="314">
        <f>'SUPER GAZ'!AJ16</f>
        <v>10.022</v>
      </c>
      <c r="B8" s="301"/>
      <c r="C8" s="303">
        <f>IF(A8='SUPER GAZ'!$AC$16,'SUPER GAZ'!$AC$17,IF(A8='SUPER GAZ'!$AC$17,'SUPER GAZ'!$AC$16,""))</f>
        <v>10.023999999999999</v>
      </c>
      <c r="D8" s="301"/>
      <c r="E8" s="299">
        <f>IF(VAINQUEURS!E6=Feuil2!K5,Feuil2!K5,Feuil2!L5)</f>
        <v>11.05</v>
      </c>
      <c r="F8" s="301"/>
      <c r="G8" s="299">
        <f>IF(VAINQUEURS!G6=Feuil2!M5,Feuil2!M5,Feuil2!N5)</f>
        <v>10.021000000000001</v>
      </c>
      <c r="H8" s="300"/>
      <c r="I8" s="313" t="e">
        <f>_xlfn.IFS(Feuil2!#REF!=VAINQUEURS!$I$5,Feuil2!#REF!,Feuil2!#REF!=VAINQUEURS!$I$5,Feuil2!#REF!,Feuil2!$A$2=VAINQUEURS!$I$5,Feuil2!$D$2,Feuil2!$A$3=VAINQUEURS!$I$5,Feuil2!$D$3,Feuil2!$A$4=VAINQUEURS!$I$5,Feuil2!$D$4,Feuil2!$A$5=VAINQUEURS!$I$5,Feuil2!$D$5,Feuil2!$F$2=VAINQUEURS!$I$5,Feuil2!$I$2,Feuil2!$F$3=VAINQUEURS!$I$5,Feuil2!$I$3,Feuil2!$F$4=VAINQUEURS!$I$5,Feuil2!$I$4,Feuil2!$F$5=VAINQUEURS!$I$5,Feuil2!$I$5,Feuil2!$F$6=VAINQUEURS!$I$5,Feuil2!$I$6,Feuil2!$F$7=VAINQUEURS!$I$5,Feuil2!$I$7,Feuil2!$F$8=VAINQUEURS!$I$5,Feuil2!$I$8,Feuil2!$F$9=VAINQUEURS!$I$5,Feuil2!$I$9)</f>
        <v>#REF!</v>
      </c>
    </row>
    <row r="9" spans="1:13" ht="15" customHeight="1" x14ac:dyDescent="0.3">
      <c r="A9" s="309"/>
      <c r="B9" s="311"/>
      <c r="C9" s="310"/>
      <c r="D9" s="310"/>
      <c r="E9" s="310"/>
      <c r="F9" s="310"/>
      <c r="G9" s="153"/>
      <c r="H9" s="309"/>
    </row>
    <row r="11" spans="1:13" x14ac:dyDescent="0.3">
      <c r="C11" s="298"/>
      <c r="D11" s="298"/>
      <c r="E11" s="298"/>
      <c r="F11" s="298"/>
      <c r="G11" s="298"/>
    </row>
    <row r="13" spans="1:13" x14ac:dyDescent="0.3">
      <c r="C13" s="298"/>
      <c r="D13" s="298"/>
      <c r="E13" s="298"/>
      <c r="F13" s="298"/>
      <c r="G13" s="298"/>
    </row>
    <row r="15" spans="1:13" x14ac:dyDescent="0.3">
      <c r="C15" s="298"/>
      <c r="D15" s="298"/>
      <c r="E15" s="298"/>
      <c r="F15" s="298"/>
      <c r="G15" s="298"/>
    </row>
  </sheetData>
  <mergeCells count="7">
    <mergeCell ref="A4:I4"/>
    <mergeCell ref="C11:G11"/>
    <mergeCell ref="C13:G13"/>
    <mergeCell ref="C15:G15"/>
    <mergeCell ref="B1:I1"/>
    <mergeCell ref="B2:I2"/>
    <mergeCell ref="B3:I3"/>
  </mergeCells>
  <printOptions horizontalCentered="1"/>
  <pageMargins left="0.23622047244094491" right="0.23622047244094491" top="0.78740157480314965" bottom="0.35433070866141736" header="0.31496062992125984" footer="0.31496062992125984"/>
  <pageSetup paperSize="9" scale="70" orientation="portrait" r:id="rId1"/>
  <headerFooter>
    <oddFooter>&amp;R&amp;D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E20DE262BED54DA0DF4E02796A78F5" ma:contentTypeVersion="9" ma:contentTypeDescription="Crée un document." ma:contentTypeScope="" ma:versionID="55565e06a7dc25f71d5dce2badba1c5e">
  <xsd:schema xmlns:xsd="http://www.w3.org/2001/XMLSchema" xmlns:xs="http://www.w3.org/2001/XMLSchema" xmlns:p="http://schemas.microsoft.com/office/2006/metadata/properties" xmlns:ns3="21048414-ec7c-4e2d-8560-b5ad98da5d3a" targetNamespace="http://schemas.microsoft.com/office/2006/metadata/properties" ma:root="true" ma:fieldsID="cbe467d9056f1ea0de97ffbcfc2e15ce" ns3:_="">
    <xsd:import namespace="21048414-ec7c-4e2d-8560-b5ad98da5d3a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DateTake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048414-ec7c-4e2d-8560-b5ad98da5d3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MediaServiceAutoTags" ma:internalName="MediaServiceAutoTags" ma:readOnly="true">
      <xsd:simpleType>
        <xsd:restriction base="dms:Text"/>
      </xsd:simpleType>
    </xsd:element>
    <xsd:element name="MediaServiceDateTaken" ma:index="11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5EEC5B15-CA92-4A36-8B99-A842C8EDF75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1048414-ec7c-4e2d-8560-b5ad98da5d3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F301729-4176-4180-BFDF-B8868356DE8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74702EB-1A0B-4B39-9FE9-08CDAE0502BE}">
  <ds:schemaRefs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purl.org/dc/terms/"/>
    <ds:schemaRef ds:uri="http://schemas.microsoft.com/office/2006/metadata/properties"/>
    <ds:schemaRef ds:uri="21048414-ec7c-4e2d-8560-b5ad98da5d3a"/>
    <ds:schemaRef ds:uri="http://schemas.microsoft.com/office/infopath/2007/PartnerControl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PARTICIPANTS</vt:lpstr>
      <vt:lpstr>SUPER GAZ</vt:lpstr>
      <vt:lpstr>Feuil2</vt:lpstr>
      <vt:lpstr>VAINQUEURS</vt:lpstr>
      <vt:lpstr>'SUPER GAZ'!Zone_d_impression</vt:lpstr>
      <vt:lpstr>VAINQUEURS!Zone_d_impression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Vanessa DANQUIN</dc:creator>
  <cp:lastModifiedBy>Vanessa DANQUIN</cp:lastModifiedBy>
  <dcterms:created xsi:type="dcterms:W3CDTF">2021-11-20T00:46:43Z</dcterms:created>
  <dcterms:modified xsi:type="dcterms:W3CDTF">2021-11-20T00:51:46Z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0x01010008E20DE262BED54DA0DF4E02796A78F5</vt:lpwstr>
  </property>
</Properties>
</file>