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85" windowWidth="7815" windowHeight="7620"/>
  </bookViews>
  <sheets>
    <sheet name="Partie 1" sheetId="1" r:id="rId1"/>
    <sheet name="Partie 2" sheetId="2" r:id="rId2"/>
    <sheet name="Partie 3" sheetId="3" r:id="rId3"/>
    <sheet name="Partie 4" sheetId="4" r:id="rId4"/>
    <sheet name="Résultats" sheetId="5" r:id="rId5"/>
  </sheets>
  <definedNames>
    <definedName name="_xlnm._FilterDatabase" localSheetId="4" hidden="1">Résultats!$A$1:$C$13</definedName>
  </definedNames>
  <calcPr calcId="125725"/>
</workbook>
</file>

<file path=xl/calcChain.xml><?xml version="1.0" encoding="utf-8"?>
<calcChain xmlns="http://schemas.openxmlformats.org/spreadsheetml/2006/main">
  <c r="C13" i="5"/>
  <c r="B13"/>
  <c r="B12"/>
  <c r="B11"/>
  <c r="B10"/>
  <c r="C9"/>
  <c r="B9"/>
  <c r="B8"/>
  <c r="B7"/>
  <c r="B6"/>
  <c r="C5"/>
  <c r="B5"/>
  <c r="B4"/>
  <c r="B3"/>
  <c r="B2"/>
  <c r="H4" i="4"/>
  <c r="G4"/>
  <c r="H3"/>
  <c r="G3"/>
  <c r="H2"/>
  <c r="G2"/>
  <c r="H4" i="3"/>
  <c r="G4"/>
  <c r="H3"/>
  <c r="G3"/>
  <c r="H2"/>
  <c r="G2"/>
  <c r="H4" i="2"/>
  <c r="G4"/>
  <c r="H3"/>
  <c r="G3"/>
  <c r="H2"/>
  <c r="G2"/>
  <c r="H4" i="1"/>
  <c r="C10" i="5" s="1"/>
  <c r="G4" i="1"/>
  <c r="H3"/>
  <c r="C3" i="5" s="1"/>
  <c r="G3" i="1"/>
  <c r="C2" i="5" s="1"/>
  <c r="H2" i="1"/>
  <c r="C6" i="5" s="1"/>
  <c r="G2" i="1"/>
  <c r="C11" i="5" s="1"/>
  <c r="C4" l="1"/>
  <c r="C8"/>
  <c r="C12"/>
  <c r="C7"/>
</calcChain>
</file>

<file path=xl/sharedStrings.xml><?xml version="1.0" encoding="utf-8"?>
<sst xmlns="http://schemas.openxmlformats.org/spreadsheetml/2006/main" count="47" uniqueCount="23">
  <si>
    <t>Équipe 1 Joueur 1</t>
  </si>
  <si>
    <t>Équipe 1 Joueur 2</t>
  </si>
  <si>
    <t>Équipe 2 Joueur 1</t>
  </si>
  <si>
    <t>Équipe 2 Joueur 2</t>
  </si>
  <si>
    <t>Résultat équipe 1</t>
  </si>
  <si>
    <t>Résultat équipe 2</t>
  </si>
  <si>
    <t>Points Équipe 1</t>
  </si>
  <si>
    <t>Points Équipe 2</t>
  </si>
  <si>
    <t>Joueur</t>
  </si>
  <si>
    <t>Victoires</t>
  </si>
  <si>
    <t>Total points</t>
  </si>
  <si>
    <t>Greg</t>
  </si>
  <si>
    <t>Xav</t>
  </si>
  <si>
    <t>Sylvie</t>
  </si>
  <si>
    <t>Bapt</t>
  </si>
  <si>
    <t>Roy</t>
  </si>
  <si>
    <t>Sue</t>
  </si>
  <si>
    <t>Jo</t>
  </si>
  <si>
    <t>Julien</t>
  </si>
  <si>
    <t>Coucou</t>
  </si>
  <si>
    <t>Jules</t>
  </si>
  <si>
    <t>Luckas</t>
  </si>
  <si>
    <t>Leo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</si>
</sst>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E0E0E0"/>
        <bgColor rgb="FFE0E0E0"/>
      </patternFill>
    </fill>
    <fill>
      <patternFill patternType="solid">
        <fgColor rgb="FFFFFF99"/>
        <bgColor rgb="FFFFFF99"/>
      </patternFill>
    </fill>
    <fill>
      <patternFill patternType="solid">
        <fgColor rgb="FF99CCFF"/>
        <bgColor rgb="FF99CCFF"/>
      </patternFill>
    </fill>
    <fill>
      <patternFill patternType="solid">
        <fgColor rgb="FFCCFFCC"/>
        <bgColor rgb="FFCCFFCC"/>
      </patternFill>
    </fill>
    <fill>
      <patternFill patternType="solid">
        <fgColor rgb="FFFFCCCC"/>
        <bgColor rgb="FFFFCCCC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7"/>
  <sheetViews>
    <sheetView tabSelected="1" workbookViewId="0">
      <selection activeCell="D16" sqref="D16"/>
    </sheetView>
  </sheetViews>
  <sheetFormatPr baseColWidth="10" defaultColWidth="9.140625" defaultRowHeight="15"/>
  <cols>
    <col min="1" max="6" width="19" customWidth="1"/>
    <col min="7" max="8" width="17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>
      <c r="A2" s="2">
        <v>10</v>
      </c>
      <c r="B2" s="2">
        <v>6</v>
      </c>
      <c r="C2" s="3">
        <v>11</v>
      </c>
      <c r="D2" s="3">
        <v>5</v>
      </c>
      <c r="E2" s="4"/>
      <c r="F2" s="4"/>
      <c r="G2" s="5">
        <f>E2-F2</f>
        <v>0</v>
      </c>
      <c r="H2" s="5">
        <f>F2-E2</f>
        <v>0</v>
      </c>
    </row>
    <row r="3" spans="1:8">
      <c r="A3" s="2">
        <v>3</v>
      </c>
      <c r="B3" s="2">
        <v>1</v>
      </c>
      <c r="C3" s="3">
        <v>2</v>
      </c>
      <c r="D3" s="3">
        <v>4</v>
      </c>
      <c r="E3" s="4"/>
      <c r="F3" s="4"/>
      <c r="G3" s="5">
        <f>E3-F3</f>
        <v>0</v>
      </c>
      <c r="H3" s="5">
        <f>F3-E3</f>
        <v>0</v>
      </c>
    </row>
    <row r="4" spans="1:8">
      <c r="A4" s="2">
        <v>12</v>
      </c>
      <c r="B4" s="2">
        <v>8</v>
      </c>
      <c r="C4" s="3">
        <v>9</v>
      </c>
      <c r="D4" s="3">
        <v>7</v>
      </c>
      <c r="E4" s="4"/>
      <c r="F4" s="4"/>
      <c r="G4" s="5">
        <f>E4-F4</f>
        <v>0</v>
      </c>
      <c r="H4" s="5">
        <f>F4-E4</f>
        <v>0</v>
      </c>
    </row>
    <row r="16" spans="1:8">
      <c r="A16" s="7">
        <v>1</v>
      </c>
      <c r="B16" t="s">
        <v>11</v>
      </c>
    </row>
    <row r="17" spans="1:2">
      <c r="A17" s="7">
        <v>2</v>
      </c>
      <c r="B17" t="s">
        <v>12</v>
      </c>
    </row>
    <row r="18" spans="1:2">
      <c r="A18" s="7">
        <v>3</v>
      </c>
      <c r="B18" t="s">
        <v>13</v>
      </c>
    </row>
    <row r="19" spans="1:2">
      <c r="A19" s="7">
        <v>4</v>
      </c>
      <c r="B19" t="s">
        <v>14</v>
      </c>
    </row>
    <row r="20" spans="1:2">
      <c r="A20" s="7">
        <v>5</v>
      </c>
      <c r="B20" t="s">
        <v>15</v>
      </c>
    </row>
    <row r="21" spans="1:2">
      <c r="A21" s="7">
        <v>6</v>
      </c>
      <c r="B21" t="s">
        <v>16</v>
      </c>
    </row>
    <row r="22" spans="1:2">
      <c r="A22" s="7">
        <v>7</v>
      </c>
      <c r="B22" t="s">
        <v>17</v>
      </c>
    </row>
    <row r="23" spans="1:2">
      <c r="A23" s="7">
        <v>8</v>
      </c>
      <c r="B23" t="s">
        <v>18</v>
      </c>
    </row>
    <row r="24" spans="1:2">
      <c r="A24" s="7">
        <v>9</v>
      </c>
      <c r="B24" t="s">
        <v>19</v>
      </c>
    </row>
    <row r="25" spans="1:2">
      <c r="A25" s="7">
        <v>10</v>
      </c>
      <c r="B25" t="s">
        <v>20</v>
      </c>
    </row>
    <row r="26" spans="1:2">
      <c r="A26" s="7">
        <v>11</v>
      </c>
      <c r="B26" t="s">
        <v>21</v>
      </c>
    </row>
    <row r="27" spans="1:2">
      <c r="A27" s="7">
        <v>12</v>
      </c>
      <c r="B27" t="s">
        <v>22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"/>
  <sheetViews>
    <sheetView workbookViewId="0"/>
  </sheetViews>
  <sheetFormatPr baseColWidth="10" defaultColWidth="9.140625" defaultRowHeight="15"/>
  <cols>
    <col min="1" max="6" width="19" customWidth="1"/>
    <col min="7" max="8" width="17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>
      <c r="A2" s="2">
        <v>2</v>
      </c>
      <c r="B2" s="2">
        <v>10</v>
      </c>
      <c r="C2" s="3">
        <v>11</v>
      </c>
      <c r="D2" s="3">
        <v>9</v>
      </c>
      <c r="E2" s="4"/>
      <c r="F2" s="4"/>
      <c r="G2" s="5">
        <f>E2-F2</f>
        <v>0</v>
      </c>
      <c r="H2" s="5">
        <f>F2-E2</f>
        <v>0</v>
      </c>
    </row>
    <row r="3" spans="1:8">
      <c r="A3" s="2">
        <v>3</v>
      </c>
      <c r="B3" s="2">
        <v>7</v>
      </c>
      <c r="C3" s="3">
        <v>4</v>
      </c>
      <c r="D3" s="3">
        <v>1</v>
      </c>
      <c r="E3" s="4"/>
      <c r="F3" s="4"/>
      <c r="G3" s="5">
        <f>E3-F3</f>
        <v>0</v>
      </c>
      <c r="H3" s="5">
        <f>F3-E3</f>
        <v>0</v>
      </c>
    </row>
    <row r="4" spans="1:8">
      <c r="A4" s="2">
        <v>5</v>
      </c>
      <c r="B4" s="2">
        <v>8</v>
      </c>
      <c r="C4" s="3">
        <v>6</v>
      </c>
      <c r="D4" s="3">
        <v>12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"/>
  <sheetViews>
    <sheetView workbookViewId="0"/>
  </sheetViews>
  <sheetFormatPr baseColWidth="10" defaultColWidth="9.140625" defaultRowHeight="15"/>
  <cols>
    <col min="1" max="6" width="19" customWidth="1"/>
    <col min="7" max="8" width="17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>
      <c r="A2" s="2">
        <v>2</v>
      </c>
      <c r="B2" s="2">
        <v>10</v>
      </c>
      <c r="C2" s="3">
        <v>3</v>
      </c>
      <c r="D2" s="3">
        <v>11</v>
      </c>
      <c r="E2" s="4"/>
      <c r="F2" s="4"/>
      <c r="G2" s="5">
        <f>E2-F2</f>
        <v>0</v>
      </c>
      <c r="H2" s="5">
        <f>F2-E2</f>
        <v>0</v>
      </c>
    </row>
    <row r="3" spans="1:8">
      <c r="A3" s="2">
        <v>8</v>
      </c>
      <c r="B3" s="2">
        <v>12</v>
      </c>
      <c r="C3" s="3">
        <v>4</v>
      </c>
      <c r="D3" s="3">
        <v>9</v>
      </c>
      <c r="E3" s="4"/>
      <c r="F3" s="4"/>
      <c r="G3" s="5">
        <f>E3-F3</f>
        <v>0</v>
      </c>
      <c r="H3" s="5">
        <f>F3-E3</f>
        <v>0</v>
      </c>
    </row>
    <row r="4" spans="1:8">
      <c r="A4" s="2">
        <v>6</v>
      </c>
      <c r="B4" s="2">
        <v>1</v>
      </c>
      <c r="C4" s="3">
        <v>7</v>
      </c>
      <c r="D4" s="3">
        <v>5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>
  <dimension ref="A1:H4"/>
  <sheetViews>
    <sheetView workbookViewId="0"/>
  </sheetViews>
  <sheetFormatPr baseColWidth="10" defaultColWidth="9.140625" defaultRowHeight="15"/>
  <cols>
    <col min="1" max="6" width="19" customWidth="1"/>
    <col min="7" max="8" width="17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>
      <c r="A2" s="2">
        <v>5</v>
      </c>
      <c r="B2" s="2">
        <v>4</v>
      </c>
      <c r="C2" s="3">
        <v>2</v>
      </c>
      <c r="D2" s="3">
        <v>11</v>
      </c>
      <c r="E2" s="4"/>
      <c r="F2" s="4"/>
      <c r="G2" s="5">
        <f>E2-F2</f>
        <v>0</v>
      </c>
      <c r="H2" s="5">
        <f>F2-E2</f>
        <v>0</v>
      </c>
    </row>
    <row r="3" spans="1:8">
      <c r="A3" s="2">
        <v>3</v>
      </c>
      <c r="B3" s="2">
        <v>6</v>
      </c>
      <c r="C3" s="3">
        <v>7</v>
      </c>
      <c r="D3" s="3">
        <v>1</v>
      </c>
      <c r="E3" s="4"/>
      <c r="F3" s="4"/>
      <c r="G3" s="5">
        <f>E3-F3</f>
        <v>0</v>
      </c>
      <c r="H3" s="5">
        <f>F3-E3</f>
        <v>0</v>
      </c>
    </row>
    <row r="4" spans="1:8">
      <c r="A4" s="2">
        <v>8</v>
      </c>
      <c r="B4" s="2">
        <v>12</v>
      </c>
      <c r="C4" s="3">
        <v>10</v>
      </c>
      <c r="D4" s="3">
        <v>9</v>
      </c>
      <c r="E4" s="4"/>
      <c r="F4" s="4"/>
      <c r="G4" s="5">
        <f>E4-F4</f>
        <v>0</v>
      </c>
      <c r="H4" s="5">
        <f>F4-E4</f>
        <v>0</v>
      </c>
    </row>
  </sheetData>
  <pageMargins left="0.75" right="0.75" top="1" bottom="1" header="0.5" footer="0.5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3"/>
  <sheetViews>
    <sheetView workbookViewId="0"/>
  </sheetViews>
  <sheetFormatPr baseColWidth="10" defaultColWidth="9.140625" defaultRowHeight="15"/>
  <cols>
    <col min="1" max="3" width="20" customWidth="1"/>
  </cols>
  <sheetData>
    <row r="1" spans="1:3">
      <c r="A1" s="6" t="s">
        <v>8</v>
      </c>
      <c r="B1" s="6" t="s">
        <v>9</v>
      </c>
      <c r="C1" s="6" t="s">
        <v>10</v>
      </c>
    </row>
    <row r="2" spans="1:3">
      <c r="A2" s="7">
        <v>1</v>
      </c>
      <c r="B2" s="7">
        <f>IF(AND(SUMIFS('Partie 1'!E:E,'Partie 1'!A:A,1)=13),1,0)+IF(AND(SUMIFS('Partie 1'!E:E,'Partie 1'!B:B,1)=13),1,0)+IF(AND(SUMIFS('Partie 1'!F:F,'Partie 1'!C:C,1)=13),1,0)+IF(AND(SUMIFS('Partie 1'!F:F,'Partie 1'!D:D,1)=13),1,0)+IF(AND(SUMIFS('Partie 2'!E:E,'Partie 2'!A:A,1)=13),1,0)+IF(AND(SUMIFS('Partie 2'!E:E,'Partie 2'!B:B,1)=13),1,0)+IF(AND(SUMIFS('Partie 2'!F:F,'Partie 2'!C:C,1)=13),1,0)+IF(AND(SUMIFS('Partie 2'!F:F,'Partie 2'!D:D,1)=13),1,0)+IF(AND(SUMIFS('Partie 3'!E:E,'Partie 3'!A:A,1)=13),1,0)+IF(AND(SUMIFS('Partie 3'!E:E,'Partie 3'!B:B,1)=13),1,0)+IF(AND(SUMIFS('Partie 3'!F:F,'Partie 3'!C:C,1)=13),1,0)+IF(AND(SUMIFS('Partie 3'!F:F,'Partie 3'!D:D,1)=13),1,0)+IF(AND(SUMIFS('Partie 4'!E:E,'Partie 4'!A:A,1)=13),1,0)+IF(AND(SUMIFS('Partie 4'!E:E,'Partie 4'!B:B,1)=13),1,0)+IF(AND(SUMIFS('Partie 4'!F:F,'Partie 4'!C:C,1)=13),1,0)+IF(AND(SUMIFS('Partie 4'!F:F,'Partie 4'!D:D,1)=13),1,0)</f>
        <v>0</v>
      </c>
      <c r="C2" s="7">
        <f>SUMIF('Partie 1'!A:A,1,'Partie 1'!G:G)+SUMIF('Partie 1'!B:B,1,'Partie 1'!G:G)+SUMIF('Partie 1'!C:C,1,'Partie 1'!H:H)+SUMIF('Partie 1'!D:D,1,'Partie 1'!H:H)+SUMIF('Partie 2'!A:A,1,'Partie 2'!G:G)+SUMIF('Partie 2'!B:B,1,'Partie 2'!G:G)+SUMIF('Partie 2'!C:C,1,'Partie 2'!H:H)+SUMIF('Partie 2'!D:D,1,'Partie 2'!H:H)+SUMIF('Partie 3'!A:A,1,'Partie 3'!G:G)+SUMIF('Partie 3'!B:B,1,'Partie 3'!G:G)+SUMIF('Partie 3'!C:C,1,'Partie 3'!H:H)+SUMIF('Partie 3'!D:D,1,'Partie 3'!H:H)+SUMIF('Partie 4'!A:A,1,'Partie 4'!G:G)+SUMIF('Partie 4'!B:B,1,'Partie 4'!G:G)+SUMIF('Partie 4'!C:C,1,'Partie 4'!H:H)+SUMIF('Partie 4'!D:D,1,'Partie 4'!H:H)</f>
        <v>0</v>
      </c>
    </row>
    <row r="3" spans="1:3">
      <c r="A3" s="7">
        <v>2</v>
      </c>
      <c r="B3" s="7">
        <f>IF(AND(SUMIFS('Partie 1'!E:E,'Partie 1'!A:A,2)=13),1,0)+IF(AND(SUMIFS('Partie 1'!E:E,'Partie 1'!B:B,2)=13),1,0)+IF(AND(SUMIFS('Partie 1'!F:F,'Partie 1'!C:C,2)=13),1,0)+IF(AND(SUMIFS('Partie 1'!F:F,'Partie 1'!D:D,2)=13),1,0)+IF(AND(SUMIFS('Partie 2'!E:E,'Partie 2'!A:A,2)=13),1,0)+IF(AND(SUMIFS('Partie 2'!E:E,'Partie 2'!B:B,2)=13),1,0)+IF(AND(SUMIFS('Partie 2'!F:F,'Partie 2'!C:C,2)=13),1,0)+IF(AND(SUMIFS('Partie 2'!F:F,'Partie 2'!D:D,2)=13),1,0)+IF(AND(SUMIFS('Partie 3'!E:E,'Partie 3'!A:A,2)=13),1,0)+IF(AND(SUMIFS('Partie 3'!E:E,'Partie 3'!B:B,2)=13),1,0)+IF(AND(SUMIFS('Partie 3'!F:F,'Partie 3'!C:C,2)=13),1,0)+IF(AND(SUMIFS('Partie 3'!F:F,'Partie 3'!D:D,2)=13),1,0)+IF(AND(SUMIFS('Partie 4'!E:E,'Partie 4'!A:A,2)=13),1,0)+IF(AND(SUMIFS('Partie 4'!E:E,'Partie 4'!B:B,2)=13),1,0)+IF(AND(SUMIFS('Partie 4'!F:F,'Partie 4'!C:C,2)=13),1,0)+IF(AND(SUMIFS('Partie 4'!F:F,'Partie 4'!D:D,2)=13),1,0)</f>
        <v>0</v>
      </c>
      <c r="C3" s="7">
        <f>SUMIF('Partie 1'!A:A,2,'Partie 1'!G:G)+SUMIF('Partie 1'!B:B,2,'Partie 1'!G:G)+SUMIF('Partie 1'!C:C,2,'Partie 1'!H:H)+SUMIF('Partie 1'!D:D,2,'Partie 1'!H:H)+SUMIF('Partie 2'!A:A,2,'Partie 2'!G:G)+SUMIF('Partie 2'!B:B,2,'Partie 2'!G:G)+SUMIF('Partie 2'!C:C,2,'Partie 2'!H:H)+SUMIF('Partie 2'!D:D,2,'Partie 2'!H:H)+SUMIF('Partie 3'!A:A,2,'Partie 3'!G:G)+SUMIF('Partie 3'!B:B,2,'Partie 3'!G:G)+SUMIF('Partie 3'!C:C,2,'Partie 3'!H:H)+SUMIF('Partie 3'!D:D,2,'Partie 3'!H:H)+SUMIF('Partie 4'!A:A,2,'Partie 4'!G:G)+SUMIF('Partie 4'!B:B,2,'Partie 4'!G:G)+SUMIF('Partie 4'!C:C,2,'Partie 4'!H:H)+SUMIF('Partie 4'!D:D,2,'Partie 4'!H:H)</f>
        <v>0</v>
      </c>
    </row>
    <row r="4" spans="1:3">
      <c r="A4" s="7">
        <v>3</v>
      </c>
      <c r="B4" s="7">
        <f>IF(AND(SUMIFS('Partie 1'!E:E,'Partie 1'!A:A,3)=13),1,0)+IF(AND(SUMIFS('Partie 1'!E:E,'Partie 1'!B:B,3)=13),1,0)+IF(AND(SUMIFS('Partie 1'!F:F,'Partie 1'!C:C,3)=13),1,0)+IF(AND(SUMIFS('Partie 1'!F:F,'Partie 1'!D:D,3)=13),1,0)+IF(AND(SUMIFS('Partie 2'!E:E,'Partie 2'!A:A,3)=13),1,0)+IF(AND(SUMIFS('Partie 2'!E:E,'Partie 2'!B:B,3)=13),1,0)+IF(AND(SUMIFS('Partie 2'!F:F,'Partie 2'!C:C,3)=13),1,0)+IF(AND(SUMIFS('Partie 2'!F:F,'Partie 2'!D:D,3)=13),1,0)+IF(AND(SUMIFS('Partie 3'!E:E,'Partie 3'!A:A,3)=13),1,0)+IF(AND(SUMIFS('Partie 3'!E:E,'Partie 3'!B:B,3)=13),1,0)+IF(AND(SUMIFS('Partie 3'!F:F,'Partie 3'!C:C,3)=13),1,0)+IF(AND(SUMIFS('Partie 3'!F:F,'Partie 3'!D:D,3)=13),1,0)+IF(AND(SUMIFS('Partie 4'!E:E,'Partie 4'!A:A,3)=13),1,0)+IF(AND(SUMIFS('Partie 4'!E:E,'Partie 4'!B:B,3)=13),1,0)+IF(AND(SUMIFS('Partie 4'!F:F,'Partie 4'!C:C,3)=13),1,0)+IF(AND(SUMIFS('Partie 4'!F:F,'Partie 4'!D:D,3)=13),1,0)</f>
        <v>0</v>
      </c>
      <c r="C4" s="7">
        <f>SUMIF('Partie 1'!A:A,3,'Partie 1'!G:G)+SUMIF('Partie 1'!B:B,3,'Partie 1'!G:G)+SUMIF('Partie 1'!C:C,3,'Partie 1'!H:H)+SUMIF('Partie 1'!D:D,3,'Partie 1'!H:H)+SUMIF('Partie 2'!A:A,3,'Partie 2'!G:G)+SUMIF('Partie 2'!B:B,3,'Partie 2'!G:G)+SUMIF('Partie 2'!C:C,3,'Partie 2'!H:H)+SUMIF('Partie 2'!D:D,3,'Partie 2'!H:H)+SUMIF('Partie 3'!A:A,3,'Partie 3'!G:G)+SUMIF('Partie 3'!B:B,3,'Partie 3'!G:G)+SUMIF('Partie 3'!C:C,3,'Partie 3'!H:H)+SUMIF('Partie 3'!D:D,3,'Partie 3'!H:H)+SUMIF('Partie 4'!A:A,3,'Partie 4'!G:G)+SUMIF('Partie 4'!B:B,3,'Partie 4'!G:G)+SUMIF('Partie 4'!C:C,3,'Partie 4'!H:H)+SUMIF('Partie 4'!D:D,3,'Partie 4'!H:H)</f>
        <v>0</v>
      </c>
    </row>
    <row r="5" spans="1:3">
      <c r="A5" s="7">
        <v>4</v>
      </c>
      <c r="B5" s="7">
        <f>IF(AND(SUMIFS('Partie 1'!E:E,'Partie 1'!A:A,4)=13),1,0)+IF(AND(SUMIFS('Partie 1'!E:E,'Partie 1'!B:B,4)=13),1,0)+IF(AND(SUMIFS('Partie 1'!F:F,'Partie 1'!C:C,4)=13),1,0)+IF(AND(SUMIFS('Partie 1'!F:F,'Partie 1'!D:D,4)=13),1,0)+IF(AND(SUMIFS('Partie 2'!E:E,'Partie 2'!A:A,4)=13),1,0)+IF(AND(SUMIFS('Partie 2'!E:E,'Partie 2'!B:B,4)=13),1,0)+IF(AND(SUMIFS('Partie 2'!F:F,'Partie 2'!C:C,4)=13),1,0)+IF(AND(SUMIFS('Partie 2'!F:F,'Partie 2'!D:D,4)=13),1,0)+IF(AND(SUMIFS('Partie 3'!E:E,'Partie 3'!A:A,4)=13),1,0)+IF(AND(SUMIFS('Partie 3'!E:E,'Partie 3'!B:B,4)=13),1,0)+IF(AND(SUMIFS('Partie 3'!F:F,'Partie 3'!C:C,4)=13),1,0)+IF(AND(SUMIFS('Partie 3'!F:F,'Partie 3'!D:D,4)=13),1,0)+IF(AND(SUMIFS('Partie 4'!E:E,'Partie 4'!A:A,4)=13),1,0)+IF(AND(SUMIFS('Partie 4'!E:E,'Partie 4'!B:B,4)=13),1,0)+IF(AND(SUMIFS('Partie 4'!F:F,'Partie 4'!C:C,4)=13),1,0)+IF(AND(SUMIFS('Partie 4'!F:F,'Partie 4'!D:D,4)=13),1,0)</f>
        <v>0</v>
      </c>
      <c r="C5" s="7">
        <f>SUMIF('Partie 1'!A:A,4,'Partie 1'!G:G)+SUMIF('Partie 1'!B:B,4,'Partie 1'!G:G)+SUMIF('Partie 1'!C:C,4,'Partie 1'!H:H)+SUMIF('Partie 1'!D:D,4,'Partie 1'!H:H)+SUMIF('Partie 2'!A:A,4,'Partie 2'!G:G)+SUMIF('Partie 2'!B:B,4,'Partie 2'!G:G)+SUMIF('Partie 2'!C:C,4,'Partie 2'!H:H)+SUMIF('Partie 2'!D:D,4,'Partie 2'!H:H)+SUMIF('Partie 3'!A:A,4,'Partie 3'!G:G)+SUMIF('Partie 3'!B:B,4,'Partie 3'!G:G)+SUMIF('Partie 3'!C:C,4,'Partie 3'!H:H)+SUMIF('Partie 3'!D:D,4,'Partie 3'!H:H)+SUMIF('Partie 4'!A:A,4,'Partie 4'!G:G)+SUMIF('Partie 4'!B:B,4,'Partie 4'!G:G)+SUMIF('Partie 4'!C:C,4,'Partie 4'!H:H)+SUMIF('Partie 4'!D:D,4,'Partie 4'!H:H)</f>
        <v>0</v>
      </c>
    </row>
    <row r="6" spans="1:3">
      <c r="A6" s="7">
        <v>5</v>
      </c>
      <c r="B6" s="7">
        <f>IF(AND(SUMIFS('Partie 1'!E:E,'Partie 1'!A:A,5)=13),1,0)+IF(AND(SUMIFS('Partie 1'!E:E,'Partie 1'!B:B,5)=13),1,0)+IF(AND(SUMIFS('Partie 1'!F:F,'Partie 1'!C:C,5)=13),1,0)+IF(AND(SUMIFS('Partie 1'!F:F,'Partie 1'!D:D,5)=13),1,0)+IF(AND(SUMIFS('Partie 2'!E:E,'Partie 2'!A:A,5)=13),1,0)+IF(AND(SUMIFS('Partie 2'!E:E,'Partie 2'!B:B,5)=13),1,0)+IF(AND(SUMIFS('Partie 2'!F:F,'Partie 2'!C:C,5)=13),1,0)+IF(AND(SUMIFS('Partie 2'!F:F,'Partie 2'!D:D,5)=13),1,0)+IF(AND(SUMIFS('Partie 3'!E:E,'Partie 3'!A:A,5)=13),1,0)+IF(AND(SUMIFS('Partie 3'!E:E,'Partie 3'!B:B,5)=13),1,0)+IF(AND(SUMIFS('Partie 3'!F:F,'Partie 3'!C:C,5)=13),1,0)+IF(AND(SUMIFS('Partie 3'!F:F,'Partie 3'!D:D,5)=13),1,0)+IF(AND(SUMIFS('Partie 4'!E:E,'Partie 4'!A:A,5)=13),1,0)+IF(AND(SUMIFS('Partie 4'!E:E,'Partie 4'!B:B,5)=13),1,0)+IF(AND(SUMIFS('Partie 4'!F:F,'Partie 4'!C:C,5)=13),1,0)+IF(AND(SUMIFS('Partie 4'!F:F,'Partie 4'!D:D,5)=13),1,0)</f>
        <v>0</v>
      </c>
      <c r="C6" s="7">
        <f>SUMIF('Partie 1'!A:A,5,'Partie 1'!G:G)+SUMIF('Partie 1'!B:B,5,'Partie 1'!G:G)+SUMIF('Partie 1'!C:C,5,'Partie 1'!H:H)+SUMIF('Partie 1'!D:D,5,'Partie 1'!H:H)+SUMIF('Partie 2'!A:A,5,'Partie 2'!G:G)+SUMIF('Partie 2'!B:B,5,'Partie 2'!G:G)+SUMIF('Partie 2'!C:C,5,'Partie 2'!H:H)+SUMIF('Partie 2'!D:D,5,'Partie 2'!H:H)+SUMIF('Partie 3'!A:A,5,'Partie 3'!G:G)+SUMIF('Partie 3'!B:B,5,'Partie 3'!G:G)+SUMIF('Partie 3'!C:C,5,'Partie 3'!H:H)+SUMIF('Partie 3'!D:D,5,'Partie 3'!H:H)+SUMIF('Partie 4'!A:A,5,'Partie 4'!G:G)+SUMIF('Partie 4'!B:B,5,'Partie 4'!G:G)+SUMIF('Partie 4'!C:C,5,'Partie 4'!H:H)+SUMIF('Partie 4'!D:D,5,'Partie 4'!H:H)</f>
        <v>0</v>
      </c>
    </row>
    <row r="7" spans="1:3">
      <c r="A7" s="7">
        <v>6</v>
      </c>
      <c r="B7" s="7">
        <f>IF(AND(SUMIFS('Partie 1'!E:E,'Partie 1'!A:A,6)=13),1,0)+IF(AND(SUMIFS('Partie 1'!E:E,'Partie 1'!B:B,6)=13),1,0)+IF(AND(SUMIFS('Partie 1'!F:F,'Partie 1'!C:C,6)=13),1,0)+IF(AND(SUMIFS('Partie 1'!F:F,'Partie 1'!D:D,6)=13),1,0)+IF(AND(SUMIFS('Partie 2'!E:E,'Partie 2'!A:A,6)=13),1,0)+IF(AND(SUMIFS('Partie 2'!E:E,'Partie 2'!B:B,6)=13),1,0)+IF(AND(SUMIFS('Partie 2'!F:F,'Partie 2'!C:C,6)=13),1,0)+IF(AND(SUMIFS('Partie 2'!F:F,'Partie 2'!D:D,6)=13),1,0)+IF(AND(SUMIFS('Partie 3'!E:E,'Partie 3'!A:A,6)=13),1,0)+IF(AND(SUMIFS('Partie 3'!E:E,'Partie 3'!B:B,6)=13),1,0)+IF(AND(SUMIFS('Partie 3'!F:F,'Partie 3'!C:C,6)=13),1,0)+IF(AND(SUMIFS('Partie 3'!F:F,'Partie 3'!D:D,6)=13),1,0)+IF(AND(SUMIFS('Partie 4'!E:E,'Partie 4'!A:A,6)=13),1,0)+IF(AND(SUMIFS('Partie 4'!E:E,'Partie 4'!B:B,6)=13),1,0)+IF(AND(SUMIFS('Partie 4'!F:F,'Partie 4'!C:C,6)=13),1,0)+IF(AND(SUMIFS('Partie 4'!F:F,'Partie 4'!D:D,6)=13),1,0)</f>
        <v>0</v>
      </c>
      <c r="C7" s="7">
        <f>SUMIF('Partie 1'!A:A,6,'Partie 1'!G:G)+SUMIF('Partie 1'!B:B,6,'Partie 1'!G:G)+SUMIF('Partie 1'!C:C,6,'Partie 1'!H:H)+SUMIF('Partie 1'!D:D,6,'Partie 1'!H:H)+SUMIF('Partie 2'!A:A,6,'Partie 2'!G:G)+SUMIF('Partie 2'!B:B,6,'Partie 2'!G:G)+SUMIF('Partie 2'!C:C,6,'Partie 2'!H:H)+SUMIF('Partie 2'!D:D,6,'Partie 2'!H:H)+SUMIF('Partie 3'!A:A,6,'Partie 3'!G:G)+SUMIF('Partie 3'!B:B,6,'Partie 3'!G:G)+SUMIF('Partie 3'!C:C,6,'Partie 3'!H:H)+SUMIF('Partie 3'!D:D,6,'Partie 3'!H:H)+SUMIF('Partie 4'!A:A,6,'Partie 4'!G:G)+SUMIF('Partie 4'!B:B,6,'Partie 4'!G:G)+SUMIF('Partie 4'!C:C,6,'Partie 4'!H:H)+SUMIF('Partie 4'!D:D,6,'Partie 4'!H:H)</f>
        <v>0</v>
      </c>
    </row>
    <row r="8" spans="1:3">
      <c r="A8" s="7">
        <v>7</v>
      </c>
      <c r="B8" s="7">
        <f>IF(AND(SUMIFS('Partie 1'!E:E,'Partie 1'!A:A,7)=13),1,0)+IF(AND(SUMIFS('Partie 1'!E:E,'Partie 1'!B:B,7)=13),1,0)+IF(AND(SUMIFS('Partie 1'!F:F,'Partie 1'!C:C,7)=13),1,0)+IF(AND(SUMIFS('Partie 1'!F:F,'Partie 1'!D:D,7)=13),1,0)+IF(AND(SUMIFS('Partie 2'!E:E,'Partie 2'!A:A,7)=13),1,0)+IF(AND(SUMIFS('Partie 2'!E:E,'Partie 2'!B:B,7)=13),1,0)+IF(AND(SUMIFS('Partie 2'!F:F,'Partie 2'!C:C,7)=13),1,0)+IF(AND(SUMIFS('Partie 2'!F:F,'Partie 2'!D:D,7)=13),1,0)+IF(AND(SUMIFS('Partie 3'!E:E,'Partie 3'!A:A,7)=13),1,0)+IF(AND(SUMIFS('Partie 3'!E:E,'Partie 3'!B:B,7)=13),1,0)+IF(AND(SUMIFS('Partie 3'!F:F,'Partie 3'!C:C,7)=13),1,0)+IF(AND(SUMIFS('Partie 3'!F:F,'Partie 3'!D:D,7)=13),1,0)+IF(AND(SUMIFS('Partie 4'!E:E,'Partie 4'!A:A,7)=13),1,0)+IF(AND(SUMIFS('Partie 4'!E:E,'Partie 4'!B:B,7)=13),1,0)+IF(AND(SUMIFS('Partie 4'!F:F,'Partie 4'!C:C,7)=13),1,0)+IF(AND(SUMIFS('Partie 4'!F:F,'Partie 4'!D:D,7)=13),1,0)</f>
        <v>0</v>
      </c>
      <c r="C8" s="7">
        <f>SUMIF('Partie 1'!A:A,7,'Partie 1'!G:G)+SUMIF('Partie 1'!B:B,7,'Partie 1'!G:G)+SUMIF('Partie 1'!C:C,7,'Partie 1'!H:H)+SUMIF('Partie 1'!D:D,7,'Partie 1'!H:H)+SUMIF('Partie 2'!A:A,7,'Partie 2'!G:G)+SUMIF('Partie 2'!B:B,7,'Partie 2'!G:G)+SUMIF('Partie 2'!C:C,7,'Partie 2'!H:H)+SUMIF('Partie 2'!D:D,7,'Partie 2'!H:H)+SUMIF('Partie 3'!A:A,7,'Partie 3'!G:G)+SUMIF('Partie 3'!B:B,7,'Partie 3'!G:G)+SUMIF('Partie 3'!C:C,7,'Partie 3'!H:H)+SUMIF('Partie 3'!D:D,7,'Partie 3'!H:H)+SUMIF('Partie 4'!A:A,7,'Partie 4'!G:G)+SUMIF('Partie 4'!B:B,7,'Partie 4'!G:G)+SUMIF('Partie 4'!C:C,7,'Partie 4'!H:H)+SUMIF('Partie 4'!D:D,7,'Partie 4'!H:H)</f>
        <v>0</v>
      </c>
    </row>
    <row r="9" spans="1:3">
      <c r="A9" s="7">
        <v>8</v>
      </c>
      <c r="B9" s="7">
        <f>IF(AND(SUMIFS('Partie 1'!E:E,'Partie 1'!A:A,8)=13),1,0)+IF(AND(SUMIFS('Partie 1'!E:E,'Partie 1'!B:B,8)=13),1,0)+IF(AND(SUMIFS('Partie 1'!F:F,'Partie 1'!C:C,8)=13),1,0)+IF(AND(SUMIFS('Partie 1'!F:F,'Partie 1'!D:D,8)=13),1,0)+IF(AND(SUMIFS('Partie 2'!E:E,'Partie 2'!A:A,8)=13),1,0)+IF(AND(SUMIFS('Partie 2'!E:E,'Partie 2'!B:B,8)=13),1,0)+IF(AND(SUMIFS('Partie 2'!F:F,'Partie 2'!C:C,8)=13),1,0)+IF(AND(SUMIFS('Partie 2'!F:F,'Partie 2'!D:D,8)=13),1,0)+IF(AND(SUMIFS('Partie 3'!E:E,'Partie 3'!A:A,8)=13),1,0)+IF(AND(SUMIFS('Partie 3'!E:E,'Partie 3'!B:B,8)=13),1,0)+IF(AND(SUMIFS('Partie 3'!F:F,'Partie 3'!C:C,8)=13),1,0)+IF(AND(SUMIFS('Partie 3'!F:F,'Partie 3'!D:D,8)=13),1,0)+IF(AND(SUMIFS('Partie 4'!E:E,'Partie 4'!A:A,8)=13),1,0)+IF(AND(SUMIFS('Partie 4'!E:E,'Partie 4'!B:B,8)=13),1,0)+IF(AND(SUMIFS('Partie 4'!F:F,'Partie 4'!C:C,8)=13),1,0)+IF(AND(SUMIFS('Partie 4'!F:F,'Partie 4'!D:D,8)=13),1,0)</f>
        <v>0</v>
      </c>
      <c r="C9" s="7">
        <f>SUMIF('Partie 1'!A:A,8,'Partie 1'!G:G)+SUMIF('Partie 1'!B:B,8,'Partie 1'!G:G)+SUMIF('Partie 1'!C:C,8,'Partie 1'!H:H)+SUMIF('Partie 1'!D:D,8,'Partie 1'!H:H)+SUMIF('Partie 2'!A:A,8,'Partie 2'!G:G)+SUMIF('Partie 2'!B:B,8,'Partie 2'!G:G)+SUMIF('Partie 2'!C:C,8,'Partie 2'!H:H)+SUMIF('Partie 2'!D:D,8,'Partie 2'!H:H)+SUMIF('Partie 3'!A:A,8,'Partie 3'!G:G)+SUMIF('Partie 3'!B:B,8,'Partie 3'!G:G)+SUMIF('Partie 3'!C:C,8,'Partie 3'!H:H)+SUMIF('Partie 3'!D:D,8,'Partie 3'!H:H)+SUMIF('Partie 4'!A:A,8,'Partie 4'!G:G)+SUMIF('Partie 4'!B:B,8,'Partie 4'!G:G)+SUMIF('Partie 4'!C:C,8,'Partie 4'!H:H)+SUMIF('Partie 4'!D:D,8,'Partie 4'!H:H)</f>
        <v>0</v>
      </c>
    </row>
    <row r="10" spans="1:3">
      <c r="A10" s="7">
        <v>9</v>
      </c>
      <c r="B10" s="7">
        <f>IF(AND(SUMIFS('Partie 1'!E:E,'Partie 1'!A:A,9)=13),1,0)+IF(AND(SUMIFS('Partie 1'!E:E,'Partie 1'!B:B,9)=13),1,0)+IF(AND(SUMIFS('Partie 1'!F:F,'Partie 1'!C:C,9)=13),1,0)+IF(AND(SUMIFS('Partie 1'!F:F,'Partie 1'!D:D,9)=13),1,0)+IF(AND(SUMIFS('Partie 2'!E:E,'Partie 2'!A:A,9)=13),1,0)+IF(AND(SUMIFS('Partie 2'!E:E,'Partie 2'!B:B,9)=13),1,0)+IF(AND(SUMIFS('Partie 2'!F:F,'Partie 2'!C:C,9)=13),1,0)+IF(AND(SUMIFS('Partie 2'!F:F,'Partie 2'!D:D,9)=13),1,0)+IF(AND(SUMIFS('Partie 3'!E:E,'Partie 3'!A:A,9)=13),1,0)+IF(AND(SUMIFS('Partie 3'!E:E,'Partie 3'!B:B,9)=13),1,0)+IF(AND(SUMIFS('Partie 3'!F:F,'Partie 3'!C:C,9)=13),1,0)+IF(AND(SUMIFS('Partie 3'!F:F,'Partie 3'!D:D,9)=13),1,0)+IF(AND(SUMIFS('Partie 4'!E:E,'Partie 4'!A:A,9)=13),1,0)+IF(AND(SUMIFS('Partie 4'!E:E,'Partie 4'!B:B,9)=13),1,0)+IF(AND(SUMIFS('Partie 4'!F:F,'Partie 4'!C:C,9)=13),1,0)+IF(AND(SUMIFS('Partie 4'!F:F,'Partie 4'!D:D,9)=13),1,0)</f>
        <v>0</v>
      </c>
      <c r="C10" s="7">
        <f>SUMIF('Partie 1'!A:A,9,'Partie 1'!G:G)+SUMIF('Partie 1'!B:B,9,'Partie 1'!G:G)+SUMIF('Partie 1'!C:C,9,'Partie 1'!H:H)+SUMIF('Partie 1'!D:D,9,'Partie 1'!H:H)+SUMIF('Partie 2'!A:A,9,'Partie 2'!G:G)+SUMIF('Partie 2'!B:B,9,'Partie 2'!G:G)+SUMIF('Partie 2'!C:C,9,'Partie 2'!H:H)+SUMIF('Partie 2'!D:D,9,'Partie 2'!H:H)+SUMIF('Partie 3'!A:A,9,'Partie 3'!G:G)+SUMIF('Partie 3'!B:B,9,'Partie 3'!G:G)+SUMIF('Partie 3'!C:C,9,'Partie 3'!H:H)+SUMIF('Partie 3'!D:D,9,'Partie 3'!H:H)+SUMIF('Partie 4'!A:A,9,'Partie 4'!G:G)+SUMIF('Partie 4'!B:B,9,'Partie 4'!G:G)+SUMIF('Partie 4'!C:C,9,'Partie 4'!H:H)+SUMIF('Partie 4'!D:D,9,'Partie 4'!H:H)</f>
        <v>0</v>
      </c>
    </row>
    <row r="11" spans="1:3">
      <c r="A11" s="7">
        <v>10</v>
      </c>
      <c r="B11" s="7">
        <f>IF(AND(SUMIFS('Partie 1'!E:E,'Partie 1'!A:A,10)=13),1,0)+IF(AND(SUMIFS('Partie 1'!E:E,'Partie 1'!B:B,10)=13),1,0)+IF(AND(SUMIFS('Partie 1'!F:F,'Partie 1'!C:C,10)=13),1,0)+IF(AND(SUMIFS('Partie 1'!F:F,'Partie 1'!D:D,10)=13),1,0)+IF(AND(SUMIFS('Partie 2'!E:E,'Partie 2'!A:A,10)=13),1,0)+IF(AND(SUMIFS('Partie 2'!E:E,'Partie 2'!B:B,10)=13),1,0)+IF(AND(SUMIFS('Partie 2'!F:F,'Partie 2'!C:C,10)=13),1,0)+IF(AND(SUMIFS('Partie 2'!F:F,'Partie 2'!D:D,10)=13),1,0)+IF(AND(SUMIFS('Partie 3'!E:E,'Partie 3'!A:A,10)=13),1,0)+IF(AND(SUMIFS('Partie 3'!E:E,'Partie 3'!B:B,10)=13),1,0)+IF(AND(SUMIFS('Partie 3'!F:F,'Partie 3'!C:C,10)=13),1,0)+IF(AND(SUMIFS('Partie 3'!F:F,'Partie 3'!D:D,10)=13),1,0)+IF(AND(SUMIFS('Partie 4'!E:E,'Partie 4'!A:A,10)=13),1,0)+IF(AND(SUMIFS('Partie 4'!E:E,'Partie 4'!B:B,10)=13),1,0)+IF(AND(SUMIFS('Partie 4'!F:F,'Partie 4'!C:C,10)=13),1,0)+IF(AND(SUMIFS('Partie 4'!F:F,'Partie 4'!D:D,10)=13),1,0)</f>
        <v>0</v>
      </c>
      <c r="C11" s="7">
        <f>SUMIF('Partie 1'!A:A,10,'Partie 1'!G:G)+SUMIF('Partie 1'!B:B,10,'Partie 1'!G:G)+SUMIF('Partie 1'!C:C,10,'Partie 1'!H:H)+SUMIF('Partie 1'!D:D,10,'Partie 1'!H:H)+SUMIF('Partie 2'!A:A,10,'Partie 2'!G:G)+SUMIF('Partie 2'!B:B,10,'Partie 2'!G:G)+SUMIF('Partie 2'!C:C,10,'Partie 2'!H:H)+SUMIF('Partie 2'!D:D,10,'Partie 2'!H:H)+SUMIF('Partie 3'!A:A,10,'Partie 3'!G:G)+SUMIF('Partie 3'!B:B,10,'Partie 3'!G:G)+SUMIF('Partie 3'!C:C,10,'Partie 3'!H:H)+SUMIF('Partie 3'!D:D,10,'Partie 3'!H:H)+SUMIF('Partie 4'!A:A,10,'Partie 4'!G:G)+SUMIF('Partie 4'!B:B,10,'Partie 4'!G:G)+SUMIF('Partie 4'!C:C,10,'Partie 4'!H:H)+SUMIF('Partie 4'!D:D,10,'Partie 4'!H:H)</f>
        <v>0</v>
      </c>
    </row>
    <row r="12" spans="1:3">
      <c r="A12" s="7">
        <v>11</v>
      </c>
      <c r="B12" s="7">
        <f>IF(AND(SUMIFS('Partie 1'!E:E,'Partie 1'!A:A,11)=13),1,0)+IF(AND(SUMIFS('Partie 1'!E:E,'Partie 1'!B:B,11)=13),1,0)+IF(AND(SUMIFS('Partie 1'!F:F,'Partie 1'!C:C,11)=13),1,0)+IF(AND(SUMIFS('Partie 1'!F:F,'Partie 1'!D:D,11)=13),1,0)+IF(AND(SUMIFS('Partie 2'!E:E,'Partie 2'!A:A,11)=13),1,0)+IF(AND(SUMIFS('Partie 2'!E:E,'Partie 2'!B:B,11)=13),1,0)+IF(AND(SUMIFS('Partie 2'!F:F,'Partie 2'!C:C,11)=13),1,0)+IF(AND(SUMIFS('Partie 2'!F:F,'Partie 2'!D:D,11)=13),1,0)+IF(AND(SUMIFS('Partie 3'!E:E,'Partie 3'!A:A,11)=13),1,0)+IF(AND(SUMIFS('Partie 3'!E:E,'Partie 3'!B:B,11)=13),1,0)+IF(AND(SUMIFS('Partie 3'!F:F,'Partie 3'!C:C,11)=13),1,0)+IF(AND(SUMIFS('Partie 3'!F:F,'Partie 3'!D:D,11)=13),1,0)+IF(AND(SUMIFS('Partie 4'!E:E,'Partie 4'!A:A,11)=13),1,0)+IF(AND(SUMIFS('Partie 4'!E:E,'Partie 4'!B:B,11)=13),1,0)+IF(AND(SUMIFS('Partie 4'!F:F,'Partie 4'!C:C,11)=13),1,0)+IF(AND(SUMIFS('Partie 4'!F:F,'Partie 4'!D:D,11)=13),1,0)</f>
        <v>0</v>
      </c>
      <c r="C12" s="7">
        <f>SUMIF('Partie 1'!A:A,11,'Partie 1'!G:G)+SUMIF('Partie 1'!B:B,11,'Partie 1'!G:G)+SUMIF('Partie 1'!C:C,11,'Partie 1'!H:H)+SUMIF('Partie 1'!D:D,11,'Partie 1'!H:H)+SUMIF('Partie 2'!A:A,11,'Partie 2'!G:G)+SUMIF('Partie 2'!B:B,11,'Partie 2'!G:G)+SUMIF('Partie 2'!C:C,11,'Partie 2'!H:H)+SUMIF('Partie 2'!D:D,11,'Partie 2'!H:H)+SUMIF('Partie 3'!A:A,11,'Partie 3'!G:G)+SUMIF('Partie 3'!B:B,11,'Partie 3'!G:G)+SUMIF('Partie 3'!C:C,11,'Partie 3'!H:H)+SUMIF('Partie 3'!D:D,11,'Partie 3'!H:H)+SUMIF('Partie 4'!A:A,11,'Partie 4'!G:G)+SUMIF('Partie 4'!B:B,11,'Partie 4'!G:G)+SUMIF('Partie 4'!C:C,11,'Partie 4'!H:H)+SUMIF('Partie 4'!D:D,11,'Partie 4'!H:H)</f>
        <v>0</v>
      </c>
    </row>
    <row r="13" spans="1:3">
      <c r="A13" s="7">
        <v>12</v>
      </c>
      <c r="B13" s="7">
        <f>IF(AND(SUMIFS('Partie 1'!E:E,'Partie 1'!A:A,12)=13),1,0)+IF(AND(SUMIFS('Partie 1'!E:E,'Partie 1'!B:B,12)=13),1,0)+IF(AND(SUMIFS('Partie 1'!F:F,'Partie 1'!C:C,12)=13),1,0)+IF(AND(SUMIFS('Partie 1'!F:F,'Partie 1'!D:D,12)=13),1,0)+IF(AND(SUMIFS('Partie 2'!E:E,'Partie 2'!A:A,12)=13),1,0)+IF(AND(SUMIFS('Partie 2'!E:E,'Partie 2'!B:B,12)=13),1,0)+IF(AND(SUMIFS('Partie 2'!F:F,'Partie 2'!C:C,12)=13),1,0)+IF(AND(SUMIFS('Partie 2'!F:F,'Partie 2'!D:D,12)=13),1,0)+IF(AND(SUMIFS('Partie 3'!E:E,'Partie 3'!A:A,12)=13),1,0)+IF(AND(SUMIFS('Partie 3'!E:E,'Partie 3'!B:B,12)=13),1,0)+IF(AND(SUMIFS('Partie 3'!F:F,'Partie 3'!C:C,12)=13),1,0)+IF(AND(SUMIFS('Partie 3'!F:F,'Partie 3'!D:D,12)=13),1,0)+IF(AND(SUMIFS('Partie 4'!E:E,'Partie 4'!A:A,12)=13),1,0)+IF(AND(SUMIFS('Partie 4'!E:E,'Partie 4'!B:B,12)=13),1,0)+IF(AND(SUMIFS('Partie 4'!F:F,'Partie 4'!C:C,12)=13),1,0)+IF(AND(SUMIFS('Partie 4'!F:F,'Partie 4'!D:D,12)=13),1,0)</f>
        <v>0</v>
      </c>
      <c r="C13" s="7">
        <f>SUMIF('Partie 1'!A:A,12,'Partie 1'!G:G)+SUMIF('Partie 1'!B:B,12,'Partie 1'!G:G)+SUMIF('Partie 1'!C:C,12,'Partie 1'!H:H)+SUMIF('Partie 1'!D:D,12,'Partie 1'!H:H)+SUMIF('Partie 2'!A:A,12,'Partie 2'!G:G)+SUMIF('Partie 2'!B:B,12,'Partie 2'!G:G)+SUMIF('Partie 2'!C:C,12,'Partie 2'!H:H)+SUMIF('Partie 2'!D:D,12,'Partie 2'!H:H)+SUMIF('Partie 3'!A:A,12,'Partie 3'!G:G)+SUMIF('Partie 3'!B:B,12,'Partie 3'!G:G)+SUMIF('Partie 3'!C:C,12,'Partie 3'!H:H)+SUMIF('Partie 3'!D:D,12,'Partie 3'!H:H)+SUMIF('Partie 4'!A:A,12,'Partie 4'!G:G)+SUMIF('Partie 4'!B:B,12,'Partie 4'!G:G)+SUMIF('Partie 4'!C:C,12,'Partie 4'!H:H)+SUMIF('Partie 4'!D:D,12,'Partie 4'!H:H)</f>
        <v>0</v>
      </c>
    </row>
  </sheetData>
  <autoFilter ref="A1:C13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Partie 1</vt:lpstr>
      <vt:lpstr>Partie 2</vt:lpstr>
      <vt:lpstr>Partie 3</vt:lpstr>
      <vt:lpstr>Partie 4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Xavier CRETON</cp:lastModifiedBy>
  <dcterms:created xsi:type="dcterms:W3CDTF">2026-09-22T07:53:55Z</dcterms:created>
  <dcterms:modified xsi:type="dcterms:W3CDTF">2026-09-22T11:03:20Z</dcterms:modified>
</cp:coreProperties>
</file>