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ce.echardour\Desktop\"/>
    </mc:Choice>
  </mc:AlternateContent>
  <xr:revisionPtr revIDLastSave="0" documentId="13_ncr:1_{CE802772-BCF1-478B-B114-061A9A6E09AB}" xr6:coauthVersionLast="47" xr6:coauthVersionMax="47" xr10:uidLastSave="{00000000-0000-0000-0000-000000000000}"/>
  <bookViews>
    <workbookView xWindow="19120" yWindow="-80" windowWidth="19360" windowHeight="10360" activeTab="1" xr2:uid="{D5C51A0D-D818-4F40-AEFB-6DB7418BE2BE}"/>
  </bookViews>
  <sheets>
    <sheet name="INTERVENTIONS" sheetId="2" r:id="rId1"/>
    <sheet name="Données" sheetId="3" r:id="rId2"/>
  </sheets>
  <externalReferences>
    <externalReference r:id="rId3"/>
  </externalReferences>
  <calcPr calcId="191029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3" l="1" a="1"/>
  <c r="I39" i="3" s="1"/>
  <c r="I38" i="3" a="1"/>
  <c r="I38" i="3" s="1"/>
  <c r="I37" i="3" a="1"/>
  <c r="I37" i="3" s="1"/>
  <c r="I36" i="3" a="1"/>
  <c r="I36" i="3" s="1"/>
  <c r="I35" i="3" a="1"/>
  <c r="I35" i="3" s="1"/>
  <c r="I34" i="3" a="1"/>
  <c r="I34" i="3" s="1"/>
  <c r="I33" i="3" a="1"/>
  <c r="I33" i="3" s="1"/>
  <c r="I32" i="3" a="1"/>
  <c r="I32" i="3" s="1"/>
  <c r="I31" i="3" a="1"/>
  <c r="I31" i="3" s="1"/>
  <c r="I30" i="3" a="1"/>
  <c r="I30" i="3" s="1"/>
  <c r="I29" i="3" a="1"/>
  <c r="I29" i="3" s="1"/>
  <c r="I28" i="3" a="1"/>
  <c r="I28" i="3" s="1"/>
  <c r="I27" i="3" a="1"/>
  <c r="I27" i="3" s="1"/>
  <c r="I26" i="3" a="1"/>
  <c r="I26" i="3" s="1"/>
  <c r="I25" i="3" a="1"/>
  <c r="I25" i="3" s="1"/>
  <c r="I24" i="3" a="1"/>
  <c r="I24" i="3" s="1"/>
  <c r="I23" i="3" a="1"/>
  <c r="I23" i="3" s="1"/>
  <c r="I22" i="3" a="1"/>
  <c r="I22" i="3" s="1"/>
  <c r="I21" i="3" a="1"/>
  <c r="I21" i="3" s="1"/>
  <c r="I20" i="3" a="1"/>
  <c r="I20" i="3" s="1"/>
  <c r="I19" i="3" a="1"/>
  <c r="I19" i="3" s="1"/>
  <c r="I18" i="3" a="1"/>
  <c r="I18" i="3" s="1"/>
  <c r="I17" i="3" a="1"/>
  <c r="I17" i="3" s="1"/>
  <c r="I16" i="3" a="1"/>
  <c r="I16" i="3" s="1"/>
  <c r="I15" i="3" a="1"/>
  <c r="I15" i="3" s="1"/>
  <c r="I14" i="3" a="1"/>
  <c r="I14" i="3" s="1"/>
  <c r="I13" i="3" a="1"/>
  <c r="I13" i="3" s="1"/>
  <c r="I12" i="3" a="1"/>
  <c r="I12" i="3" s="1"/>
  <c r="I11" i="3" a="1"/>
  <c r="I11" i="3" s="1"/>
  <c r="I10" i="3" a="1"/>
  <c r="I10" i="3" s="1"/>
  <c r="I9" i="3" a="1"/>
  <c r="I9" i="3" s="1"/>
  <c r="I8" i="3" a="1"/>
  <c r="I8" i="3" s="1"/>
  <c r="I7" i="3" a="1"/>
  <c r="I7" i="3" s="1"/>
  <c r="Z7" i="2"/>
  <c r="Y7" i="2"/>
  <c r="X7" i="2" a="1"/>
  <c r="X7" i="2" s="1"/>
  <c r="AA7" i="2" s="1" a="1"/>
  <c r="AA7" i="2" s="1"/>
  <c r="Z6" i="2"/>
  <c r="Y6" i="2"/>
  <c r="X6" i="2" a="1"/>
  <c r="X6" i="2" s="1"/>
  <c r="AA6" i="2" s="1" a="1"/>
  <c r="AA6" i="2" s="1"/>
  <c r="Z5" i="2"/>
  <c r="Y5" i="2"/>
  <c r="X5" i="2" a="1"/>
  <c r="X5" i="2" s="1"/>
  <c r="AA5" i="2" s="1" a="1"/>
  <c r="AA5" i="2" s="1"/>
  <c r="Z4" i="2"/>
  <c r="Y4" i="2"/>
  <c r="X4" i="2" a="1"/>
  <c r="X4" i="2" s="1"/>
  <c r="AA4" i="2" s="1" a="1"/>
  <c r="AA4" i="2" s="1"/>
  <c r="Z3" i="2"/>
  <c r="Y3" i="2"/>
  <c r="X3" i="2" a="1"/>
  <c r="X3" i="2" s="1"/>
  <c r="AA3" i="2" s="1" a="1"/>
  <c r="AA3" i="2" s="1"/>
  <c r="P7" i="3"/>
  <c r="P6" i="3" l="1"/>
  <c r="P8" i="3" s="1"/>
  <c r="D23" i="3" a="1"/>
  <c r="D23" i="3" s="1"/>
  <c r="D15" i="3" a="1"/>
  <c r="D15" i="3" s="1"/>
  <c r="D38" i="3" a="1"/>
  <c r="D38" i="3" s="1"/>
  <c r="D30" i="3" a="1"/>
  <c r="D30" i="3" s="1"/>
  <c r="D22" i="3" a="1"/>
  <c r="D22" i="3" s="1"/>
  <c r="D14" i="3" a="1"/>
  <c r="D14" i="3" s="1"/>
  <c r="D21" i="3" a="1"/>
  <c r="D21" i="3" s="1"/>
  <c r="D29" i="3" a="1"/>
  <c r="D29" i="3" s="1"/>
  <c r="D13" i="3" a="1"/>
  <c r="D13" i="3" s="1"/>
  <c r="D36" i="3" a="1"/>
  <c r="D36" i="3" s="1"/>
  <c r="D28" i="3" a="1"/>
  <c r="D28" i="3" s="1"/>
  <c r="D20" i="3" a="1"/>
  <c r="D20" i="3" s="1"/>
  <c r="D12" i="3" a="1"/>
  <c r="D12" i="3" s="1"/>
  <c r="D19" i="3" a="1"/>
  <c r="D19" i="3" s="1"/>
  <c r="D39" i="3" a="1"/>
  <c r="D39" i="3" s="1"/>
  <c r="D11" i="3" a="1"/>
  <c r="D11" i="3" s="1"/>
  <c r="D34" i="3" a="1"/>
  <c r="D34" i="3" s="1"/>
  <c r="D26" i="3" a="1"/>
  <c r="D26" i="3" s="1"/>
  <c r="D18" i="3" a="1"/>
  <c r="D18" i="3" s="1"/>
  <c r="D10" i="3" a="1"/>
  <c r="D10" i="3" s="1"/>
  <c r="D35" i="3" a="1"/>
  <c r="D35" i="3" s="1"/>
  <c r="D37" i="3" a="1"/>
  <c r="D37" i="3" s="1"/>
  <c r="D27" i="3" a="1"/>
  <c r="D27" i="3" s="1"/>
  <c r="D33" i="3" a="1"/>
  <c r="D33" i="3" s="1"/>
  <c r="D25" i="3" a="1"/>
  <c r="D25" i="3" s="1"/>
  <c r="D17" i="3" a="1"/>
  <c r="D17" i="3" s="1"/>
  <c r="D9" i="3" a="1"/>
  <c r="D9" i="3" s="1"/>
  <c r="D32" i="3" a="1"/>
  <c r="D32" i="3" s="1"/>
  <c r="D24" i="3" a="1"/>
  <c r="D24" i="3" s="1"/>
  <c r="D16" i="3" a="1"/>
  <c r="D16" i="3" s="1"/>
  <c r="D8" i="3" a="1"/>
  <c r="D8" i="3" s="1"/>
  <c r="D31" i="3" a="1"/>
  <c r="D31" i="3" s="1"/>
  <c r="D7" i="3" a="1"/>
  <c r="D7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<sst xmlns="http://schemas.openxmlformats.org/spreadsheetml/2006/main" count="188" uniqueCount="57">
  <si>
    <r>
      <t xml:space="preserve">MAINTENANCE - À COMPLÉTER PAR L'ÉTABLISSEMENT </t>
    </r>
    <r>
      <rPr>
        <b/>
        <sz val="12"/>
        <color theme="7" tint="0.39997558519241921"/>
        <rFont val="Calibri"/>
        <family val="2"/>
        <scheme val="minor"/>
      </rPr>
      <t>(EN CAS DE CHANGEMENT TABLETTE, STOCKAGE OBLIGATOIRE AVANT INTERVENTION)</t>
    </r>
  </si>
  <si>
    <t>COMMANDE D'ACCESSOIRES</t>
  </si>
  <si>
    <t>RAPPORT DAM'S</t>
  </si>
  <si>
    <t>DATE DE DÉCLARATION</t>
  </si>
  <si>
    <t>MAIL DU DEMANDEUR</t>
  </si>
  <si>
    <t>ÉTABLISSEMENT</t>
  </si>
  <si>
    <t>PROBLÈME CONSTATÉ (Fiche mémo)</t>
  </si>
  <si>
    <t>REMPLACEMENT DE TABLETTE</t>
  </si>
  <si>
    <t>POE</t>
  </si>
  <si>
    <t>HUB HDMI</t>
  </si>
  <si>
    <t>RJ45 (0,5m)</t>
  </si>
  <si>
    <t>RJ45 (1,5m)</t>
  </si>
  <si>
    <t>RJ45 (3m)</t>
  </si>
  <si>
    <t>RIVETS FINS</t>
  </si>
  <si>
    <t>RIVETS ÉPAIS</t>
  </si>
  <si>
    <t>NEUTRIK</t>
  </si>
  <si>
    <t>DATE D'INTERVENTION</t>
  </si>
  <si>
    <t>TECHNICIEN</t>
  </si>
  <si>
    <t>STATUT DE L'INTERVENTION</t>
  </si>
  <si>
    <t>TYPE D'INTERVENTION</t>
  </si>
  <si>
    <t>CONFORMITÉ DE LA DÉCLARATION</t>
  </si>
  <si>
    <t>MATÉRIEL À RENVOYER</t>
  </si>
  <si>
    <t>ACTIONS ET COMMENTAIRES</t>
  </si>
  <si>
    <t>SUIVI CHRONOPOST</t>
  </si>
  <si>
    <t>Mois d'intervention</t>
  </si>
  <si>
    <t>Rapport d'intervention non reçu à M+1</t>
  </si>
  <si>
    <t>ACTUALISER LES TCD</t>
  </si>
  <si>
    <t>Tableau à compléter : étendre année - mois et ajouter les sites</t>
  </si>
  <si>
    <t>Année</t>
  </si>
  <si>
    <t>Mois</t>
  </si>
  <si>
    <t>Délai moyen d'intervention</t>
  </si>
  <si>
    <t>Nombre d'interventions</t>
  </si>
  <si>
    <t>Étiquettes de lignes</t>
  </si>
  <si>
    <t>Somme de Nombre d'interventions</t>
  </si>
  <si>
    <t>Nombre de rapports manquants</t>
  </si>
  <si>
    <t>août</t>
  </si>
  <si>
    <t xml:space="preserve">Proportion de rapports manquants : </t>
  </si>
  <si>
    <t>septembre</t>
  </si>
  <si>
    <t>octobre</t>
  </si>
  <si>
    <t>novembre</t>
  </si>
  <si>
    <t>Total général</t>
  </si>
  <si>
    <r>
      <t xml:space="preserve">N° DE talette </t>
    </r>
    <r>
      <rPr>
        <b/>
        <u/>
        <sz val="11"/>
        <color theme="0"/>
        <rFont val="Calibri"/>
        <family val="2"/>
        <scheme val="minor"/>
      </rPr>
      <t>COMPLET</t>
    </r>
  </si>
  <si>
    <t>Agent CONCERNÉ (Si identifié)</t>
  </si>
  <si>
    <t>RAPPORT REGIONAL</t>
  </si>
  <si>
    <t>Date d'intervention unique</t>
  </si>
  <si>
    <t>GRENOBLE</t>
  </si>
  <si>
    <t>VALENCE</t>
  </si>
  <si>
    <t>LYON</t>
  </si>
  <si>
    <t>PARIS</t>
  </si>
  <si>
    <t>MARSEILLE</t>
  </si>
  <si>
    <t>MONTPELLIER</t>
  </si>
  <si>
    <t>LILLES</t>
  </si>
  <si>
    <t>ROUBAIX</t>
  </si>
  <si>
    <t>TOULOUSE</t>
  </si>
  <si>
    <t>SITE</t>
  </si>
  <si>
    <t>Site</t>
  </si>
  <si>
    <t>Délai d'intervention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</si>
</sst>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7" tint="0.3999755851924192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1665F6"/>
        <bgColor indexed="64"/>
      </patternFill>
    </fill>
    <fill>
      <patternFill patternType="solid">
        <fgColor rgb="FFFF79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slantDashDot">
        <color theme="4" tint="-0.249977111117893"/>
      </left>
      <right/>
      <top/>
      <bottom/>
      <diagonal/>
    </border>
    <border>
      <left/>
      <right style="slantDashDot">
        <color rgb="FFFF7900"/>
      </right>
      <top/>
      <bottom/>
      <diagonal/>
    </border>
    <border>
      <left/>
      <right style="slantDashDot">
        <color rgb="FF1665F6"/>
      </right>
      <top/>
      <bottom/>
      <diagonal/>
    </border>
    <border>
      <left/>
      <right style="dotted">
        <color rgb="FF002060"/>
      </right>
      <top/>
      <bottom/>
      <diagonal/>
    </border>
    <border>
      <left/>
      <right/>
      <top style="thin">
        <color theme="4" tint="0.79989013336588644"/>
      </top>
      <bottom style="thin">
        <color theme="4" tint="0.79992065187536243"/>
      </bottom>
      <diagonal/>
    </border>
    <border>
      <left/>
      <right/>
      <top style="thin">
        <color theme="4" tint="0.79992065187536243"/>
      </top>
      <bottom style="thin">
        <color theme="4" tint="0.79992065187536243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4" fontId="0" fillId="0" borderId="0" xfId="0" applyNumberFormat="1"/>
    <xf numFmtId="0" fontId="8" fillId="0" borderId="0" xfId="1"/>
    <xf numFmtId="0" fontId="0" fillId="0" borderId="3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9" fillId="7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0" fillId="6" borderId="4" xfId="0" applyFill="1" applyBorder="1"/>
    <xf numFmtId="0" fontId="2" fillId="6" borderId="0" xfId="0" applyFont="1" applyFill="1"/>
    <xf numFmtId="0" fontId="2" fillId="7" borderId="0" xfId="0" applyFont="1" applyFill="1" applyAlignment="1">
      <alignment horizontal="center"/>
    </xf>
    <xf numFmtId="0" fontId="2" fillId="8" borderId="0" xfId="0" applyFont="1" applyFill="1"/>
    <xf numFmtId="0" fontId="0" fillId="6" borderId="5" xfId="0" applyFill="1" applyBorder="1"/>
    <xf numFmtId="0" fontId="0" fillId="0" borderId="0" xfId="0" applyAlignment="1">
      <alignment horizontal="left"/>
    </xf>
    <xf numFmtId="0" fontId="0" fillId="6" borderId="6" xfId="0" applyFill="1" applyBorder="1"/>
    <xf numFmtId="0" fontId="0" fillId="0" borderId="0" xfId="0" applyAlignment="1">
      <alignment horizontal="left" indent="1"/>
    </xf>
    <xf numFmtId="9" fontId="0" fillId="8" borderId="0" xfId="0" applyNumberFormat="1" applyFill="1"/>
    <xf numFmtId="1" fontId="0" fillId="0" borderId="4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19" formatCode="dd/mm/yyyy"/>
    </dxf>
    <dxf>
      <border diagonalUp="0" diagonalDown="0">
        <left/>
        <right style="slantDashDot">
          <color rgb="FFFF7900"/>
        </right>
        <top/>
        <bottom/>
        <vertical/>
        <horizontal/>
      </border>
    </dxf>
    <dxf>
      <border diagonalUp="0" diagonalDown="0">
        <left/>
        <right style="slantDashDot">
          <color rgb="FF1665F6"/>
        </right>
        <top/>
        <bottom/>
        <vertical/>
        <horizontal/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95250</xdr:rowOff>
    </xdr:from>
    <xdr:to>
      <xdr:col>3</xdr:col>
      <xdr:colOff>0</xdr:colOff>
      <xdr:row>3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BE2C4EF-457C-4DE2-BD03-6F71E0B03618}"/>
            </a:ext>
          </a:extLst>
        </xdr:cNvPr>
        <xdr:cNvSpPr txBox="1"/>
      </xdr:nvSpPr>
      <xdr:spPr>
        <a:xfrm>
          <a:off x="771525" y="295275"/>
          <a:ext cx="3152775" cy="3619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Délai  d'intervention</a:t>
          </a:r>
          <a:r>
            <a:rPr lang="fr-FR" sz="1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5</xdr:col>
      <xdr:colOff>9526</xdr:colOff>
      <xdr:row>1</xdr:row>
      <xdr:rowOff>95250</xdr:rowOff>
    </xdr:from>
    <xdr:to>
      <xdr:col>11</xdr:col>
      <xdr:colOff>2162175</xdr:colOff>
      <xdr:row>3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4A52204-1B6E-4C67-A55F-EE6627CFE822}"/>
            </a:ext>
          </a:extLst>
        </xdr:cNvPr>
        <xdr:cNvSpPr txBox="1"/>
      </xdr:nvSpPr>
      <xdr:spPr>
        <a:xfrm>
          <a:off x="6124576" y="295275"/>
          <a:ext cx="7772399" cy="3619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Nombre d'interventions par mois</a:t>
          </a:r>
        </a:p>
        <a:p>
          <a:pPr algn="ctr"/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14</xdr:col>
      <xdr:colOff>47623</xdr:colOff>
      <xdr:row>1</xdr:row>
      <xdr:rowOff>114300</xdr:rowOff>
    </xdr:from>
    <xdr:to>
      <xdr:col>15</xdr:col>
      <xdr:colOff>723899</xdr:colOff>
      <xdr:row>3</xdr:row>
      <xdr:rowOff>85725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0A6D474-A85F-4D47-BA45-281C0E1A12B2}"/>
            </a:ext>
          </a:extLst>
        </xdr:cNvPr>
        <xdr:cNvSpPr txBox="1"/>
      </xdr:nvSpPr>
      <xdr:spPr>
        <a:xfrm>
          <a:off x="14620873" y="314325"/>
          <a:ext cx="2905126" cy="352425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Absence</a:t>
          </a:r>
          <a:r>
            <a:rPr lang="fr-FR" sz="16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de rapport DAMS</a:t>
          </a:r>
          <a:endParaRPr lang="fr-FR" sz="16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I\04-PROJETS_NUMERIQUES\NED\3.Tablettes%20en%20d&#233;tention\6-Suivi_tablettes\1-Maintenance\SUIVI_Maintenance_NED_DAMS_DISP_LY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INTERVENTIONS"/>
      <sheetName val="TDB"/>
      <sheetName val="Listes"/>
      <sheetName val="RÉF. ACCESSOIRES"/>
      <sheetName val="Données"/>
      <sheetName val="Graph"/>
      <sheetName val="SUIVI_Maintenance_NED_DAMS_DISP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SI\04-PROJETS_NUMERIQUES\NED\3.Tablettes%20en%20d&#233;tention\6-Suivi_tablettes\1-Maintenance\SUIVI_Maintenance_NED_DAMS_DISP_LYON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HARDOUR Alice" refreshedDate="45491.696986921299" createdVersion="7" refreshedVersion="7" minRefreshableVersion="3" recordCount="33" xr:uid="{A404924F-DB21-4E56-8F7D-9B9542F61927}">
  <cacheSource type="worksheet">
    <worksheetSource name="Tableau5" r:id="rId2"/>
  </cacheSource>
  <cacheFields count="4">
    <cacheField name="Année" numFmtId="0">
      <sharedItems containsSemiMixedTypes="0" containsString="0" containsNumber="1" containsInteger="1" minValue="2024" maxValue="2024" count="1">
        <n v="2024"/>
      </sharedItems>
    </cacheField>
    <cacheField name="Mois" numFmtId="0">
      <sharedItems count="4">
        <s v="août"/>
        <s v="septembre"/>
        <s v="octobre"/>
        <s v="novembre"/>
      </sharedItems>
    </cacheField>
    <cacheField name="EP" numFmtId="0">
      <sharedItems count="9">
        <s v="MA AURILLAC"/>
        <s v="MA BONNEVILLE"/>
        <s v="MA CHAMBERY"/>
        <s v="CP GRENOBLE"/>
        <s v="MA MONTLUCON"/>
        <s v="CP MOULINS"/>
        <s v="MA LE PUY EN VELAY"/>
        <s v="SAS VALENCE"/>
        <s v="CP BOURG-EN-BRESSE"/>
      </sharedItems>
    </cacheField>
    <cacheField name="Nombre d'intervention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  <x v="0"/>
    <n v="1"/>
  </r>
  <r>
    <x v="0"/>
    <x v="0"/>
    <x v="1"/>
    <n v="0"/>
  </r>
  <r>
    <x v="0"/>
    <x v="0"/>
    <x v="2"/>
    <n v="0"/>
  </r>
  <r>
    <x v="0"/>
    <x v="0"/>
    <x v="3"/>
    <n v="0"/>
  </r>
  <r>
    <x v="0"/>
    <x v="0"/>
    <x v="4"/>
    <n v="0"/>
  </r>
  <r>
    <x v="0"/>
    <x v="0"/>
    <x v="5"/>
    <n v="0"/>
  </r>
  <r>
    <x v="0"/>
    <x v="0"/>
    <x v="6"/>
    <n v="0"/>
  </r>
  <r>
    <x v="0"/>
    <x v="0"/>
    <x v="7"/>
    <n v="0"/>
  </r>
  <r>
    <x v="0"/>
    <x v="1"/>
    <x v="0"/>
    <n v="1"/>
  </r>
  <r>
    <x v="0"/>
    <x v="1"/>
    <x v="1"/>
    <n v="0"/>
  </r>
  <r>
    <x v="0"/>
    <x v="1"/>
    <x v="2"/>
    <n v="0"/>
  </r>
  <r>
    <x v="0"/>
    <x v="1"/>
    <x v="3"/>
    <n v="0"/>
  </r>
  <r>
    <x v="0"/>
    <x v="1"/>
    <x v="4"/>
    <n v="1"/>
  </r>
  <r>
    <x v="0"/>
    <x v="1"/>
    <x v="5"/>
    <n v="0"/>
  </r>
  <r>
    <x v="0"/>
    <x v="1"/>
    <x v="6"/>
    <n v="0"/>
  </r>
  <r>
    <x v="0"/>
    <x v="1"/>
    <x v="7"/>
    <n v="0"/>
  </r>
  <r>
    <x v="0"/>
    <x v="2"/>
    <x v="0"/>
    <n v="0"/>
  </r>
  <r>
    <x v="0"/>
    <x v="2"/>
    <x v="1"/>
    <n v="0"/>
  </r>
  <r>
    <x v="0"/>
    <x v="2"/>
    <x v="2"/>
    <n v="0"/>
  </r>
  <r>
    <x v="0"/>
    <x v="2"/>
    <x v="3"/>
    <n v="0"/>
  </r>
  <r>
    <x v="0"/>
    <x v="2"/>
    <x v="4"/>
    <n v="0"/>
  </r>
  <r>
    <x v="0"/>
    <x v="2"/>
    <x v="5"/>
    <n v="0"/>
  </r>
  <r>
    <x v="0"/>
    <x v="2"/>
    <x v="6"/>
    <n v="0"/>
  </r>
  <r>
    <x v="0"/>
    <x v="2"/>
    <x v="7"/>
    <n v="0"/>
  </r>
  <r>
    <x v="0"/>
    <x v="3"/>
    <x v="0"/>
    <n v="0"/>
  </r>
  <r>
    <x v="0"/>
    <x v="3"/>
    <x v="1"/>
    <n v="0"/>
  </r>
  <r>
    <x v="0"/>
    <x v="3"/>
    <x v="2"/>
    <n v="0"/>
  </r>
  <r>
    <x v="0"/>
    <x v="3"/>
    <x v="3"/>
    <n v="0"/>
  </r>
  <r>
    <x v="0"/>
    <x v="3"/>
    <x v="4"/>
    <n v="0"/>
  </r>
  <r>
    <x v="0"/>
    <x v="3"/>
    <x v="5"/>
    <n v="0"/>
  </r>
  <r>
    <x v="0"/>
    <x v="3"/>
    <x v="6"/>
    <n v="0"/>
  </r>
  <r>
    <x v="0"/>
    <x v="3"/>
    <x v="7"/>
    <n v="0"/>
  </r>
  <r>
    <x v="0"/>
    <x v="3"/>
    <x v="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0559F9-A984-4E40-A144-689BBD3BE029}" name="Tableau croisé dynamique1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4">
  <location ref="K6:L12" firstHeaderRow="1" firstDataRow="1" firstDataCol="1"/>
  <pivotFields count="4">
    <pivotField axis="axisRow" showAll="0">
      <items count="2">
        <item x="0"/>
        <item t="default"/>
      </items>
    </pivotField>
    <pivotField axis="axisRow" showAll="0">
      <items count="5">
        <item sd="0" x="0"/>
        <item sd="0" x="1"/>
        <item sd="0" x="2"/>
        <item sd="0" x="3"/>
        <item t="default" sd="0"/>
      </items>
    </pivotField>
    <pivotField axis="axisRow" showAll="0">
      <items count="10">
        <item x="8"/>
        <item x="3"/>
        <item x="5"/>
        <item x="0"/>
        <item x="1"/>
        <item x="2"/>
        <item x="6"/>
        <item x="4"/>
        <item x="7"/>
        <item t="default"/>
      </items>
    </pivotField>
    <pivotField dataField="1" showAll="0"/>
  </pivotFields>
  <rowFields count="3">
    <field x="0"/>
    <field x="1"/>
    <field x="2"/>
  </rowFields>
  <rowItems count="6">
    <i>
      <x/>
    </i>
    <i r="1">
      <x/>
    </i>
    <i r="1">
      <x v="1"/>
    </i>
    <i r="1">
      <x v="2"/>
    </i>
    <i r="1">
      <x v="3"/>
    </i>
    <i t="grand">
      <x/>
    </i>
  </rowItems>
  <colItems count="1">
    <i/>
  </colItems>
  <dataFields count="1">
    <dataField name="Somme de Nombre d'interventions" fld="3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660209-BC61-4687-A12C-91410F00FAC1}" name="Tableau1" displayName="Tableau1" ref="A2:AA7" totalsRowShown="0" headerRowDxfId="10">
  <autoFilter ref="A2:AA7" xr:uid="{48AFE25E-28FC-4F85-9830-00C7644903A5}"/>
  <tableColumns count="27">
    <tableColumn id="1" xr3:uid="{79111ECD-0A0D-4EC6-A5F0-9EC09DA6A957}" name="DATE DE DÉCLARATION" dataDxfId="9"/>
    <tableColumn id="2" xr3:uid="{4A2E0862-E38E-4F3F-B63B-D57AE25C7AF9}" name="MAIL DU DEMANDEUR"/>
    <tableColumn id="3" xr3:uid="{3178B53E-3EEB-44A4-A86C-2C1C96BF7171}" name="ÉTABLISSEMENT"/>
    <tableColumn id="4" xr3:uid="{5D5AD5E4-3A67-42EB-9830-B2A68F3557B1}" name="N° DE talette COMPLET"/>
    <tableColumn id="5" xr3:uid="{92B74FD3-651A-4D56-BAAA-60EFF5ED1545}" name="Agent CONCERNÉ (Si identifié)"/>
    <tableColumn id="6" xr3:uid="{12AD7283-037B-4B30-B303-E7BD434D21EE}" name="PROBLÈME CONSTATÉ (Fiche mémo)"/>
    <tableColumn id="7" xr3:uid="{DEF4D652-37E1-4535-9E62-1DAC02FD7835}" name="REMPLACEMENT DE TABLETTE" dataDxfId="8"/>
    <tableColumn id="8" xr3:uid="{82CFDBF7-5834-4AE9-9CC2-BDDFB312EAC3}" name="POE"/>
    <tableColumn id="9" xr3:uid="{1A4AC2A7-1474-41A0-B303-5030176FB444}" name="HUB HDMI"/>
    <tableColumn id="10" xr3:uid="{D09AEAB8-6F7C-42B6-A3DE-10981BE63EBA}" name="RJ45 (0,5m)"/>
    <tableColumn id="11" xr3:uid="{822C5F8F-A35F-4FFD-A345-6FA29F590896}" name="RJ45 (1,5m)"/>
    <tableColumn id="12" xr3:uid="{F9CD9597-D5B6-45D7-9780-9E630A6A54C4}" name="RJ45 (3m)"/>
    <tableColumn id="13" xr3:uid="{9B69F1C6-16B7-4D7F-AD6B-87D3526C90E5}" name="RIVETS FINS"/>
    <tableColumn id="14" xr3:uid="{1503B9AA-7A94-4E19-B3F9-C5044BF210B3}" name="RIVETS ÉPAIS"/>
    <tableColumn id="15" xr3:uid="{053C10D3-1D53-4C10-B68A-8BBC984080F2}" name="NEUTRIK" dataDxfId="7"/>
    <tableColumn id="16" xr3:uid="{A1EC09B5-949D-4668-8F7A-E832EBEA4F95}" name="DATE D'INTERVENTION" dataDxfId="6"/>
    <tableColumn id="17" xr3:uid="{326ECF93-B4F8-4105-9A93-8ECBE1334E83}" name="TECHNICIEN"/>
    <tableColumn id="18" xr3:uid="{E8904E4A-E90A-44B9-B1D0-47DACDF6A735}" name="STATUT DE L'INTERVENTION"/>
    <tableColumn id="19" xr3:uid="{7160E917-E76B-47FF-A622-E3E7E189BAED}" name="TYPE D'INTERVENTION"/>
    <tableColumn id="23" xr3:uid="{3E9E58CC-401C-4DAF-904C-8B2F1CEAF208}" name="CONFORMITÉ DE LA DÉCLARATION"/>
    <tableColumn id="22" xr3:uid="{9F7CB890-653C-4313-ACCA-BACF45E5485B}" name="MATÉRIEL À RENVOYER"/>
    <tableColumn id="20" xr3:uid="{FA09BF01-2264-4ED9-B85C-9CFC2F8951EC}" name="ACTIONS ET COMMENTAIRES"/>
    <tableColumn id="21" xr3:uid="{D5E4DD80-DE7C-4BF5-941C-B8DE137295F2}" name="SUIVI CHRONOPOST"/>
    <tableColumn id="24" xr3:uid="{57858A7C-8E88-4854-BCDD-BAA7BE002721}" name="Délai d'intervention (jours)" dataDxfId="5">
      <calculatedColumnFormula array="1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calculatedColumnFormula>
    </tableColumn>
    <tableColumn id="25" xr3:uid="{DCB52479-6D09-42F9-805B-23C5D1428D8E}" name="Mois d'intervention" dataDxfId="4">
      <calculatedColumnFormula>IF(Tableau1[[#This Row],[DATE D''INTERVENTION]]="","",TEXT(Tableau1[[#This Row],[DATE D''INTERVENTION]],"MMMM"))</calculatedColumnFormula>
    </tableColumn>
    <tableColumn id="26" xr3:uid="{42865927-1B1A-4800-B554-B21D0ED6DC8D}" name="Rapport d'intervention non reçu à M+1" dataDxfId="3">
      <calculatedColumnFormula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calculatedColumnFormula>
    </tableColumn>
    <tableColumn id="28" xr3:uid="{3AE024EB-D2D7-4B2A-B32A-CC1424BAB579}" name="Date d'intervention unique" dataDxfId="2">
      <calculatedColumnFormula array="1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45454A-A10A-407C-8BB4-22F26CCCC1F3}" name="Tableau5" displayName="Tableau5" ref="F6:I39" totalsRowShown="0">
  <autoFilter ref="F6:I39" xr:uid="{3290D700-7F7A-49D3-8B42-71A0B65D27A3}"/>
  <sortState xmlns:xlrd2="http://schemas.microsoft.com/office/spreadsheetml/2017/richdata2" ref="F7:I38">
    <sortCondition ref="G6:G38"/>
  </sortState>
  <tableColumns count="4">
    <tableColumn id="1" xr3:uid="{8FBE5F42-9393-4AB0-A3F6-C2783EB74F5F}" name="Année"/>
    <tableColumn id="2" xr3:uid="{52711FE3-1F0B-4B1C-A10A-4050B98E074D}" name="Mois"/>
    <tableColumn id="4" xr3:uid="{BF2D45CE-B6C3-4B82-8FDF-CA3760EC701E}" name="Site"/>
    <tableColumn id="3" xr3:uid="{7B9D3D34-44DB-45AD-9611-7889083673BC}" name="Nombre d'interventions" dataDxfId="1">
      <calculatedColumnFormula array="1">_xlfn.LET(_xlpm.d,[1]!Tableau1[DATE D''INTERVENTION],COUNT(_xlfn.UNIQUE(_xlfn._xlws.FILTER(_xlpm.d,(TEXT(_xlpm.d,"aaaa-mmmm")=Tableau5[[#This Row],[Année]]&amp;"-"&amp;Tableau5[[#This Row],[Mois]])*([1]!Tableau1[ÉTABLISSEMENT]=Tableau5[[#This Row],[Site]])))))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47783C-F923-406C-9D80-580B624C95AD}" name="Tableau58" displayName="Tableau58" ref="A6:D39" totalsRowShown="0">
  <autoFilter ref="A6:D39" xr:uid="{D1F01B21-C890-43F9-9536-15CCA4B69041}"/>
  <sortState xmlns:xlrd2="http://schemas.microsoft.com/office/spreadsheetml/2017/richdata2" ref="A7:D38">
    <sortCondition ref="B6:B38"/>
  </sortState>
  <tableColumns count="4">
    <tableColumn id="1" xr3:uid="{4A946E27-C9EA-4C79-B53D-6B4AB7240354}" name="Année"/>
    <tableColumn id="2" xr3:uid="{0A842318-4AFF-43A3-BD94-39DA54D1AA04}" name="Mois"/>
    <tableColumn id="4" xr3:uid="{BE72183F-359C-4600-975E-2E91ED69602B}" name="SITE"/>
    <tableColumn id="3" xr3:uid="{8A79BC1C-460E-4251-8115-D93CE6F1C888}" name="Délai moyen d'intervention" dataDxfId="0">
      <calculatedColumnFormula array="1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193D8-0FB6-4201-80CE-56AF439B7C3F}">
  <dimension ref="A1:AD7"/>
  <sheetViews>
    <sheetView zoomScale="85" zoomScaleNormal="85" workbookViewId="0">
      <pane xSplit="7" ySplit="2" topLeftCell="AA3" activePane="bottomRight" state="frozen"/>
      <selection pane="topRight" activeCell="H1" sqref="H1"/>
      <selection pane="bottomLeft" activeCell="A3" sqref="A3"/>
      <selection pane="bottomRight" activeCell="AB15" sqref="AB15"/>
    </sheetView>
  </sheetViews>
  <sheetFormatPr baseColWidth="10" defaultRowHeight="15" x14ac:dyDescent="0.25"/>
  <cols>
    <col min="1" max="1" width="14.140625" customWidth="1"/>
    <col min="2" max="2" width="26.85546875" bestFit="1" customWidth="1"/>
    <col min="3" max="3" width="20.28515625" customWidth="1"/>
    <col min="4" max="4" width="16.5703125" customWidth="1"/>
    <col min="5" max="5" width="28.7109375" customWidth="1"/>
    <col min="6" max="6" width="35" customWidth="1"/>
    <col min="7" max="7" width="20.5703125" style="18" customWidth="1"/>
    <col min="8" max="8" width="9.7109375" customWidth="1"/>
    <col min="9" max="9" width="14.85546875" customWidth="1"/>
    <col min="10" max="11" width="15.5703125" customWidth="1"/>
    <col min="12" max="12" width="14" customWidth="1"/>
    <col min="13" max="13" width="16" customWidth="1"/>
    <col min="14" max="14" width="17" customWidth="1"/>
    <col min="15" max="15" width="13.28515625" style="19" customWidth="1"/>
    <col min="16" max="16" width="15.42578125" customWidth="1"/>
    <col min="17" max="17" width="11.42578125" customWidth="1"/>
    <col min="18" max="18" width="9.85546875" customWidth="1"/>
    <col min="19" max="19" width="14.42578125" customWidth="1"/>
    <col min="20" max="20" width="13.5703125" customWidth="1"/>
    <col min="21" max="21" width="20" bestFit="1" customWidth="1"/>
    <col min="22" max="22" width="31.42578125" bestFit="1" customWidth="1"/>
    <col min="23" max="23" width="23.42578125" bestFit="1" customWidth="1"/>
    <col min="24" max="24" width="23.5703125" bestFit="1" customWidth="1"/>
    <col min="25" max="26" width="16.140625" bestFit="1" customWidth="1"/>
    <col min="27" max="27" width="11.42578125" customWidth="1"/>
    <col min="29" max="29" width="19" bestFit="1" customWidth="1"/>
    <col min="30" max="30" width="14.42578125" customWidth="1"/>
    <col min="32" max="32" width="24.7109375" customWidth="1"/>
    <col min="35" max="35" width="20.28515625" bestFit="1" customWidth="1"/>
  </cols>
  <sheetData>
    <row r="1" spans="1:30" s="8" customFormat="1" ht="33" customHeight="1" x14ac:dyDescent="0.25">
      <c r="A1" s="1" t="s">
        <v>0</v>
      </c>
      <c r="B1" s="1"/>
      <c r="C1" s="1"/>
      <c r="D1" s="1"/>
      <c r="E1" s="1"/>
      <c r="F1" s="1"/>
      <c r="G1" s="1"/>
      <c r="H1" s="2" t="s">
        <v>1</v>
      </c>
      <c r="I1" s="3"/>
      <c r="J1" s="3"/>
      <c r="K1" s="3"/>
      <c r="L1" s="3"/>
      <c r="M1" s="3"/>
      <c r="N1" s="3"/>
      <c r="O1" s="4"/>
      <c r="P1" s="5" t="s">
        <v>2</v>
      </c>
      <c r="Q1" s="5"/>
      <c r="R1" s="5"/>
      <c r="S1" s="5"/>
      <c r="T1" s="5"/>
      <c r="U1" s="5"/>
      <c r="V1" s="5"/>
      <c r="W1" s="5"/>
      <c r="X1" s="6" t="s">
        <v>43</v>
      </c>
      <c r="Y1" s="6"/>
      <c r="Z1" s="6"/>
      <c r="AA1" s="6"/>
      <c r="AB1" s="7"/>
      <c r="AC1" s="7"/>
      <c r="AD1" s="7"/>
    </row>
    <row r="2" spans="1:30" s="8" customFormat="1" ht="60" x14ac:dyDescent="0.25">
      <c r="A2" s="9" t="s">
        <v>3</v>
      </c>
      <c r="B2" s="9" t="s">
        <v>4</v>
      </c>
      <c r="C2" s="9" t="s">
        <v>5</v>
      </c>
      <c r="D2" s="9" t="s">
        <v>41</v>
      </c>
      <c r="E2" s="9" t="s">
        <v>42</v>
      </c>
      <c r="F2" s="9" t="s">
        <v>6</v>
      </c>
      <c r="G2" s="10" t="s">
        <v>7</v>
      </c>
      <c r="H2" s="11" t="s">
        <v>8</v>
      </c>
      <c r="I2" s="11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3" t="s">
        <v>15</v>
      </c>
      <c r="P2" s="14" t="s">
        <v>16</v>
      </c>
      <c r="Q2" s="14" t="s">
        <v>17</v>
      </c>
      <c r="R2" s="14" t="s">
        <v>18</v>
      </c>
      <c r="S2" s="14" t="s">
        <v>19</v>
      </c>
      <c r="T2" s="14" t="s">
        <v>20</v>
      </c>
      <c r="U2" s="14" t="s">
        <v>21</v>
      </c>
      <c r="V2" s="14" t="s">
        <v>22</v>
      </c>
      <c r="W2" s="14" t="s">
        <v>23</v>
      </c>
      <c r="X2" s="15" t="s">
        <v>56</v>
      </c>
      <c r="Y2" s="15" t="s">
        <v>24</v>
      </c>
      <c r="Z2" s="15" t="s">
        <v>25</v>
      </c>
      <c r="AA2" s="15" t="s">
        <v>44</v>
      </c>
    </row>
    <row r="3" spans="1:30" x14ac:dyDescent="0.25">
      <c r="A3" s="16">
        <v>45515</v>
      </c>
      <c r="B3" s="17"/>
      <c r="C3" t="s">
        <v>47</v>
      </c>
      <c r="P3" s="16">
        <v>45519</v>
      </c>
      <c r="X3" s="20" cm="1">
        <f t="array" ref="X3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</v>
      </c>
      <c r="Y3" s="21" t="str">
        <f>IF(Tableau1[[#This Row],[DATE D''INTERVENTION]]="","",TEXT(Tableau1[[#This Row],[DATE D''INTERVENTION]],"MMMM"))</f>
        <v>août</v>
      </c>
      <c r="Z3" s="20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3" cm="1">
        <f t="array" ref="AA3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  <row r="4" spans="1:30" x14ac:dyDescent="0.25">
      <c r="A4" s="16">
        <v>45515</v>
      </c>
      <c r="C4" t="s">
        <v>47</v>
      </c>
      <c r="H4">
        <v>1</v>
      </c>
      <c r="P4" s="16">
        <v>45519</v>
      </c>
      <c r="X4" s="20" t="str" cm="1">
        <f t="array" ref="X4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Demande de matériels</v>
      </c>
      <c r="Y4" s="21" t="str">
        <f>IF(Tableau1[[#This Row],[DATE D''INTERVENTION]]="","",TEXT(Tableau1[[#This Row],[DATE D''INTERVENTION]],"MMMM"))</f>
        <v>août</v>
      </c>
      <c r="Z4" s="20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4" cm="1">
        <f t="array" ref="AA4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0</v>
      </c>
    </row>
    <row r="5" spans="1:30" x14ac:dyDescent="0.25">
      <c r="A5" s="16">
        <v>45515</v>
      </c>
      <c r="C5" t="s">
        <v>47</v>
      </c>
      <c r="P5" s="16">
        <v>45519</v>
      </c>
      <c r="X5" s="20" cm="1">
        <f t="array" ref="X5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</v>
      </c>
      <c r="Y5" s="21" t="str">
        <f>IF(Tableau1[[#This Row],[DATE D''INTERVENTION]]="","",TEXT(Tableau1[[#This Row],[DATE D''INTERVENTION]],"MMMM"))</f>
        <v>août</v>
      </c>
      <c r="Z5" s="20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5" cm="1">
        <f t="array" ref="AA5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0</v>
      </c>
    </row>
    <row r="6" spans="1:30" x14ac:dyDescent="0.25">
      <c r="A6" s="16">
        <v>45505</v>
      </c>
      <c r="C6" t="s">
        <v>47</v>
      </c>
      <c r="P6" s="16">
        <v>45552</v>
      </c>
      <c r="X6" s="20" cm="1">
        <f t="array" ref="X6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47</v>
      </c>
      <c r="Y6" s="21" t="str">
        <f>IF(Tableau1[[#This Row],[DATE D''INTERVENTION]]="","",TEXT(Tableau1[[#This Row],[DATE D''INTERVENTION]],"MMMM"))</f>
        <v>septembre</v>
      </c>
      <c r="Z6" s="20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6" cm="1">
        <f t="array" ref="AA6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  <row r="7" spans="1:30" x14ac:dyDescent="0.25">
      <c r="A7" s="16">
        <v>45520</v>
      </c>
      <c r="C7" t="s">
        <v>48</v>
      </c>
      <c r="P7" s="16">
        <v>45553</v>
      </c>
      <c r="X7" s="20" cm="1">
        <f t="array" ref="X7">IF(COUNTBLANK(Tableau1[[#This Row],[POE]:[NEUTRIK]])&lt;8,"Demande de matériels",IF(Tableau1[[#This Row],[DATE D''INTERVENTION]]="",_xlfn.IFS(Tableau1[[#This Row],[Rapport d''intervention non reçu à M+1]]=0,"Intervention en attente",Tableau1[[#This Row],[Rapport d''intervention non reçu à M+1]]=1,"N/R"),Tableau1[[#This Row],[DATE D''INTERVENTION]]-Tableau1[[#This Row],[DATE DE DÉCLARATION]]))</f>
        <v>33</v>
      </c>
      <c r="Y7" s="21" t="str">
        <f>IF(Tableau1[[#This Row],[DATE D''INTERVENTION]]="","",TEXT(Tableau1[[#This Row],[DATE D''INTERVENTION]],"MMMM"))</f>
        <v>septembre</v>
      </c>
      <c r="Z7" s="20">
        <f ca="1">IF(AND(TODAY()-Tableau1[[#This Row],[DATE DE DÉCLARATION]]&gt;30,Tableau1[[#This Row],[POE]]="",Tableau1[[#This Row],[HUB HDMI]]="",Tableau1[[#This Row],[RJ45 (0,5m)]]="",Tableau1[[#This Row],[RJ45 (1,5m)]]="",Tableau1[[#This Row],[RJ45 (3m)]]="",Tableau1[[#This Row],[RIVETS FINS]]="",Tableau1[[#This Row],[RIVETS ÉPAIS]]="",Tableau1[[#This Row],[NEUTRIK]]="",Tableau1[[#This Row],[TECHNICIEN]]=""),1,0)</f>
        <v>0</v>
      </c>
      <c r="AA7" cm="1">
        <f t="array" ref="AA7">IF(AND(SUMPRODUCT((Tableau1[ÉTABLISSEMENT]=Tableau1[[#This Row],[ÉTABLISSEMENT]])*(Tableau1[DATE D''INTERVENTION]=Tableau1[[#This Row],[DATE D''INTERVENTION]])*(ROW(Tableau1[ÉTABLISSEMENT])&lt;ROW()))=0,ISNUMBER(Tableau1[[#This Row],[Délai d''intervention (jours)]])),1,0)</f>
        <v>1</v>
      </c>
    </row>
  </sheetData>
  <mergeCells count="4">
    <mergeCell ref="A1:G1"/>
    <mergeCell ref="H1:O1"/>
    <mergeCell ref="P1:W1"/>
    <mergeCell ref="X1:AA1"/>
  </mergeCells>
  <dataValidations count="1">
    <dataValidation type="list" allowBlank="1" showInputMessage="1" showErrorMessage="1" sqref="G1:G2 G4:G1048576" xr:uid="{1FDC2625-A563-484B-872D-8A4C5D8735C8}">
      <formula1>$G$3:$G$7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AF29A-3AB2-41AA-BB0C-A9DBEDBF2856}">
  <dimension ref="A1:V86"/>
  <sheetViews>
    <sheetView tabSelected="1" workbookViewId="0">
      <selection activeCell="B10" sqref="B10"/>
    </sheetView>
  </sheetViews>
  <sheetFormatPr baseColWidth="10" defaultRowHeight="15" x14ac:dyDescent="0.25"/>
  <cols>
    <col min="1" max="1" width="11.42578125" style="22"/>
    <col min="2" max="2" width="21" bestFit="1" customWidth="1"/>
    <col min="3" max="3" width="26.42578125" bestFit="1" customWidth="1"/>
    <col min="4" max="4" width="28" style="25" bestFit="1" customWidth="1"/>
    <col min="5" max="5" width="4.85546875" style="22" customWidth="1"/>
    <col min="8" max="8" width="20.28515625" bestFit="1" customWidth="1"/>
    <col min="9" max="9" width="12.7109375" customWidth="1"/>
    <col min="10" max="10" width="7.42578125" style="22" customWidth="1"/>
    <col min="11" max="11" width="21" style="22" bestFit="1" customWidth="1"/>
    <col min="12" max="12" width="32.85546875" style="22" bestFit="1" customWidth="1"/>
    <col min="13" max="13" width="4.85546875" style="25" customWidth="1"/>
    <col min="14" max="14" width="4.85546875" style="22" customWidth="1"/>
    <col min="15" max="15" width="33.42578125" style="22" bestFit="1" customWidth="1"/>
    <col min="16" max="22" width="11.42578125" style="22"/>
  </cols>
  <sheetData>
    <row r="1" spans="1:16" s="22" customFormat="1" ht="15.75" x14ac:dyDescent="0.25">
      <c r="B1" s="23" t="s">
        <v>26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x14ac:dyDescent="0.25">
      <c r="B2" s="22"/>
      <c r="C2" s="22"/>
      <c r="F2" s="22"/>
      <c r="G2" s="22"/>
      <c r="H2" s="22"/>
      <c r="I2" s="22"/>
    </row>
    <row r="3" spans="1:16" x14ac:dyDescent="0.25">
      <c r="B3" s="22"/>
      <c r="C3" s="22"/>
      <c r="F3" s="22"/>
      <c r="G3" s="22"/>
      <c r="H3" s="22"/>
      <c r="I3" s="22"/>
    </row>
    <row r="4" spans="1:16" x14ac:dyDescent="0.25">
      <c r="B4" s="22"/>
      <c r="C4" s="22"/>
      <c r="F4" s="26"/>
      <c r="G4" s="22"/>
      <c r="H4" s="22"/>
      <c r="I4" s="22"/>
    </row>
    <row r="5" spans="1:16" x14ac:dyDescent="0.25">
      <c r="B5" s="22"/>
      <c r="C5" s="22"/>
      <c r="F5" s="27" t="s">
        <v>27</v>
      </c>
      <c r="G5" s="27"/>
      <c r="H5" s="27"/>
      <c r="I5" s="27"/>
    </row>
    <row r="6" spans="1:16" x14ac:dyDescent="0.25">
      <c r="A6" t="s">
        <v>28</v>
      </c>
      <c r="B6" t="s">
        <v>29</v>
      </c>
      <c r="C6" t="s">
        <v>54</v>
      </c>
      <c r="D6" t="s">
        <v>30</v>
      </c>
      <c r="F6" t="s">
        <v>28</v>
      </c>
      <c r="G6" t="s">
        <v>29</v>
      </c>
      <c r="H6" t="s">
        <v>55</v>
      </c>
      <c r="I6" t="s">
        <v>31</v>
      </c>
      <c r="K6" t="s">
        <v>32</v>
      </c>
      <c r="L6" t="s">
        <v>33</v>
      </c>
      <c r="O6" s="28" t="s">
        <v>34</v>
      </c>
      <c r="P6" s="29">
        <f ca="1">SUM(Tableau1[Rapport d''intervention non reçu à M+1])</f>
        <v>0</v>
      </c>
    </row>
    <row r="7" spans="1:16" x14ac:dyDescent="0.25">
      <c r="A7">
        <v>2024</v>
      </c>
      <c r="B7" t="s">
        <v>35</v>
      </c>
      <c r="C7" t="s">
        <v>47</v>
      </c>
      <c r="D7" s="34" cm="1">
        <f t="array" ref="D7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25.5</v>
      </c>
      <c r="F7">
        <v>2024</v>
      </c>
      <c r="G7" t="s">
        <v>35</v>
      </c>
      <c r="H7" t="s">
        <v>47</v>
      </c>
      <c r="I7" cm="1">
        <f t="array" ref="I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7" s="30">
        <v>2024</v>
      </c>
      <c r="L7">
        <v>3</v>
      </c>
      <c r="O7" s="28" t="s">
        <v>31</v>
      </c>
      <c r="P7" s="31">
        <f ca="1">GETPIVOTDATA("Nombre d'interventions",$K$7)+COUNTIFS(Tableau1[Rapport d''intervention non reçu à M+1],1,Tableau1[Délai d''intervention (jours)],"N/R")</f>
        <v>3</v>
      </c>
    </row>
    <row r="8" spans="1:16" x14ac:dyDescent="0.25">
      <c r="A8">
        <v>2024</v>
      </c>
      <c r="B8" t="s">
        <v>35</v>
      </c>
      <c r="C8" t="s">
        <v>49</v>
      </c>
      <c r="D8" s="35" t="e" cm="1">
        <f t="array" ref="D8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8">
        <v>2024</v>
      </c>
      <c r="G8" t="s">
        <v>35</v>
      </c>
      <c r="H8" t="s">
        <v>49</v>
      </c>
      <c r="I8" cm="1">
        <f t="array" ref="I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8" s="32" t="s">
        <v>35</v>
      </c>
      <c r="L8">
        <v>1</v>
      </c>
      <c r="O8" s="28" t="s">
        <v>36</v>
      </c>
      <c r="P8" s="33">
        <f ca="1">P6/P7</f>
        <v>0</v>
      </c>
    </row>
    <row r="9" spans="1:16" x14ac:dyDescent="0.25">
      <c r="A9">
        <v>2024</v>
      </c>
      <c r="B9" t="s">
        <v>35</v>
      </c>
      <c r="C9" t="s">
        <v>50</v>
      </c>
      <c r="D9" s="34" t="e" cm="1">
        <f t="array" ref="D9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9">
        <v>2024</v>
      </c>
      <c r="G9" t="s">
        <v>35</v>
      </c>
      <c r="H9" t="s">
        <v>50</v>
      </c>
      <c r="I9" cm="1">
        <f t="array" ref="I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9" s="32" t="s">
        <v>37</v>
      </c>
      <c r="L9">
        <v>2</v>
      </c>
    </row>
    <row r="10" spans="1:16" x14ac:dyDescent="0.25">
      <c r="A10">
        <v>2024</v>
      </c>
      <c r="B10" t="s">
        <v>35</v>
      </c>
      <c r="C10" t="s">
        <v>45</v>
      </c>
      <c r="D10" s="34" t="e" cm="1">
        <f t="array" ref="D10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0">
        <v>2024</v>
      </c>
      <c r="G10" t="s">
        <v>35</v>
      </c>
      <c r="H10" t="s">
        <v>45</v>
      </c>
      <c r="I10" cm="1">
        <f t="array" ref="I1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10" s="32" t="s">
        <v>38</v>
      </c>
      <c r="L10">
        <v>0</v>
      </c>
    </row>
    <row r="11" spans="1:16" x14ac:dyDescent="0.25">
      <c r="A11">
        <v>2024</v>
      </c>
      <c r="B11" t="s">
        <v>35</v>
      </c>
      <c r="C11" t="s">
        <v>48</v>
      </c>
      <c r="D11" s="34" cm="1">
        <f t="array" ref="D11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33</v>
      </c>
      <c r="F11">
        <v>2024</v>
      </c>
      <c r="G11" t="s">
        <v>35</v>
      </c>
      <c r="H11" t="s">
        <v>48</v>
      </c>
      <c r="I11" cm="1">
        <f t="array" ref="I1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11" s="32" t="s">
        <v>39</v>
      </c>
      <c r="L11">
        <v>0</v>
      </c>
    </row>
    <row r="12" spans="1:16" x14ac:dyDescent="0.25">
      <c r="A12">
        <v>2024</v>
      </c>
      <c r="B12" t="s">
        <v>35</v>
      </c>
      <c r="C12" t="s">
        <v>51</v>
      </c>
      <c r="D12" s="34" t="e" cm="1">
        <f t="array" ref="D12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2">
        <v>2024</v>
      </c>
      <c r="G12" t="s">
        <v>35</v>
      </c>
      <c r="H12" t="s">
        <v>51</v>
      </c>
      <c r="I12" cm="1">
        <f t="array" ref="I1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12" s="30" t="s">
        <v>40</v>
      </c>
      <c r="L12">
        <v>3</v>
      </c>
    </row>
    <row r="13" spans="1:16" x14ac:dyDescent="0.25">
      <c r="A13">
        <v>2024</v>
      </c>
      <c r="B13" t="s">
        <v>35</v>
      </c>
      <c r="C13" t="s">
        <v>52</v>
      </c>
      <c r="D13" s="34" t="e" cm="1">
        <f t="array" ref="D13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3">
        <v>2024</v>
      </c>
      <c r="G13" t="s">
        <v>35</v>
      </c>
      <c r="H13" t="s">
        <v>52</v>
      </c>
      <c r="I13" cm="1">
        <f t="array" ref="I1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4" spans="1:16" x14ac:dyDescent="0.25">
      <c r="A14">
        <v>2024</v>
      </c>
      <c r="B14" t="s">
        <v>35</v>
      </c>
      <c r="C14" t="s">
        <v>46</v>
      </c>
      <c r="D14" s="34" t="e" cm="1">
        <f t="array" ref="D14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4">
        <v>2024</v>
      </c>
      <c r="G14" t="s">
        <v>35</v>
      </c>
      <c r="H14" t="s">
        <v>46</v>
      </c>
      <c r="I14" cm="1">
        <f t="array" ref="I1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5" spans="1:16" x14ac:dyDescent="0.25">
      <c r="A15">
        <v>2024</v>
      </c>
      <c r="B15" t="s">
        <v>37</v>
      </c>
      <c r="C15" t="s">
        <v>47</v>
      </c>
      <c r="D15" s="34" t="e" cm="1">
        <f t="array" ref="D15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5">
        <v>2024</v>
      </c>
      <c r="G15" t="s">
        <v>37</v>
      </c>
      <c r="H15" t="s">
        <v>47</v>
      </c>
      <c r="I15" cm="1">
        <f t="array" ref="I1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6" spans="1:16" x14ac:dyDescent="0.25">
      <c r="A16">
        <v>2024</v>
      </c>
      <c r="B16" t="s">
        <v>37</v>
      </c>
      <c r="C16" t="s">
        <v>49</v>
      </c>
      <c r="D16" s="34" t="e" cm="1">
        <f t="array" ref="D16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6">
        <v>2024</v>
      </c>
      <c r="G16" t="s">
        <v>37</v>
      </c>
      <c r="H16" t="s">
        <v>49</v>
      </c>
      <c r="I16" cm="1">
        <f t="array" ref="I1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7" spans="1:11" x14ac:dyDescent="0.25">
      <c r="A17">
        <v>2024</v>
      </c>
      <c r="B17" t="s">
        <v>37</v>
      </c>
      <c r="C17" t="s">
        <v>50</v>
      </c>
      <c r="D17" s="34" t="e" cm="1">
        <f t="array" ref="D17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7">
        <v>2024</v>
      </c>
      <c r="G17" t="s">
        <v>37</v>
      </c>
      <c r="H17" t="s">
        <v>50</v>
      </c>
      <c r="I17" cm="1">
        <f t="array" ref="I1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18" spans="1:11" x14ac:dyDescent="0.25">
      <c r="A18">
        <v>2024</v>
      </c>
      <c r="B18" t="s">
        <v>37</v>
      </c>
      <c r="C18" t="s">
        <v>45</v>
      </c>
      <c r="D18" s="34" t="e" cm="1">
        <f t="array" ref="D18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8">
        <v>2024</v>
      </c>
      <c r="G18" t="s">
        <v>37</v>
      </c>
      <c r="H18" t="s">
        <v>45</v>
      </c>
      <c r="I18" cm="1">
        <f t="array" ref="I1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18"/>
    </row>
    <row r="19" spans="1:11" x14ac:dyDescent="0.25">
      <c r="A19">
        <v>2024</v>
      </c>
      <c r="B19" t="s">
        <v>37</v>
      </c>
      <c r="C19" t="s">
        <v>48</v>
      </c>
      <c r="D19" s="34" t="e" cm="1">
        <f t="array" ref="D19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19">
        <v>2024</v>
      </c>
      <c r="G19" t="s">
        <v>37</v>
      </c>
      <c r="H19" t="s">
        <v>48</v>
      </c>
      <c r="I19" cm="1">
        <f t="array" ref="I1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0" spans="1:11" x14ac:dyDescent="0.25">
      <c r="A20">
        <v>2024</v>
      </c>
      <c r="B20" t="s">
        <v>37</v>
      </c>
      <c r="C20" t="s">
        <v>51</v>
      </c>
      <c r="D20" s="34" t="e" cm="1">
        <f t="array" ref="D20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0">
        <v>2024</v>
      </c>
      <c r="G20" t="s">
        <v>37</v>
      </c>
      <c r="H20" t="s">
        <v>51</v>
      </c>
      <c r="I20" cm="1">
        <f t="array" ref="I2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20"/>
    </row>
    <row r="21" spans="1:11" x14ac:dyDescent="0.25">
      <c r="A21">
        <v>2024</v>
      </c>
      <c r="B21" t="s">
        <v>37</v>
      </c>
      <c r="C21" t="s">
        <v>52</v>
      </c>
      <c r="D21" s="34" t="e" cm="1">
        <f t="array" ref="D21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1">
        <v>2024</v>
      </c>
      <c r="G21" t="s">
        <v>37</v>
      </c>
      <c r="H21" t="s">
        <v>52</v>
      </c>
      <c r="I21" cm="1">
        <f t="array" ref="I2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2" spans="1:11" x14ac:dyDescent="0.25">
      <c r="A22">
        <v>2024</v>
      </c>
      <c r="B22" t="s">
        <v>37</v>
      </c>
      <c r="C22" t="s">
        <v>46</v>
      </c>
      <c r="D22" s="34" t="e" cm="1">
        <f t="array" ref="D22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2">
        <v>2024</v>
      </c>
      <c r="G22" t="s">
        <v>37</v>
      </c>
      <c r="H22" t="s">
        <v>46</v>
      </c>
      <c r="I22" cm="1">
        <f t="array" ref="I2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  <c r="K22"/>
    </row>
    <row r="23" spans="1:11" x14ac:dyDescent="0.25">
      <c r="A23">
        <v>2024</v>
      </c>
      <c r="B23" t="s">
        <v>38</v>
      </c>
      <c r="C23" t="s">
        <v>47</v>
      </c>
      <c r="D23" s="34" t="e" cm="1">
        <f t="array" ref="D23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3">
        <v>2024</v>
      </c>
      <c r="G23" t="s">
        <v>38</v>
      </c>
      <c r="H23" t="s">
        <v>47</v>
      </c>
      <c r="I23" cm="1">
        <f t="array" ref="I2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4" spans="1:11" x14ac:dyDescent="0.25">
      <c r="A24">
        <v>2024</v>
      </c>
      <c r="B24" t="s">
        <v>38</v>
      </c>
      <c r="C24" t="s">
        <v>49</v>
      </c>
      <c r="D24" s="34" t="e" cm="1">
        <f t="array" ref="D24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4">
        <v>2024</v>
      </c>
      <c r="G24" t="s">
        <v>38</v>
      </c>
      <c r="H24" t="s">
        <v>49</v>
      </c>
      <c r="I24" cm="1">
        <f t="array" ref="I2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5" spans="1:11" x14ac:dyDescent="0.25">
      <c r="A25">
        <v>2024</v>
      </c>
      <c r="B25" t="s">
        <v>38</v>
      </c>
      <c r="C25" t="s">
        <v>50</v>
      </c>
      <c r="D25" s="34" t="e" cm="1">
        <f t="array" ref="D25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5">
        <v>2024</v>
      </c>
      <c r="G25" t="s">
        <v>38</v>
      </c>
      <c r="H25" t="s">
        <v>50</v>
      </c>
      <c r="I25" cm="1">
        <f t="array" ref="I2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6" spans="1:11" x14ac:dyDescent="0.25">
      <c r="A26">
        <v>2024</v>
      </c>
      <c r="B26" t="s">
        <v>38</v>
      </c>
      <c r="C26" t="s">
        <v>45</v>
      </c>
      <c r="D26" s="34" t="e" cm="1">
        <f t="array" ref="D26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6">
        <v>2024</v>
      </c>
      <c r="G26" t="s">
        <v>38</v>
      </c>
      <c r="H26" t="s">
        <v>45</v>
      </c>
      <c r="I26" cm="1">
        <f t="array" ref="I2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7" spans="1:11" x14ac:dyDescent="0.25">
      <c r="A27">
        <v>2024</v>
      </c>
      <c r="B27" t="s">
        <v>38</v>
      </c>
      <c r="C27" t="s">
        <v>48</v>
      </c>
      <c r="D27" s="34" t="e" cm="1">
        <f t="array" ref="D27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7">
        <v>2024</v>
      </c>
      <c r="G27" t="s">
        <v>38</v>
      </c>
      <c r="H27" t="s">
        <v>48</v>
      </c>
      <c r="I27" cm="1">
        <f t="array" ref="I2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8" spans="1:11" x14ac:dyDescent="0.25">
      <c r="A28">
        <v>2024</v>
      </c>
      <c r="B28" t="s">
        <v>38</v>
      </c>
      <c r="C28" t="s">
        <v>51</v>
      </c>
      <c r="D28" s="34" t="e" cm="1">
        <f t="array" ref="D28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8">
        <v>2024</v>
      </c>
      <c r="G28" t="s">
        <v>38</v>
      </c>
      <c r="H28" t="s">
        <v>51</v>
      </c>
      <c r="I28" cm="1">
        <f t="array" ref="I2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29" spans="1:11" x14ac:dyDescent="0.25">
      <c r="A29">
        <v>2024</v>
      </c>
      <c r="B29" t="s">
        <v>38</v>
      </c>
      <c r="C29" t="s">
        <v>52</v>
      </c>
      <c r="D29" s="34" t="e" cm="1">
        <f t="array" ref="D29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29">
        <v>2024</v>
      </c>
      <c r="G29" t="s">
        <v>38</v>
      </c>
      <c r="H29" t="s">
        <v>52</v>
      </c>
      <c r="I29" cm="1">
        <f t="array" ref="I2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0" spans="1:11" x14ac:dyDescent="0.25">
      <c r="A30">
        <v>2024</v>
      </c>
      <c r="B30" t="s">
        <v>38</v>
      </c>
      <c r="C30" t="s">
        <v>46</v>
      </c>
      <c r="D30" s="34" t="e" cm="1">
        <f t="array" ref="D30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0">
        <v>2024</v>
      </c>
      <c r="G30" t="s">
        <v>38</v>
      </c>
      <c r="H30" t="s">
        <v>46</v>
      </c>
      <c r="I30" cm="1">
        <f t="array" ref="I30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1" spans="1:11" x14ac:dyDescent="0.25">
      <c r="A31">
        <v>2024</v>
      </c>
      <c r="B31" t="s">
        <v>39</v>
      </c>
      <c r="C31" t="s">
        <v>47</v>
      </c>
      <c r="D31" s="34" t="e" cm="1">
        <f t="array" ref="D31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1">
        <v>2024</v>
      </c>
      <c r="G31" t="s">
        <v>39</v>
      </c>
      <c r="H31" t="s">
        <v>47</v>
      </c>
      <c r="I31" cm="1">
        <f t="array" ref="I31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2" spans="1:11" x14ac:dyDescent="0.25">
      <c r="A32">
        <v>2024</v>
      </c>
      <c r="B32" t="s">
        <v>39</v>
      </c>
      <c r="C32" t="s">
        <v>49</v>
      </c>
      <c r="D32" s="34" t="e" cm="1">
        <f t="array" ref="D32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2">
        <v>2024</v>
      </c>
      <c r="G32" t="s">
        <v>39</v>
      </c>
      <c r="H32" t="s">
        <v>49</v>
      </c>
      <c r="I32" cm="1">
        <f t="array" ref="I32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3" spans="1:13" x14ac:dyDescent="0.25">
      <c r="A33">
        <v>2024</v>
      </c>
      <c r="B33" t="s">
        <v>39</v>
      </c>
      <c r="C33" t="s">
        <v>50</v>
      </c>
      <c r="D33" s="34" t="e" cm="1">
        <f t="array" ref="D33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3">
        <v>2024</v>
      </c>
      <c r="G33" t="s">
        <v>39</v>
      </c>
      <c r="H33" t="s">
        <v>50</v>
      </c>
      <c r="I33" cm="1">
        <f t="array" ref="I33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4" spans="1:13" x14ac:dyDescent="0.25">
      <c r="A34">
        <v>2024</v>
      </c>
      <c r="B34" t="s">
        <v>39</v>
      </c>
      <c r="C34" t="s">
        <v>45</v>
      </c>
      <c r="D34" s="34" t="e" cm="1">
        <f t="array" ref="D34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4">
        <v>2024</v>
      </c>
      <c r="G34" t="s">
        <v>39</v>
      </c>
      <c r="H34" t="s">
        <v>45</v>
      </c>
      <c r="I34" cm="1">
        <f t="array" ref="I34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5" spans="1:13" x14ac:dyDescent="0.25">
      <c r="A35">
        <v>2024</v>
      </c>
      <c r="B35" t="s">
        <v>39</v>
      </c>
      <c r="C35" t="s">
        <v>48</v>
      </c>
      <c r="D35" s="34" t="e" cm="1">
        <f t="array" ref="D35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5">
        <v>2024</v>
      </c>
      <c r="G35" t="s">
        <v>39</v>
      </c>
      <c r="H35" t="s">
        <v>48</v>
      </c>
      <c r="I35" cm="1">
        <f t="array" ref="I35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6" spans="1:13" x14ac:dyDescent="0.25">
      <c r="A36">
        <v>2024</v>
      </c>
      <c r="B36" t="s">
        <v>39</v>
      </c>
      <c r="C36" t="s">
        <v>51</v>
      </c>
      <c r="D36" s="34" t="e" cm="1">
        <f t="array" ref="D36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6">
        <v>2024</v>
      </c>
      <c r="G36" t="s">
        <v>39</v>
      </c>
      <c r="H36" t="s">
        <v>51</v>
      </c>
      <c r="I36" cm="1">
        <f t="array" ref="I36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7" spans="1:13" x14ac:dyDescent="0.25">
      <c r="A37">
        <v>2024</v>
      </c>
      <c r="B37" t="s">
        <v>39</v>
      </c>
      <c r="C37" t="s">
        <v>52</v>
      </c>
      <c r="D37" s="34" t="e" cm="1">
        <f t="array" ref="D37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7">
        <v>2024</v>
      </c>
      <c r="G37" t="s">
        <v>39</v>
      </c>
      <c r="H37" t="s">
        <v>52</v>
      </c>
      <c r="I37" cm="1">
        <f t="array" ref="I37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8" spans="1:13" x14ac:dyDescent="0.25">
      <c r="A38">
        <v>2024</v>
      </c>
      <c r="B38" t="s">
        <v>39</v>
      </c>
      <c r="C38" t="s">
        <v>46</v>
      </c>
      <c r="D38" s="34" t="e" cm="1">
        <f t="array" ref="D38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8">
        <v>2024</v>
      </c>
      <c r="G38" t="s">
        <v>39</v>
      </c>
      <c r="H38" t="s">
        <v>46</v>
      </c>
      <c r="I38" cm="1">
        <f t="array" ref="I38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39" spans="1:13" x14ac:dyDescent="0.25">
      <c r="A39">
        <v>2024</v>
      </c>
      <c r="B39" t="s">
        <v>39</v>
      </c>
      <c r="C39" t="s">
        <v>53</v>
      </c>
      <c r="D39" s="34" t="e" cm="1">
        <f t="array" ref="D39">AVERAGE(IF((Tableau1[ÉTABLISSEMENT]=Tableau58[[#This Row],[SITE]])*(ISNUMBER(Tableau1[Délai d''intervention (jours)]))*(TEXT(Tableau1[DATE DE DÉCLARATION],"aaaa-mmmm")=Tableau58[[#This Row],[Année]]&amp;"-"&amp;Tableau58[[#This Row],[Mois]])*(Tableau1[Date d''intervention unique]=1),Tableau1[Délai d''intervention (jours)]))</f>
        <v>#DIV/0!</v>
      </c>
      <c r="F39">
        <v>2024</v>
      </c>
      <c r="G39" t="s">
        <v>39</v>
      </c>
      <c r="H39" t="s">
        <v>53</v>
      </c>
      <c r="I39" cm="1">
        <f t="array" ref="I39">_xlfn.LET(_xlpm.d,[1]!Tableau1[DATE D''INTERVENTION],COUNT(_xlfn.UNIQUE(_xlfn._xlws.FILTER(_xlpm.d,(TEXT(_xlpm.d,"aaaa-mmmm")=Tableau5[[#This Row],[Année]]&amp;"-"&amp;Tableau5[[#This Row],[Mois]])*([1]!Tableau1[ÉTABLISSEMENT]=Tableau5[[#This Row],[Site]])))))</f>
        <v>0</v>
      </c>
    </row>
    <row r="40" spans="1:13" s="22" customFormat="1" x14ac:dyDescent="0.25">
      <c r="D40" s="25"/>
      <c r="M40" s="25"/>
    </row>
    <row r="41" spans="1:13" s="22" customFormat="1" x14ac:dyDescent="0.25">
      <c r="D41" s="25"/>
      <c r="M41" s="25"/>
    </row>
    <row r="42" spans="1:13" s="22" customFormat="1" x14ac:dyDescent="0.25">
      <c r="D42" s="25"/>
      <c r="M42" s="25"/>
    </row>
    <row r="43" spans="1:13" s="22" customFormat="1" x14ac:dyDescent="0.25">
      <c r="D43" s="25"/>
      <c r="M43" s="25"/>
    </row>
    <row r="44" spans="1:13" s="22" customFormat="1" x14ac:dyDescent="0.25">
      <c r="D44" s="25"/>
      <c r="M44" s="25"/>
    </row>
    <row r="45" spans="1:13" s="22" customFormat="1" x14ac:dyDescent="0.25">
      <c r="D45" s="25"/>
      <c r="M45" s="25"/>
    </row>
    <row r="46" spans="1:13" s="22" customFormat="1" x14ac:dyDescent="0.25">
      <c r="D46" s="25"/>
      <c r="M46" s="25"/>
    </row>
    <row r="47" spans="1:13" s="22" customFormat="1" x14ac:dyDescent="0.25">
      <c r="D47" s="25"/>
      <c r="M47" s="25"/>
    </row>
    <row r="48" spans="1:13" s="22" customFormat="1" x14ac:dyDescent="0.25">
      <c r="D48" s="25"/>
      <c r="M48" s="25"/>
    </row>
    <row r="49" spans="4:13" s="22" customFormat="1" x14ac:dyDescent="0.25">
      <c r="D49" s="25"/>
      <c r="M49" s="25"/>
    </row>
    <row r="50" spans="4:13" s="22" customFormat="1" x14ac:dyDescent="0.25">
      <c r="D50" s="25"/>
      <c r="M50" s="25"/>
    </row>
    <row r="51" spans="4:13" s="22" customFormat="1" x14ac:dyDescent="0.25">
      <c r="D51" s="25"/>
      <c r="M51" s="25"/>
    </row>
    <row r="52" spans="4:13" s="22" customFormat="1" x14ac:dyDescent="0.25">
      <c r="D52" s="25"/>
      <c r="M52" s="25"/>
    </row>
    <row r="53" spans="4:13" s="22" customFormat="1" x14ac:dyDescent="0.25">
      <c r="D53" s="25"/>
      <c r="M53" s="25"/>
    </row>
    <row r="54" spans="4:13" s="22" customFormat="1" x14ac:dyDescent="0.25">
      <c r="D54" s="25"/>
      <c r="M54" s="25"/>
    </row>
    <row r="55" spans="4:13" s="22" customFormat="1" x14ac:dyDescent="0.25">
      <c r="D55" s="25"/>
      <c r="M55" s="25"/>
    </row>
    <row r="56" spans="4:13" s="22" customFormat="1" x14ac:dyDescent="0.25">
      <c r="D56" s="25"/>
      <c r="M56" s="25"/>
    </row>
    <row r="57" spans="4:13" s="22" customFormat="1" x14ac:dyDescent="0.25">
      <c r="D57" s="25"/>
      <c r="M57" s="25"/>
    </row>
    <row r="58" spans="4:13" s="22" customFormat="1" x14ac:dyDescent="0.25">
      <c r="D58" s="25"/>
      <c r="M58" s="25"/>
    </row>
    <row r="59" spans="4:13" s="22" customFormat="1" x14ac:dyDescent="0.25">
      <c r="D59" s="25"/>
      <c r="M59" s="25"/>
    </row>
    <row r="60" spans="4:13" s="22" customFormat="1" x14ac:dyDescent="0.25">
      <c r="D60" s="25"/>
      <c r="M60" s="25"/>
    </row>
    <row r="61" spans="4:13" s="22" customFormat="1" x14ac:dyDescent="0.25">
      <c r="D61" s="25"/>
      <c r="M61" s="25"/>
    </row>
    <row r="62" spans="4:13" s="22" customFormat="1" x14ac:dyDescent="0.25">
      <c r="D62" s="25"/>
      <c r="M62" s="25"/>
    </row>
    <row r="63" spans="4:13" s="22" customFormat="1" x14ac:dyDescent="0.25">
      <c r="D63" s="25"/>
      <c r="M63" s="25"/>
    </row>
    <row r="64" spans="4:13" s="22" customFormat="1" x14ac:dyDescent="0.25">
      <c r="D64" s="25"/>
      <c r="M64" s="25"/>
    </row>
    <row r="65" spans="4:13" s="22" customFormat="1" x14ac:dyDescent="0.25">
      <c r="D65" s="25"/>
      <c r="M65" s="25"/>
    </row>
    <row r="66" spans="4:13" s="22" customFormat="1" x14ac:dyDescent="0.25">
      <c r="D66" s="25"/>
      <c r="M66" s="25"/>
    </row>
    <row r="67" spans="4:13" s="22" customFormat="1" x14ac:dyDescent="0.25">
      <c r="D67" s="25"/>
      <c r="M67" s="25"/>
    </row>
    <row r="68" spans="4:13" s="22" customFormat="1" x14ac:dyDescent="0.25">
      <c r="D68" s="25"/>
      <c r="M68" s="25"/>
    </row>
    <row r="69" spans="4:13" s="22" customFormat="1" x14ac:dyDescent="0.25">
      <c r="D69" s="25"/>
      <c r="M69" s="25"/>
    </row>
    <row r="70" spans="4:13" s="22" customFormat="1" x14ac:dyDescent="0.25">
      <c r="D70" s="25"/>
      <c r="M70" s="25"/>
    </row>
    <row r="71" spans="4:13" s="22" customFormat="1" x14ac:dyDescent="0.25">
      <c r="D71" s="25"/>
      <c r="M71" s="25"/>
    </row>
    <row r="72" spans="4:13" s="22" customFormat="1" x14ac:dyDescent="0.25">
      <c r="D72" s="25"/>
      <c r="M72" s="25"/>
    </row>
    <row r="73" spans="4:13" s="22" customFormat="1" x14ac:dyDescent="0.25">
      <c r="D73" s="25"/>
      <c r="M73" s="25"/>
    </row>
    <row r="74" spans="4:13" s="22" customFormat="1" x14ac:dyDescent="0.25">
      <c r="D74" s="25"/>
      <c r="M74" s="25"/>
    </row>
    <row r="75" spans="4:13" s="22" customFormat="1" x14ac:dyDescent="0.25">
      <c r="D75" s="25"/>
      <c r="M75" s="25"/>
    </row>
    <row r="76" spans="4:13" s="22" customFormat="1" x14ac:dyDescent="0.25">
      <c r="D76" s="25"/>
      <c r="M76" s="25"/>
    </row>
    <row r="77" spans="4:13" s="22" customFormat="1" x14ac:dyDescent="0.25">
      <c r="D77" s="25"/>
      <c r="M77" s="25"/>
    </row>
    <row r="78" spans="4:13" s="22" customFormat="1" x14ac:dyDescent="0.25">
      <c r="D78" s="25"/>
      <c r="M78" s="25"/>
    </row>
    <row r="79" spans="4:13" s="22" customFormat="1" x14ac:dyDescent="0.25">
      <c r="D79" s="25"/>
      <c r="M79" s="25"/>
    </row>
    <row r="80" spans="4:13" s="22" customFormat="1" x14ac:dyDescent="0.25">
      <c r="D80" s="25"/>
      <c r="M80" s="25"/>
    </row>
    <row r="81" spans="4:13" s="22" customFormat="1" x14ac:dyDescent="0.25">
      <c r="D81" s="25"/>
      <c r="M81" s="25"/>
    </row>
    <row r="82" spans="4:13" s="22" customFormat="1" x14ac:dyDescent="0.25">
      <c r="D82" s="25"/>
      <c r="M82" s="25"/>
    </row>
    <row r="83" spans="4:13" s="22" customFormat="1" x14ac:dyDescent="0.25">
      <c r="D83" s="25"/>
      <c r="M83" s="25"/>
    </row>
    <row r="84" spans="4:13" s="22" customFormat="1" x14ac:dyDescent="0.25">
      <c r="D84" s="25"/>
      <c r="M84" s="25"/>
    </row>
    <row r="85" spans="4:13" s="22" customFormat="1" x14ac:dyDescent="0.25">
      <c r="D85" s="25"/>
      <c r="M85" s="25"/>
    </row>
    <row r="86" spans="4:13" s="22" customFormat="1" x14ac:dyDescent="0.25">
      <c r="D86" s="25"/>
      <c r="M86" s="25"/>
    </row>
  </sheetData>
  <mergeCells count="2">
    <mergeCell ref="B1:P1"/>
    <mergeCell ref="F5:I5"/>
  </mergeCells>
  <pageMargins left="0.7" right="0.7" top="0.75" bottom="0.75" header="0.3" footer="0.3"/>
  <pageSetup paperSize="9" orientation="portrait" verticalDpi="0" r:id="rId2"/>
  <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ECHARDOUR Alice</cp:lastModifiedBy>
  <dcterms:created xsi:type="dcterms:W3CDTF">2024-07-19T09:33:53Z</dcterms:created>
  <dcterms:modified xsi:type="dcterms:W3CDTF">2024-07-19T09:58:46Z</dcterms:modified>
</cp:coreProperties>
</file>