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70" windowWidth="28155" windowHeight="13035"/>
  </bookViews>
  <sheets>
    <sheet name="Feuil1" sheetId="1" r:id="rId1"/>
    <sheet name="Feuil2" sheetId="2" r:id="rId2"/>
    <sheet name="Feuil3" sheetId="3" r:id="rId3"/>
  </sheets>
  <definedNames>
    <definedName name="Agents">Feuil1!$D$7:$D$38</definedName>
    <definedName name="DATE">Feuil1!$B$7:$B$38</definedName>
    <definedName name="JOUR">Feuil1!$A$7:$A$38</definedName>
    <definedName name="JOURA">Feuil1!$F$7:$F$38</definedName>
    <definedName name="JOURDE">Feuil1!$E$7:$E$38</definedName>
    <definedName name="NUITA">Feuil1!$H$7:$H$38</definedName>
    <definedName name="NUITDE">Feuil1!$G$7:$G$38</definedName>
    <definedName name="TOTALJOURNUIT">Feuil1!$J$7:$J$38</definedName>
  </definedNames>
  <calcPr calcId="125725"/>
</workbook>
</file>

<file path=xl/calcChain.xml><?xml version="1.0" encoding="utf-8"?>
<calcChain xmlns="http://schemas.openxmlformats.org/spreadsheetml/2006/main">
  <c r="L42" i="1"/>
  <c r="H43"/>
  <c r="L43" s="1"/>
  <c r="L44"/>
  <c r="L45"/>
  <c r="L46"/>
  <c r="L47"/>
  <c r="L48"/>
  <c r="L49"/>
  <c r="Q40"/>
  <c r="H42"/>
  <c r="A7"/>
  <c r="J43" l="1"/>
  <c r="J44"/>
  <c r="J45"/>
  <c r="J46"/>
  <c r="J47"/>
  <c r="J48"/>
  <c r="J49"/>
  <c r="M43"/>
  <c r="M44"/>
  <c r="M45"/>
  <c r="M46"/>
  <c r="M47"/>
  <c r="M48"/>
  <c r="M49"/>
  <c r="M42"/>
  <c r="J42"/>
  <c r="J50" s="1"/>
  <c r="H50"/>
  <c r="K50"/>
  <c r="L50" s="1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H39"/>
  <c r="F39"/>
  <c r="J8" l="1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7"/>
  <c r="J39"/>
  <c r="B8"/>
  <c r="B9" s="1"/>
  <c r="M50" l="1"/>
  <c r="B10"/>
  <c r="M39"/>
  <c r="B11"/>
  <c r="B12" l="1"/>
  <c r="B13" l="1"/>
  <c r="B14" l="1"/>
  <c r="B15" l="1"/>
  <c r="B16" l="1"/>
  <c r="B17" l="1"/>
  <c r="B18" l="1"/>
  <c r="B19" l="1"/>
  <c r="B20" l="1"/>
  <c r="B21" l="1"/>
  <c r="B22" l="1"/>
  <c r="B23" l="1"/>
  <c r="B24" l="1"/>
  <c r="B25" l="1"/>
  <c r="B26" l="1"/>
  <c r="B27" l="1"/>
  <c r="B28" l="1"/>
  <c r="B29" l="1"/>
  <c r="B30" l="1"/>
  <c r="B31" l="1"/>
  <c r="B32" l="1"/>
  <c r="B33" l="1"/>
  <c r="B34" l="1"/>
  <c r="B35" l="1"/>
  <c r="B36" l="1"/>
</calcChain>
</file>

<file path=xl/comments1.xml><?xml version="1.0" encoding="utf-8"?>
<comments xmlns="http://schemas.openxmlformats.org/spreadsheetml/2006/main">
  <authors>
    <author xml:space="preserve"> </author>
  </authors>
  <commentList>
    <comment ref="H42" authorId="0">
      <text>
        <r>
          <rPr>
            <b/>
            <sz val="18"/>
            <color indexed="81"/>
            <rFont val="Tahoma"/>
            <family val="2"/>
          </rPr>
          <t>COMMENT CALCULER LE NB D'Heures si la ligne correspond du lundi au samedi, puis le dimanche et férié si.
Merci</t>
        </r>
      </text>
    </comment>
  </commentList>
</comments>
</file>

<file path=xl/sharedStrings.xml><?xml version="1.0" encoding="utf-8"?>
<sst xmlns="http://schemas.openxmlformats.org/spreadsheetml/2006/main" count="34" uniqueCount="31">
  <si>
    <t>JOUR</t>
  </si>
  <si>
    <t>DATE</t>
  </si>
  <si>
    <t>DE</t>
  </si>
  <si>
    <t>A</t>
  </si>
  <si>
    <t>NUIT</t>
  </si>
  <si>
    <t>TOTAL (jour)</t>
  </si>
  <si>
    <t>Nb AGENT(s)</t>
  </si>
  <si>
    <t>Pause</t>
  </si>
  <si>
    <t>Total</t>
  </si>
  <si>
    <t>jour</t>
  </si>
  <si>
    <t>nuit</t>
  </si>
  <si>
    <t>jour + nuit</t>
  </si>
  <si>
    <t>Vérif.</t>
  </si>
  <si>
    <t>Vérif. Facture</t>
  </si>
  <si>
    <t>Jour</t>
  </si>
  <si>
    <t>Nuit</t>
  </si>
  <si>
    <t>Férié Jour</t>
  </si>
  <si>
    <t>Férié Nuit</t>
  </si>
  <si>
    <t>Dim Jour</t>
  </si>
  <si>
    <t>Dim Nuit</t>
  </si>
  <si>
    <t>Dim Férié Jour</t>
  </si>
  <si>
    <t>Dim Férié Nuit</t>
  </si>
  <si>
    <t>Tarif HT</t>
  </si>
  <si>
    <t>Nb Heures</t>
  </si>
  <si>
    <t>Total HT</t>
  </si>
  <si>
    <t>Totaux</t>
  </si>
  <si>
    <t>Nb Heures Factures</t>
  </si>
  <si>
    <t>Total HT ac Facture</t>
  </si>
  <si>
    <t>Férié</t>
  </si>
  <si>
    <t>SOMMEPROD((poste=D6)*(JOUR&lt;&gt;"SP")*resultat)</t>
  </si>
  <si>
    <t>Diff.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</si>
</sst>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ddd"/>
    <numFmt numFmtId="165" formatCode="h:mm;@"/>
    <numFmt numFmtId="166" formatCode="dd\ mmmm"/>
    <numFmt numFmtId="167" formatCode="#,##0.00\ &quot;€&quot;"/>
    <numFmt numFmtId="168" formatCode="[h]:mm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i/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1"/>
      <color theme="1"/>
      <name val="Arial Narrow"/>
      <family val="2"/>
    </font>
    <font>
      <b/>
      <sz val="18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CC"/>
        <bgColor indexed="64"/>
      </patternFill>
    </fill>
  </fills>
  <borders count="2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hair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hair">
        <color theme="1" tint="0.499984740745262"/>
      </left>
      <right style="hair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hair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hair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hair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hair">
        <color theme="1" tint="0.499984740745262"/>
      </left>
      <right style="medium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hair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hair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hair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hair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hair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hair">
        <color theme="1" tint="0.499984740745262"/>
      </left>
      <right style="hair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hair">
        <color theme="1" tint="0.499984740745262"/>
      </left>
      <right style="medium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 style="hair">
        <color theme="1" tint="0.499984740745262"/>
      </left>
      <right/>
      <top style="medium">
        <color theme="1" tint="0.499984740745262"/>
      </top>
      <bottom style="medium">
        <color theme="1" tint="0.499984740745262"/>
      </bottom>
      <diagonal/>
    </border>
    <border>
      <left/>
      <right style="hair">
        <color theme="1" tint="0.499984740745262"/>
      </right>
      <top style="medium">
        <color theme="1" tint="0.499984740745262"/>
      </top>
      <bottom style="medium">
        <color theme="1" tint="0.499984740745262"/>
      </bottom>
      <diagonal/>
    </border>
    <border>
      <left/>
      <right style="hair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/>
      <right style="hair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hair">
        <color theme="1" tint="0.499984740745262"/>
      </left>
      <right style="double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hair">
        <color theme="1" tint="0.499984740745262"/>
      </left>
      <right style="double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hair">
        <color theme="1" tint="0.499984740745262"/>
      </left>
      <right style="double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3">
    <xf numFmtId="0" fontId="0" fillId="0" borderId="0" xfId="0"/>
    <xf numFmtId="0" fontId="2" fillId="0" borderId="0" xfId="0" applyFont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6" fontId="2" fillId="0" borderId="7" xfId="0" applyNumberFormat="1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166" fontId="2" fillId="0" borderId="9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" fontId="2" fillId="0" borderId="9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65" fontId="2" fillId="10" borderId="5" xfId="0" applyNumberFormat="1" applyFont="1" applyFill="1" applyBorder="1" applyAlignment="1">
      <alignment horizontal="center" vertical="center"/>
    </xf>
    <xf numFmtId="166" fontId="2" fillId="10" borderId="6" xfId="0" applyNumberFormat="1" applyFont="1" applyFill="1" applyBorder="1" applyAlignment="1">
      <alignment horizontal="center" vertical="center"/>
    </xf>
    <xf numFmtId="1" fontId="5" fillId="10" borderId="7" xfId="0" applyNumberFormat="1" applyFont="1" applyFill="1" applyBorder="1" applyAlignment="1">
      <alignment horizontal="center" vertical="center"/>
    </xf>
    <xf numFmtId="166" fontId="2" fillId="10" borderId="8" xfId="0" applyNumberFormat="1" applyFont="1" applyFill="1" applyBorder="1" applyAlignment="1">
      <alignment horizontal="center" vertical="center"/>
    </xf>
    <xf numFmtId="166" fontId="5" fillId="10" borderId="9" xfId="0" applyNumberFormat="1" applyFont="1" applyFill="1" applyBorder="1" applyAlignment="1">
      <alignment horizontal="center" vertical="center"/>
    </xf>
    <xf numFmtId="1" fontId="5" fillId="10" borderId="9" xfId="0" applyNumberFormat="1" applyFont="1" applyFill="1" applyBorder="1" applyAlignment="1">
      <alignment horizontal="center" vertical="center"/>
    </xf>
    <xf numFmtId="16" fontId="2" fillId="10" borderId="8" xfId="0" applyNumberFormat="1" applyFont="1" applyFill="1" applyBorder="1" applyAlignment="1">
      <alignment horizontal="center" vertical="center"/>
    </xf>
    <xf numFmtId="16" fontId="5" fillId="10" borderId="9" xfId="0" applyNumberFormat="1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5" fillId="10" borderId="11" xfId="0" applyFont="1" applyFill="1" applyBorder="1" applyAlignment="1">
      <alignment horizontal="center" vertical="center"/>
    </xf>
    <xf numFmtId="165" fontId="2" fillId="10" borderId="6" xfId="0" applyNumberFormat="1" applyFont="1" applyFill="1" applyBorder="1" applyAlignment="1">
      <alignment horizontal="center" vertical="center"/>
    </xf>
    <xf numFmtId="165" fontId="2" fillId="10" borderId="7" xfId="0" applyNumberFormat="1" applyFont="1" applyFill="1" applyBorder="1" applyAlignment="1">
      <alignment horizontal="center" vertical="center"/>
    </xf>
    <xf numFmtId="165" fontId="2" fillId="10" borderId="8" xfId="0" applyNumberFormat="1" applyFont="1" applyFill="1" applyBorder="1" applyAlignment="1">
      <alignment horizontal="center" vertical="center"/>
    </xf>
    <xf numFmtId="165" fontId="2" fillId="10" borderId="9" xfId="0" applyNumberFormat="1" applyFont="1" applyFill="1" applyBorder="1" applyAlignment="1">
      <alignment horizontal="center" vertical="center"/>
    </xf>
    <xf numFmtId="165" fontId="2" fillId="10" borderId="10" xfId="0" applyNumberFormat="1" applyFont="1" applyFill="1" applyBorder="1" applyAlignment="1">
      <alignment horizontal="center" vertical="center"/>
    </xf>
    <xf numFmtId="165" fontId="2" fillId="10" borderId="11" xfId="0" applyNumberFormat="1" applyFont="1" applyFill="1" applyBorder="1" applyAlignment="1">
      <alignment horizontal="center" vertical="center"/>
    </xf>
    <xf numFmtId="20" fontId="2" fillId="10" borderId="12" xfId="0" applyNumberFormat="1" applyFont="1" applyFill="1" applyBorder="1" applyAlignment="1">
      <alignment horizontal="center" vertical="center"/>
    </xf>
    <xf numFmtId="0" fontId="2" fillId="10" borderId="13" xfId="0" applyFont="1" applyFill="1" applyBorder="1" applyAlignment="1">
      <alignment horizontal="center" vertical="center"/>
    </xf>
    <xf numFmtId="0" fontId="2" fillId="10" borderId="14" xfId="0" applyFont="1" applyFill="1" applyBorder="1" applyAlignment="1">
      <alignment horizontal="center" vertical="center"/>
    </xf>
    <xf numFmtId="165" fontId="5" fillId="0" borderId="12" xfId="0" applyNumberFormat="1" applyFont="1" applyBorder="1" applyAlignment="1">
      <alignment horizontal="center" vertical="center"/>
    </xf>
    <xf numFmtId="165" fontId="5" fillId="0" borderId="13" xfId="0" applyNumberFormat="1" applyFont="1" applyBorder="1" applyAlignment="1">
      <alignment horizontal="center" vertical="center"/>
    </xf>
    <xf numFmtId="165" fontId="5" fillId="0" borderId="14" xfId="0" applyNumberFormat="1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168" fontId="5" fillId="0" borderId="16" xfId="0" applyNumberFormat="1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 wrapText="1"/>
    </xf>
    <xf numFmtId="168" fontId="5" fillId="0" borderId="17" xfId="0" applyNumberFormat="1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/>
    </xf>
    <xf numFmtId="0" fontId="2" fillId="0" borderId="15" xfId="0" applyFont="1" applyFill="1" applyBorder="1" applyAlignment="1">
      <alignment horizontal="centerContinuous" vertical="center"/>
    </xf>
    <xf numFmtId="0" fontId="2" fillId="0" borderId="17" xfId="0" applyFont="1" applyBorder="1" applyAlignment="1">
      <alignment horizontal="centerContinuous" vertical="center"/>
    </xf>
    <xf numFmtId="0" fontId="4" fillId="0" borderId="18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/>
    </xf>
    <xf numFmtId="165" fontId="2" fillId="10" borderId="20" xfId="0" applyNumberFormat="1" applyFont="1" applyFill="1" applyBorder="1" applyAlignment="1">
      <alignment horizontal="center" vertical="center"/>
    </xf>
    <xf numFmtId="165" fontId="2" fillId="10" borderId="21" xfId="0" applyNumberFormat="1" applyFont="1" applyFill="1" applyBorder="1" applyAlignment="1">
      <alignment horizontal="center" vertical="center"/>
    </xf>
    <xf numFmtId="165" fontId="2" fillId="10" borderId="22" xfId="0" applyNumberFormat="1" applyFont="1" applyFill="1" applyBorder="1" applyAlignment="1">
      <alignment horizontal="center" vertical="center"/>
    </xf>
    <xf numFmtId="165" fontId="2" fillId="10" borderId="23" xfId="0" applyNumberFormat="1" applyFont="1" applyFill="1" applyBorder="1" applyAlignment="1">
      <alignment horizontal="center" vertical="center"/>
    </xf>
    <xf numFmtId="165" fontId="2" fillId="10" borderId="24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Continuous" vertical="center"/>
    </xf>
    <xf numFmtId="0" fontId="2" fillId="4" borderId="3" xfId="0" applyFont="1" applyFill="1" applyBorder="1" applyAlignment="1">
      <alignment horizontal="centerContinuous" vertical="center"/>
    </xf>
    <xf numFmtId="167" fontId="2" fillId="0" borderId="3" xfId="0" applyNumberFormat="1" applyFont="1" applyBorder="1" applyAlignment="1">
      <alignment horizontal="center" vertical="center"/>
    </xf>
    <xf numFmtId="168" fontId="5" fillId="10" borderId="3" xfId="0" applyNumberFormat="1" applyFont="1" applyFill="1" applyBorder="1" applyAlignment="1">
      <alignment horizontal="center" vertical="center"/>
    </xf>
    <xf numFmtId="167" fontId="2" fillId="0" borderId="4" xfId="0" applyNumberFormat="1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Continuous" vertical="center"/>
    </xf>
    <xf numFmtId="0" fontId="2" fillId="3" borderId="3" xfId="0" applyFont="1" applyFill="1" applyBorder="1" applyAlignment="1">
      <alignment horizontal="centerContinuous" vertical="center"/>
    </xf>
    <xf numFmtId="0" fontId="2" fillId="5" borderId="2" xfId="0" applyFont="1" applyFill="1" applyBorder="1" applyAlignment="1">
      <alignment horizontal="centerContinuous" vertical="center"/>
    </xf>
    <xf numFmtId="0" fontId="2" fillId="5" borderId="3" xfId="0" applyFont="1" applyFill="1" applyBorder="1" applyAlignment="1">
      <alignment horizontal="centerContinuous" vertical="center"/>
    </xf>
    <xf numFmtId="0" fontId="2" fillId="2" borderId="2" xfId="0" applyFont="1" applyFill="1" applyBorder="1" applyAlignment="1">
      <alignment horizontal="centerContinuous" vertical="center"/>
    </xf>
    <xf numFmtId="0" fontId="2" fillId="2" borderId="3" xfId="0" applyFont="1" applyFill="1" applyBorder="1" applyAlignment="1">
      <alignment horizontal="centerContinuous" vertical="center"/>
    </xf>
    <xf numFmtId="0" fontId="2" fillId="6" borderId="2" xfId="0" applyFont="1" applyFill="1" applyBorder="1" applyAlignment="1">
      <alignment horizontal="centerContinuous" vertical="center"/>
    </xf>
    <xf numFmtId="0" fontId="2" fillId="6" borderId="3" xfId="0" applyFont="1" applyFill="1" applyBorder="1" applyAlignment="1">
      <alignment horizontal="centerContinuous" vertical="center"/>
    </xf>
    <xf numFmtId="0" fontId="2" fillId="7" borderId="2" xfId="0" applyFont="1" applyFill="1" applyBorder="1" applyAlignment="1">
      <alignment horizontal="centerContinuous" vertical="center"/>
    </xf>
    <xf numFmtId="0" fontId="2" fillId="7" borderId="3" xfId="0" applyFont="1" applyFill="1" applyBorder="1" applyAlignment="1">
      <alignment horizontal="centerContinuous" vertical="center"/>
    </xf>
    <xf numFmtId="0" fontId="2" fillId="8" borderId="2" xfId="0" applyFont="1" applyFill="1" applyBorder="1" applyAlignment="1">
      <alignment horizontal="centerContinuous" vertical="center"/>
    </xf>
    <xf numFmtId="0" fontId="2" fillId="8" borderId="3" xfId="0" applyFont="1" applyFill="1" applyBorder="1" applyAlignment="1">
      <alignment horizontal="centerContinuous" vertical="center"/>
    </xf>
    <xf numFmtId="0" fontId="2" fillId="9" borderId="2" xfId="0" applyFont="1" applyFill="1" applyBorder="1" applyAlignment="1">
      <alignment horizontal="centerContinuous" vertical="center"/>
    </xf>
    <xf numFmtId="0" fontId="2" fillId="9" borderId="3" xfId="0" applyFont="1" applyFill="1" applyBorder="1" applyAlignment="1">
      <alignment horizontal="centerContinuous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8" fontId="5" fillId="0" borderId="3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8" fontId="2" fillId="0" borderId="4" xfId="0" applyNumberFormat="1" applyFont="1" applyBorder="1" applyAlignment="1">
      <alignment horizontal="center" vertical="center"/>
    </xf>
    <xf numFmtId="2" fontId="5" fillId="0" borderId="3" xfId="0" applyNumberFormat="1" applyFont="1" applyBorder="1" applyAlignment="1">
      <alignment horizontal="center" vertical="center"/>
    </xf>
    <xf numFmtId="167" fontId="2" fillId="10" borderId="3" xfId="1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8" fontId="5" fillId="0" borderId="3" xfId="0" applyNumberFormat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Q50"/>
  <sheetViews>
    <sheetView tabSelected="1" topLeftCell="A10" workbookViewId="0">
      <selection activeCell="H42" sqref="H42:I42"/>
    </sheetView>
  </sheetViews>
  <sheetFormatPr baseColWidth="10" defaultRowHeight="16.5"/>
  <cols>
    <col min="1" max="1" width="5.85546875" style="1" bestFit="1" customWidth="1"/>
    <col min="2" max="2" width="12" style="1" customWidth="1"/>
    <col min="3" max="3" width="5.140625" style="3" bestFit="1" customWidth="1"/>
    <col min="4" max="4" width="7.85546875" style="1" customWidth="1"/>
    <col min="5" max="8" width="8.28515625" style="1" customWidth="1"/>
    <col min="9" max="9" width="8.7109375" style="1" customWidth="1"/>
    <col min="10" max="11" width="11.42578125" style="1"/>
    <col min="12" max="12" width="6.7109375" style="1" customWidth="1"/>
    <col min="13" max="16384" width="11.42578125" style="1"/>
  </cols>
  <sheetData>
    <row r="4" spans="1:10" ht="17.25" thickBot="1"/>
    <row r="5" spans="1:10" ht="17.25" thickBot="1">
      <c r="E5" s="45" t="s">
        <v>0</v>
      </c>
      <c r="F5" s="46"/>
      <c r="G5" s="45" t="s">
        <v>4</v>
      </c>
      <c r="H5" s="46"/>
    </row>
    <row r="6" spans="1:10" ht="41.25" customHeight="1" thickBot="1">
      <c r="A6" s="41" t="s">
        <v>0</v>
      </c>
      <c r="B6" s="42" t="s">
        <v>1</v>
      </c>
      <c r="C6" s="42" t="s">
        <v>28</v>
      </c>
      <c r="D6" s="47" t="s">
        <v>6</v>
      </c>
      <c r="E6" s="41" t="s">
        <v>2</v>
      </c>
      <c r="F6" s="44" t="s">
        <v>3</v>
      </c>
      <c r="G6" s="41" t="s">
        <v>2</v>
      </c>
      <c r="H6" s="44" t="s">
        <v>3</v>
      </c>
      <c r="I6" s="48" t="s">
        <v>7</v>
      </c>
      <c r="J6" s="43" t="s">
        <v>5</v>
      </c>
    </row>
    <row r="7" spans="1:10">
      <c r="A7" s="6">
        <f t="shared" ref="A7:A36" si="0">WEEKDAY(B7)</f>
        <v>4</v>
      </c>
      <c r="B7" s="7">
        <v>42095</v>
      </c>
      <c r="C7" s="15"/>
      <c r="D7" s="16">
        <v>1</v>
      </c>
      <c r="E7" s="24">
        <v>0.64583333333333337</v>
      </c>
      <c r="F7" s="51">
        <v>0.875</v>
      </c>
      <c r="G7" s="49">
        <v>0.875</v>
      </c>
      <c r="H7" s="25">
        <v>1.0208333333333333</v>
      </c>
      <c r="I7" s="30"/>
      <c r="J7" s="33">
        <f>IF(D7="","",((F7-E7)+(H7-G7)-I7)*D7)</f>
        <v>0.37499999999999989</v>
      </c>
    </row>
    <row r="8" spans="1:10">
      <c r="A8" s="8">
        <f t="shared" si="0"/>
        <v>5</v>
      </c>
      <c r="B8" s="9">
        <f>+B7+1</f>
        <v>42096</v>
      </c>
      <c r="C8" s="17"/>
      <c r="D8" s="18"/>
      <c r="E8" s="26"/>
      <c r="F8" s="52"/>
      <c r="G8" s="14"/>
      <c r="H8" s="27"/>
      <c r="I8" s="31"/>
      <c r="J8" s="34" t="str">
        <f t="shared" ref="J8:J38" si="1">IF(D8="","",((F8-E8)+(H8-G8)-I8)*D8)</f>
        <v/>
      </c>
    </row>
    <row r="9" spans="1:10">
      <c r="A9" s="8">
        <f t="shared" si="0"/>
        <v>6</v>
      </c>
      <c r="B9" s="9">
        <f t="shared" ref="B9:B36" si="2">+B8+1</f>
        <v>42097</v>
      </c>
      <c r="C9" s="17"/>
      <c r="D9" s="18"/>
      <c r="E9" s="26"/>
      <c r="F9" s="52"/>
      <c r="G9" s="14"/>
      <c r="H9" s="27"/>
      <c r="I9" s="31"/>
      <c r="J9" s="34" t="str">
        <f t="shared" si="1"/>
        <v/>
      </c>
    </row>
    <row r="10" spans="1:10">
      <c r="A10" s="8">
        <f t="shared" si="0"/>
        <v>7</v>
      </c>
      <c r="B10" s="9">
        <f t="shared" si="2"/>
        <v>42098</v>
      </c>
      <c r="C10" s="17"/>
      <c r="D10" s="19"/>
      <c r="E10" s="26"/>
      <c r="F10" s="52"/>
      <c r="G10" s="14"/>
      <c r="H10" s="27"/>
      <c r="I10" s="31"/>
      <c r="J10" s="34" t="str">
        <f t="shared" si="1"/>
        <v/>
      </c>
    </row>
    <row r="11" spans="1:10">
      <c r="A11" s="8">
        <f t="shared" si="0"/>
        <v>1</v>
      </c>
      <c r="B11" s="9">
        <f t="shared" si="2"/>
        <v>42099</v>
      </c>
      <c r="C11" s="17"/>
      <c r="D11" s="19"/>
      <c r="E11" s="26"/>
      <c r="F11" s="52"/>
      <c r="G11" s="14"/>
      <c r="H11" s="27"/>
      <c r="I11" s="31"/>
      <c r="J11" s="34" t="str">
        <f t="shared" si="1"/>
        <v/>
      </c>
    </row>
    <row r="12" spans="1:10">
      <c r="A12" s="8">
        <f t="shared" si="0"/>
        <v>2</v>
      </c>
      <c r="B12" s="9">
        <f t="shared" si="2"/>
        <v>42100</v>
      </c>
      <c r="C12" s="17"/>
      <c r="D12" s="18"/>
      <c r="E12" s="26"/>
      <c r="F12" s="52"/>
      <c r="G12" s="14"/>
      <c r="H12" s="27"/>
      <c r="I12" s="31"/>
      <c r="J12" s="34" t="str">
        <f t="shared" si="1"/>
        <v/>
      </c>
    </row>
    <row r="13" spans="1:10">
      <c r="A13" s="8">
        <f t="shared" si="0"/>
        <v>3</v>
      </c>
      <c r="B13" s="9">
        <f t="shared" si="2"/>
        <v>42101</v>
      </c>
      <c r="C13" s="17"/>
      <c r="D13" s="18"/>
      <c r="E13" s="26"/>
      <c r="F13" s="52"/>
      <c r="G13" s="14"/>
      <c r="H13" s="27"/>
      <c r="I13" s="31"/>
      <c r="J13" s="34" t="str">
        <f t="shared" si="1"/>
        <v/>
      </c>
    </row>
    <row r="14" spans="1:10">
      <c r="A14" s="8">
        <f t="shared" si="0"/>
        <v>4</v>
      </c>
      <c r="B14" s="9">
        <f t="shared" si="2"/>
        <v>42102</v>
      </c>
      <c r="C14" s="17"/>
      <c r="D14" s="18"/>
      <c r="E14" s="26"/>
      <c r="F14" s="52"/>
      <c r="G14" s="14"/>
      <c r="H14" s="27"/>
      <c r="I14" s="31"/>
      <c r="J14" s="34" t="str">
        <f t="shared" si="1"/>
        <v/>
      </c>
    </row>
    <row r="15" spans="1:10">
      <c r="A15" s="8">
        <f t="shared" si="0"/>
        <v>5</v>
      </c>
      <c r="B15" s="9">
        <f t="shared" si="2"/>
        <v>42103</v>
      </c>
      <c r="C15" s="17"/>
      <c r="D15" s="18"/>
      <c r="E15" s="26"/>
      <c r="F15" s="52"/>
      <c r="G15" s="14"/>
      <c r="H15" s="27"/>
      <c r="I15" s="31"/>
      <c r="J15" s="34" t="str">
        <f t="shared" si="1"/>
        <v/>
      </c>
    </row>
    <row r="16" spans="1:10">
      <c r="A16" s="8">
        <f t="shared" si="0"/>
        <v>6</v>
      </c>
      <c r="B16" s="9">
        <f t="shared" si="2"/>
        <v>42104</v>
      </c>
      <c r="C16" s="17"/>
      <c r="D16" s="18"/>
      <c r="E16" s="26"/>
      <c r="F16" s="52"/>
      <c r="G16" s="14"/>
      <c r="H16" s="27"/>
      <c r="I16" s="31"/>
      <c r="J16" s="34" t="str">
        <f t="shared" si="1"/>
        <v/>
      </c>
    </row>
    <row r="17" spans="1:10">
      <c r="A17" s="8">
        <f t="shared" si="0"/>
        <v>7</v>
      </c>
      <c r="B17" s="9">
        <f t="shared" si="2"/>
        <v>42105</v>
      </c>
      <c r="C17" s="17"/>
      <c r="D17" s="19"/>
      <c r="E17" s="26"/>
      <c r="F17" s="52"/>
      <c r="G17" s="14"/>
      <c r="H17" s="27"/>
      <c r="I17" s="31"/>
      <c r="J17" s="34" t="str">
        <f t="shared" si="1"/>
        <v/>
      </c>
    </row>
    <row r="18" spans="1:10">
      <c r="A18" s="8">
        <f t="shared" si="0"/>
        <v>1</v>
      </c>
      <c r="B18" s="9">
        <f t="shared" si="2"/>
        <v>42106</v>
      </c>
      <c r="C18" s="17"/>
      <c r="D18" s="19"/>
      <c r="E18" s="26"/>
      <c r="F18" s="52"/>
      <c r="G18" s="14"/>
      <c r="H18" s="27"/>
      <c r="I18" s="31"/>
      <c r="J18" s="34" t="str">
        <f t="shared" si="1"/>
        <v/>
      </c>
    </row>
    <row r="19" spans="1:10">
      <c r="A19" s="8">
        <f t="shared" si="0"/>
        <v>2</v>
      </c>
      <c r="B19" s="9">
        <f t="shared" si="2"/>
        <v>42107</v>
      </c>
      <c r="C19" s="17"/>
      <c r="D19" s="18"/>
      <c r="E19" s="26"/>
      <c r="F19" s="52"/>
      <c r="G19" s="14"/>
      <c r="H19" s="27"/>
      <c r="I19" s="31"/>
      <c r="J19" s="34" t="str">
        <f t="shared" si="1"/>
        <v/>
      </c>
    </row>
    <row r="20" spans="1:10">
      <c r="A20" s="8">
        <f t="shared" si="0"/>
        <v>3</v>
      </c>
      <c r="B20" s="9">
        <f t="shared" si="2"/>
        <v>42108</v>
      </c>
      <c r="C20" s="17"/>
      <c r="D20" s="18"/>
      <c r="E20" s="26"/>
      <c r="F20" s="52"/>
      <c r="G20" s="14"/>
      <c r="H20" s="27"/>
      <c r="I20" s="31"/>
      <c r="J20" s="34" t="str">
        <f t="shared" si="1"/>
        <v/>
      </c>
    </row>
    <row r="21" spans="1:10">
      <c r="A21" s="8">
        <f t="shared" si="0"/>
        <v>4</v>
      </c>
      <c r="B21" s="9">
        <f t="shared" si="2"/>
        <v>42109</v>
      </c>
      <c r="C21" s="17"/>
      <c r="D21" s="18"/>
      <c r="E21" s="26"/>
      <c r="F21" s="52"/>
      <c r="G21" s="14"/>
      <c r="H21" s="27"/>
      <c r="I21" s="31"/>
      <c r="J21" s="34" t="str">
        <f t="shared" si="1"/>
        <v/>
      </c>
    </row>
    <row r="22" spans="1:10">
      <c r="A22" s="8">
        <f t="shared" si="0"/>
        <v>5</v>
      </c>
      <c r="B22" s="9">
        <f t="shared" si="2"/>
        <v>42110</v>
      </c>
      <c r="C22" s="17"/>
      <c r="D22" s="18"/>
      <c r="E22" s="26"/>
      <c r="F22" s="52"/>
      <c r="G22" s="14"/>
      <c r="H22" s="27"/>
      <c r="I22" s="31"/>
      <c r="J22" s="34" t="str">
        <f t="shared" si="1"/>
        <v/>
      </c>
    </row>
    <row r="23" spans="1:10">
      <c r="A23" s="8">
        <f t="shared" si="0"/>
        <v>6</v>
      </c>
      <c r="B23" s="9">
        <f t="shared" si="2"/>
        <v>42111</v>
      </c>
      <c r="C23" s="17"/>
      <c r="D23" s="18"/>
      <c r="E23" s="26"/>
      <c r="F23" s="52"/>
      <c r="G23" s="14"/>
      <c r="H23" s="27"/>
      <c r="I23" s="31"/>
      <c r="J23" s="34" t="str">
        <f t="shared" si="1"/>
        <v/>
      </c>
    </row>
    <row r="24" spans="1:10">
      <c r="A24" s="8">
        <f t="shared" si="0"/>
        <v>7</v>
      </c>
      <c r="B24" s="9">
        <f t="shared" si="2"/>
        <v>42112</v>
      </c>
      <c r="C24" s="17"/>
      <c r="D24" s="19"/>
      <c r="E24" s="26"/>
      <c r="F24" s="52"/>
      <c r="G24" s="14"/>
      <c r="H24" s="27"/>
      <c r="I24" s="31"/>
      <c r="J24" s="34" t="str">
        <f t="shared" si="1"/>
        <v/>
      </c>
    </row>
    <row r="25" spans="1:10">
      <c r="A25" s="8">
        <f t="shared" si="0"/>
        <v>1</v>
      </c>
      <c r="B25" s="9">
        <f t="shared" si="2"/>
        <v>42113</v>
      </c>
      <c r="C25" s="17"/>
      <c r="D25" s="19"/>
      <c r="E25" s="26"/>
      <c r="F25" s="52"/>
      <c r="G25" s="14"/>
      <c r="H25" s="27"/>
      <c r="I25" s="31"/>
      <c r="J25" s="34" t="str">
        <f t="shared" si="1"/>
        <v/>
      </c>
    </row>
    <row r="26" spans="1:10">
      <c r="A26" s="8">
        <f t="shared" si="0"/>
        <v>2</v>
      </c>
      <c r="B26" s="9">
        <f t="shared" si="2"/>
        <v>42114</v>
      </c>
      <c r="C26" s="17"/>
      <c r="D26" s="18"/>
      <c r="E26" s="26"/>
      <c r="F26" s="52"/>
      <c r="G26" s="14"/>
      <c r="H26" s="27"/>
      <c r="I26" s="31"/>
      <c r="J26" s="34" t="str">
        <f t="shared" si="1"/>
        <v/>
      </c>
    </row>
    <row r="27" spans="1:10">
      <c r="A27" s="8">
        <f t="shared" si="0"/>
        <v>3</v>
      </c>
      <c r="B27" s="9">
        <f t="shared" si="2"/>
        <v>42115</v>
      </c>
      <c r="C27" s="17"/>
      <c r="D27" s="18"/>
      <c r="E27" s="26"/>
      <c r="F27" s="52"/>
      <c r="G27" s="14"/>
      <c r="H27" s="27"/>
      <c r="I27" s="31"/>
      <c r="J27" s="34" t="str">
        <f t="shared" si="1"/>
        <v/>
      </c>
    </row>
    <row r="28" spans="1:10">
      <c r="A28" s="8">
        <f t="shared" si="0"/>
        <v>4</v>
      </c>
      <c r="B28" s="9">
        <f t="shared" si="2"/>
        <v>42116</v>
      </c>
      <c r="C28" s="17"/>
      <c r="D28" s="18"/>
      <c r="E28" s="26"/>
      <c r="F28" s="52"/>
      <c r="G28" s="14"/>
      <c r="H28" s="27"/>
      <c r="I28" s="31"/>
      <c r="J28" s="34" t="str">
        <f t="shared" si="1"/>
        <v/>
      </c>
    </row>
    <row r="29" spans="1:10">
      <c r="A29" s="8">
        <f t="shared" si="0"/>
        <v>5</v>
      </c>
      <c r="B29" s="9">
        <f t="shared" si="2"/>
        <v>42117</v>
      </c>
      <c r="C29" s="17"/>
      <c r="D29" s="18"/>
      <c r="E29" s="26"/>
      <c r="F29" s="52"/>
      <c r="G29" s="14"/>
      <c r="H29" s="27"/>
      <c r="I29" s="31"/>
      <c r="J29" s="34" t="str">
        <f t="shared" si="1"/>
        <v/>
      </c>
    </row>
    <row r="30" spans="1:10">
      <c r="A30" s="8">
        <f t="shared" si="0"/>
        <v>6</v>
      </c>
      <c r="B30" s="9">
        <f t="shared" si="2"/>
        <v>42118</v>
      </c>
      <c r="C30" s="17"/>
      <c r="D30" s="18"/>
      <c r="E30" s="26"/>
      <c r="F30" s="52"/>
      <c r="G30" s="14"/>
      <c r="H30" s="27"/>
      <c r="I30" s="31"/>
      <c r="J30" s="34" t="str">
        <f t="shared" si="1"/>
        <v/>
      </c>
    </row>
    <row r="31" spans="1:10">
      <c r="A31" s="8">
        <f t="shared" si="0"/>
        <v>7</v>
      </c>
      <c r="B31" s="9">
        <f t="shared" si="2"/>
        <v>42119</v>
      </c>
      <c r="C31" s="17"/>
      <c r="D31" s="19"/>
      <c r="E31" s="26"/>
      <c r="F31" s="52"/>
      <c r="G31" s="14"/>
      <c r="H31" s="27"/>
      <c r="I31" s="31"/>
      <c r="J31" s="34" t="str">
        <f t="shared" si="1"/>
        <v/>
      </c>
    </row>
    <row r="32" spans="1:10">
      <c r="A32" s="8">
        <f t="shared" si="0"/>
        <v>1</v>
      </c>
      <c r="B32" s="9">
        <f t="shared" si="2"/>
        <v>42120</v>
      </c>
      <c r="C32" s="17"/>
      <c r="D32" s="19"/>
      <c r="E32" s="26"/>
      <c r="F32" s="52"/>
      <c r="G32" s="14"/>
      <c r="H32" s="27"/>
      <c r="I32" s="31"/>
      <c r="J32" s="34" t="str">
        <f t="shared" si="1"/>
        <v/>
      </c>
    </row>
    <row r="33" spans="1:17">
      <c r="A33" s="8">
        <f t="shared" si="0"/>
        <v>2</v>
      </c>
      <c r="B33" s="9">
        <f t="shared" si="2"/>
        <v>42121</v>
      </c>
      <c r="C33" s="17"/>
      <c r="D33" s="18"/>
      <c r="E33" s="26"/>
      <c r="F33" s="52"/>
      <c r="G33" s="14"/>
      <c r="H33" s="27"/>
      <c r="I33" s="31"/>
      <c r="J33" s="34" t="str">
        <f t="shared" si="1"/>
        <v/>
      </c>
    </row>
    <row r="34" spans="1:17">
      <c r="A34" s="8">
        <f t="shared" si="0"/>
        <v>3</v>
      </c>
      <c r="B34" s="9">
        <f t="shared" si="2"/>
        <v>42122</v>
      </c>
      <c r="C34" s="17"/>
      <c r="D34" s="18"/>
      <c r="E34" s="26"/>
      <c r="F34" s="52"/>
      <c r="G34" s="14"/>
      <c r="H34" s="27"/>
      <c r="I34" s="31"/>
      <c r="J34" s="34" t="str">
        <f t="shared" si="1"/>
        <v/>
      </c>
      <c r="Q34" s="1" t="s">
        <v>29</v>
      </c>
    </row>
    <row r="35" spans="1:17">
      <c r="A35" s="8">
        <f t="shared" si="0"/>
        <v>4</v>
      </c>
      <c r="B35" s="9">
        <f t="shared" si="2"/>
        <v>42123</v>
      </c>
      <c r="C35" s="17"/>
      <c r="D35" s="18"/>
      <c r="E35" s="26"/>
      <c r="F35" s="52"/>
      <c r="G35" s="14"/>
      <c r="H35" s="27"/>
      <c r="I35" s="31"/>
      <c r="J35" s="34" t="str">
        <f t="shared" si="1"/>
        <v/>
      </c>
    </row>
    <row r="36" spans="1:17">
      <c r="A36" s="8">
        <f t="shared" si="0"/>
        <v>5</v>
      </c>
      <c r="B36" s="9">
        <f t="shared" si="2"/>
        <v>42124</v>
      </c>
      <c r="C36" s="17"/>
      <c r="D36" s="18"/>
      <c r="E36" s="26"/>
      <c r="F36" s="52"/>
      <c r="G36" s="14"/>
      <c r="H36" s="27"/>
      <c r="I36" s="31"/>
      <c r="J36" s="34" t="str">
        <f t="shared" si="1"/>
        <v/>
      </c>
    </row>
    <row r="37" spans="1:17">
      <c r="A37" s="10"/>
      <c r="B37" s="11"/>
      <c r="C37" s="20"/>
      <c r="D37" s="21"/>
      <c r="E37" s="26"/>
      <c r="F37" s="52"/>
      <c r="G37" s="14"/>
      <c r="H37" s="27"/>
      <c r="I37" s="31"/>
      <c r="J37" s="34" t="str">
        <f t="shared" si="1"/>
        <v/>
      </c>
    </row>
    <row r="38" spans="1:17" ht="17.25" thickBot="1">
      <c r="A38" s="12"/>
      <c r="B38" s="13"/>
      <c r="C38" s="22"/>
      <c r="D38" s="23"/>
      <c r="E38" s="28"/>
      <c r="F38" s="53"/>
      <c r="G38" s="50"/>
      <c r="H38" s="29"/>
      <c r="I38" s="32"/>
      <c r="J38" s="35" t="str">
        <f t="shared" si="1"/>
        <v/>
      </c>
    </row>
    <row r="39" spans="1:17" ht="24.75" customHeight="1" thickBot="1">
      <c r="C39" s="1"/>
      <c r="D39" s="36" t="s">
        <v>8</v>
      </c>
      <c r="E39" s="37" t="s">
        <v>9</v>
      </c>
      <c r="F39" s="38">
        <f>(SUM(F7:F38)-SUM(E7:E38))</f>
        <v>0.22916666666666663</v>
      </c>
      <c r="G39" s="37" t="s">
        <v>10</v>
      </c>
      <c r="H39" s="38">
        <f>(SUM(H7:H38)-SUM(G7:G38))</f>
        <v>0.14583333333333326</v>
      </c>
      <c r="I39" s="39" t="s">
        <v>11</v>
      </c>
      <c r="J39" s="40">
        <f>SUM(H39,F39)</f>
        <v>0.37499999999999989</v>
      </c>
      <c r="L39" s="4" t="s">
        <v>12</v>
      </c>
      <c r="M39" s="77">
        <f>SUM(J7:J38)-SUM(J39)</f>
        <v>0</v>
      </c>
    </row>
    <row r="40" spans="1:17">
      <c r="Q40" s="1" t="b">
        <f>IF(B7=A7,"ok")</f>
        <v>0</v>
      </c>
    </row>
    <row r="41" spans="1:17" ht="31.5" customHeight="1">
      <c r="F41" s="80" t="s">
        <v>22</v>
      </c>
      <c r="G41" s="81"/>
      <c r="H41" s="81" t="s">
        <v>23</v>
      </c>
      <c r="I41" s="81"/>
      <c r="J41" s="5" t="s">
        <v>24</v>
      </c>
      <c r="K41" s="73" t="s">
        <v>26</v>
      </c>
      <c r="L41" s="5" t="s">
        <v>30</v>
      </c>
      <c r="M41" s="74" t="s">
        <v>27</v>
      </c>
    </row>
    <row r="42" spans="1:17">
      <c r="B42" s="76" t="s">
        <v>13</v>
      </c>
      <c r="D42" s="54" t="s">
        <v>14</v>
      </c>
      <c r="E42" s="55"/>
      <c r="F42" s="79">
        <v>21.11</v>
      </c>
      <c r="G42" s="79"/>
      <c r="H42" s="82">
        <f>SUM(JOURA)-SUM(JOURDE)</f>
        <v>0.22916666666666663</v>
      </c>
      <c r="I42" s="82"/>
      <c r="J42" s="56">
        <f>+H42*F42*24</f>
        <v>116.10499999999999</v>
      </c>
      <c r="K42" s="57"/>
      <c r="L42" s="78">
        <f>(K42-H42)*24</f>
        <v>-5.4999999999999991</v>
      </c>
      <c r="M42" s="58">
        <f t="shared" ref="M42:M49" si="3">+K42*F42*24</f>
        <v>0</v>
      </c>
      <c r="Q42" s="2"/>
    </row>
    <row r="43" spans="1:17">
      <c r="D43" s="59" t="s">
        <v>15</v>
      </c>
      <c r="E43" s="60"/>
      <c r="F43" s="79">
        <v>24.06</v>
      </c>
      <c r="G43" s="79"/>
      <c r="H43" s="82">
        <f>SUM(NUITA)-SUM(NUITDE)</f>
        <v>0.14583333333333326</v>
      </c>
      <c r="I43" s="82"/>
      <c r="J43" s="56">
        <f t="shared" ref="J43:J49" si="4">+H43*F43*24</f>
        <v>84.209999999999951</v>
      </c>
      <c r="K43" s="57"/>
      <c r="L43" s="78">
        <f t="shared" ref="L43:L50" si="5">(K43-H43)*24</f>
        <v>-3.4999999999999982</v>
      </c>
      <c r="M43" s="58">
        <f t="shared" si="3"/>
        <v>0</v>
      </c>
    </row>
    <row r="44" spans="1:17">
      <c r="D44" s="61" t="s">
        <v>16</v>
      </c>
      <c r="E44" s="62"/>
      <c r="F44" s="79">
        <v>42.22</v>
      </c>
      <c r="G44" s="79"/>
      <c r="H44" s="82"/>
      <c r="I44" s="82"/>
      <c r="J44" s="56">
        <f t="shared" si="4"/>
        <v>0</v>
      </c>
      <c r="K44" s="57"/>
      <c r="L44" s="78">
        <f t="shared" si="5"/>
        <v>0</v>
      </c>
      <c r="M44" s="58">
        <f t="shared" si="3"/>
        <v>0</v>
      </c>
    </row>
    <row r="45" spans="1:17">
      <c r="D45" s="63" t="s">
        <v>17</v>
      </c>
      <c r="E45" s="64"/>
      <c r="F45" s="79">
        <v>45.17</v>
      </c>
      <c r="G45" s="79"/>
      <c r="H45" s="82"/>
      <c r="I45" s="82"/>
      <c r="J45" s="56">
        <f t="shared" si="4"/>
        <v>0</v>
      </c>
      <c r="K45" s="57"/>
      <c r="L45" s="78">
        <f t="shared" si="5"/>
        <v>0</v>
      </c>
      <c r="M45" s="58">
        <f t="shared" si="3"/>
        <v>0</v>
      </c>
    </row>
    <row r="46" spans="1:17">
      <c r="D46" s="65" t="s">
        <v>18</v>
      </c>
      <c r="E46" s="66"/>
      <c r="F46" s="79">
        <v>24.06</v>
      </c>
      <c r="G46" s="79"/>
      <c r="H46" s="82"/>
      <c r="I46" s="82"/>
      <c r="J46" s="56">
        <f t="shared" si="4"/>
        <v>0</v>
      </c>
      <c r="K46" s="57"/>
      <c r="L46" s="78">
        <f t="shared" si="5"/>
        <v>0</v>
      </c>
      <c r="M46" s="58">
        <f t="shared" si="3"/>
        <v>0</v>
      </c>
    </row>
    <row r="47" spans="1:17">
      <c r="D47" s="67" t="s">
        <v>19</v>
      </c>
      <c r="E47" s="68"/>
      <c r="F47" s="79">
        <v>27.43</v>
      </c>
      <c r="G47" s="79"/>
      <c r="H47" s="82"/>
      <c r="I47" s="82"/>
      <c r="J47" s="56">
        <f t="shared" si="4"/>
        <v>0</v>
      </c>
      <c r="K47" s="57"/>
      <c r="L47" s="78">
        <f t="shared" si="5"/>
        <v>0</v>
      </c>
      <c r="M47" s="58">
        <f t="shared" si="3"/>
        <v>0</v>
      </c>
    </row>
    <row r="48" spans="1:17">
      <c r="D48" s="69" t="s">
        <v>20</v>
      </c>
      <c r="E48" s="70"/>
      <c r="F48" s="79">
        <v>45.17</v>
      </c>
      <c r="G48" s="79"/>
      <c r="H48" s="82"/>
      <c r="I48" s="82"/>
      <c r="J48" s="56">
        <f t="shared" si="4"/>
        <v>0</v>
      </c>
      <c r="K48" s="57"/>
      <c r="L48" s="78">
        <f t="shared" si="5"/>
        <v>0</v>
      </c>
      <c r="M48" s="58">
        <f t="shared" si="3"/>
        <v>0</v>
      </c>
    </row>
    <row r="49" spans="4:13">
      <c r="D49" s="71" t="s">
        <v>21</v>
      </c>
      <c r="E49" s="72"/>
      <c r="F49" s="79">
        <v>48.54</v>
      </c>
      <c r="G49" s="79"/>
      <c r="H49" s="82"/>
      <c r="I49" s="82"/>
      <c r="J49" s="56">
        <f t="shared" si="4"/>
        <v>0</v>
      </c>
      <c r="K49" s="57"/>
      <c r="L49" s="78">
        <f t="shared" si="5"/>
        <v>0</v>
      </c>
      <c r="M49" s="58">
        <f t="shared" si="3"/>
        <v>0</v>
      </c>
    </row>
    <row r="50" spans="4:13">
      <c r="F50" s="80" t="s">
        <v>25</v>
      </c>
      <c r="G50" s="81"/>
      <c r="H50" s="82">
        <f>SUM(H42:I49)</f>
        <v>0.37499999999999989</v>
      </c>
      <c r="I50" s="82"/>
      <c r="J50" s="56">
        <f>SUM(J42:J49)</f>
        <v>200.31499999999994</v>
      </c>
      <c r="K50" s="75">
        <f>SUM(K42:K49)</f>
        <v>0</v>
      </c>
      <c r="L50" s="78">
        <f t="shared" si="5"/>
        <v>-8.9999999999999964</v>
      </c>
      <c r="M50" s="58">
        <f>SUM(M42:M49)</f>
        <v>0</v>
      </c>
    </row>
  </sheetData>
  <mergeCells count="20">
    <mergeCell ref="H44:I44"/>
    <mergeCell ref="H45:I45"/>
    <mergeCell ref="H46:I46"/>
    <mergeCell ref="H47:I47"/>
    <mergeCell ref="F47:G47"/>
    <mergeCell ref="F48:G48"/>
    <mergeCell ref="F49:G49"/>
    <mergeCell ref="F50:G50"/>
    <mergeCell ref="H41:I41"/>
    <mergeCell ref="F41:G41"/>
    <mergeCell ref="F42:G42"/>
    <mergeCell ref="F43:G43"/>
    <mergeCell ref="F44:G44"/>
    <mergeCell ref="F45:G45"/>
    <mergeCell ref="F46:G46"/>
    <mergeCell ref="H48:I48"/>
    <mergeCell ref="H49:I49"/>
    <mergeCell ref="H50:I50"/>
    <mergeCell ref="H42:I42"/>
    <mergeCell ref="H43:I43"/>
  </mergeCells>
  <conditionalFormatting sqref="D7:D38">
    <cfRule type="containsText" dxfId="1" priority="1" operator="containsText" text="3">
      <formula>NOT(ISERROR(SEARCH("3",D7)))</formula>
    </cfRule>
    <cfRule type="containsText" dxfId="0" priority="2" operator="containsText" text="2">
      <formula>NOT(ISERROR(SEARCH("2",D7)))</formula>
    </cfRule>
  </conditionalFormatting>
  <dataValidations count="5">
    <dataValidation type="list" sqref="G7:G38">
      <formula1>"21:00"</formula1>
    </dataValidation>
    <dataValidation type="list" sqref="H7:H38">
      <formula1>"21:00,23:00,24:30"</formula1>
    </dataValidation>
    <dataValidation type="list" allowBlank="1" sqref="F7:F38">
      <formula1>"19:30,21:00"</formula1>
    </dataValidation>
    <dataValidation type="list" allowBlank="1" showInputMessage="1" showErrorMessage="1" sqref="D7 D10:D11 D17:D18 D24:D25 D31:D32">
      <formula1>"1,2,3"</formula1>
    </dataValidation>
    <dataValidation type="list" sqref="E7:E38">
      <formula1>"13:00,15:30,18:00"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Feuil3</vt:lpstr>
      <vt:lpstr>Agents</vt:lpstr>
      <vt:lpstr>DATE</vt:lpstr>
      <vt:lpstr>JOUR</vt:lpstr>
      <vt:lpstr>JOURA</vt:lpstr>
      <vt:lpstr>JOURDE</vt:lpstr>
      <vt:lpstr>NUITA</vt:lpstr>
      <vt:lpstr>NUITDE</vt:lpstr>
      <vt:lpstr>TOTALJOURNUIT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2015-03-18T13:00:44Z</dcterms:created>
  <dcterms:modified xsi:type="dcterms:W3CDTF">2015-03-19T09:43:57Z</dcterms:modified>
</cp:coreProperties>
</file>