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035238ce89590e3/Documents/"/>
    </mc:Choice>
  </mc:AlternateContent>
  <xr:revisionPtr revIDLastSave="0" documentId="8_{51CB754E-8408-497E-AEF5-182896F85A80}" xr6:coauthVersionLast="45" xr6:coauthVersionMax="45" xr10:uidLastSave="{00000000-0000-0000-0000-000000000000}"/>
  <bookViews>
    <workbookView xWindow="-108" yWindow="-108" windowWidth="23256" windowHeight="13176" xr2:uid="{00000000-000D-0000-FFFF-FFFF00000000}"/>
  </bookViews>
  <sheets>
    <sheet name="Exemple" sheetId="2" r:id="rId1"/>
  </sheets>
  <definedNames>
    <definedName name="_xlcn.WorksheetConnection_QuestionsDAX.xlsxTableau11" hidden="1">Tableau1[]</definedName>
    <definedName name="_xlcn.WorksheetConnection_QuestionsDAX.xlsxTableau21" hidden="1">Tableau2[]</definedName>
  </definedNames>
  <calcPr calcId="191028"/>
  <pivotCaches>
    <pivotCache cacheId="40" r:id="rId2"/>
    <pivotCache cacheId="41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Questions DAX.xlsx!Tableau1"/>
          <x15:modelTable id="Tableau2" name="Tableau2" connection="WorksheetConnection_Questions DAX.xlsx!Tableau2"/>
        </x15:modelTables>
        <x15:modelRelationships>
          <x15:modelRelationship fromTable="Tableau1" fromColumn="Numero Patient" toTable="Tableau2" toColumn="Numero Patient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0" i="2" l="1" a="1"/>
  <c r="C30" i="2" s="1"/>
  <c r="E30" i="2" s="1"/>
  <c r="D29" i="2"/>
  <c r="C29" i="2"/>
  <c r="E29" i="2" s="1"/>
  <c r="C15" i="2" a="1"/>
  <c r="C15" i="2" s="1"/>
  <c r="E15" i="2" s="1"/>
  <c r="C13" i="2" a="1"/>
  <c r="C13" i="2" s="1"/>
  <c r="E13" i="2" s="1"/>
  <c r="C14" i="2" a="1"/>
  <c r="C14" i="2" s="1"/>
  <c r="D12" i="2"/>
  <c r="D14" i="2" s="1"/>
  <c r="C12" i="2"/>
  <c r="E12" i="2" s="1"/>
  <c r="I6" i="2"/>
  <c r="E14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4E6E42-9670-4C5A-8DBD-A9913905B4FF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777AC66-5A03-4A1D-89F8-8DC29CA776D1}" name="WorksheetConnection_Questions DAX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QuestionsDAX.xlsxTableau11"/>
        </x15:connection>
      </ext>
    </extLst>
  </connection>
  <connection id="3" xr16:uid="{72F7C658-E761-48C9-BD64-1260790A7747}" name="WorksheetConnection_Questions DAX.xlsx!Tableau2" type="102" refreshedVersion="6" minRefreshableVersion="5">
    <extLst>
      <ext xmlns:x15="http://schemas.microsoft.com/office/spreadsheetml/2010/11/main" uri="{DE250136-89BD-433C-8126-D09CA5730AF9}">
        <x15:connection id="Tableau2">
          <x15:rangePr sourceName="_xlcn.WorksheetConnection_QuestionsDAX.xlsxTableau21"/>
        </x15:connection>
      </ext>
    </extLst>
  </connection>
</connections>
</file>

<file path=xl/sharedStrings.xml><?xml version="1.0" encoding="utf-8"?>
<sst xmlns="http://schemas.openxmlformats.org/spreadsheetml/2006/main" count="61" uniqueCount="37">
  <si>
    <t>Numero Patient</t>
  </si>
  <si>
    <t>Montant</t>
  </si>
  <si>
    <t>Type</t>
  </si>
  <si>
    <t>Prestation</t>
  </si>
  <si>
    <t>Durée du séjour</t>
  </si>
  <si>
    <t>Medecins</t>
  </si>
  <si>
    <t>A</t>
  </si>
  <si>
    <t>B</t>
  </si>
  <si>
    <t>Pharma</t>
  </si>
  <si>
    <t>C</t>
  </si>
  <si>
    <t>D</t>
  </si>
  <si>
    <t>Divers</t>
  </si>
  <si>
    <t>E</t>
  </si>
  <si>
    <t>Total Journées</t>
  </si>
  <si>
    <t>Moyenne par journées</t>
  </si>
  <si>
    <t>Résultats souhaités</t>
  </si>
  <si>
    <t>MoyJ</t>
  </si>
  <si>
    <t>Étiquettes de lignes</t>
  </si>
  <si>
    <t>Total général</t>
  </si>
  <si>
    <t>Somme de Montant</t>
  </si>
  <si>
    <t>TotJ</t>
  </si>
  <si>
    <t>TOTAL</t>
  </si>
  <si>
    <t>A/ Montant Total par journée</t>
  </si>
  <si>
    <t>B/ Montant Médecins  par journée</t>
  </si>
  <si>
    <t>C/ Montant Médecins  par journée</t>
  </si>
  <si>
    <t>Sexe</t>
  </si>
  <si>
    <t>M</t>
  </si>
  <si>
    <t>F</t>
  </si>
  <si>
    <t>D/ Montant Médecins  par journée pour sexe F</t>
  </si>
  <si>
    <t>si on prend uniquement en compte que les patients avec des prestations Medecins</t>
  </si>
  <si>
    <t>si on prend en compte les 3 patients sachant que Le numéro 3 n'a pas eu de prestations Medecins</t>
  </si>
  <si>
    <t>si on prend en compte les 2 patients de sexe F sachant que le numéro 3 n'a pas eu de prestations Medecins</t>
  </si>
  <si>
    <t>Résultats avec PowerPivot DAX</t>
  </si>
  <si>
    <t>ok via</t>
  </si>
  <si>
    <t>:=sumx(Tableau1;[Montant])/CALCULATE(SUM(Tableau2[Durée du séjour]);Tableau1)</t>
  </si>
  <si>
    <t>C/</t>
  </si>
  <si>
    <t>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</si>
</sst>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"/>
    <numFmt numFmtId="167" formatCode="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/>
    <xf numFmtId="0" fontId="2" fillId="0" borderId="0" xfId="0" applyFont="1"/>
    <xf numFmtId="164" fontId="0" fillId="0" borderId="0" xfId="0" applyNumberFormat="1" applyAlignment="1">
      <alignment horizontal="right"/>
    </xf>
    <xf numFmtId="164" fontId="1" fillId="2" borderId="0" xfId="0" applyNumberFormat="1" applyFont="1" applyFill="1"/>
    <xf numFmtId="0" fontId="0" fillId="0" borderId="0" xfId="0" quotePrefix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7" fontId="1" fillId="2" borderId="0" xfId="0" applyNumberFormat="1" applyFont="1" applyFill="1"/>
    <xf numFmtId="0" fontId="0" fillId="0" borderId="0" xfId="0" applyFill="1"/>
    <xf numFmtId="0" fontId="3" fillId="0" borderId="0" xfId="0" applyFont="1" applyAlignment="1">
      <alignment horizontal="left"/>
    </xf>
    <xf numFmtId="164" fontId="1" fillId="0" borderId="0" xfId="0" applyNumberFormat="1" applyFont="1" applyFill="1"/>
    <xf numFmtId="167" fontId="1" fillId="0" borderId="0" xfId="0" applyNumberFormat="1" applyFont="1" applyFill="1"/>
  </cellXfs>
  <cellStyles count="1">
    <cellStyle name="Normal" xfId="0" builtinId="0"/>
  </cellStyles>
  <dxfs count="2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&quot;€&quot;\ 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2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33" Type="http://schemas.openxmlformats.org/officeDocument/2006/relationships/customXml" Target="../customXml/item24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32" Type="http://schemas.openxmlformats.org/officeDocument/2006/relationships/customXml" Target="../customXml/item23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31" Type="http://schemas.openxmlformats.org/officeDocument/2006/relationships/customXml" Target="../customXml/item22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Relationship Id="rId30" Type="http://schemas.openxmlformats.org/officeDocument/2006/relationships/customXml" Target="../customXml/item2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idier Hoornaert" refreshedDate="43912.362550231483" createdVersion="5" refreshedVersion="6" minRefreshableVersion="3" recordCount="0" supportSubquery="1" supportAdvancedDrill="1" xr:uid="{C31E37D4-1DD6-441B-97C2-8F4F44296898}">
  <cacheSource type="external" connectionId="1"/>
  <cacheFields count="4">
    <cacheField name="[Measures].[MoyJ]" caption="MoyJ" numFmtId="0" hierarchy="7" level="32767"/>
    <cacheField name="[Tableau1].[Type].[Type]" caption="Type" numFmtId="0" hierarchy="2" level="1">
      <sharedItems count="3">
        <s v="Divers"/>
        <s v="Medecins"/>
        <s v="Pharma"/>
      </sharedItems>
    </cacheField>
    <cacheField name="[Measures].[Somme de Montant]" caption="Somme de Montant" numFmtId="0" hierarchy="12" level="32767"/>
    <cacheField name="[Measures].[TotJ]" caption="TotJ" numFmtId="0" hierarchy="8" level="32767"/>
  </cacheFields>
  <cacheHierarchies count="13">
    <cacheHierarchy uniqueName="[Tableau1].[Numero Patient]" caption="Numero Patient" attribute="1" defaultMemberUniqueName="[Tableau1].[Numero Patient].[All]" allUniqueName="[Tableau1].[Numero Patient].[All]" dimensionUniqueName="[Tableau1]" displayFolder="" count="0" memberValueDatatype="20" unbalanced="0"/>
    <cacheHierarchy uniqueName="[Tableau1].[Montant]" caption="Montant" attribute="1" defaultMemberUniqueName="[Tableau1].[Montant].[All]" allUniqueName="[Tableau1].[Montant].[All]" dimensionUniqueName="[Tableau1]" displayFolder="" count="0" memberValueDatatype="20" unbalanced="0"/>
    <cacheHierarchy uniqueName="[Tableau1].[Type]" caption="Type" attribute="1" defaultMemberUniqueName="[Tableau1].[Type].[All]" allUniqueName="[Tableau1].[Type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Prestation]" caption="Prestation" attribute="1" defaultMemberUniqueName="[Tableau1].[Prestation].[All]" allUniqueName="[Tableau1].[Prestation].[All]" dimensionUniqueName="[Tableau1]" displayFolder="" count="0" memberValueDatatype="130" unbalanced="0"/>
    <cacheHierarchy uniqueName="[Tableau1].[Colonne calculée 1]" caption="Colonne calculée 1" attribute="1" defaultMemberUniqueName="[Tableau1].[Colonne calculée 1].[All]" allUniqueName="[Tableau1].[Colonne calculée 1].[All]" dimensionUniqueName="[Tableau1]" displayFolder="" count="0" memberValueDatatype="20" unbalanced="0"/>
    <cacheHierarchy uniqueName="[Tableau2].[Numero Patient]" caption="Numero Patient" attribute="1" defaultMemberUniqueName="[Tableau2].[Numero Patient].[All]" allUniqueName="[Tableau2].[Numero Patient].[All]" dimensionUniqueName="[Tableau2]" displayFolder="" count="0" memberValueDatatype="20" unbalanced="0"/>
    <cacheHierarchy uniqueName="[Tableau2].[Durée du séjour]" caption="Durée du séjour" attribute="1" defaultMemberUniqueName="[Tableau2].[Durée du séjour].[All]" allUniqueName="[Tableau2].[Durée du séjour].[All]" dimensionUniqueName="[Tableau2]" displayFolder="" count="0" memberValueDatatype="20" unbalanced="0"/>
    <cacheHierarchy uniqueName="[Measures].[MoyJ]" caption="MoyJ" measure="1" displayFolder="" measureGroup="Tableau1" count="0" oneField="1">
      <fieldsUsage count="1">
        <fieldUsage x="0"/>
      </fieldsUsage>
    </cacheHierarchy>
    <cacheHierarchy uniqueName="[Measures].[TotJ]" caption="TotJ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Aucune mesure définie]" caption="__Aucune mesure définie" measure="1" displayFolder="" count="0" hidden="1"/>
    <cacheHierarchy uniqueName="[Measures].[Somme de Montant]" caption="Somme de Montant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3">
    <dimension measure="1" name="Measures" uniqueName="[Measures]" caption="Measures"/>
    <dimension name="Tableau1" uniqueName="[Tableau1]" caption="Tableau1"/>
    <dimension name="Tableau2" uniqueName="[Tableau2]" caption="Tableau2"/>
  </dimensions>
  <measureGroups count="2">
    <measureGroup name="Tableau1" caption="Tableau1"/>
    <measureGroup name="Tableau2" caption="Tableau2"/>
  </measureGroups>
  <maps count="3">
    <map measureGroup="0" dimension="1"/>
    <map measureGroup="0" dimension="2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idier Hoornaert" refreshedDate="43912.406756828706" createdVersion="5" refreshedVersion="6" minRefreshableVersion="3" recordCount="0" supportSubquery="1" supportAdvancedDrill="1" xr:uid="{6BADAD68-7259-41D0-829E-317C7AB8903F}">
  <cacheSource type="external" connectionId="1"/>
  <cacheFields count="2">
    <cacheField name="[Measures].[MoyJ]" caption="MoyJ" numFmtId="0" hierarchy="7" level="32767"/>
    <cacheField name="[Tableau1].[Numero Patient].[Numero Patient]" caption="Numero Patient" numFmtId="0" level="1">
      <sharedItems containsSemiMixedTypes="0" containsString="0" containsNumber="1" containsInteger="1" minValue="1" maxValue="3" count="3">
        <n v="1"/>
        <n v="2"/>
        <n v="3"/>
      </sharedItems>
      <extLst>
        <ext xmlns:x15="http://schemas.microsoft.com/office/spreadsheetml/2010/11/main" uri="{4F2E5C28-24EA-4eb8-9CBF-B6C8F9C3D259}">
          <x15:cachedUniqueNames>
            <x15:cachedUniqueName index="0" name="[Tableau1].[Numero Patient].&amp;[1]"/>
            <x15:cachedUniqueName index="1" name="[Tableau1].[Numero Patient].&amp;[2]"/>
            <x15:cachedUniqueName index="2" name="[Tableau1].[Numero Patient].&amp;[3]"/>
          </x15:cachedUniqueNames>
        </ext>
      </extLst>
    </cacheField>
  </cacheFields>
  <cacheHierarchies count="13">
    <cacheHierarchy uniqueName="[Tableau1].[Numero Patient]" caption="Numero Patient" attribute="1" defaultMemberUniqueName="[Tableau1].[Numero Patient].[All]" allUniqueName="[Tableau1].[Numero Patient].[All]" dimensionUniqueName="[Tableau1]" displayFolder="" count="2" memberValueDatatype="20" unbalanced="0">
      <fieldsUsage count="2">
        <fieldUsage x="-1"/>
        <fieldUsage x="1"/>
      </fieldsUsage>
    </cacheHierarchy>
    <cacheHierarchy uniqueName="[Tableau1].[Montant]" caption="Montant" attribute="1" defaultMemberUniqueName="[Tableau1].[Montant].[All]" allUniqueName="[Tableau1].[Montant].[All]" dimensionUniqueName="[Tableau1]" displayFolder="" count="0" memberValueDatatype="20" unbalanced="0"/>
    <cacheHierarchy uniqueName="[Tableau1].[Type]" caption="Type" attribute="1" defaultMemberUniqueName="[Tableau1].[Type].[All]" allUniqueName="[Tableau1].[Type].[All]" dimensionUniqueName="[Tableau1]" displayFolder="" count="2" memberValueDatatype="130" unbalanced="0"/>
    <cacheHierarchy uniqueName="[Tableau1].[Prestation]" caption="Prestation" attribute="1" defaultMemberUniqueName="[Tableau1].[Prestation].[All]" allUniqueName="[Tableau1].[Prestation].[All]" dimensionUniqueName="[Tableau1]" displayFolder="" count="0" memberValueDatatype="130" unbalanced="0"/>
    <cacheHierarchy uniqueName="[Tableau1].[Colonne calculée 1]" caption="Colonne calculée 1" attribute="1" defaultMemberUniqueName="[Tableau1].[Colonne calculée 1].[All]" allUniqueName="[Tableau1].[Colonne calculée 1].[All]" dimensionUniqueName="[Tableau1]" displayFolder="" count="0" memberValueDatatype="20" unbalanced="0"/>
    <cacheHierarchy uniqueName="[Tableau2].[Numero Patient]" caption="Numero Patient" attribute="1" defaultMemberUniqueName="[Tableau2].[Numero Patient].[All]" allUniqueName="[Tableau2].[Numero Patient].[All]" dimensionUniqueName="[Tableau2]" displayFolder="" count="0" memberValueDatatype="20" unbalanced="0"/>
    <cacheHierarchy uniqueName="[Tableau2].[Durée du séjour]" caption="Durée du séjour" attribute="1" defaultMemberUniqueName="[Tableau2].[Durée du séjour].[All]" allUniqueName="[Tableau2].[Durée du séjour].[All]" dimensionUniqueName="[Tableau2]" displayFolder="" count="0" memberValueDatatype="20" unbalanced="0"/>
    <cacheHierarchy uniqueName="[Measures].[MoyJ]" caption="MoyJ" measure="1" displayFolder="" measureGroup="Tableau1" count="0" oneField="1">
      <fieldsUsage count="1">
        <fieldUsage x="0"/>
      </fieldsUsage>
    </cacheHierarchy>
    <cacheHierarchy uniqueName="[Measures].[TotJ]" caption="TotJ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Aucune mesure définie]" caption="__Aucune mesure définie" measure="1" displayFolder="" count="0" hidden="1"/>
    <cacheHierarchy uniqueName="[Measures].[Somme de Montant]" caption="Somme de Montant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3">
    <dimension measure="1" name="Measures" uniqueName="[Measures]" caption="Measures"/>
    <dimension name="Tableau1" uniqueName="[Tableau1]" caption="Tableau1"/>
    <dimension name="Tableau2" uniqueName="[Tableau2]" caption="Tableau2"/>
  </dimensions>
  <measureGroups count="2">
    <measureGroup name="Tableau1" caption="Tableau1"/>
    <measureGroup name="Tableau2" caption="Tableau2"/>
  </measureGroups>
  <maps count="3">
    <map measureGroup="0" dimension="1"/>
    <map measureGroup="0" dimension="2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7699B3-9C11-4709-A3D2-0F42A751B8DA}" name="Tableau croisé dynamique4" cacheId="41" applyNumberFormats="0" applyBorderFormats="0" applyFontFormats="0" applyPatternFormats="0" applyAlignmentFormats="0" applyWidthHeightFormats="1" dataCaption="Valeurs" tag="0846e663-18e2-47f1-b2a2-4141fbc1ec7e" updatedVersion="6" minRefreshableVersion="3" useAutoFormatting="1" itemPrintTitles="1" createdVersion="5" indent="0" outline="1" outlineData="1" multipleFieldFilters="0">
  <location ref="A21:B25" firstHeaderRow="1" firstDataRow="1" firstDataCol="1"/>
  <pivotFields count="2">
    <pivotField dataField="1" subtotalTop="0" showAll="0" defaultSubtotal="0"/>
    <pivotField axis="axisRow" allDrilled="1" subtotalTop="0" showAll="0" dataSourceSort="1" defaultSubtotal="0" defaultAttributeDrillState="1">
      <items count="3">
        <item x="0"/>
        <item x="1"/>
        <item x="2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fld="0" subtotal="count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59A856-06EC-4202-9F18-7C94602E313B}" name="Tableau croisé dynamique3" cacheId="40" applyNumberFormats="0" applyBorderFormats="0" applyFontFormats="0" applyPatternFormats="0" applyAlignmentFormats="0" applyWidthHeightFormats="1" dataCaption="Valeurs" tag="0a00972f-4f03-4cc9-94c5-2a15f444f531" updatedVersion="6" minRefreshableVersion="3" useAutoFormatting="1" itemPrintTitles="1" createdVersion="5" indent="0" outline="1" outlineData="1" multipleFieldFilters="0">
  <location ref="D21:G25" firstHeaderRow="0" firstDataRow="1" firstDataCol="1"/>
  <pivotFields count="4">
    <pivotField dataField="1" subtotalTop="0" showAll="0" defaultSubtotal="0"/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dataField="1" subtotalTop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fld="0" subtotal="count" baseField="0" baseItem="0"/>
    <dataField name="Somme de Montant" fld="2" baseField="0" baseItem="0"/>
    <dataField fld="3" subtotal="count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1BB93A-5FB3-40BA-AE77-9B5B94166E92}" name="Tableau1" displayName="Tableau1" ref="A1:E8" totalsRowShown="0">
  <autoFilter ref="A1:E8" xr:uid="{85598C52-9675-44A2-9503-E9C085B5E8AD}"/>
  <tableColumns count="5">
    <tableColumn id="1" xr3:uid="{CAFB89C5-6F0C-4BAE-BA95-3CD6C84CA5AA}" name="Numero Patient"/>
    <tableColumn id="2" xr3:uid="{B97F9758-B29D-453D-849D-78DF50BE3749}" name="Montant" dataDxfId="1"/>
    <tableColumn id="3" xr3:uid="{7B968058-ABB2-45EC-8788-EAFB6C320262}" name="Type"/>
    <tableColumn id="4" xr3:uid="{F0D94BC5-0476-40CA-9F61-47FB3EDF6D52}" name="Prestation"/>
    <tableColumn id="5" xr3:uid="{53AC7159-4386-474D-AECB-11C8BD876B57}" name="Sex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EEE2E8-0D22-4FF0-8329-463CA39AE634}" name="Tableau2" displayName="Tableau2" ref="H1:I4" totalsRowShown="0">
  <autoFilter ref="H1:I4" xr:uid="{8ECFBD49-578C-47BA-8475-8D637A997020}"/>
  <tableColumns count="2">
    <tableColumn id="1" xr3:uid="{AA448371-8248-4EA0-97FE-EC086AE861E9}" name="Numero Patient"/>
    <tableColumn id="2" xr3:uid="{9A91D566-BD3A-41A3-B947-8229834C1124}" name="Durée du séjo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C22A-9882-47D2-94B8-3980077C05CD}">
  <dimension ref="A1:L32"/>
  <sheetViews>
    <sheetView tabSelected="1" workbookViewId="0">
      <selection activeCell="F6" sqref="F6"/>
    </sheetView>
  </sheetViews>
  <sheetFormatPr baseColWidth="10" defaultRowHeight="14.4" x14ac:dyDescent="0.3"/>
  <cols>
    <col min="1" max="1" width="16.21875" customWidth="1"/>
    <col min="2" max="2" width="18.109375" customWidth="1"/>
    <col min="8" max="8" width="16.21875" customWidth="1"/>
    <col min="9" max="9" width="16.554687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s="3" t="s">
        <v>25</v>
      </c>
      <c r="H1" t="s">
        <v>0</v>
      </c>
      <c r="I1" s="3" t="s">
        <v>4</v>
      </c>
      <c r="L1" t="s">
        <v>5</v>
      </c>
    </row>
    <row r="2" spans="1:12" x14ac:dyDescent="0.3">
      <c r="A2">
        <v>1</v>
      </c>
      <c r="B2" s="2">
        <v>50</v>
      </c>
      <c r="C2" t="s">
        <v>5</v>
      </c>
      <c r="D2" t="s">
        <v>6</v>
      </c>
      <c r="E2" s="3" t="s">
        <v>26</v>
      </c>
      <c r="F2" s="2"/>
      <c r="H2">
        <v>1</v>
      </c>
      <c r="I2">
        <v>10</v>
      </c>
    </row>
    <row r="3" spans="1:12" x14ac:dyDescent="0.3">
      <c r="A3">
        <v>1</v>
      </c>
      <c r="B3" s="2">
        <v>75</v>
      </c>
      <c r="C3" t="s">
        <v>5</v>
      </c>
      <c r="D3" t="s">
        <v>7</v>
      </c>
      <c r="E3" s="3" t="s">
        <v>26</v>
      </c>
      <c r="F3" s="2"/>
      <c r="H3">
        <v>2</v>
      </c>
      <c r="I3">
        <v>12</v>
      </c>
    </row>
    <row r="4" spans="1:12" x14ac:dyDescent="0.3">
      <c r="A4">
        <v>1</v>
      </c>
      <c r="B4" s="2">
        <v>34</v>
      </c>
      <c r="C4" t="s">
        <v>8</v>
      </c>
      <c r="D4" t="s">
        <v>9</v>
      </c>
      <c r="E4" s="3" t="s">
        <v>26</v>
      </c>
      <c r="F4" s="2"/>
      <c r="H4">
        <v>3</v>
      </c>
      <c r="I4">
        <v>5</v>
      </c>
    </row>
    <row r="5" spans="1:12" x14ac:dyDescent="0.3">
      <c r="A5">
        <v>2</v>
      </c>
      <c r="B5" s="2">
        <v>65</v>
      </c>
      <c r="C5" t="s">
        <v>5</v>
      </c>
      <c r="D5" t="s">
        <v>6</v>
      </c>
      <c r="E5" s="3" t="s">
        <v>27</v>
      </c>
      <c r="F5" s="2"/>
    </row>
    <row r="6" spans="1:12" x14ac:dyDescent="0.3">
      <c r="A6">
        <v>2</v>
      </c>
      <c r="B6" s="2">
        <v>90</v>
      </c>
      <c r="C6" t="s">
        <v>8</v>
      </c>
      <c r="D6" t="s">
        <v>9</v>
      </c>
      <c r="E6" s="3" t="s">
        <v>27</v>
      </c>
      <c r="F6" s="2"/>
      <c r="H6" t="s">
        <v>21</v>
      </c>
      <c r="I6">
        <f>SUM(Tableau2[Durée du séjour])</f>
        <v>27</v>
      </c>
    </row>
    <row r="7" spans="1:12" x14ac:dyDescent="0.3">
      <c r="A7">
        <v>2</v>
      </c>
      <c r="B7" s="2">
        <v>34</v>
      </c>
      <c r="C7" t="s">
        <v>8</v>
      </c>
      <c r="D7" t="s">
        <v>10</v>
      </c>
      <c r="E7" s="3" t="s">
        <v>27</v>
      </c>
      <c r="F7" s="2"/>
    </row>
    <row r="8" spans="1:12" x14ac:dyDescent="0.3">
      <c r="A8">
        <v>3</v>
      </c>
      <c r="B8" s="2">
        <v>100</v>
      </c>
      <c r="C8" t="s">
        <v>11</v>
      </c>
      <c r="D8" t="s">
        <v>12</v>
      </c>
      <c r="E8" s="3" t="s">
        <v>27</v>
      </c>
      <c r="F8" s="2"/>
    </row>
    <row r="9" spans="1:12" x14ac:dyDescent="0.3">
      <c r="B9" s="2"/>
      <c r="E9" s="3"/>
      <c r="F9" s="2"/>
    </row>
    <row r="10" spans="1:12" ht="21" x14ac:dyDescent="0.4">
      <c r="A10" s="12" t="s">
        <v>15</v>
      </c>
    </row>
    <row r="11" spans="1:12" x14ac:dyDescent="0.3">
      <c r="C11" t="s">
        <v>1</v>
      </c>
      <c r="D11" t="s">
        <v>13</v>
      </c>
      <c r="E11" t="s">
        <v>14</v>
      </c>
    </row>
    <row r="12" spans="1:12" x14ac:dyDescent="0.3">
      <c r="A12" s="9" t="s">
        <v>22</v>
      </c>
      <c r="C12" s="2">
        <f>SUM(Tableau1[Montant])</f>
        <v>448</v>
      </c>
      <c r="D12" s="11">
        <f>27</f>
        <v>27</v>
      </c>
      <c r="E12" s="5">
        <f>C12/D12</f>
        <v>16.592592592592592</v>
      </c>
    </row>
    <row r="13" spans="1:12" x14ac:dyDescent="0.3">
      <c r="A13" s="9" t="s">
        <v>23</v>
      </c>
      <c r="C13" s="4">
        <f t="array" ref="C13">SUM((Tableau1[Type]=$L$1)*Tableau1[Montant])</f>
        <v>190</v>
      </c>
      <c r="D13" s="11">
        <v>22</v>
      </c>
      <c r="E13" s="10">
        <f>C13/D13</f>
        <v>8.6363636363636367</v>
      </c>
      <c r="F13" t="s">
        <v>29</v>
      </c>
    </row>
    <row r="14" spans="1:12" x14ac:dyDescent="0.3">
      <c r="A14" s="9" t="s">
        <v>24</v>
      </c>
      <c r="C14" s="4">
        <f t="array" ref="C14">SUM((Tableau1[Type]=$L$1)*Tableau1[Montant])</f>
        <v>190</v>
      </c>
      <c r="D14" s="11">
        <f>D12</f>
        <v>27</v>
      </c>
      <c r="E14" s="10">
        <f>C14/D14</f>
        <v>7.0370370370370372</v>
      </c>
      <c r="F14" s="6" t="s">
        <v>30</v>
      </c>
    </row>
    <row r="15" spans="1:12" x14ac:dyDescent="0.3">
      <c r="A15" s="9" t="s">
        <v>28</v>
      </c>
      <c r="C15" s="4">
        <f t="array" ref="C15">SUM((Tableau1[Type]=$L$1)*(Tableau1[Sexe]="F")*Tableau1[Montant])</f>
        <v>65</v>
      </c>
      <c r="D15" s="11">
        <v>17</v>
      </c>
      <c r="E15" s="10">
        <f>C15/D15</f>
        <v>3.8235294117647061</v>
      </c>
      <c r="F15" s="6" t="s">
        <v>31</v>
      </c>
    </row>
    <row r="16" spans="1:12" x14ac:dyDescent="0.3">
      <c r="A16" s="9"/>
      <c r="C16" s="4"/>
      <c r="D16" s="11"/>
      <c r="E16" s="14"/>
      <c r="F16" s="6"/>
    </row>
    <row r="17" spans="1:9" x14ac:dyDescent="0.3">
      <c r="A17" s="9"/>
      <c r="C17" s="4"/>
      <c r="D17" s="11"/>
      <c r="E17" s="14"/>
      <c r="F17" s="6"/>
    </row>
    <row r="18" spans="1:9" ht="21" x14ac:dyDescent="0.4">
      <c r="A18" s="12" t="s">
        <v>32</v>
      </c>
      <c r="C18" s="4"/>
      <c r="D18" s="11"/>
      <c r="E18" s="14"/>
      <c r="F18" s="6"/>
    </row>
    <row r="19" spans="1:9" x14ac:dyDescent="0.3">
      <c r="A19" s="9"/>
      <c r="C19" s="4"/>
      <c r="D19" s="11"/>
      <c r="E19" s="14"/>
      <c r="F19" s="6"/>
    </row>
    <row r="21" spans="1:9" x14ac:dyDescent="0.3">
      <c r="A21" s="8" t="s">
        <v>17</v>
      </c>
      <c r="B21" s="8" t="s">
        <v>16</v>
      </c>
      <c r="C21" s="8"/>
      <c r="D21" s="8" t="s">
        <v>17</v>
      </c>
      <c r="E21" s="8" t="s">
        <v>16</v>
      </c>
      <c r="F21" s="8" t="s">
        <v>19</v>
      </c>
      <c r="G21" s="8" t="s">
        <v>20</v>
      </c>
      <c r="H21" s="8"/>
      <c r="I21" s="8"/>
    </row>
    <row r="22" spans="1:9" x14ac:dyDescent="0.3">
      <c r="A22" s="9">
        <v>1</v>
      </c>
      <c r="B22" s="7">
        <v>15.9</v>
      </c>
      <c r="D22" s="9" t="s">
        <v>11</v>
      </c>
      <c r="E22" s="7">
        <v>20</v>
      </c>
      <c r="F22" s="7">
        <v>100</v>
      </c>
      <c r="G22" s="7">
        <v>5</v>
      </c>
    </row>
    <row r="23" spans="1:9" x14ac:dyDescent="0.3">
      <c r="A23" s="9">
        <v>2</v>
      </c>
      <c r="B23" s="7">
        <v>15.75</v>
      </c>
      <c r="D23" s="9" t="s">
        <v>5</v>
      </c>
      <c r="E23" s="7">
        <v>8.6363636363636367</v>
      </c>
      <c r="F23" s="7">
        <v>190</v>
      </c>
      <c r="G23" s="7">
        <v>22</v>
      </c>
    </row>
    <row r="24" spans="1:9" x14ac:dyDescent="0.3">
      <c r="A24" s="9">
        <v>3</v>
      </c>
      <c r="B24" s="7">
        <v>20</v>
      </c>
      <c r="D24" s="9" t="s">
        <v>8</v>
      </c>
      <c r="E24" s="7">
        <v>7.1818181818181817</v>
      </c>
      <c r="F24" s="7">
        <v>158</v>
      </c>
      <c r="G24" s="7">
        <v>22</v>
      </c>
    </row>
    <row r="25" spans="1:9" x14ac:dyDescent="0.3">
      <c r="A25" s="9" t="s">
        <v>18</v>
      </c>
      <c r="B25" s="7">
        <v>16.592592592592592</v>
      </c>
      <c r="D25" s="9" t="s">
        <v>18</v>
      </c>
      <c r="E25" s="7">
        <v>16.592592592592592</v>
      </c>
      <c r="F25" s="7">
        <v>448</v>
      </c>
      <c r="G25" s="7">
        <v>27</v>
      </c>
    </row>
    <row r="29" spans="1:9" x14ac:dyDescent="0.3">
      <c r="A29" s="9" t="s">
        <v>22</v>
      </c>
      <c r="C29" s="2">
        <f>SUM(Tableau1[Montant])</f>
        <v>448</v>
      </c>
      <c r="D29" s="11">
        <f>27</f>
        <v>27</v>
      </c>
      <c r="E29" s="5">
        <f>C29/D29</f>
        <v>16.592592592592592</v>
      </c>
      <c r="F29" s="11" t="s">
        <v>33</v>
      </c>
      <c r="G29" s="13" t="s">
        <v>34</v>
      </c>
    </row>
    <row r="30" spans="1:9" x14ac:dyDescent="0.3">
      <c r="A30" s="9" t="s">
        <v>23</v>
      </c>
      <c r="C30" s="4">
        <f t="array" ref="C30">SUM((Tableau1[Type]=$L$1)*Tableau1[Montant])</f>
        <v>190</v>
      </c>
      <c r="D30" s="11">
        <v>22</v>
      </c>
      <c r="E30" s="10">
        <f>C30/D30</f>
        <v>8.6363636363636367</v>
      </c>
      <c r="F30" s="11" t="s">
        <v>33</v>
      </c>
      <c r="G30" s="13" t="s">
        <v>34</v>
      </c>
      <c r="H30" s="6"/>
    </row>
    <row r="31" spans="1:9" x14ac:dyDescent="0.3">
      <c r="A31" t="s">
        <v>35</v>
      </c>
      <c r="D31" s="1"/>
      <c r="E31" s="4"/>
      <c r="F31" s="11"/>
      <c r="G31" s="14"/>
    </row>
    <row r="32" spans="1:9" x14ac:dyDescent="0.3">
      <c r="A32" t="s">
        <v>36</v>
      </c>
      <c r="G32" s="11"/>
    </row>
  </sheetData>
  <pageMargins left="0.7" right="0.7" top="0.75" bottom="0.75" header="0.3" footer="0.3"/>
  <pageSetup paperSize="9" orientation="portrait" horizontalDpi="0" verticalDpi="0"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708E93E154714785CC9388FE39E3FE" ma:contentTypeVersion="0" ma:contentTypeDescription="Crée un document." ma:contentTypeScope="" ma:versionID="3caccb000f54ffb29164d05c756657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3d6ca9f312fcd1c0ab10337cdbdb72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Props1.xml><?xml version="1.0" encoding="utf-8"?>
<ds:datastoreItem xmlns:ds="http://schemas.openxmlformats.org/officeDocument/2006/customXml" ds:itemID="{8BC57B47-CE96-47BC-98EF-86A508149A6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572C76-5541-45E5-9230-91A67890F9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E2A8743-1B84-4AF3-8EA6-82DF0E2E90A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28FB5A0-2B2E-4E4C-9AA3-91EA42B5C9B5}">
  <ds:schemaRefs/>
</ds:datastoreItem>
</file>

<file path=customXml/itemProps5.xml><?xml version="1.0" encoding="utf-8"?>
<ds:datastoreItem xmlns:ds="http://schemas.openxmlformats.org/officeDocument/2006/customXml" ds:itemID="{83D1B15B-CFCA-4307-854E-B350C872A856}">
  <ds:schemaRefs/>
</ds:datastoreItem>
</file>

<file path=customXml/itemProps6.xml><?xml version="1.0" encoding="utf-8"?>
<ds:datastoreItem xmlns:ds="http://schemas.openxmlformats.org/officeDocument/2006/customXml" ds:itemID="{2199F5A8-075E-4D69-A968-9EAC9801031F}">
  <ds:schemaRefs/>
</ds:datastoreItem>
</file>

<file path=customXml/itemProps7.xml><?xml version="1.0" encoding="utf-8"?>
<ds:datastoreItem xmlns:ds="http://schemas.openxmlformats.org/officeDocument/2006/customXml" ds:itemID="{81A84744-8816-48A6-8244-1E2C6F9AC977}">
  <ds:schemaRefs/>
</ds:datastoreItem>
</file>

<file path=customXml/itemProps8.xml><?xml version="1.0" encoding="utf-8"?>
<ds:datastoreItem xmlns:ds="http://schemas.openxmlformats.org/officeDocument/2006/customXml" ds:itemID="{2BA51119-E35D-4B96-A477-145AD476EAF2}">
  <ds:schemaRefs/>
</ds:datastoreItem>
</file>

<file path=customXml/itemProps9.xml><?xml version="1.0" encoding="utf-8"?>
<ds:datastoreItem xmlns:ds="http://schemas.openxmlformats.org/officeDocument/2006/customXml" ds:itemID="{D5FC743E-CAF1-4D6E-AB27-65EFF38338A8}">
  <ds:schemaRefs/>
</ds:datastoreItem>
</file>

<file path=customXml/itemProps10.xml><?xml version="1.0" encoding="utf-8"?>
<ds:datastoreItem xmlns:ds="http://schemas.openxmlformats.org/officeDocument/2006/customXml" ds:itemID="{2E48691C-47B1-43A1-A610-12B2C9149079}">
  <ds:schemaRefs/>
</ds:datastoreItem>
</file>

<file path=customXml/itemProps11.xml><?xml version="1.0" encoding="utf-8"?>
<ds:datastoreItem xmlns:ds="http://schemas.openxmlformats.org/officeDocument/2006/customXml" ds:itemID="{8E34B851-048F-487E-8A81-0FDE45FF57CE}">
  <ds:schemaRefs/>
</ds:datastoreItem>
</file>

<file path=customXml/itemProps12.xml><?xml version="1.0" encoding="utf-8"?>
<ds:datastoreItem xmlns:ds="http://schemas.openxmlformats.org/officeDocument/2006/customXml" ds:itemID="{FC36C950-A535-4A04-A699-08E9298DC165}">
  <ds:schemaRefs/>
</ds:datastoreItem>
</file>

<file path=customXml/itemProps13.xml><?xml version="1.0" encoding="utf-8"?>
<ds:datastoreItem xmlns:ds="http://schemas.openxmlformats.org/officeDocument/2006/customXml" ds:itemID="{BA3A9C27-B739-45F5-9B8C-9F28DBB773E1}">
  <ds:schemaRefs/>
</ds:datastoreItem>
</file>

<file path=customXml/itemProps14.xml><?xml version="1.0" encoding="utf-8"?>
<ds:datastoreItem xmlns:ds="http://schemas.openxmlformats.org/officeDocument/2006/customXml" ds:itemID="{3355BA33-E28C-48D4-8CCA-32AFA6501918}">
  <ds:schemaRefs/>
</ds:datastoreItem>
</file>

<file path=customXml/itemProps15.xml><?xml version="1.0" encoding="utf-8"?>
<ds:datastoreItem xmlns:ds="http://schemas.openxmlformats.org/officeDocument/2006/customXml" ds:itemID="{2EFE43E1-6B1B-4A22-8DB2-41C564892E34}">
  <ds:schemaRefs/>
</ds:datastoreItem>
</file>

<file path=customXml/itemProps16.xml><?xml version="1.0" encoding="utf-8"?>
<ds:datastoreItem xmlns:ds="http://schemas.openxmlformats.org/officeDocument/2006/customXml" ds:itemID="{A203D147-FDE7-49EB-B451-2F22173B66E9}">
  <ds:schemaRefs/>
</ds:datastoreItem>
</file>

<file path=customXml/itemProps17.xml><?xml version="1.0" encoding="utf-8"?>
<ds:datastoreItem xmlns:ds="http://schemas.openxmlformats.org/officeDocument/2006/customXml" ds:itemID="{564585EB-8AAD-402E-AD36-59DF6B377F4F}">
  <ds:schemaRefs/>
</ds:datastoreItem>
</file>

<file path=customXml/itemProps18.xml><?xml version="1.0" encoding="utf-8"?>
<ds:datastoreItem xmlns:ds="http://schemas.openxmlformats.org/officeDocument/2006/customXml" ds:itemID="{F1B436D1-5B51-444D-98B3-43AB74D1EAF2}">
  <ds:schemaRefs/>
</ds:datastoreItem>
</file>

<file path=customXml/itemProps19.xml><?xml version="1.0" encoding="utf-8"?>
<ds:datastoreItem xmlns:ds="http://schemas.openxmlformats.org/officeDocument/2006/customXml" ds:itemID="{5A49FC43-5BFB-45D9-B305-9AD853402E30}">
  <ds:schemaRefs/>
</ds:datastoreItem>
</file>

<file path=customXml/itemProps20.xml><?xml version="1.0" encoding="utf-8"?>
<ds:datastoreItem xmlns:ds="http://schemas.openxmlformats.org/officeDocument/2006/customXml" ds:itemID="{FAD3CFEF-CC4E-476A-9E97-34AC0ED86AA7}">
  <ds:schemaRefs/>
</ds:datastoreItem>
</file>

<file path=customXml/itemProps21.xml><?xml version="1.0" encoding="utf-8"?>
<ds:datastoreItem xmlns:ds="http://schemas.openxmlformats.org/officeDocument/2006/customXml" ds:itemID="{B0479FE0-81A8-4AE5-9A6F-D942D8BD57D9}">
  <ds:schemaRefs/>
</ds:datastoreItem>
</file>

<file path=customXml/itemProps22.xml><?xml version="1.0" encoding="utf-8"?>
<ds:datastoreItem xmlns:ds="http://schemas.openxmlformats.org/officeDocument/2006/customXml" ds:itemID="{7221EB8B-6A8E-4214-BE51-908C958FC5B1}">
  <ds:schemaRefs/>
</ds:datastoreItem>
</file>

<file path=customXml/itemProps23.xml><?xml version="1.0" encoding="utf-8"?>
<ds:datastoreItem xmlns:ds="http://schemas.openxmlformats.org/officeDocument/2006/customXml" ds:itemID="{A466BED7-0E4C-4789-96AE-6B8983A7AAEC}">
  <ds:schemaRefs/>
</ds:datastoreItem>
</file>

<file path=customXml/itemProps24.xml><?xml version="1.0" encoding="utf-8"?>
<ds:datastoreItem xmlns:ds="http://schemas.openxmlformats.org/officeDocument/2006/customXml" ds:itemID="{CD7D392A-10F6-4A0E-89ED-0FFC21889FB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Didier Hoornaert</dc:creator>
  <cp:keywords/>
  <dc:description/>
  <cp:lastModifiedBy>Didier Hoornaert</cp:lastModifiedBy>
  <cp:revision/>
  <dcterms:created xsi:type="dcterms:W3CDTF">2020-03-19T07:57:48Z</dcterms:created>
  <dcterms:modified xsi:type="dcterms:W3CDTF">2020-03-22T09:06:16Z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0x0101008B708E93E154714785CC9388FE39E3FE</vt:lpwstr>
  </property>
</Properties>
</file>