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 defaultThemeVersion="166925"/>
  <mc:AlternateContent xmlns:mc="http://schemas.openxmlformats.org/markup-compatibility/2006">
    <mc:Choice Requires="x15">
      <x15ac:absPath xmlns:x15ac="http://schemas.microsoft.com/office/spreadsheetml/2010/11/ac" url="H:\Nouveaux fichiers de contrôle TSC\"/>
    </mc:Choice>
  </mc:AlternateContent>
  <xr:revisionPtr revIDLastSave="0" documentId="13_ncr:1_{DC4718C0-F3F5-4FD3-904C-0F6A55CA5EE8}" xr6:coauthVersionLast="47" xr6:coauthVersionMax="47" xr10:uidLastSave="{00000000-0000-0000-0000-000000000000}"/>
  <bookViews>
    <workbookView xWindow="-120" yWindow="-120" windowWidth="38640" windowHeight="21120" xr2:uid="{DAB43462-E6C0-4DD6-8EE4-C02168F6D5A9}"/>
  </bookViews>
  <sheets>
    <sheet name="2025" sheetId="1" r:id="rId1"/>
    <sheet name="2026" sheetId="5" r:id="rId2"/>
    <sheet name="2027" sheetId="6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I10" i="1" l="1"/>
  <c r="AI10" i="5"/>
  <c r="R98" i="6"/>
  <c r="Q98" i="6" a="1"/>
  <c r="Q98" i="6" s="1"/>
  <c r="P98" i="6" a="1"/>
  <c r="P98" i="6" s="1"/>
  <c r="O98" i="6" a="1"/>
  <c r="O98" i="6" s="1"/>
  <c r="N98" i="6" a="1"/>
  <c r="N98" i="6" s="1"/>
  <c r="M98" i="6" a="1"/>
  <c r="M98" i="6" s="1"/>
  <c r="L98" i="6" a="1"/>
  <c r="L98" i="6" s="1"/>
  <c r="R90" i="6"/>
  <c r="Q90" i="6" a="1"/>
  <c r="Q90" i="6" s="1"/>
  <c r="P90" i="6" a="1"/>
  <c r="P90" i="6" s="1"/>
  <c r="O90" i="6" a="1"/>
  <c r="O90" i="6" s="1"/>
  <c r="N90" i="6" a="1"/>
  <c r="N90" i="6" s="1"/>
  <c r="M90" i="6" a="1"/>
  <c r="M90" i="6" s="1"/>
  <c r="L90" i="6" a="1"/>
  <c r="L90" i="6" s="1"/>
  <c r="R82" i="6"/>
  <c r="Q82" i="6" a="1"/>
  <c r="Q82" i="6" s="1"/>
  <c r="P82" i="6" a="1"/>
  <c r="P82" i="6" s="1"/>
  <c r="O82" i="6" a="1"/>
  <c r="O82" i="6" s="1"/>
  <c r="N82" i="6" a="1"/>
  <c r="N82" i="6" s="1"/>
  <c r="M82" i="6" a="1"/>
  <c r="M82" i="6" s="1"/>
  <c r="L82" i="6" a="1"/>
  <c r="L82" i="6" s="1"/>
  <c r="R74" i="6"/>
  <c r="Q74" i="6" a="1"/>
  <c r="Q74" i="6" s="1"/>
  <c r="P74" i="6" a="1"/>
  <c r="P74" i="6" s="1"/>
  <c r="O74" i="6" a="1"/>
  <c r="O74" i="6" s="1"/>
  <c r="N74" i="6" a="1"/>
  <c r="N74" i="6" s="1"/>
  <c r="M74" i="6" a="1"/>
  <c r="M74" i="6" s="1"/>
  <c r="L74" i="6" a="1"/>
  <c r="L74" i="6" s="1"/>
  <c r="R66" i="6"/>
  <c r="Q66" i="6" a="1"/>
  <c r="Q66" i="6" s="1"/>
  <c r="P66" i="6" a="1"/>
  <c r="P66" i="6" s="1"/>
  <c r="O66" i="6" a="1"/>
  <c r="O66" i="6" s="1"/>
  <c r="N66" i="6" a="1"/>
  <c r="N66" i="6" s="1"/>
  <c r="M66" i="6" a="1"/>
  <c r="M66" i="6" s="1"/>
  <c r="L66" i="6" a="1"/>
  <c r="L66" i="6" s="1"/>
  <c r="R58" i="6"/>
  <c r="Q58" i="6" a="1"/>
  <c r="Q58" i="6" s="1"/>
  <c r="P58" i="6" a="1"/>
  <c r="P58" i="6" s="1"/>
  <c r="O58" i="6" a="1"/>
  <c r="O58" i="6" s="1"/>
  <c r="N58" i="6" a="1"/>
  <c r="N58" i="6" s="1"/>
  <c r="M58" i="6" a="1"/>
  <c r="M58" i="6" s="1"/>
  <c r="L58" i="6" a="1"/>
  <c r="L58" i="6" s="1"/>
  <c r="R50" i="6"/>
  <c r="Q50" i="6" a="1"/>
  <c r="Q50" i="6" s="1"/>
  <c r="P50" i="6" a="1"/>
  <c r="P50" i="6" s="1"/>
  <c r="O50" i="6" a="1"/>
  <c r="O50" i="6" s="1"/>
  <c r="N50" i="6" a="1"/>
  <c r="N50" i="6" s="1"/>
  <c r="M50" i="6" a="1"/>
  <c r="M50" i="6" s="1"/>
  <c r="L50" i="6" a="1"/>
  <c r="L50" i="6" s="1"/>
  <c r="AU47" i="6"/>
  <c r="AT47" i="6"/>
  <c r="AS47" i="6"/>
  <c r="AR47" i="6"/>
  <c r="AQ47" i="6"/>
  <c r="AP47" i="6"/>
  <c r="AO47" i="6" a="1"/>
  <c r="AO47" i="6" s="1"/>
  <c r="AU46" i="6"/>
  <c r="AT46" i="6"/>
  <c r="AS46" i="6"/>
  <c r="AR46" i="6"/>
  <c r="AQ46" i="6"/>
  <c r="AP46" i="6"/>
  <c r="AO46" i="6" a="1"/>
  <c r="AO46" i="6" s="1"/>
  <c r="AU45" i="6"/>
  <c r="AT45" i="6"/>
  <c r="AS45" i="6"/>
  <c r="AR45" i="6"/>
  <c r="AQ45" i="6"/>
  <c r="AP45" i="6"/>
  <c r="AO45" i="6" a="1"/>
  <c r="AO45" i="6" s="1"/>
  <c r="AU44" i="6"/>
  <c r="AT44" i="6"/>
  <c r="AS44" i="6"/>
  <c r="AR44" i="6"/>
  <c r="AQ44" i="6"/>
  <c r="AP44" i="6"/>
  <c r="AO44" i="6" a="1"/>
  <c r="AO44" i="6" s="1"/>
  <c r="AU43" i="6"/>
  <c r="AT43" i="6"/>
  <c r="AS43" i="6"/>
  <c r="AR43" i="6"/>
  <c r="AQ43" i="6"/>
  <c r="AP43" i="6"/>
  <c r="AO43" i="6" a="1"/>
  <c r="AO43" i="6" s="1"/>
  <c r="AU42" i="6"/>
  <c r="AT42" i="6"/>
  <c r="AS42" i="6"/>
  <c r="AR42" i="6"/>
  <c r="AQ42" i="6"/>
  <c r="AP42" i="6"/>
  <c r="AO42" i="6" a="1"/>
  <c r="AO42" i="6" s="1"/>
  <c r="R42" i="6"/>
  <c r="Q42" i="6" a="1"/>
  <c r="Q42" i="6" s="1"/>
  <c r="P42" i="6" a="1"/>
  <c r="P42" i="6" s="1"/>
  <c r="O42" i="6" a="1"/>
  <c r="O42" i="6" s="1"/>
  <c r="N42" i="6" a="1"/>
  <c r="N42" i="6" s="1"/>
  <c r="M42" i="6" a="1"/>
  <c r="M42" i="6" s="1"/>
  <c r="L42" i="6" a="1"/>
  <c r="L42" i="6" s="1"/>
  <c r="AU41" i="6"/>
  <c r="AT41" i="6"/>
  <c r="AS41" i="6"/>
  <c r="AR41" i="6"/>
  <c r="AQ41" i="6"/>
  <c r="AP41" i="6"/>
  <c r="AO41" i="6" a="1"/>
  <c r="AO41" i="6" s="1"/>
  <c r="AU40" i="6"/>
  <c r="AT40" i="6"/>
  <c r="AS40" i="6"/>
  <c r="AR40" i="6"/>
  <c r="AQ40" i="6"/>
  <c r="AP40" i="6"/>
  <c r="AO40" i="6" a="1"/>
  <c r="AO40" i="6" s="1"/>
  <c r="AU39" i="6"/>
  <c r="AT39" i="6"/>
  <c r="AS39" i="6"/>
  <c r="AR39" i="6"/>
  <c r="AQ39" i="6"/>
  <c r="AP39" i="6"/>
  <c r="AO39" i="6" a="1"/>
  <c r="AO39" i="6" s="1"/>
  <c r="AU38" i="6"/>
  <c r="AT38" i="6"/>
  <c r="AS38" i="6"/>
  <c r="AR38" i="6"/>
  <c r="AQ38" i="6"/>
  <c r="AP38" i="6"/>
  <c r="AO38" i="6" a="1"/>
  <c r="AO38" i="6" s="1"/>
  <c r="AU37" i="6"/>
  <c r="AT37" i="6"/>
  <c r="AS37" i="6"/>
  <c r="AR37" i="6"/>
  <c r="AQ37" i="6"/>
  <c r="AP37" i="6"/>
  <c r="AO37" i="6" a="1"/>
  <c r="AO37" i="6" s="1"/>
  <c r="AU36" i="6"/>
  <c r="AT36" i="6"/>
  <c r="AS36" i="6"/>
  <c r="AR36" i="6"/>
  <c r="AQ36" i="6"/>
  <c r="AP36" i="6"/>
  <c r="AO36" i="6" a="1"/>
  <c r="AO36" i="6" s="1"/>
  <c r="R34" i="6"/>
  <c r="Q34" i="6" a="1"/>
  <c r="Q34" i="6" s="1"/>
  <c r="P34" i="6" a="1"/>
  <c r="P34" i="6" s="1"/>
  <c r="O34" i="6" a="1"/>
  <c r="O34" i="6" s="1"/>
  <c r="N34" i="6" a="1"/>
  <c r="N34" i="6" s="1"/>
  <c r="M34" i="6" a="1"/>
  <c r="M34" i="6" s="1"/>
  <c r="L34" i="6" a="1"/>
  <c r="L34" i="6" s="1"/>
  <c r="AS31" i="6"/>
  <c r="AQ31" i="6"/>
  <c r="AO31" i="6"/>
  <c r="R26" i="6"/>
  <c r="Q26" i="6" a="1"/>
  <c r="Q26" i="6" s="1"/>
  <c r="P26" i="6" a="1"/>
  <c r="P26" i="6" s="1"/>
  <c r="O26" i="6" a="1"/>
  <c r="O26" i="6" s="1"/>
  <c r="N26" i="6" a="1"/>
  <c r="N26" i="6" s="1"/>
  <c r="M26" i="6" a="1"/>
  <c r="M26" i="6" s="1"/>
  <c r="L26" i="6" a="1"/>
  <c r="L26" i="6" s="1"/>
  <c r="R18" i="6"/>
  <c r="Q18" i="6" a="1"/>
  <c r="Q18" i="6" s="1"/>
  <c r="P18" i="6" a="1"/>
  <c r="P18" i="6" s="1"/>
  <c r="O18" i="6" a="1"/>
  <c r="O18" i="6" s="1"/>
  <c r="N18" i="6" a="1"/>
  <c r="N18" i="6" s="1"/>
  <c r="M18" i="6" a="1"/>
  <c r="M18" i="6" s="1"/>
  <c r="L18" i="6" a="1"/>
  <c r="L18" i="6" s="1"/>
  <c r="AS14" i="6"/>
  <c r="R10" i="6"/>
  <c r="AB10" i="6" s="1"/>
  <c r="J18" i="6" s="1"/>
  <c r="Q10" i="6" a="1"/>
  <c r="Q10" i="6" s="1"/>
  <c r="AA10" i="6" s="1"/>
  <c r="P10" i="6" a="1"/>
  <c r="P10" i="6" s="1"/>
  <c r="O10" i="6" a="1"/>
  <c r="O10" i="6" s="1"/>
  <c r="Y10" i="6" s="1"/>
  <c r="N10" i="6" a="1"/>
  <c r="N10" i="6" s="1"/>
  <c r="X10" i="6" s="1"/>
  <c r="M10" i="6" a="1"/>
  <c r="M10" i="6" s="1"/>
  <c r="W10" i="6" s="1"/>
  <c r="L10" i="6" a="1"/>
  <c r="L10" i="6" s="1"/>
  <c r="V10" i="6" s="1"/>
  <c r="AR7" i="6"/>
  <c r="AO7" i="6"/>
  <c r="AC2" i="6"/>
  <c r="R98" i="5"/>
  <c r="Q98" i="5" a="1"/>
  <c r="Q98" i="5" s="1"/>
  <c r="P98" i="5" a="1"/>
  <c r="P98" i="5" s="1"/>
  <c r="O98" i="5" a="1"/>
  <c r="O98" i="5" s="1"/>
  <c r="N98" i="5" a="1"/>
  <c r="N98" i="5" s="1"/>
  <c r="M98" i="5" a="1"/>
  <c r="M98" i="5" s="1"/>
  <c r="L98" i="5" a="1"/>
  <c r="L98" i="5" s="1"/>
  <c r="R90" i="5"/>
  <c r="Q90" i="5" a="1"/>
  <c r="Q90" i="5" s="1"/>
  <c r="P90" i="5" a="1"/>
  <c r="P90" i="5" s="1"/>
  <c r="O90" i="5" a="1"/>
  <c r="O90" i="5" s="1"/>
  <c r="N90" i="5" a="1"/>
  <c r="N90" i="5" s="1"/>
  <c r="M90" i="5" a="1"/>
  <c r="M90" i="5" s="1"/>
  <c r="L90" i="5" a="1"/>
  <c r="L90" i="5" s="1"/>
  <c r="R82" i="5"/>
  <c r="Q82" i="5" a="1"/>
  <c r="Q82" i="5" s="1"/>
  <c r="P82" i="5" a="1"/>
  <c r="P82" i="5" s="1"/>
  <c r="O82" i="5" a="1"/>
  <c r="O82" i="5" s="1"/>
  <c r="N82" i="5" a="1"/>
  <c r="N82" i="5" s="1"/>
  <c r="M82" i="5" a="1"/>
  <c r="M82" i="5" s="1"/>
  <c r="L82" i="5" a="1"/>
  <c r="L82" i="5" s="1"/>
  <c r="R74" i="5"/>
  <c r="Q74" i="5" a="1"/>
  <c r="Q74" i="5" s="1"/>
  <c r="P74" i="5" a="1"/>
  <c r="P74" i="5" s="1"/>
  <c r="O74" i="5" a="1"/>
  <c r="O74" i="5" s="1"/>
  <c r="N74" i="5" a="1"/>
  <c r="N74" i="5" s="1"/>
  <c r="M74" i="5" a="1"/>
  <c r="M74" i="5" s="1"/>
  <c r="L74" i="5" a="1"/>
  <c r="L74" i="5" s="1"/>
  <c r="R66" i="5"/>
  <c r="Q66" i="5" a="1"/>
  <c r="Q66" i="5" s="1"/>
  <c r="P66" i="5" a="1"/>
  <c r="P66" i="5" s="1"/>
  <c r="O66" i="5" a="1"/>
  <c r="O66" i="5" s="1"/>
  <c r="N66" i="5" a="1"/>
  <c r="N66" i="5" s="1"/>
  <c r="M66" i="5" a="1"/>
  <c r="M66" i="5" s="1"/>
  <c r="L66" i="5" a="1"/>
  <c r="L66" i="5" s="1"/>
  <c r="R58" i="5"/>
  <c r="Q58" i="5" a="1"/>
  <c r="Q58" i="5" s="1"/>
  <c r="P58" i="5" a="1"/>
  <c r="P58" i="5" s="1"/>
  <c r="O58" i="5" a="1"/>
  <c r="O58" i="5" s="1"/>
  <c r="N58" i="5" a="1"/>
  <c r="N58" i="5" s="1"/>
  <c r="M58" i="5" a="1"/>
  <c r="M58" i="5" s="1"/>
  <c r="L58" i="5" a="1"/>
  <c r="L58" i="5" s="1"/>
  <c r="R50" i="5"/>
  <c r="Q50" i="5" a="1"/>
  <c r="Q50" i="5" s="1"/>
  <c r="P50" i="5" a="1"/>
  <c r="P50" i="5" s="1"/>
  <c r="O50" i="5" a="1"/>
  <c r="O50" i="5" s="1"/>
  <c r="N50" i="5" a="1"/>
  <c r="N50" i="5" s="1"/>
  <c r="M50" i="5" a="1"/>
  <c r="M50" i="5" s="1"/>
  <c r="L50" i="5" a="1"/>
  <c r="L50" i="5" s="1"/>
  <c r="AU47" i="5"/>
  <c r="AT47" i="5"/>
  <c r="AS47" i="5"/>
  <c r="AR47" i="5"/>
  <c r="AQ47" i="5"/>
  <c r="AP47" i="5"/>
  <c r="AO47" i="5" a="1"/>
  <c r="AO47" i="5" s="1"/>
  <c r="AU46" i="5"/>
  <c r="AT46" i="5"/>
  <c r="AS46" i="5"/>
  <c r="AR46" i="5"/>
  <c r="AQ46" i="5"/>
  <c r="AP46" i="5"/>
  <c r="AO46" i="5" a="1"/>
  <c r="AO46" i="5" s="1"/>
  <c r="AU45" i="5"/>
  <c r="AT45" i="5"/>
  <c r="AS45" i="5"/>
  <c r="AR45" i="5"/>
  <c r="AQ45" i="5"/>
  <c r="AP45" i="5"/>
  <c r="AO45" i="5" a="1"/>
  <c r="AO45" i="5" s="1"/>
  <c r="AU44" i="5"/>
  <c r="AT44" i="5"/>
  <c r="AS44" i="5"/>
  <c r="AR44" i="5"/>
  <c r="AQ44" i="5"/>
  <c r="AP44" i="5"/>
  <c r="AO44" i="5" a="1"/>
  <c r="AO44" i="5" s="1"/>
  <c r="AU43" i="5"/>
  <c r="AT43" i="5"/>
  <c r="AS43" i="5"/>
  <c r="AR43" i="5"/>
  <c r="AQ43" i="5"/>
  <c r="AP43" i="5"/>
  <c r="AO43" i="5" a="1"/>
  <c r="AO43" i="5" s="1"/>
  <c r="AU42" i="5"/>
  <c r="AT42" i="5"/>
  <c r="AS42" i="5"/>
  <c r="AR42" i="5"/>
  <c r="AQ42" i="5"/>
  <c r="AP42" i="5"/>
  <c r="AO42" i="5" a="1"/>
  <c r="AO42" i="5" s="1"/>
  <c r="R42" i="5"/>
  <c r="Q42" i="5" a="1"/>
  <c r="Q42" i="5" s="1"/>
  <c r="P42" i="5" a="1"/>
  <c r="P42" i="5" s="1"/>
  <c r="O42" i="5" a="1"/>
  <c r="O42" i="5" s="1"/>
  <c r="N42" i="5" a="1"/>
  <c r="N42" i="5" s="1"/>
  <c r="M42" i="5" a="1"/>
  <c r="M42" i="5" s="1"/>
  <c r="L42" i="5" a="1"/>
  <c r="L42" i="5" s="1"/>
  <c r="AU41" i="5"/>
  <c r="AT41" i="5"/>
  <c r="AS41" i="5"/>
  <c r="AR41" i="5"/>
  <c r="AQ41" i="5"/>
  <c r="AP41" i="5"/>
  <c r="AO41" i="5" a="1"/>
  <c r="AO41" i="5" s="1"/>
  <c r="AU40" i="5"/>
  <c r="AT40" i="5"/>
  <c r="AS40" i="5"/>
  <c r="AR40" i="5"/>
  <c r="AQ40" i="5"/>
  <c r="AP40" i="5"/>
  <c r="AO40" i="5" a="1"/>
  <c r="AO40" i="5" s="1"/>
  <c r="AU39" i="5"/>
  <c r="AT39" i="5"/>
  <c r="AS39" i="5"/>
  <c r="AR39" i="5"/>
  <c r="AQ39" i="5"/>
  <c r="AP39" i="5"/>
  <c r="AO39" i="5" a="1"/>
  <c r="AO39" i="5" s="1"/>
  <c r="AU38" i="5"/>
  <c r="AT38" i="5"/>
  <c r="AS38" i="5"/>
  <c r="AR38" i="5"/>
  <c r="AQ38" i="5"/>
  <c r="AP38" i="5"/>
  <c r="AO38" i="5" a="1"/>
  <c r="AO38" i="5" s="1"/>
  <c r="AU37" i="5"/>
  <c r="AT37" i="5"/>
  <c r="AS37" i="5"/>
  <c r="AR37" i="5"/>
  <c r="AQ37" i="5"/>
  <c r="AP37" i="5"/>
  <c r="AO37" i="5" a="1"/>
  <c r="AO37" i="5" s="1"/>
  <c r="AU36" i="5"/>
  <c r="AT36" i="5"/>
  <c r="AS36" i="5"/>
  <c r="AR36" i="5"/>
  <c r="AQ36" i="5"/>
  <c r="AP36" i="5"/>
  <c r="AO36" i="5" a="1"/>
  <c r="AO36" i="5" s="1"/>
  <c r="R34" i="5"/>
  <c r="Q34" i="5" a="1"/>
  <c r="Q34" i="5" s="1"/>
  <c r="P34" i="5" a="1"/>
  <c r="P34" i="5" s="1"/>
  <c r="O34" i="5" a="1"/>
  <c r="O34" i="5" s="1"/>
  <c r="N34" i="5" a="1"/>
  <c r="N34" i="5" s="1"/>
  <c r="M34" i="5" a="1"/>
  <c r="M34" i="5" s="1"/>
  <c r="L34" i="5" a="1"/>
  <c r="L34" i="5" s="1"/>
  <c r="AS31" i="5"/>
  <c r="AQ31" i="5"/>
  <c r="AO31" i="5"/>
  <c r="R26" i="5"/>
  <c r="Q26" i="5" a="1"/>
  <c r="Q26" i="5" s="1"/>
  <c r="P26" i="5" a="1"/>
  <c r="P26" i="5" s="1"/>
  <c r="O26" i="5" a="1"/>
  <c r="O26" i="5" s="1"/>
  <c r="N26" i="5" a="1"/>
  <c r="N26" i="5" s="1"/>
  <c r="M26" i="5" a="1"/>
  <c r="M26" i="5" s="1"/>
  <c r="L26" i="5" a="1"/>
  <c r="L26" i="5" s="1"/>
  <c r="R18" i="5"/>
  <c r="Q18" i="5" a="1"/>
  <c r="Q18" i="5" s="1"/>
  <c r="P18" i="5" a="1"/>
  <c r="P18" i="5" s="1"/>
  <c r="O18" i="5" a="1"/>
  <c r="O18" i="5" s="1"/>
  <c r="N18" i="5" a="1"/>
  <c r="N18" i="5" s="1"/>
  <c r="M18" i="5" a="1"/>
  <c r="M18" i="5" s="1"/>
  <c r="L18" i="5" a="1"/>
  <c r="L18" i="5" s="1"/>
  <c r="AS14" i="5"/>
  <c r="R10" i="5"/>
  <c r="AB10" i="5" s="1"/>
  <c r="J18" i="5" s="1"/>
  <c r="Q10" i="5" a="1"/>
  <c r="Q10" i="5" s="1"/>
  <c r="AA10" i="5" s="1"/>
  <c r="P10" i="5" a="1"/>
  <c r="P10" i="5" s="1"/>
  <c r="AH10" i="5" s="1"/>
  <c r="O10" i="5" a="1"/>
  <c r="O10" i="5" s="1"/>
  <c r="Y10" i="5" s="1"/>
  <c r="N10" i="5" a="1"/>
  <c r="N10" i="5" s="1"/>
  <c r="X10" i="5" s="1"/>
  <c r="M10" i="5" a="1"/>
  <c r="M10" i="5" s="1"/>
  <c r="W10" i="5" s="1"/>
  <c r="L10" i="5" a="1"/>
  <c r="L10" i="5" s="1"/>
  <c r="V10" i="5" s="1"/>
  <c r="AR7" i="5"/>
  <c r="AO7" i="5"/>
  <c r="AC2" i="5"/>
  <c r="AU47" i="1"/>
  <c r="AT47" i="1"/>
  <c r="AU46" i="1"/>
  <c r="AT46" i="1"/>
  <c r="AU45" i="1"/>
  <c r="AT45" i="1"/>
  <c r="AU44" i="1"/>
  <c r="AT44" i="1"/>
  <c r="AU43" i="1"/>
  <c r="AT43" i="1"/>
  <c r="AU42" i="1"/>
  <c r="AT42" i="1"/>
  <c r="AU41" i="1"/>
  <c r="AT41" i="1"/>
  <c r="AU40" i="1"/>
  <c r="AT40" i="1"/>
  <c r="AU39" i="1"/>
  <c r="AT39" i="1"/>
  <c r="AU38" i="1"/>
  <c r="AT38" i="1"/>
  <c r="AU37" i="1"/>
  <c r="AT37" i="1"/>
  <c r="AU36" i="1"/>
  <c r="AT36" i="1"/>
  <c r="AB18" i="6" l="1"/>
  <c r="J26" i="6" s="1"/>
  <c r="AB26" i="6" s="1"/>
  <c r="J34" i="6" s="1"/>
  <c r="AB34" i="6" s="1"/>
  <c r="J42" i="6" s="1"/>
  <c r="AB42" i="6" s="1"/>
  <c r="J50" i="6" s="1"/>
  <c r="AU48" i="1"/>
  <c r="AB50" i="6"/>
  <c r="J58" i="6" s="1"/>
  <c r="AB58" i="6" s="1"/>
  <c r="J66" i="6" s="1"/>
  <c r="AB66" i="6" s="1"/>
  <c r="J74" i="6" s="1"/>
  <c r="AB74" i="6" s="1"/>
  <c r="J82" i="6" s="1"/>
  <c r="AB82" i="6" s="1"/>
  <c r="J90" i="6" s="1"/>
  <c r="AB90" i="6" s="1"/>
  <c r="J98" i="6" s="1"/>
  <c r="AB98" i="6" s="1"/>
  <c r="AP14" i="6" s="1"/>
  <c r="AP48" i="6"/>
  <c r="AQ48" i="6"/>
  <c r="AU48" i="6"/>
  <c r="AR48" i="6"/>
  <c r="AS48" i="6"/>
  <c r="AT48" i="6"/>
  <c r="AB18" i="5"/>
  <c r="J26" i="5" s="1"/>
  <c r="AB26" i="5" s="1"/>
  <c r="J34" i="5" s="1"/>
  <c r="AB34" i="5" s="1"/>
  <c r="J42" i="5" s="1"/>
  <c r="AB42" i="5" s="1"/>
  <c r="J50" i="5" s="1"/>
  <c r="AB50" i="5" s="1"/>
  <c r="J58" i="5" s="1"/>
  <c r="AB58" i="5" s="1"/>
  <c r="J66" i="5" s="1"/>
  <c r="AB66" i="5" s="1"/>
  <c r="J74" i="5" s="1"/>
  <c r="AB74" i="5" s="1"/>
  <c r="J82" i="5" s="1"/>
  <c r="AB82" i="5" s="1"/>
  <c r="J90" i="5" s="1"/>
  <c r="AB90" i="5" s="1"/>
  <c r="J98" i="5" s="1"/>
  <c r="AB98" i="5" s="1"/>
  <c r="AS48" i="5"/>
  <c r="AR48" i="5"/>
  <c r="AT48" i="5"/>
  <c r="AP48" i="5"/>
  <c r="AQ48" i="5"/>
  <c r="AU48" i="5"/>
  <c r="AG10" i="6"/>
  <c r="AT20" i="6"/>
  <c r="G18" i="6"/>
  <c r="Y18" i="6" s="1"/>
  <c r="AO48" i="6"/>
  <c r="AE10" i="6"/>
  <c r="AR20" i="6"/>
  <c r="E18" i="6"/>
  <c r="W18" i="6" s="1"/>
  <c r="AH10" i="6"/>
  <c r="Z10" i="6"/>
  <c r="H18" i="6" s="1"/>
  <c r="Z18" i="6" s="1"/>
  <c r="I18" i="6"/>
  <c r="AA18" i="6" s="1"/>
  <c r="I26" i="6" s="1"/>
  <c r="AA26" i="6" s="1"/>
  <c r="I34" i="6" s="1"/>
  <c r="AA34" i="6" s="1"/>
  <c r="I42" i="6" s="1"/>
  <c r="AA42" i="6" s="1"/>
  <c r="I50" i="6" s="1"/>
  <c r="AA50" i="6" s="1"/>
  <c r="I58" i="6" s="1"/>
  <c r="AA58" i="6" s="1"/>
  <c r="I66" i="6" s="1"/>
  <c r="AA66" i="6" s="1"/>
  <c r="I74" i="6" s="1"/>
  <c r="AA74" i="6" s="1"/>
  <c r="I82" i="6" s="1"/>
  <c r="AA82" i="6" s="1"/>
  <c r="I90" i="6" s="1"/>
  <c r="AA90" i="6" s="1"/>
  <c r="I98" i="6" s="1"/>
  <c r="AA98" i="6" s="1"/>
  <c r="D18" i="6"/>
  <c r="V18" i="6" s="1"/>
  <c r="AD10" i="6"/>
  <c r="AP20" i="6"/>
  <c r="AF10" i="6"/>
  <c r="F18" i="6"/>
  <c r="X18" i="6" s="1"/>
  <c r="AF10" i="5"/>
  <c r="F18" i="5"/>
  <c r="X18" i="5" s="1"/>
  <c r="AG10" i="5"/>
  <c r="G18" i="5"/>
  <c r="Y18" i="5" s="1"/>
  <c r="AT20" i="5"/>
  <c r="I18" i="5"/>
  <c r="AA18" i="5" s="1"/>
  <c r="I26" i="5" s="1"/>
  <c r="AA26" i="5" s="1"/>
  <c r="I34" i="5" s="1"/>
  <c r="AA34" i="5" s="1"/>
  <c r="I42" i="5" s="1"/>
  <c r="AA42" i="5" s="1"/>
  <c r="I50" i="5" s="1"/>
  <c r="AA50" i="5" s="1"/>
  <c r="I58" i="5" s="1"/>
  <c r="AA58" i="5" s="1"/>
  <c r="I66" i="5" s="1"/>
  <c r="AA66" i="5" s="1"/>
  <c r="I74" i="5" s="1"/>
  <c r="AA74" i="5" s="1"/>
  <c r="I82" i="5" s="1"/>
  <c r="AA82" i="5" s="1"/>
  <c r="I90" i="5" s="1"/>
  <c r="AA90" i="5" s="1"/>
  <c r="I98" i="5" s="1"/>
  <c r="AA98" i="5" s="1"/>
  <c r="AE10" i="5"/>
  <c r="AR20" i="5"/>
  <c r="E18" i="5"/>
  <c r="W18" i="5" s="1"/>
  <c r="AO48" i="5"/>
  <c r="D18" i="5"/>
  <c r="V18" i="5" s="1"/>
  <c r="AD10" i="5"/>
  <c r="AP20" i="5"/>
  <c r="Z10" i="5"/>
  <c r="H18" i="5" s="1"/>
  <c r="Z18" i="5" s="1"/>
  <c r="AI10" i="6" l="1"/>
  <c r="AI18" i="6" s="1"/>
  <c r="AI26" i="6" s="1"/>
  <c r="AI34" i="6" s="1"/>
  <c r="AI42" i="6" s="1"/>
  <c r="AI50" i="6" s="1"/>
  <c r="AI58" i="6" s="1"/>
  <c r="AI66" i="6" s="1"/>
  <c r="AI74" i="6" s="1"/>
  <c r="AI82" i="6" s="1"/>
  <c r="AI90" i="6" s="1"/>
  <c r="AI98" i="6" s="1"/>
  <c r="AR2" i="6"/>
  <c r="AS2" i="6" s="1"/>
  <c r="AP14" i="5"/>
  <c r="AI18" i="5" s="1"/>
  <c r="AI26" i="5" s="1"/>
  <c r="AI34" i="5" s="1"/>
  <c r="AI42" i="5" s="1"/>
  <c r="AI50" i="5" s="1"/>
  <c r="AI58" i="5" s="1"/>
  <c r="AI66" i="5" s="1"/>
  <c r="AI74" i="5" s="1"/>
  <c r="AI82" i="5" s="1"/>
  <c r="AI90" i="5" s="1"/>
  <c r="AI98" i="5" s="1"/>
  <c r="AR2" i="5"/>
  <c r="AS2" i="5" s="1"/>
  <c r="F26" i="6"/>
  <c r="X26" i="6" s="1"/>
  <c r="AF18" i="6"/>
  <c r="AP21" i="6"/>
  <c r="D26" i="6"/>
  <c r="V26" i="6" s="1"/>
  <c r="AD18" i="6"/>
  <c r="AH18" i="6"/>
  <c r="H26" i="6"/>
  <c r="Z26" i="6" s="1"/>
  <c r="AR21" i="6"/>
  <c r="E26" i="6"/>
  <c r="W26" i="6" s="1"/>
  <c r="AE18" i="6"/>
  <c r="AT21" i="6"/>
  <c r="G26" i="6"/>
  <c r="Y26" i="6" s="1"/>
  <c r="AG18" i="6"/>
  <c r="H26" i="5"/>
  <c r="Z26" i="5" s="1"/>
  <c r="AH18" i="5"/>
  <c r="AP21" i="5"/>
  <c r="D26" i="5"/>
  <c r="V26" i="5" s="1"/>
  <c r="AD18" i="5"/>
  <c r="AR21" i="5"/>
  <c r="E26" i="5"/>
  <c r="W26" i="5" s="1"/>
  <c r="AE18" i="5"/>
  <c r="G26" i="5"/>
  <c r="Y26" i="5" s="1"/>
  <c r="AT21" i="5"/>
  <c r="AG18" i="5"/>
  <c r="F26" i="5"/>
  <c r="X26" i="5" s="1"/>
  <c r="AF18" i="5"/>
  <c r="AT22" i="6" l="1"/>
  <c r="G34" i="6"/>
  <c r="Y34" i="6" s="1"/>
  <c r="AG26" i="6"/>
  <c r="AR22" i="6"/>
  <c r="AE26" i="6"/>
  <c r="E34" i="6"/>
  <c r="W34" i="6" s="1"/>
  <c r="H34" i="6"/>
  <c r="Z34" i="6" s="1"/>
  <c r="AH26" i="6"/>
  <c r="AP22" i="6"/>
  <c r="AD26" i="6"/>
  <c r="D34" i="6"/>
  <c r="V34" i="6" s="1"/>
  <c r="F34" i="6"/>
  <c r="X34" i="6" s="1"/>
  <c r="AF26" i="6"/>
  <c r="F34" i="5"/>
  <c r="X34" i="5" s="1"/>
  <c r="AF26" i="5"/>
  <c r="AT22" i="5"/>
  <c r="G34" i="5"/>
  <c r="Y34" i="5" s="1"/>
  <c r="AG26" i="5"/>
  <c r="AR22" i="5"/>
  <c r="E34" i="5"/>
  <c r="W34" i="5" s="1"/>
  <c r="AE26" i="5"/>
  <c r="AP22" i="5"/>
  <c r="AD26" i="5"/>
  <c r="D34" i="5"/>
  <c r="V34" i="5" s="1"/>
  <c r="AH26" i="5"/>
  <c r="H34" i="5"/>
  <c r="Z34" i="5" s="1"/>
  <c r="F42" i="6" l="1"/>
  <c r="X42" i="6" s="1"/>
  <c r="AF34" i="6"/>
  <c r="AP23" i="6"/>
  <c r="D42" i="6"/>
  <c r="V42" i="6" s="1"/>
  <c r="AD34" i="6"/>
  <c r="H42" i="6"/>
  <c r="Z42" i="6" s="1"/>
  <c r="AH34" i="6"/>
  <c r="E42" i="6"/>
  <c r="W42" i="6" s="1"/>
  <c r="AR23" i="6"/>
  <c r="AE34" i="6"/>
  <c r="AT23" i="6"/>
  <c r="G42" i="6"/>
  <c r="Y42" i="6" s="1"/>
  <c r="AG34" i="6"/>
  <c r="H42" i="5"/>
  <c r="Z42" i="5" s="1"/>
  <c r="AH34" i="5"/>
  <c r="D42" i="5"/>
  <c r="V42" i="5" s="1"/>
  <c r="AP23" i="5"/>
  <c r="AD34" i="5"/>
  <c r="E42" i="5"/>
  <c r="W42" i="5" s="1"/>
  <c r="AR23" i="5"/>
  <c r="AE34" i="5"/>
  <c r="G42" i="5"/>
  <c r="Y42" i="5" s="1"/>
  <c r="AT23" i="5"/>
  <c r="AG34" i="5"/>
  <c r="F42" i="5"/>
  <c r="X42" i="5" s="1"/>
  <c r="AF34" i="5"/>
  <c r="AH42" i="6" l="1"/>
  <c r="H50" i="6"/>
  <c r="Z50" i="6" s="1"/>
  <c r="AG42" i="6"/>
  <c r="AT24" i="6"/>
  <c r="G50" i="6"/>
  <c r="Y50" i="6" s="1"/>
  <c r="AE42" i="6"/>
  <c r="AR24" i="6"/>
  <c r="E50" i="6"/>
  <c r="W50" i="6" s="1"/>
  <c r="AP24" i="6"/>
  <c r="AD42" i="6"/>
  <c r="D50" i="6"/>
  <c r="V50" i="6" s="1"/>
  <c r="AF42" i="6"/>
  <c r="F50" i="6"/>
  <c r="X50" i="6" s="1"/>
  <c r="AG42" i="5"/>
  <c r="AT24" i="5"/>
  <c r="G50" i="5"/>
  <c r="Y50" i="5" s="1"/>
  <c r="AF42" i="5"/>
  <c r="F50" i="5"/>
  <c r="X50" i="5" s="1"/>
  <c r="AE42" i="5"/>
  <c r="AR24" i="5"/>
  <c r="E50" i="5"/>
  <c r="W50" i="5" s="1"/>
  <c r="AD42" i="5"/>
  <c r="AP24" i="5"/>
  <c r="D50" i="5"/>
  <c r="V50" i="5" s="1"/>
  <c r="H50" i="5"/>
  <c r="Z50" i="5" s="1"/>
  <c r="AH42" i="5"/>
  <c r="E58" i="6" l="1"/>
  <c r="W58" i="6" s="1"/>
  <c r="AR25" i="6"/>
  <c r="AE50" i="6"/>
  <c r="G58" i="6"/>
  <c r="Y58" i="6" s="1"/>
  <c r="AG50" i="6"/>
  <c r="AT25" i="6"/>
  <c r="F58" i="6"/>
  <c r="X58" i="6" s="1"/>
  <c r="AF50" i="6"/>
  <c r="H58" i="6"/>
  <c r="Z58" i="6" s="1"/>
  <c r="AH50" i="6"/>
  <c r="AP25" i="6"/>
  <c r="D58" i="6"/>
  <c r="V58" i="6" s="1"/>
  <c r="AD50" i="6"/>
  <c r="AP25" i="5"/>
  <c r="D58" i="5"/>
  <c r="V58" i="5" s="1"/>
  <c r="AD50" i="5"/>
  <c r="F58" i="5"/>
  <c r="X58" i="5" s="1"/>
  <c r="AF50" i="5"/>
  <c r="H58" i="5"/>
  <c r="Z58" i="5" s="1"/>
  <c r="AH50" i="5"/>
  <c r="E58" i="5"/>
  <c r="W58" i="5" s="1"/>
  <c r="AE50" i="5"/>
  <c r="AR25" i="5"/>
  <c r="G58" i="5"/>
  <c r="Y58" i="5" s="1"/>
  <c r="AG50" i="5"/>
  <c r="AT25" i="5"/>
  <c r="AS47" i="1"/>
  <c r="AS46" i="1"/>
  <c r="AS45" i="1"/>
  <c r="AS44" i="1"/>
  <c r="AS43" i="1"/>
  <c r="AS42" i="1"/>
  <c r="AS41" i="1"/>
  <c r="AS40" i="1"/>
  <c r="AS39" i="1"/>
  <c r="AS38" i="1"/>
  <c r="AS37" i="1"/>
  <c r="AR47" i="1"/>
  <c r="AR46" i="1"/>
  <c r="AR45" i="1"/>
  <c r="AR44" i="1"/>
  <c r="AR43" i="1"/>
  <c r="AR42" i="1"/>
  <c r="AR41" i="1"/>
  <c r="AR40" i="1"/>
  <c r="AR39" i="1"/>
  <c r="AR38" i="1"/>
  <c r="AR37" i="1"/>
  <c r="AQ47" i="1"/>
  <c r="AQ46" i="1"/>
  <c r="AQ45" i="1"/>
  <c r="AQ44" i="1"/>
  <c r="AQ43" i="1"/>
  <c r="AQ42" i="1"/>
  <c r="AQ41" i="1"/>
  <c r="AQ40" i="1"/>
  <c r="AQ39" i="1"/>
  <c r="AQ38" i="1"/>
  <c r="AP47" i="1"/>
  <c r="AP46" i="1"/>
  <c r="AP45" i="1"/>
  <c r="AP44" i="1"/>
  <c r="AP43" i="1"/>
  <c r="AP42" i="1"/>
  <c r="AP41" i="1"/>
  <c r="AP40" i="1"/>
  <c r="AP39" i="1"/>
  <c r="AP38" i="1"/>
  <c r="AO47" i="1" a="1"/>
  <c r="AO47" i="1" s="1"/>
  <c r="AO46" i="1" a="1"/>
  <c r="AO46" i="1" s="1"/>
  <c r="AO45" i="1" a="1"/>
  <c r="AO45" i="1" s="1"/>
  <c r="AO44" i="1" a="1"/>
  <c r="AO44" i="1" s="1"/>
  <c r="AO43" i="1" a="1"/>
  <c r="AO43" i="1" s="1"/>
  <c r="AO42" i="1" a="1"/>
  <c r="AO42" i="1" s="1"/>
  <c r="AO41" i="1" a="1"/>
  <c r="AO41" i="1" s="1"/>
  <c r="AO40" i="1" a="1"/>
  <c r="AO40" i="1" s="1"/>
  <c r="AO39" i="1" a="1"/>
  <c r="AO39" i="1" s="1"/>
  <c r="AO38" i="1" a="1"/>
  <c r="AO38" i="1" s="1"/>
  <c r="AQ37" i="1"/>
  <c r="AP37" i="1"/>
  <c r="AO37" i="1" a="1"/>
  <c r="AO37" i="1" s="1"/>
  <c r="AO36" i="1" a="1"/>
  <c r="AO36" i="1" s="1"/>
  <c r="P10" i="1" a="1"/>
  <c r="P10" i="1" s="1"/>
  <c r="AS36" i="1"/>
  <c r="AR36" i="1"/>
  <c r="AQ36" i="1"/>
  <c r="AP36" i="1"/>
  <c r="R10" i="1"/>
  <c r="H66" i="6" l="1"/>
  <c r="Z66" i="6" s="1"/>
  <c r="AH58" i="6"/>
  <c r="AD58" i="6"/>
  <c r="AP26" i="6"/>
  <c r="D66" i="6"/>
  <c r="V66" i="6" s="1"/>
  <c r="AF58" i="6"/>
  <c r="F66" i="6"/>
  <c r="X66" i="6" s="1"/>
  <c r="AT26" i="6"/>
  <c r="AG58" i="6"/>
  <c r="G66" i="6"/>
  <c r="Y66" i="6" s="1"/>
  <c r="AE58" i="6"/>
  <c r="AR26" i="6"/>
  <c r="E66" i="6"/>
  <c r="W66" i="6" s="1"/>
  <c r="AE58" i="5"/>
  <c r="AR26" i="5"/>
  <c r="E66" i="5"/>
  <c r="W66" i="5" s="1"/>
  <c r="AF58" i="5"/>
  <c r="F66" i="5"/>
  <c r="X66" i="5" s="1"/>
  <c r="AD58" i="5"/>
  <c r="AP26" i="5"/>
  <c r="D66" i="5"/>
  <c r="V66" i="5" s="1"/>
  <c r="AT26" i="5"/>
  <c r="AG58" i="5"/>
  <c r="G66" i="5"/>
  <c r="Y66" i="5" s="1"/>
  <c r="AH58" i="5"/>
  <c r="H66" i="5"/>
  <c r="Z66" i="5" s="1"/>
  <c r="AR48" i="1"/>
  <c r="AT48" i="1"/>
  <c r="AQ48" i="1"/>
  <c r="AS48" i="1"/>
  <c r="AO48" i="1"/>
  <c r="AP48" i="1"/>
  <c r="AR27" i="6" l="1"/>
  <c r="E74" i="6"/>
  <c r="W74" i="6" s="1"/>
  <c r="AE66" i="6"/>
  <c r="AT27" i="6"/>
  <c r="G74" i="6"/>
  <c r="Y74" i="6" s="1"/>
  <c r="AG66" i="6"/>
  <c r="F74" i="6"/>
  <c r="X74" i="6" s="1"/>
  <c r="AF66" i="6"/>
  <c r="AP27" i="6"/>
  <c r="D74" i="6"/>
  <c r="V74" i="6" s="1"/>
  <c r="AD66" i="6"/>
  <c r="H74" i="6"/>
  <c r="Z74" i="6" s="1"/>
  <c r="AH66" i="6"/>
  <c r="H74" i="5"/>
  <c r="Z74" i="5" s="1"/>
  <c r="AH66" i="5"/>
  <c r="AT27" i="5"/>
  <c r="G74" i="5"/>
  <c r="Y74" i="5" s="1"/>
  <c r="AG66" i="5"/>
  <c r="AP27" i="5"/>
  <c r="D74" i="5"/>
  <c r="V74" i="5" s="1"/>
  <c r="AD66" i="5"/>
  <c r="F74" i="5"/>
  <c r="X74" i="5" s="1"/>
  <c r="AF66" i="5"/>
  <c r="AR27" i="5"/>
  <c r="E74" i="5"/>
  <c r="W74" i="5" s="1"/>
  <c r="AE66" i="5"/>
  <c r="AQ31" i="1"/>
  <c r="AS31" i="1"/>
  <c r="AO31" i="1"/>
  <c r="AH74" i="6" l="1"/>
  <c r="H82" i="6"/>
  <c r="Z82" i="6" s="1"/>
  <c r="AP28" i="6"/>
  <c r="D82" i="6"/>
  <c r="V82" i="6" s="1"/>
  <c r="AD74" i="6"/>
  <c r="F82" i="6"/>
  <c r="X82" i="6" s="1"/>
  <c r="AF74" i="6"/>
  <c r="G82" i="6"/>
  <c r="Y82" i="6" s="1"/>
  <c r="AT28" i="6"/>
  <c r="AG74" i="6"/>
  <c r="AR28" i="6"/>
  <c r="E82" i="6"/>
  <c r="W82" i="6" s="1"/>
  <c r="AE74" i="6"/>
  <c r="E82" i="5"/>
  <c r="W82" i="5" s="1"/>
  <c r="AR28" i="5"/>
  <c r="AE74" i="5"/>
  <c r="D82" i="5"/>
  <c r="V82" i="5" s="1"/>
  <c r="AP28" i="5"/>
  <c r="AD74" i="5"/>
  <c r="F82" i="5"/>
  <c r="X82" i="5" s="1"/>
  <c r="AF74" i="5"/>
  <c r="AT28" i="5"/>
  <c r="AG74" i="5"/>
  <c r="G82" i="5"/>
  <c r="Y82" i="5" s="1"/>
  <c r="AH74" i="5"/>
  <c r="H82" i="5"/>
  <c r="Z82" i="5" s="1"/>
  <c r="AR7" i="1"/>
  <c r="AO7" i="1"/>
  <c r="AR29" i="6" l="1"/>
  <c r="AE82" i="6"/>
  <c r="E90" i="6"/>
  <c r="W90" i="6" s="1"/>
  <c r="AT29" i="6"/>
  <c r="G90" i="6"/>
  <c r="Y90" i="6" s="1"/>
  <c r="AG82" i="6"/>
  <c r="F90" i="6"/>
  <c r="X90" i="6" s="1"/>
  <c r="AF82" i="6"/>
  <c r="H90" i="6"/>
  <c r="Z90" i="6" s="1"/>
  <c r="AH82" i="6"/>
  <c r="AP29" i="6"/>
  <c r="D90" i="6"/>
  <c r="V90" i="6" s="1"/>
  <c r="AD82" i="6"/>
  <c r="AT29" i="5"/>
  <c r="G90" i="5"/>
  <c r="Y90" i="5" s="1"/>
  <c r="AG82" i="5"/>
  <c r="H90" i="5"/>
  <c r="Z90" i="5" s="1"/>
  <c r="AH82" i="5"/>
  <c r="AF82" i="5"/>
  <c r="F90" i="5"/>
  <c r="X90" i="5" s="1"/>
  <c r="AP29" i="5"/>
  <c r="D90" i="5"/>
  <c r="V90" i="5" s="1"/>
  <c r="AD82" i="5"/>
  <c r="AR29" i="5"/>
  <c r="E90" i="5"/>
  <c r="W90" i="5" s="1"/>
  <c r="AE82" i="5"/>
  <c r="AC2" i="1"/>
  <c r="F98" i="6" l="1"/>
  <c r="X98" i="6" s="1"/>
  <c r="AF98" i="6" s="1"/>
  <c r="AF90" i="6"/>
  <c r="AP30" i="6"/>
  <c r="D98" i="6"/>
  <c r="V98" i="6" s="1"/>
  <c r="AD90" i="6"/>
  <c r="H98" i="6"/>
  <c r="Z98" i="6" s="1"/>
  <c r="AH98" i="6" s="1"/>
  <c r="AH90" i="6"/>
  <c r="G98" i="6"/>
  <c r="Y98" i="6" s="1"/>
  <c r="AT30" i="6"/>
  <c r="AG90" i="6"/>
  <c r="E98" i="6"/>
  <c r="W98" i="6" s="1"/>
  <c r="AR30" i="6"/>
  <c r="AE90" i="6"/>
  <c r="AP30" i="5"/>
  <c r="D98" i="5"/>
  <c r="V98" i="5" s="1"/>
  <c r="AD90" i="5"/>
  <c r="AR30" i="5"/>
  <c r="E98" i="5"/>
  <c r="W98" i="5" s="1"/>
  <c r="AE90" i="5"/>
  <c r="F98" i="5"/>
  <c r="X98" i="5" s="1"/>
  <c r="AF98" i="5" s="1"/>
  <c r="AF90" i="5"/>
  <c r="H98" i="5"/>
  <c r="Z98" i="5" s="1"/>
  <c r="AH98" i="5" s="1"/>
  <c r="AH90" i="5"/>
  <c r="G98" i="5"/>
  <c r="Y98" i="5" s="1"/>
  <c r="AG90" i="5"/>
  <c r="AT30" i="5"/>
  <c r="R98" i="1"/>
  <c r="Q98" i="1" a="1"/>
  <c r="Q98" i="1" s="1"/>
  <c r="P98" i="1" a="1"/>
  <c r="P98" i="1" s="1"/>
  <c r="O98" i="1" a="1"/>
  <c r="O98" i="1" s="1"/>
  <c r="N98" i="1" a="1"/>
  <c r="N98" i="1" s="1"/>
  <c r="M98" i="1" a="1"/>
  <c r="M98" i="1" s="1"/>
  <c r="L98" i="1" a="1"/>
  <c r="L98" i="1" s="1"/>
  <c r="R90" i="1"/>
  <c r="Q90" i="1" a="1"/>
  <c r="Q90" i="1" s="1"/>
  <c r="P90" i="1" a="1"/>
  <c r="P90" i="1" s="1"/>
  <c r="O90" i="1" a="1"/>
  <c r="O90" i="1" s="1"/>
  <c r="N90" i="1" a="1"/>
  <c r="N90" i="1" s="1"/>
  <c r="M90" i="1" a="1"/>
  <c r="M90" i="1" s="1"/>
  <c r="L90" i="1" a="1"/>
  <c r="L90" i="1" s="1"/>
  <c r="R82" i="1"/>
  <c r="Q82" i="1" a="1"/>
  <c r="Q82" i="1" s="1"/>
  <c r="P82" i="1" a="1"/>
  <c r="P82" i="1" s="1"/>
  <c r="O82" i="1" a="1"/>
  <c r="O82" i="1" s="1"/>
  <c r="N82" i="1" a="1"/>
  <c r="N82" i="1" s="1"/>
  <c r="M82" i="1" a="1"/>
  <c r="M82" i="1" s="1"/>
  <c r="L82" i="1" a="1"/>
  <c r="L82" i="1" s="1"/>
  <c r="R74" i="1"/>
  <c r="Q74" i="1" a="1"/>
  <c r="Q74" i="1" s="1"/>
  <c r="P74" i="1" a="1"/>
  <c r="P74" i="1" s="1"/>
  <c r="O74" i="1" a="1"/>
  <c r="O74" i="1" s="1"/>
  <c r="N74" i="1" a="1"/>
  <c r="N74" i="1" s="1"/>
  <c r="M74" i="1" a="1"/>
  <c r="M74" i="1" s="1"/>
  <c r="L74" i="1" a="1"/>
  <c r="L74" i="1" s="1"/>
  <c r="R66" i="1"/>
  <c r="Q66" i="1" a="1"/>
  <c r="Q66" i="1" s="1"/>
  <c r="P66" i="1" a="1"/>
  <c r="P66" i="1" s="1"/>
  <c r="O66" i="1" a="1"/>
  <c r="O66" i="1" s="1"/>
  <c r="N66" i="1" a="1"/>
  <c r="N66" i="1" s="1"/>
  <c r="M66" i="1" a="1"/>
  <c r="M66" i="1" s="1"/>
  <c r="L66" i="1" a="1"/>
  <c r="L66" i="1" s="1"/>
  <c r="R58" i="1"/>
  <c r="Q58" i="1" a="1"/>
  <c r="Q58" i="1" s="1"/>
  <c r="P58" i="1" a="1"/>
  <c r="P58" i="1" s="1"/>
  <c r="O58" i="1" a="1"/>
  <c r="O58" i="1" s="1"/>
  <c r="N58" i="1" a="1"/>
  <c r="N58" i="1" s="1"/>
  <c r="M58" i="1" a="1"/>
  <c r="M58" i="1" s="1"/>
  <c r="L58" i="1" a="1"/>
  <c r="L58" i="1" s="1"/>
  <c r="R50" i="1"/>
  <c r="Q50" i="1" a="1"/>
  <c r="Q50" i="1" s="1"/>
  <c r="P50" i="1" a="1"/>
  <c r="P50" i="1" s="1"/>
  <c r="O50" i="1" a="1"/>
  <c r="O50" i="1" s="1"/>
  <c r="N50" i="1" a="1"/>
  <c r="N50" i="1" s="1"/>
  <c r="M50" i="1" a="1"/>
  <c r="M50" i="1" s="1"/>
  <c r="L50" i="1" a="1"/>
  <c r="L50" i="1" s="1"/>
  <c r="R42" i="1"/>
  <c r="Q42" i="1" a="1"/>
  <c r="Q42" i="1" s="1"/>
  <c r="P42" i="1" a="1"/>
  <c r="P42" i="1" s="1"/>
  <c r="O42" i="1" a="1"/>
  <c r="O42" i="1" s="1"/>
  <c r="N42" i="1" a="1"/>
  <c r="N42" i="1" s="1"/>
  <c r="M42" i="1" a="1"/>
  <c r="M42" i="1" s="1"/>
  <c r="L42" i="1" a="1"/>
  <c r="L42" i="1" s="1"/>
  <c r="R34" i="1"/>
  <c r="Q34" i="1" a="1"/>
  <c r="Q34" i="1" s="1"/>
  <c r="P34" i="1" a="1"/>
  <c r="P34" i="1" s="1"/>
  <c r="O34" i="1" a="1"/>
  <c r="O34" i="1" s="1"/>
  <c r="N34" i="1" a="1"/>
  <c r="N34" i="1" s="1"/>
  <c r="M34" i="1" a="1"/>
  <c r="M34" i="1" s="1"/>
  <c r="L34" i="1" a="1"/>
  <c r="L34" i="1" s="1"/>
  <c r="R26" i="1"/>
  <c r="Q26" i="1" a="1"/>
  <c r="Q26" i="1" s="1"/>
  <c r="P26" i="1" a="1"/>
  <c r="P26" i="1" s="1"/>
  <c r="O26" i="1" a="1"/>
  <c r="O26" i="1" s="1"/>
  <c r="N26" i="1" a="1"/>
  <c r="N26" i="1" s="1"/>
  <c r="M26" i="1" a="1"/>
  <c r="M26" i="1" s="1"/>
  <c r="L26" i="1" a="1"/>
  <c r="L26" i="1" s="1"/>
  <c r="R18" i="1"/>
  <c r="Q18" i="1" a="1"/>
  <c r="Q18" i="1" s="1"/>
  <c r="P18" i="1" a="1"/>
  <c r="P18" i="1" s="1"/>
  <c r="O18" i="1" a="1"/>
  <c r="O18" i="1" s="1"/>
  <c r="N18" i="1" a="1"/>
  <c r="N18" i="1" s="1"/>
  <c r="M18" i="1" a="1"/>
  <c r="M18" i="1" s="1"/>
  <c r="L18" i="1" a="1"/>
  <c r="L18" i="1" s="1"/>
  <c r="Q10" i="1" a="1"/>
  <c r="Q10" i="1" s="1"/>
  <c r="AA10" i="1" s="1"/>
  <c r="I18" i="1" s="1"/>
  <c r="AH10" i="1"/>
  <c r="O10" i="1" a="1"/>
  <c r="O10" i="1" s="1"/>
  <c r="Y10" i="1" s="1"/>
  <c r="N10" i="1" a="1"/>
  <c r="N10" i="1" s="1"/>
  <c r="X10" i="1" s="1"/>
  <c r="M10" i="1" a="1"/>
  <c r="M10" i="1" s="1"/>
  <c r="L10" i="1" a="1"/>
  <c r="L10" i="1" s="1"/>
  <c r="AD98" i="6" l="1"/>
  <c r="AP31" i="6"/>
  <c r="AE98" i="6"/>
  <c r="AR31" i="6"/>
  <c r="AG98" i="6"/>
  <c r="AT31" i="6"/>
  <c r="AG98" i="5"/>
  <c r="AT31" i="5"/>
  <c r="AE98" i="5"/>
  <c r="AR31" i="5"/>
  <c r="AD98" i="5"/>
  <c r="AP31" i="5"/>
  <c r="AF10" i="1"/>
  <c r="F18" i="1"/>
  <c r="AT20" i="1"/>
  <c r="G18" i="1"/>
  <c r="V10" i="1"/>
  <c r="W10" i="1"/>
  <c r="X18" i="1"/>
  <c r="F26" i="1" s="1"/>
  <c r="Y18" i="1"/>
  <c r="AA18" i="1"/>
  <c r="Z10" i="1"/>
  <c r="AB10" i="1"/>
  <c r="H18" i="1" l="1"/>
  <c r="Z18" i="1" s="1"/>
  <c r="AP20" i="1"/>
  <c r="D18" i="1"/>
  <c r="V18" i="1" s="1"/>
  <c r="AP21" i="1" s="1"/>
  <c r="J18" i="1"/>
  <c r="AB18" i="1" s="1"/>
  <c r="J26" i="1" s="1"/>
  <c r="AB26" i="1" s="1"/>
  <c r="G26" i="1"/>
  <c r="AT21" i="1"/>
  <c r="E18" i="1"/>
  <c r="W18" i="1" s="1"/>
  <c r="AR20" i="1"/>
  <c r="I26" i="1"/>
  <c r="AA26" i="1" s="1"/>
  <c r="AE10" i="1"/>
  <c r="AD10" i="1"/>
  <c r="Y26" i="1"/>
  <c r="AG18" i="1"/>
  <c r="X26" i="1"/>
  <c r="F34" i="1" s="1"/>
  <c r="AF18" i="1"/>
  <c r="E26" i="1" l="1"/>
  <c r="W26" i="1" s="1"/>
  <c r="AR21" i="1"/>
  <c r="AE18" i="1"/>
  <c r="H26" i="1"/>
  <c r="Z26" i="1" s="1"/>
  <c r="H34" i="1" s="1"/>
  <c r="Z34" i="1" s="1"/>
  <c r="AH18" i="1"/>
  <c r="G34" i="1"/>
  <c r="Y34" i="1" s="1"/>
  <c r="AT23" i="1" s="1"/>
  <c r="AT22" i="1"/>
  <c r="D26" i="1"/>
  <c r="V26" i="1" s="1"/>
  <c r="AP22" i="1" s="1"/>
  <c r="AD18" i="1"/>
  <c r="J34" i="1"/>
  <c r="AB34" i="1" s="1"/>
  <c r="J42" i="1" s="1"/>
  <c r="AB42" i="1" s="1"/>
  <c r="J50" i="1" s="1"/>
  <c r="AB50" i="1" s="1"/>
  <c r="J58" i="1" s="1"/>
  <c r="AB58" i="1" s="1"/>
  <c r="J66" i="1" s="1"/>
  <c r="AB66" i="1" s="1"/>
  <c r="J74" i="1" s="1"/>
  <c r="AB74" i="1" s="1"/>
  <c r="J82" i="1" s="1"/>
  <c r="AB82" i="1" s="1"/>
  <c r="J90" i="1" s="1"/>
  <c r="AB90" i="1" s="1"/>
  <c r="J98" i="1" s="1"/>
  <c r="AB98" i="1" s="1"/>
  <c r="I34" i="1"/>
  <c r="AA34" i="1" s="1"/>
  <c r="I42" i="1" s="1"/>
  <c r="AA42" i="1" s="1"/>
  <c r="I50" i="1" s="1"/>
  <c r="AA50" i="1" s="1"/>
  <c r="I58" i="1" s="1"/>
  <c r="AA58" i="1" s="1"/>
  <c r="I66" i="1" s="1"/>
  <c r="AA66" i="1" s="1"/>
  <c r="I74" i="1" s="1"/>
  <c r="AA74" i="1" s="1"/>
  <c r="I82" i="1" s="1"/>
  <c r="AA82" i="1" s="1"/>
  <c r="I90" i="1" s="1"/>
  <c r="AA90" i="1" s="1"/>
  <c r="I98" i="1" s="1"/>
  <c r="AA98" i="1" s="1"/>
  <c r="X34" i="1"/>
  <c r="AF26" i="1"/>
  <c r="AE26" i="1"/>
  <c r="AG26" i="1"/>
  <c r="AH26" i="1"/>
  <c r="AD26" i="1" l="1"/>
  <c r="D34" i="1"/>
  <c r="V34" i="1" s="1"/>
  <c r="AP23" i="1" s="1"/>
  <c r="E34" i="1"/>
  <c r="W34" i="1" s="1"/>
  <c r="AR23" i="1" s="1"/>
  <c r="AR22" i="1"/>
  <c r="AP14" i="1"/>
  <c r="AI18" i="1" s="1"/>
  <c r="AI26" i="1" s="1"/>
  <c r="AI34" i="1" s="1"/>
  <c r="AI42" i="1" s="1"/>
  <c r="AI50" i="1" s="1"/>
  <c r="AI58" i="1" s="1"/>
  <c r="AI66" i="1" s="1"/>
  <c r="AI74" i="1" s="1"/>
  <c r="AI82" i="1" s="1"/>
  <c r="AI90" i="1" s="1"/>
  <c r="AI98" i="1" s="1"/>
  <c r="AR2" i="1"/>
  <c r="AS2" i="1" s="1"/>
  <c r="AS14" i="1"/>
  <c r="AG10" i="1" s="1"/>
  <c r="H42" i="1"/>
  <c r="Z42" i="1" s="1"/>
  <c r="AH34" i="1"/>
  <c r="G42" i="1"/>
  <c r="Y42" i="1" s="1"/>
  <c r="AT24" i="1" s="1"/>
  <c r="AG34" i="1"/>
  <c r="E42" i="1"/>
  <c r="W42" i="1" s="1"/>
  <c r="AR24" i="1" s="1"/>
  <c r="AD34" i="1"/>
  <c r="F42" i="1"/>
  <c r="X42" i="1" s="1"/>
  <c r="AF34" i="1"/>
  <c r="D42" i="1" l="1"/>
  <c r="V42" i="1" s="1"/>
  <c r="AP24" i="1" s="1"/>
  <c r="AE34" i="1"/>
  <c r="F50" i="1"/>
  <c r="X50" i="1" s="1"/>
  <c r="AF42" i="1"/>
  <c r="E50" i="1"/>
  <c r="W50" i="1" s="1"/>
  <c r="AR25" i="1" s="1"/>
  <c r="AE42" i="1"/>
  <c r="G50" i="1"/>
  <c r="Y50" i="1" s="1"/>
  <c r="AT25" i="1" s="1"/>
  <c r="AG42" i="1"/>
  <c r="H50" i="1"/>
  <c r="Z50" i="1" s="1"/>
  <c r="AH42" i="1"/>
  <c r="AD42" i="1" l="1"/>
  <c r="D50" i="1"/>
  <c r="V50" i="1" s="1"/>
  <c r="AP25" i="1" s="1"/>
  <c r="G58" i="1"/>
  <c r="Y58" i="1" s="1"/>
  <c r="AT26" i="1" s="1"/>
  <c r="AG50" i="1"/>
  <c r="H58" i="1"/>
  <c r="Z58" i="1" s="1"/>
  <c r="AH50" i="1"/>
  <c r="E58" i="1"/>
  <c r="W58" i="1" s="1"/>
  <c r="AR26" i="1" s="1"/>
  <c r="AE50" i="1"/>
  <c r="F58" i="1"/>
  <c r="X58" i="1" s="1"/>
  <c r="AF50" i="1"/>
  <c r="D58" i="1"/>
  <c r="V58" i="1" s="1"/>
  <c r="AP26" i="1" s="1"/>
  <c r="AD50" i="1"/>
  <c r="D66" i="1" l="1"/>
  <c r="V66" i="1" s="1"/>
  <c r="AP27" i="1" s="1"/>
  <c r="AD58" i="1"/>
  <c r="E66" i="1"/>
  <c r="W66" i="1" s="1"/>
  <c r="AR27" i="1" s="1"/>
  <c r="AE58" i="1"/>
  <c r="F66" i="1"/>
  <c r="X66" i="1" s="1"/>
  <c r="AF58" i="1"/>
  <c r="H66" i="1"/>
  <c r="Z66" i="1" s="1"/>
  <c r="AH58" i="1"/>
  <c r="G66" i="1"/>
  <c r="Y66" i="1" s="1"/>
  <c r="AT27" i="1" s="1"/>
  <c r="AG58" i="1"/>
  <c r="G74" i="1" l="1"/>
  <c r="Y74" i="1" s="1"/>
  <c r="AT28" i="1" s="1"/>
  <c r="AG66" i="1"/>
  <c r="H74" i="1"/>
  <c r="Z74" i="1" s="1"/>
  <c r="AH66" i="1"/>
  <c r="F74" i="1"/>
  <c r="X74" i="1" s="1"/>
  <c r="AF66" i="1"/>
  <c r="E74" i="1"/>
  <c r="W74" i="1" s="1"/>
  <c r="AR28" i="1" s="1"/>
  <c r="AE66" i="1"/>
  <c r="D74" i="1"/>
  <c r="V74" i="1" s="1"/>
  <c r="AP28" i="1" s="1"/>
  <c r="AD66" i="1"/>
  <c r="D82" i="1" l="1"/>
  <c r="V82" i="1" s="1"/>
  <c r="AP29" i="1" s="1"/>
  <c r="AD74" i="1"/>
  <c r="E82" i="1"/>
  <c r="W82" i="1" s="1"/>
  <c r="AR29" i="1" s="1"/>
  <c r="AE74" i="1"/>
  <c r="F82" i="1"/>
  <c r="X82" i="1" s="1"/>
  <c r="AF74" i="1"/>
  <c r="H82" i="1"/>
  <c r="Z82" i="1" s="1"/>
  <c r="AH74" i="1"/>
  <c r="G82" i="1"/>
  <c r="Y82" i="1" s="1"/>
  <c r="AT29" i="1" s="1"/>
  <c r="AG74" i="1"/>
  <c r="G90" i="1" l="1"/>
  <c r="Y90" i="1" s="1"/>
  <c r="AT30" i="1" s="1"/>
  <c r="AG82" i="1"/>
  <c r="F90" i="1"/>
  <c r="X90" i="1" s="1"/>
  <c r="AF82" i="1"/>
  <c r="H90" i="1"/>
  <c r="Z90" i="1" s="1"/>
  <c r="AH82" i="1"/>
  <c r="E90" i="1"/>
  <c r="W90" i="1" s="1"/>
  <c r="AR30" i="1" s="1"/>
  <c r="AE82" i="1"/>
  <c r="D90" i="1"/>
  <c r="V90" i="1" s="1"/>
  <c r="AP30" i="1" s="1"/>
  <c r="AD82" i="1"/>
  <c r="E98" i="1" l="1"/>
  <c r="AE90" i="1"/>
  <c r="D98" i="1"/>
  <c r="AD90" i="1"/>
  <c r="H98" i="1"/>
  <c r="Z98" i="1" s="1"/>
  <c r="AH98" i="1" s="1"/>
  <c r="AH90" i="1"/>
  <c r="F98" i="1"/>
  <c r="X98" i="1" s="1"/>
  <c r="AF98" i="1" s="1"/>
  <c r="AF90" i="1"/>
  <c r="G98" i="1"/>
  <c r="Y98" i="1" s="1"/>
  <c r="AG90" i="1"/>
  <c r="AG98" i="1" l="1"/>
  <c r="AT31" i="1"/>
  <c r="W98" i="1"/>
  <c r="V98" i="1"/>
  <c r="AD98" i="1" l="1"/>
  <c r="AP31" i="1"/>
  <c r="AE98" i="1"/>
  <c r="AR31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<sst xmlns="http://schemas.openxmlformats.org/spreadsheetml/2006/main" count="1491" uniqueCount="67">
  <si>
    <t>ANNEE PRECEDENTE</t>
  </si>
  <si>
    <t>TOTAL DU MOIS</t>
  </si>
  <si>
    <t>TOTAL DE L'ANNEE</t>
  </si>
  <si>
    <t>RESTE A AVOIR</t>
  </si>
  <si>
    <t>CN</t>
  </si>
  <si>
    <t>JC</t>
  </si>
  <si>
    <t>MM</t>
  </si>
  <si>
    <t>MOIS PRECEDENT</t>
  </si>
  <si>
    <t>RH</t>
  </si>
  <si>
    <t>CH</t>
  </si>
  <si>
    <t>RR</t>
  </si>
  <si>
    <t>CV</t>
  </si>
  <si>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</si>
  <si>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</si>
  <si>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</si>
  <si>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</si>
  <si>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</si>
  <si>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</si>
  <si>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</si>
  <si>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</si>
  <si>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</si>
  <si>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</si>
  <si>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</si>
  <si>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</si>
  <si>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Nombre de RH :</t>
  </si>
  <si>
    <t>Nombre de CH :</t>
  </si>
  <si>
    <t>Nombre de jours/an :</t>
  </si>
  <si>
    <t>Nombre de CV :</t>
  </si>
  <si>
    <t>Nombre de RR :</t>
  </si>
  <si>
    <t>Total libertés :</t>
  </si>
  <si>
    <t>Réduction RH/CH suite MM</t>
  </si>
  <si>
    <t>RHF</t>
  </si>
  <si>
    <t>CHF</t>
  </si>
  <si>
    <t>Réduction RHF</t>
  </si>
  <si>
    <t>Réduction CHF</t>
  </si>
  <si>
    <t>Réduction JC/CV suite MM</t>
  </si>
  <si>
    <t>JC :</t>
  </si>
  <si>
    <t>CV :</t>
  </si>
  <si>
    <t>Régulier</t>
  </si>
  <si>
    <t>Irrégulier</t>
  </si>
  <si>
    <t>*</t>
  </si>
  <si>
    <t>CC</t>
  </si>
  <si>
    <t>Jan.</t>
  </si>
  <si>
    <t>Fév.</t>
  </si>
  <si>
    <t>Mars</t>
  </si>
  <si>
    <t>Avr.</t>
  </si>
  <si>
    <t>Mai</t>
  </si>
  <si>
    <t>Juin</t>
  </si>
  <si>
    <t>Jui.</t>
  </si>
  <si>
    <t>Août</t>
  </si>
  <si>
    <t>Sept.</t>
  </si>
  <si>
    <t>Nov.</t>
  </si>
  <si>
    <t>Oct.</t>
  </si>
  <si>
    <t>Déc</t>
  </si>
  <si>
    <t>Prévu</t>
  </si>
  <si>
    <t>Réel</t>
  </si>
  <si>
    <t>Situation libertés</t>
  </si>
  <si>
    <t>OZ</t>
  </si>
  <si>
    <t>CP</t>
  </si>
  <si>
    <t>AG</t>
  </si>
  <si>
    <t>DS</t>
  </si>
  <si>
    <t>Total</t>
  </si>
  <si>
    <t>PS</t>
  </si>
  <si>
    <t>Autres absences</t>
  </si>
  <si>
    <t>SI</t>
  </si>
  <si>
    <t>Nombre JC :</t>
  </si>
  <si>
    <t>Nombre CN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</si>
</sst>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darkGray"/>
    </fill>
    <fill>
      <patternFill patternType="solid">
        <fgColor theme="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</fills>
  <borders count="4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ck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ck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rgb="FFFF0000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medium">
        <color rgb="FFFF0000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ck">
        <color indexed="64"/>
      </bottom>
      <diagonal/>
    </border>
    <border>
      <left style="medium">
        <color rgb="FFFF0000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medium">
        <color rgb="FFFF0000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medium">
        <color rgb="FFFF0000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medium">
        <color rgb="FFFF0000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171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4" borderId="2" xfId="0" applyFont="1" applyFill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5" borderId="3" xfId="0" applyFont="1" applyFill="1" applyBorder="1" applyAlignment="1">
      <alignment horizontal="center" vertical="center"/>
    </xf>
    <xf numFmtId="0" fontId="1" fillId="4" borderId="3" xfId="0" applyFont="1" applyFill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5" borderId="2" xfId="0" applyFont="1" applyFill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5" borderId="4" xfId="0" applyFont="1" applyFill="1" applyBorder="1" applyAlignment="1">
      <alignment horizontal="center" vertical="center"/>
    </xf>
    <xf numFmtId="0" fontId="1" fillId="4" borderId="4" xfId="0" applyFont="1" applyFill="1" applyBorder="1" applyAlignment="1">
      <alignment horizontal="center" vertical="center"/>
    </xf>
    <xf numFmtId="0" fontId="1" fillId="7" borderId="4" xfId="0" applyFont="1" applyFill="1" applyBorder="1" applyAlignment="1">
      <alignment horizontal="center" vertical="center"/>
    </xf>
    <xf numFmtId="0" fontId="1" fillId="8" borderId="1" xfId="0" applyFont="1" applyFill="1" applyBorder="1" applyAlignment="1">
      <alignment horizontal="center" vertical="center"/>
    </xf>
    <xf numFmtId="0" fontId="0" fillId="8" borderId="1" xfId="0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9" borderId="8" xfId="0" applyFill="1" applyBorder="1"/>
    <xf numFmtId="0" fontId="0" fillId="9" borderId="9" xfId="0" applyFill="1" applyBorder="1"/>
    <xf numFmtId="0" fontId="0" fillId="9" borderId="10" xfId="0" applyFill="1" applyBorder="1"/>
    <xf numFmtId="0" fontId="3" fillId="9" borderId="0" xfId="0" applyFont="1" applyFill="1" applyAlignment="1">
      <alignment vertical="center"/>
    </xf>
    <xf numFmtId="0" fontId="3" fillId="9" borderId="0" xfId="0" applyFont="1" applyFill="1" applyAlignment="1">
      <alignment horizontal="center" vertical="center"/>
    </xf>
    <xf numFmtId="0" fontId="3" fillId="9" borderId="12" xfId="0" applyFont="1" applyFill="1" applyBorder="1" applyAlignment="1">
      <alignment horizontal="center" vertical="center"/>
    </xf>
    <xf numFmtId="0" fontId="3" fillId="9" borderId="13" xfId="0" applyFont="1" applyFill="1" applyBorder="1" applyAlignment="1">
      <alignment horizontal="right" vertical="center"/>
    </xf>
    <xf numFmtId="0" fontId="3" fillId="9" borderId="14" xfId="0" applyFont="1" applyFill="1" applyBorder="1" applyAlignment="1">
      <alignment horizontal="right" vertical="center"/>
    </xf>
    <xf numFmtId="0" fontId="3" fillId="9" borderId="14" xfId="0" applyFont="1" applyFill="1" applyBorder="1" applyAlignment="1">
      <alignment horizontal="center" vertical="center"/>
    </xf>
    <xf numFmtId="0" fontId="3" fillId="9" borderId="14" xfId="0" applyFont="1" applyFill="1" applyBorder="1" applyAlignment="1">
      <alignment vertical="center"/>
    </xf>
    <xf numFmtId="0" fontId="3" fillId="9" borderId="15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7" fillId="0" borderId="0" xfId="0" applyFont="1" applyAlignment="1">
      <alignment vertical="center"/>
    </xf>
    <xf numFmtId="0" fontId="4" fillId="0" borderId="0" xfId="0" applyFont="1" applyAlignment="1">
      <alignment vertical="center" wrapText="1"/>
    </xf>
    <xf numFmtId="2" fontId="8" fillId="9" borderId="0" xfId="0" applyNumberFormat="1" applyFont="1" applyFill="1" applyAlignment="1">
      <alignment horizontal="center" vertical="center"/>
    </xf>
    <xf numFmtId="1" fontId="9" fillId="9" borderId="0" xfId="0" applyNumberFormat="1" applyFont="1" applyFill="1" applyAlignment="1">
      <alignment horizontal="center" vertical="center"/>
    </xf>
    <xf numFmtId="0" fontId="3" fillId="9" borderId="13" xfId="0" applyFont="1" applyFill="1" applyBorder="1" applyAlignment="1">
      <alignment horizontal="center" vertical="center"/>
    </xf>
    <xf numFmtId="0" fontId="4" fillId="9" borderId="0" xfId="0" applyFont="1" applyFill="1" applyAlignment="1">
      <alignment vertical="center" wrapText="1"/>
    </xf>
    <xf numFmtId="0" fontId="6" fillId="9" borderId="8" xfId="0" applyFont="1" applyFill="1" applyBorder="1" applyAlignment="1">
      <alignment vertical="center"/>
    </xf>
    <xf numFmtId="0" fontId="6" fillId="9" borderId="9" xfId="0" applyFont="1" applyFill="1" applyBorder="1" applyAlignment="1">
      <alignment vertical="center"/>
    </xf>
    <xf numFmtId="0" fontId="4" fillId="9" borderId="11" xfId="0" applyFont="1" applyFill="1" applyBorder="1" applyAlignment="1">
      <alignment vertical="center" wrapText="1"/>
    </xf>
    <xf numFmtId="0" fontId="0" fillId="9" borderId="12" xfId="0" applyFill="1" applyBorder="1" applyAlignment="1">
      <alignment horizontal="center" vertical="center"/>
    </xf>
    <xf numFmtId="0" fontId="0" fillId="9" borderId="0" xfId="0" applyFill="1" applyAlignment="1">
      <alignment horizontal="center" vertical="center"/>
    </xf>
    <xf numFmtId="0" fontId="4" fillId="9" borderId="13" xfId="0" applyFont="1" applyFill="1" applyBorder="1" applyAlignment="1">
      <alignment vertical="center" wrapText="1"/>
    </xf>
    <xf numFmtId="0" fontId="4" fillId="9" borderId="14" xfId="0" applyFont="1" applyFill="1" applyBorder="1" applyAlignment="1">
      <alignment vertical="center" wrapText="1"/>
    </xf>
    <xf numFmtId="0" fontId="0" fillId="9" borderId="14" xfId="0" applyFill="1" applyBorder="1" applyAlignment="1">
      <alignment horizontal="center" vertical="center"/>
    </xf>
    <xf numFmtId="0" fontId="0" fillId="9" borderId="15" xfId="0" applyFill="1" applyBorder="1" applyAlignment="1">
      <alignment horizontal="center" vertical="center"/>
    </xf>
    <xf numFmtId="0" fontId="7" fillId="0" borderId="0" xfId="0" applyFont="1" applyAlignment="1">
      <alignment vertical="center" wrapText="1"/>
    </xf>
    <xf numFmtId="0" fontId="3" fillId="9" borderId="8" xfId="0" applyFont="1" applyFill="1" applyBorder="1" applyAlignment="1">
      <alignment vertical="center"/>
    </xf>
    <xf numFmtId="0" fontId="3" fillId="9" borderId="9" xfId="0" applyFont="1" applyFill="1" applyBorder="1" applyAlignment="1">
      <alignment vertical="center"/>
    </xf>
    <xf numFmtId="0" fontId="3" fillId="9" borderId="10" xfId="0" applyFont="1" applyFill="1" applyBorder="1" applyAlignment="1">
      <alignment vertical="center"/>
    </xf>
    <xf numFmtId="0" fontId="3" fillId="9" borderId="12" xfId="0" applyFont="1" applyFill="1" applyBorder="1" applyAlignment="1">
      <alignment vertical="center"/>
    </xf>
    <xf numFmtId="0" fontId="5" fillId="9" borderId="8" xfId="0" applyFont="1" applyFill="1" applyBorder="1" applyAlignment="1">
      <alignment horizontal="center" vertical="center"/>
    </xf>
    <xf numFmtId="0" fontId="5" fillId="9" borderId="9" xfId="0" applyFont="1" applyFill="1" applyBorder="1" applyAlignment="1">
      <alignment horizontal="center" vertical="center"/>
    </xf>
    <xf numFmtId="0" fontId="5" fillId="9" borderId="10" xfId="0" applyFont="1" applyFill="1" applyBorder="1" applyAlignment="1">
      <alignment horizontal="center" vertical="center"/>
    </xf>
    <xf numFmtId="0" fontId="4" fillId="9" borderId="0" xfId="0" applyFont="1" applyFill="1" applyAlignment="1">
      <alignment horizontal="center" wrapText="1"/>
    </xf>
    <xf numFmtId="0" fontId="0" fillId="4" borderId="5" xfId="0" applyFill="1" applyBorder="1" applyAlignment="1" applyProtection="1">
      <alignment horizontal="center" vertical="center"/>
      <protection locked="0"/>
    </xf>
    <xf numFmtId="0" fontId="0" fillId="0" borderId="6" xfId="0" applyBorder="1" applyAlignment="1" applyProtection="1">
      <alignment horizontal="center" vertical="center"/>
      <protection locked="0"/>
    </xf>
    <xf numFmtId="0" fontId="0" fillId="5" borderId="6" xfId="0" applyFill="1" applyBorder="1" applyAlignment="1" applyProtection="1">
      <alignment horizontal="center" vertical="center"/>
      <protection locked="0"/>
    </xf>
    <xf numFmtId="0" fontId="0" fillId="4" borderId="6" xfId="0" applyFill="1" applyBorder="1" applyAlignment="1" applyProtection="1">
      <alignment horizontal="center" vertical="center"/>
      <protection locked="0"/>
    </xf>
    <xf numFmtId="0" fontId="0" fillId="0" borderId="7" xfId="0" applyBorder="1" applyAlignment="1" applyProtection="1">
      <alignment horizontal="center" vertical="center"/>
      <protection locked="0"/>
    </xf>
    <xf numFmtId="0" fontId="0" fillId="5" borderId="5" xfId="0" applyFill="1" applyBorder="1" applyAlignment="1" applyProtection="1">
      <alignment horizontal="center" vertical="center"/>
      <protection locked="0"/>
    </xf>
    <xf numFmtId="0" fontId="0" fillId="7" borderId="7" xfId="0" applyFill="1" applyBorder="1" applyAlignment="1" applyProtection="1">
      <alignment horizontal="center" vertical="center"/>
      <protection locked="0"/>
    </xf>
    <xf numFmtId="0" fontId="0" fillId="0" borderId="5" xfId="0" applyBorder="1" applyAlignment="1" applyProtection="1">
      <alignment horizontal="center" vertical="center"/>
      <protection locked="0"/>
    </xf>
    <xf numFmtId="0" fontId="0" fillId="5" borderId="7" xfId="0" applyFill="1" applyBorder="1" applyAlignment="1" applyProtection="1">
      <alignment horizontal="center" vertical="center"/>
      <protection locked="0"/>
    </xf>
    <xf numFmtId="0" fontId="0" fillId="4" borderId="7" xfId="0" applyFill="1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0" fontId="3" fillId="10" borderId="1" xfId="0" applyFont="1" applyFill="1" applyBorder="1" applyAlignment="1" applyProtection="1">
      <alignment horizontal="center" vertical="center"/>
      <protection locked="0"/>
    </xf>
    <xf numFmtId="0" fontId="1" fillId="0" borderId="16" xfId="0" applyFont="1" applyBorder="1" applyAlignment="1">
      <alignment horizontal="center" vertical="center"/>
    </xf>
    <xf numFmtId="0" fontId="0" fillId="0" borderId="17" xfId="0" applyBorder="1" applyAlignment="1" applyProtection="1">
      <alignment horizontal="center" vertical="center"/>
      <protection locked="0"/>
    </xf>
    <xf numFmtId="0" fontId="10" fillId="9" borderId="1" xfId="0" applyFont="1" applyFill="1" applyBorder="1" applyAlignment="1">
      <alignment horizontal="center" vertical="center" wrapText="1"/>
    </xf>
    <xf numFmtId="0" fontId="4" fillId="9" borderId="1" xfId="0" applyFont="1" applyFill="1" applyBorder="1" applyAlignment="1">
      <alignment horizontal="center" vertical="center" wrapText="1"/>
    </xf>
    <xf numFmtId="0" fontId="4" fillId="9" borderId="1" xfId="0" applyFont="1" applyFill="1" applyBorder="1" applyAlignment="1">
      <alignment horizontal="center" vertical="center"/>
    </xf>
    <xf numFmtId="0" fontId="4" fillId="9" borderId="1" xfId="0" applyFont="1" applyFill="1" applyBorder="1" applyAlignment="1">
      <alignment horizontal="center"/>
    </xf>
    <xf numFmtId="0" fontId="2" fillId="9" borderId="1" xfId="0" applyFont="1" applyFill="1" applyBorder="1" applyAlignment="1">
      <alignment horizontal="center" vertical="center" wrapText="1"/>
    </xf>
    <xf numFmtId="0" fontId="2" fillId="9" borderId="1" xfId="0" applyFont="1" applyFill="1" applyBorder="1" applyAlignment="1">
      <alignment horizontal="center" vertical="center"/>
    </xf>
    <xf numFmtId="0" fontId="2" fillId="9" borderId="1" xfId="0" applyFont="1" applyFill="1" applyBorder="1" applyAlignment="1">
      <alignment horizontal="center"/>
    </xf>
    <xf numFmtId="0" fontId="4" fillId="9" borderId="21" xfId="0" applyFont="1" applyFill="1" applyBorder="1" applyAlignment="1">
      <alignment vertical="center" wrapText="1"/>
    </xf>
    <xf numFmtId="0" fontId="10" fillId="9" borderId="22" xfId="0" applyFont="1" applyFill="1" applyBorder="1" applyAlignment="1">
      <alignment horizontal="center" vertical="center" wrapText="1"/>
    </xf>
    <xf numFmtId="0" fontId="4" fillId="9" borderId="22" xfId="0" applyFont="1" applyFill="1" applyBorder="1" applyAlignment="1">
      <alignment horizontal="center" vertical="center"/>
    </xf>
    <xf numFmtId="0" fontId="4" fillId="9" borderId="22" xfId="0" applyFont="1" applyFill="1" applyBorder="1" applyAlignment="1">
      <alignment horizontal="center"/>
    </xf>
    <xf numFmtId="0" fontId="4" fillId="9" borderId="23" xfId="0" applyFont="1" applyFill="1" applyBorder="1" applyAlignment="1">
      <alignment vertical="center" wrapText="1"/>
    </xf>
    <xf numFmtId="0" fontId="2" fillId="9" borderId="24" xfId="0" applyFont="1" applyFill="1" applyBorder="1" applyAlignment="1">
      <alignment horizontal="center" vertical="center" wrapText="1"/>
    </xf>
    <xf numFmtId="0" fontId="4" fillId="9" borderId="24" xfId="0" applyFont="1" applyFill="1" applyBorder="1" applyAlignment="1">
      <alignment horizontal="center" vertical="center" wrapText="1"/>
    </xf>
    <xf numFmtId="0" fontId="4" fillId="9" borderId="24" xfId="0" applyFont="1" applyFill="1" applyBorder="1" applyAlignment="1">
      <alignment horizontal="center"/>
    </xf>
    <xf numFmtId="0" fontId="2" fillId="9" borderId="24" xfId="0" applyFont="1" applyFill="1" applyBorder="1" applyAlignment="1">
      <alignment horizontal="center"/>
    </xf>
    <xf numFmtId="0" fontId="4" fillId="9" borderId="25" xfId="0" applyFont="1" applyFill="1" applyBorder="1" applyAlignment="1">
      <alignment horizontal="center"/>
    </xf>
    <xf numFmtId="0" fontId="4" fillId="9" borderId="26" xfId="0" applyFont="1" applyFill="1" applyBorder="1" applyAlignment="1">
      <alignment vertical="center" wrapText="1"/>
    </xf>
    <xf numFmtId="0" fontId="10" fillId="9" borderId="1" xfId="0" applyFont="1" applyFill="1" applyBorder="1" applyAlignment="1">
      <alignment horizontal="center" vertical="center"/>
    </xf>
    <xf numFmtId="0" fontId="2" fillId="9" borderId="28" xfId="0" applyFont="1" applyFill="1" applyBorder="1" applyAlignment="1">
      <alignment horizontal="center" vertical="center" wrapText="1"/>
    </xf>
    <xf numFmtId="0" fontId="2" fillId="9" borderId="28" xfId="0" applyFont="1" applyFill="1" applyBorder="1" applyAlignment="1">
      <alignment horizontal="center"/>
    </xf>
    <xf numFmtId="0" fontId="10" fillId="9" borderId="29" xfId="0" applyFont="1" applyFill="1" applyBorder="1" applyAlignment="1">
      <alignment horizontal="center" vertical="center"/>
    </xf>
    <xf numFmtId="0" fontId="2" fillId="9" borderId="30" xfId="0" applyFont="1" applyFill="1" applyBorder="1" applyAlignment="1">
      <alignment horizontal="center"/>
    </xf>
    <xf numFmtId="0" fontId="11" fillId="9" borderId="1" xfId="0" applyFont="1" applyFill="1" applyBorder="1" applyAlignment="1">
      <alignment horizontal="center" vertical="center" wrapText="1"/>
    </xf>
    <xf numFmtId="0" fontId="11" fillId="9" borderId="29" xfId="0" applyFont="1" applyFill="1" applyBorder="1" applyAlignment="1">
      <alignment horizontal="center" vertical="center" wrapText="1"/>
    </xf>
    <xf numFmtId="0" fontId="10" fillId="9" borderId="1" xfId="0" applyFont="1" applyFill="1" applyBorder="1" applyAlignment="1">
      <alignment horizontal="center"/>
    </xf>
    <xf numFmtId="0" fontId="10" fillId="9" borderId="22" xfId="0" applyFont="1" applyFill="1" applyBorder="1" applyAlignment="1">
      <alignment horizontal="center"/>
    </xf>
    <xf numFmtId="0" fontId="10" fillId="9" borderId="31" xfId="0" applyFont="1" applyFill="1" applyBorder="1" applyAlignment="1">
      <alignment horizontal="center"/>
    </xf>
    <xf numFmtId="0" fontId="10" fillId="9" borderId="32" xfId="0" applyFont="1" applyFill="1" applyBorder="1" applyAlignment="1">
      <alignment horizontal="center"/>
    </xf>
    <xf numFmtId="0" fontId="4" fillId="9" borderId="28" xfId="0" applyFont="1" applyFill="1" applyBorder="1" applyAlignment="1">
      <alignment horizontal="center"/>
    </xf>
    <xf numFmtId="0" fontId="4" fillId="9" borderId="27" xfId="0" applyFont="1" applyFill="1" applyBorder="1" applyAlignment="1">
      <alignment horizontal="center"/>
    </xf>
    <xf numFmtId="0" fontId="1" fillId="4" borderId="16" xfId="0" applyFont="1" applyFill="1" applyBorder="1" applyAlignment="1">
      <alignment horizontal="center" vertical="center"/>
    </xf>
    <xf numFmtId="0" fontId="0" fillId="4" borderId="17" xfId="0" applyFill="1" applyBorder="1" applyAlignment="1" applyProtection="1">
      <alignment horizontal="center" vertical="center"/>
      <protection locked="0"/>
    </xf>
    <xf numFmtId="0" fontId="1" fillId="0" borderId="33" xfId="0" applyFont="1" applyBorder="1" applyAlignment="1">
      <alignment horizontal="center" vertical="center"/>
    </xf>
    <xf numFmtId="0" fontId="0" fillId="0" borderId="34" xfId="0" applyBorder="1" applyAlignment="1" applyProtection="1">
      <alignment horizontal="center" vertical="center"/>
      <protection locked="0"/>
    </xf>
    <xf numFmtId="0" fontId="1" fillId="4" borderId="35" xfId="0" applyFont="1" applyFill="1" applyBorder="1" applyAlignment="1">
      <alignment horizontal="center" vertical="center"/>
    </xf>
    <xf numFmtId="0" fontId="0" fillId="4" borderId="36" xfId="0" applyFill="1" applyBorder="1" applyAlignment="1" applyProtection="1">
      <alignment horizontal="center" vertical="center"/>
      <protection locked="0"/>
    </xf>
    <xf numFmtId="0" fontId="1" fillId="0" borderId="37" xfId="0" applyFont="1" applyBorder="1" applyAlignment="1">
      <alignment horizontal="center" vertical="center"/>
    </xf>
    <xf numFmtId="0" fontId="0" fillId="0" borderId="38" xfId="0" applyBorder="1" applyAlignment="1" applyProtection="1">
      <alignment horizontal="center" vertical="center"/>
      <protection locked="0"/>
    </xf>
    <xf numFmtId="0" fontId="1" fillId="5" borderId="16" xfId="0" applyFont="1" applyFill="1" applyBorder="1" applyAlignment="1">
      <alignment horizontal="center" vertical="center"/>
    </xf>
    <xf numFmtId="0" fontId="0" fillId="5" borderId="17" xfId="0" applyFill="1" applyBorder="1" applyAlignment="1" applyProtection="1">
      <alignment horizontal="center" vertical="center"/>
      <protection locked="0"/>
    </xf>
    <xf numFmtId="0" fontId="1" fillId="4" borderId="33" xfId="0" applyFont="1" applyFill="1" applyBorder="1" applyAlignment="1">
      <alignment horizontal="center" vertical="center"/>
    </xf>
    <xf numFmtId="0" fontId="0" fillId="4" borderId="34" xfId="0" applyFill="1" applyBorder="1" applyAlignment="1" applyProtection="1">
      <alignment horizontal="center" vertical="center"/>
      <protection locked="0"/>
    </xf>
    <xf numFmtId="0" fontId="1" fillId="4" borderId="39" xfId="0" applyFont="1" applyFill="1" applyBorder="1" applyAlignment="1">
      <alignment horizontal="center" vertical="center"/>
    </xf>
    <xf numFmtId="0" fontId="0" fillId="4" borderId="40" xfId="0" applyFill="1" applyBorder="1" applyAlignment="1" applyProtection="1">
      <alignment horizontal="center" vertical="center"/>
      <protection locked="0"/>
    </xf>
    <xf numFmtId="0" fontId="0" fillId="9" borderId="12" xfId="0" applyFill="1" applyBorder="1"/>
    <xf numFmtId="0" fontId="3" fillId="9" borderId="0" xfId="0" applyFont="1" applyFill="1" applyBorder="1" applyAlignment="1">
      <alignment horizontal="center" vertical="center"/>
    </xf>
    <xf numFmtId="0" fontId="0" fillId="9" borderId="0" xfId="0" applyFill="1" applyBorder="1"/>
    <xf numFmtId="0" fontId="3" fillId="0" borderId="1" xfId="0" applyFont="1" applyFill="1" applyBorder="1" applyAlignment="1">
      <alignment horizontal="center" vertical="center"/>
    </xf>
    <xf numFmtId="0" fontId="6" fillId="9" borderId="11" xfId="0" applyFont="1" applyFill="1" applyBorder="1" applyAlignment="1">
      <alignment vertical="center"/>
    </xf>
    <xf numFmtId="0" fontId="6" fillId="9" borderId="0" xfId="0" applyFont="1" applyFill="1" applyBorder="1" applyAlignment="1">
      <alignment vertical="center"/>
    </xf>
    <xf numFmtId="0" fontId="3" fillId="9" borderId="0" xfId="0" applyFont="1" applyFill="1" applyBorder="1" applyAlignment="1">
      <alignment vertical="center"/>
    </xf>
    <xf numFmtId="2" fontId="8" fillId="9" borderId="0" xfId="0" applyNumberFormat="1" applyFont="1" applyFill="1" applyBorder="1" applyAlignment="1">
      <alignment horizontal="center" vertical="center"/>
    </xf>
    <xf numFmtId="1" fontId="9" fillId="9" borderId="0" xfId="0" applyNumberFormat="1" applyFont="1" applyFill="1" applyBorder="1" applyAlignment="1">
      <alignment horizontal="center" vertical="center"/>
    </xf>
    <xf numFmtId="0" fontId="0" fillId="2" borderId="8" xfId="0" applyFill="1" applyBorder="1"/>
    <xf numFmtId="0" fontId="0" fillId="2" borderId="9" xfId="0" applyFill="1" applyBorder="1"/>
    <xf numFmtId="0" fontId="0" fillId="2" borderId="10" xfId="0" applyFill="1" applyBorder="1"/>
    <xf numFmtId="0" fontId="0" fillId="2" borderId="11" xfId="0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0" fillId="2" borderId="12" xfId="0" applyFill="1" applyBorder="1" applyAlignment="1">
      <alignment horizontal="center" vertical="center"/>
    </xf>
    <xf numFmtId="0" fontId="2" fillId="2" borderId="11" xfId="0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/>
    </xf>
    <xf numFmtId="0" fontId="2" fillId="3" borderId="11" xfId="0" applyFont="1" applyFill="1" applyBorder="1" applyAlignment="1">
      <alignment horizontal="center" vertical="center"/>
    </xf>
    <xf numFmtId="0" fontId="2" fillId="3" borderId="0" xfId="0" applyFont="1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0" fillId="3" borderId="12" xfId="0" applyFill="1" applyBorder="1" applyAlignment="1">
      <alignment horizontal="center" vertical="center"/>
    </xf>
    <xf numFmtId="0" fontId="1" fillId="3" borderId="0" xfId="0" applyFont="1" applyFill="1" applyBorder="1" applyAlignment="1">
      <alignment horizontal="center" vertical="center"/>
    </xf>
    <xf numFmtId="0" fontId="2" fillId="2" borderId="11" xfId="0" applyFont="1" applyFill="1" applyBorder="1"/>
    <xf numFmtId="0" fontId="2" fillId="2" borderId="0" xfId="0" applyFont="1" applyFill="1" applyBorder="1"/>
    <xf numFmtId="0" fontId="0" fillId="2" borderId="0" xfId="0" applyFill="1" applyBorder="1"/>
    <xf numFmtId="0" fontId="0" fillId="2" borderId="12" xfId="0" applyFill="1" applyBorder="1"/>
    <xf numFmtId="0" fontId="0" fillId="3" borderId="11" xfId="0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0" fillId="3" borderId="13" xfId="0" applyFill="1" applyBorder="1" applyAlignment="1">
      <alignment horizontal="center" vertical="center"/>
    </xf>
    <xf numFmtId="0" fontId="0" fillId="3" borderId="14" xfId="0" applyFill="1" applyBorder="1" applyAlignment="1">
      <alignment horizontal="center" vertical="center"/>
    </xf>
    <xf numFmtId="0" fontId="0" fillId="3" borderId="15" xfId="0" applyFill="1" applyBorder="1" applyAlignment="1">
      <alignment horizontal="center" vertical="center"/>
    </xf>
    <xf numFmtId="0" fontId="3" fillId="9" borderId="0" xfId="0" applyFont="1" applyFill="1" applyBorder="1" applyAlignment="1">
      <alignment horizontal="center" vertical="center"/>
    </xf>
    <xf numFmtId="0" fontId="3" fillId="9" borderId="41" xfId="0" applyFont="1" applyFill="1" applyBorder="1" applyAlignment="1">
      <alignment horizontal="center" vertical="center"/>
    </xf>
    <xf numFmtId="0" fontId="1" fillId="6" borderId="1" xfId="0" applyFont="1" applyFill="1" applyBorder="1" applyAlignment="1">
      <alignment horizontal="center" vertical="center"/>
    </xf>
    <xf numFmtId="0" fontId="2" fillId="3" borderId="11" xfId="0" applyFont="1" applyFill="1" applyBorder="1" applyAlignment="1">
      <alignment horizontal="center" vertical="center"/>
    </xf>
    <xf numFmtId="0" fontId="2" fillId="3" borderId="0" xfId="0" applyFont="1" applyFill="1" applyBorder="1" applyAlignment="1">
      <alignment horizontal="center" vertical="center"/>
    </xf>
    <xf numFmtId="0" fontId="2" fillId="2" borderId="11" xfId="0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/>
    </xf>
    <xf numFmtId="0" fontId="3" fillId="9" borderId="0" xfId="0" applyFont="1" applyFill="1" applyAlignment="1">
      <alignment horizontal="right" vertical="center"/>
    </xf>
    <xf numFmtId="0" fontId="3" fillId="9" borderId="0" xfId="0" applyFont="1" applyFill="1" applyAlignment="1">
      <alignment horizontal="center" vertical="center"/>
    </xf>
    <xf numFmtId="0" fontId="3" fillId="9" borderId="11" xfId="0" applyFont="1" applyFill="1" applyBorder="1" applyAlignment="1">
      <alignment horizontal="right" vertical="center"/>
    </xf>
    <xf numFmtId="0" fontId="3" fillId="0" borderId="0" xfId="0" applyFont="1" applyAlignment="1" applyProtection="1">
      <alignment horizontal="center" vertical="center"/>
      <protection locked="0"/>
    </xf>
    <xf numFmtId="0" fontId="3" fillId="9" borderId="11" xfId="0" applyFont="1" applyFill="1" applyBorder="1" applyAlignment="1">
      <alignment horizontal="center" vertical="center"/>
    </xf>
    <xf numFmtId="0" fontId="4" fillId="9" borderId="0" xfId="0" applyFont="1" applyFill="1" applyAlignment="1">
      <alignment horizontal="center" vertical="center" wrapText="1"/>
    </xf>
    <xf numFmtId="0" fontId="7" fillId="9" borderId="0" xfId="0" applyFont="1" applyFill="1" applyAlignment="1">
      <alignment horizontal="center" vertical="center" wrapText="1"/>
    </xf>
    <xf numFmtId="0" fontId="7" fillId="9" borderId="0" xfId="0" applyFont="1" applyFill="1" applyAlignment="1">
      <alignment horizontal="center" vertical="center"/>
    </xf>
    <xf numFmtId="0" fontId="12" fillId="9" borderId="1" xfId="0" applyFont="1" applyFill="1" applyBorder="1" applyAlignment="1">
      <alignment horizontal="center" vertical="center" wrapText="1"/>
    </xf>
    <xf numFmtId="0" fontId="12" fillId="9" borderId="1" xfId="0" applyFont="1" applyFill="1" applyBorder="1" applyAlignment="1">
      <alignment horizontal="center" vertical="center"/>
    </xf>
    <xf numFmtId="0" fontId="12" fillId="9" borderId="22" xfId="0" applyFont="1" applyFill="1" applyBorder="1" applyAlignment="1">
      <alignment horizontal="center" vertical="center"/>
    </xf>
    <xf numFmtId="0" fontId="4" fillId="9" borderId="18" xfId="0" applyFont="1" applyFill="1" applyBorder="1" applyAlignment="1">
      <alignment horizontal="center" vertical="center" wrapText="1"/>
    </xf>
    <xf numFmtId="0" fontId="4" fillId="9" borderId="19" xfId="0" applyFont="1" applyFill="1" applyBorder="1" applyAlignment="1">
      <alignment horizontal="center" vertical="center" wrapText="1"/>
    </xf>
    <xf numFmtId="0" fontId="4" fillId="9" borderId="20" xfId="0" applyFont="1" applyFill="1" applyBorder="1" applyAlignment="1">
      <alignment horizontal="center" vertical="center" wrapText="1"/>
    </xf>
    <xf numFmtId="0" fontId="6" fillId="9" borderId="8" xfId="0" applyFont="1" applyFill="1" applyBorder="1" applyAlignment="1">
      <alignment horizontal="center" vertical="center" wrapText="1"/>
    </xf>
    <xf numFmtId="0" fontId="6" fillId="9" borderId="9" xfId="0" applyFont="1" applyFill="1" applyBorder="1" applyAlignment="1">
      <alignment horizontal="center" vertical="center" wrapText="1"/>
    </xf>
    <xf numFmtId="0" fontId="6" fillId="9" borderId="10" xfId="0" applyFont="1" applyFill="1" applyBorder="1" applyAlignment="1">
      <alignment horizontal="center" vertical="center" wrapText="1"/>
    </xf>
    <xf numFmtId="0" fontId="6" fillId="9" borderId="11" xfId="0" applyFont="1" applyFill="1" applyBorder="1" applyAlignment="1">
      <alignment horizontal="center" vertical="center" wrapText="1"/>
    </xf>
    <xf numFmtId="0" fontId="6" fillId="9" borderId="0" xfId="0" applyFont="1" applyFill="1" applyAlignment="1">
      <alignment horizontal="center" vertical="center" wrapText="1"/>
    </xf>
    <xf numFmtId="0" fontId="6" fillId="9" borderId="12" xfId="0" applyFont="1" applyFill="1" applyBorder="1" applyAlignment="1">
      <alignment horizontal="center" vertical="center" wrapText="1"/>
    </xf>
    <xf numFmtId="0" fontId="3" fillId="9" borderId="0" xfId="0" applyFont="1" applyFill="1" applyBorder="1" applyAlignment="1">
      <alignment horizontal="right" vertical="center"/>
    </xf>
  </cellXfs>
  <cellStyles count="1">
    <cellStyle name="Normal" xfId="0" builtinId="0"/>
  </cellStyles>
  <dxfs count="63"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colors>
    <mruColors>
      <color rgb="FFFFFF00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43</xdr:col>
      <xdr:colOff>9525</xdr:colOff>
      <xdr:row>1</xdr:row>
      <xdr:rowOff>66675</xdr:rowOff>
    </xdr:from>
    <xdr:to>
      <xdr:col>43</xdr:col>
      <xdr:colOff>733425</xdr:colOff>
      <xdr:row>1</xdr:row>
      <xdr:rowOff>495300</xdr:rowOff>
    </xdr:to>
    <xdr:sp macro="" textlink="">
      <xdr:nvSpPr>
        <xdr:cNvPr id="2" name="Flèche : droite 1">
          <a:extLst>
            <a:ext uri="{FF2B5EF4-FFF2-40B4-BE49-F238E27FC236}">
              <a16:creationId xmlns:a16="http://schemas.microsoft.com/office/drawing/2014/main" id="{C8EF5DD1-F4CD-CF5D-ED51-87593BBC69ED}"/>
            </a:ext>
          </a:extLst>
        </xdr:cNvPr>
        <xdr:cNvSpPr/>
      </xdr:nvSpPr>
      <xdr:spPr>
        <a:xfrm>
          <a:off x="21697950" y="257175"/>
          <a:ext cx="723900" cy="428625"/>
        </a:xfrm>
        <a:prstGeom prst="rightArrow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 kern="12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43</xdr:col>
      <xdr:colOff>9525</xdr:colOff>
      <xdr:row>1</xdr:row>
      <xdr:rowOff>66675</xdr:rowOff>
    </xdr:from>
    <xdr:to>
      <xdr:col>43</xdr:col>
      <xdr:colOff>733425</xdr:colOff>
      <xdr:row>1</xdr:row>
      <xdr:rowOff>495300</xdr:rowOff>
    </xdr:to>
    <xdr:sp macro="" textlink="">
      <xdr:nvSpPr>
        <xdr:cNvPr id="2" name="Flèche : droite 1">
          <a:extLst>
            <a:ext uri="{FF2B5EF4-FFF2-40B4-BE49-F238E27FC236}">
              <a16:creationId xmlns:a16="http://schemas.microsoft.com/office/drawing/2014/main" id="{D77DBE18-2BF8-4374-9C70-4FD2E8437414}"/>
            </a:ext>
          </a:extLst>
        </xdr:cNvPr>
        <xdr:cNvSpPr/>
      </xdr:nvSpPr>
      <xdr:spPr>
        <a:xfrm>
          <a:off x="21240750" y="257175"/>
          <a:ext cx="723900" cy="428625"/>
        </a:xfrm>
        <a:prstGeom prst="rightArrow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 kern="12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43</xdr:col>
      <xdr:colOff>9525</xdr:colOff>
      <xdr:row>1</xdr:row>
      <xdr:rowOff>66675</xdr:rowOff>
    </xdr:from>
    <xdr:to>
      <xdr:col>43</xdr:col>
      <xdr:colOff>733425</xdr:colOff>
      <xdr:row>1</xdr:row>
      <xdr:rowOff>495300</xdr:rowOff>
    </xdr:to>
    <xdr:sp macro="" textlink="">
      <xdr:nvSpPr>
        <xdr:cNvPr id="2" name="Flèche : droite 1">
          <a:extLst>
            <a:ext uri="{FF2B5EF4-FFF2-40B4-BE49-F238E27FC236}">
              <a16:creationId xmlns:a16="http://schemas.microsoft.com/office/drawing/2014/main" id="{30DBF8AA-C2C5-4DB1-8D49-294CEEA08099}"/>
            </a:ext>
          </a:extLst>
        </xdr:cNvPr>
        <xdr:cNvSpPr/>
      </xdr:nvSpPr>
      <xdr:spPr>
        <a:xfrm>
          <a:off x="21240750" y="257175"/>
          <a:ext cx="723900" cy="428625"/>
        </a:xfrm>
        <a:prstGeom prst="rightArrow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 kern="12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BE2A753-E6F2-4714-B370-F574CBC83CBF}">
  <dimension ref="B1:BI99"/>
  <sheetViews>
    <sheetView tabSelected="1" zoomScale="90" zoomScaleNormal="90" workbookViewId="0">
      <selection activeCell="AL6" sqref="AL6"/>
    </sheetView>
  </sheetViews>
  <sheetFormatPr baseColWidth="10" defaultRowHeight="15" x14ac:dyDescent="0.25"/>
  <cols>
    <col min="1" max="1" width="3.7109375" customWidth="1"/>
    <col min="3" max="3" width="16.7109375" customWidth="1"/>
    <col min="4" max="35" width="7.28515625" customWidth="1"/>
    <col min="36" max="36" width="3.140625" customWidth="1"/>
    <col min="37" max="37" width="13.85546875" customWidth="1"/>
    <col min="38" max="38" width="7.28515625" customWidth="1"/>
    <col min="39" max="39" width="4.5703125" customWidth="1"/>
    <col min="54" max="54" width="12.140625" customWidth="1"/>
    <col min="60" max="60" width="0" hidden="1" customWidth="1"/>
  </cols>
  <sheetData>
    <row r="1" spans="2:61" x14ac:dyDescent="0.25">
      <c r="B1" s="17"/>
      <c r="C1" s="18"/>
      <c r="D1" s="18"/>
      <c r="E1" s="18"/>
      <c r="F1" s="18"/>
      <c r="G1" s="18"/>
      <c r="H1" s="18"/>
      <c r="I1" s="18"/>
      <c r="J1" s="18"/>
      <c r="K1" s="18"/>
      <c r="L1" s="18"/>
      <c r="M1" s="18"/>
      <c r="N1" s="18"/>
      <c r="O1" s="18"/>
      <c r="P1" s="18"/>
      <c r="Q1" s="18"/>
      <c r="R1" s="18"/>
      <c r="S1" s="18"/>
      <c r="T1" s="18"/>
      <c r="U1" s="18"/>
      <c r="V1" s="18"/>
      <c r="W1" s="18"/>
      <c r="X1" s="18"/>
      <c r="Y1" s="18"/>
      <c r="Z1" s="18"/>
      <c r="AA1" s="18"/>
      <c r="AB1" s="18"/>
      <c r="AC1" s="18"/>
      <c r="AD1" s="18"/>
      <c r="AE1" s="18"/>
      <c r="AF1" s="18"/>
      <c r="AG1" s="18"/>
      <c r="AH1" s="18"/>
      <c r="AI1" s="18"/>
      <c r="AJ1" s="18"/>
      <c r="AK1" s="18"/>
      <c r="AL1" s="18"/>
      <c r="AM1" s="19"/>
      <c r="AN1" s="17"/>
      <c r="AO1" s="18"/>
      <c r="AP1" s="18"/>
      <c r="AQ1" s="18"/>
      <c r="AR1" s="18"/>
      <c r="AS1" s="18"/>
      <c r="AT1" s="19"/>
    </row>
    <row r="2" spans="2:61" s="16" customFormat="1" ht="41.25" customHeight="1" x14ac:dyDescent="0.25">
      <c r="B2" s="152" t="s">
        <v>26</v>
      </c>
      <c r="C2" s="150"/>
      <c r="D2" s="64">
        <v>365</v>
      </c>
      <c r="E2" s="20"/>
      <c r="F2" s="150" t="s">
        <v>24</v>
      </c>
      <c r="G2" s="150"/>
      <c r="H2" s="150"/>
      <c r="I2" s="64">
        <v>52</v>
      </c>
      <c r="J2" s="20"/>
      <c r="K2" s="150" t="s">
        <v>25</v>
      </c>
      <c r="L2" s="150"/>
      <c r="M2" s="150"/>
      <c r="N2" s="64">
        <v>52</v>
      </c>
      <c r="O2" s="21"/>
      <c r="P2" s="150" t="s">
        <v>28</v>
      </c>
      <c r="Q2" s="150"/>
      <c r="R2" s="150"/>
      <c r="S2" s="64">
        <v>11</v>
      </c>
      <c r="T2" s="21"/>
      <c r="U2" s="151" t="s">
        <v>27</v>
      </c>
      <c r="V2" s="151"/>
      <c r="W2" s="151"/>
      <c r="X2" s="64">
        <v>13</v>
      </c>
      <c r="Y2" s="21"/>
      <c r="Z2" s="150" t="s">
        <v>29</v>
      </c>
      <c r="AA2" s="150"/>
      <c r="AB2" s="150"/>
      <c r="AC2" s="21">
        <f>I2+N2+S2+X2</f>
        <v>128</v>
      </c>
      <c r="AD2" s="21"/>
      <c r="AE2" s="150" t="s">
        <v>66</v>
      </c>
      <c r="AF2" s="150"/>
      <c r="AG2" s="150"/>
      <c r="AH2" s="64">
        <v>25</v>
      </c>
      <c r="AI2" s="21"/>
      <c r="AJ2" s="143" t="s">
        <v>65</v>
      </c>
      <c r="AK2" s="144"/>
      <c r="AL2" s="115">
        <v>13</v>
      </c>
      <c r="AM2" s="22"/>
      <c r="AN2" s="154" t="s">
        <v>30</v>
      </c>
      <c r="AO2" s="151"/>
      <c r="AP2" s="151"/>
      <c r="AQ2" s="151"/>
      <c r="AR2" s="31">
        <f>AB98*AC2/D2</f>
        <v>0</v>
      </c>
      <c r="AS2" s="32">
        <f>ROUNDDOWN(AR2,0)</f>
        <v>0</v>
      </c>
      <c r="AT2" s="22"/>
    </row>
    <row r="3" spans="2:61" s="16" customFormat="1" ht="12.75" customHeight="1" thickBot="1" x14ac:dyDescent="0.3">
      <c r="B3" s="23"/>
      <c r="C3" s="24"/>
      <c r="D3" s="25"/>
      <c r="E3" s="26"/>
      <c r="F3" s="24"/>
      <c r="G3" s="24"/>
      <c r="H3" s="24"/>
      <c r="I3" s="25"/>
      <c r="J3" s="26"/>
      <c r="K3" s="24"/>
      <c r="L3" s="24"/>
      <c r="M3" s="24"/>
      <c r="N3" s="25"/>
      <c r="O3" s="25"/>
      <c r="P3" s="24"/>
      <c r="Q3" s="24"/>
      <c r="R3" s="24"/>
      <c r="S3" s="25"/>
      <c r="T3" s="25"/>
      <c r="U3" s="25"/>
      <c r="V3" s="25"/>
      <c r="W3" s="25"/>
      <c r="X3" s="25"/>
      <c r="Y3" s="25"/>
      <c r="Z3" s="24"/>
      <c r="AA3" s="24"/>
      <c r="AB3" s="24"/>
      <c r="AC3" s="25"/>
      <c r="AD3" s="25"/>
      <c r="AE3" s="25"/>
      <c r="AF3" s="25"/>
      <c r="AG3" s="25"/>
      <c r="AH3" s="25"/>
      <c r="AI3" s="25"/>
      <c r="AJ3" s="25"/>
      <c r="AK3" s="25"/>
      <c r="AL3" s="25"/>
      <c r="AM3" s="27"/>
      <c r="AN3" s="33"/>
      <c r="AO3" s="25"/>
      <c r="AP3" s="25"/>
      <c r="AQ3" s="25"/>
      <c r="AR3" s="25"/>
      <c r="AS3" s="25"/>
      <c r="AT3" s="27"/>
    </row>
    <row r="4" spans="2:61" ht="18.75" customHeight="1" thickBot="1" x14ac:dyDescent="0.3">
      <c r="B4" s="121"/>
      <c r="C4" s="122"/>
      <c r="D4" s="122"/>
      <c r="E4" s="122"/>
      <c r="F4" s="122"/>
      <c r="G4" s="122"/>
      <c r="H4" s="122"/>
      <c r="I4" s="122"/>
      <c r="J4" s="122"/>
      <c r="K4" s="122"/>
      <c r="L4" s="122"/>
      <c r="M4" s="122"/>
      <c r="N4" s="122"/>
      <c r="O4" s="122"/>
      <c r="P4" s="122"/>
      <c r="Q4" s="122"/>
      <c r="R4" s="122"/>
      <c r="S4" s="122"/>
      <c r="T4" s="122"/>
      <c r="U4" s="122"/>
      <c r="V4" s="122"/>
      <c r="W4" s="122"/>
      <c r="X4" s="122"/>
      <c r="Y4" s="122"/>
      <c r="Z4" s="122"/>
      <c r="AA4" s="122"/>
      <c r="AB4" s="122"/>
      <c r="AC4" s="122"/>
      <c r="AD4" s="122"/>
      <c r="AE4" s="122"/>
      <c r="AF4" s="122"/>
      <c r="AG4" s="122"/>
      <c r="AH4" s="122"/>
      <c r="AI4" s="122"/>
      <c r="AJ4" s="122"/>
      <c r="AK4" s="122"/>
      <c r="AL4" s="123"/>
      <c r="AN4" s="35"/>
      <c r="AO4" s="36"/>
      <c r="AP4" s="36"/>
      <c r="AQ4" s="36"/>
      <c r="AR4" s="18"/>
      <c r="AS4" s="18"/>
      <c r="AT4" s="19"/>
    </row>
    <row r="5" spans="2:61" s="1" customFormat="1" ht="18.75" customHeight="1" thickTop="1" x14ac:dyDescent="0.25">
      <c r="B5" s="124"/>
      <c r="C5" s="125"/>
      <c r="D5" s="4">
        <v>1</v>
      </c>
      <c r="E5" s="5">
        <v>2</v>
      </c>
      <c r="F5" s="5">
        <v>3</v>
      </c>
      <c r="G5" s="6">
        <v>4</v>
      </c>
      <c r="H5" s="7">
        <v>5</v>
      </c>
      <c r="I5" s="5">
        <v>6</v>
      </c>
      <c r="J5" s="5">
        <v>7</v>
      </c>
      <c r="K5" s="5">
        <v>8</v>
      </c>
      <c r="L5" s="5">
        <v>9</v>
      </c>
      <c r="M5" s="5">
        <v>10</v>
      </c>
      <c r="N5" s="6">
        <v>11</v>
      </c>
      <c r="O5" s="98">
        <v>12</v>
      </c>
      <c r="P5" s="100">
        <v>13</v>
      </c>
      <c r="Q5" s="5">
        <v>14</v>
      </c>
      <c r="R5" s="5">
        <v>15</v>
      </c>
      <c r="S5" s="5">
        <v>16</v>
      </c>
      <c r="T5" s="5">
        <v>17</v>
      </c>
      <c r="U5" s="6">
        <v>18</v>
      </c>
      <c r="V5" s="7">
        <v>19</v>
      </c>
      <c r="W5" s="5">
        <v>20</v>
      </c>
      <c r="X5" s="5">
        <v>21</v>
      </c>
      <c r="Y5" s="5">
        <v>22</v>
      </c>
      <c r="Z5" s="5">
        <v>23</v>
      </c>
      <c r="AA5" s="5">
        <v>24</v>
      </c>
      <c r="AB5" s="6">
        <v>25</v>
      </c>
      <c r="AC5" s="7">
        <v>26</v>
      </c>
      <c r="AD5" s="5">
        <v>27</v>
      </c>
      <c r="AE5" s="5">
        <v>28</v>
      </c>
      <c r="AF5" s="5">
        <v>29</v>
      </c>
      <c r="AG5" s="5">
        <v>30</v>
      </c>
      <c r="AH5" s="8">
        <v>31</v>
      </c>
      <c r="AI5" s="125"/>
      <c r="AJ5" s="125"/>
      <c r="AK5" s="125"/>
      <c r="AL5" s="126"/>
      <c r="AN5" s="37"/>
      <c r="AO5" s="155" t="s">
        <v>33</v>
      </c>
      <c r="AP5" s="155"/>
      <c r="AQ5" s="34"/>
      <c r="AR5" s="155" t="s">
        <v>34</v>
      </c>
      <c r="AS5" s="155"/>
      <c r="AT5" s="38"/>
    </row>
    <row r="6" spans="2:61" s="1" customFormat="1" ht="18.75" customHeight="1" thickBot="1" x14ac:dyDescent="0.3">
      <c r="B6" s="124"/>
      <c r="C6" s="125"/>
      <c r="D6" s="53"/>
      <c r="E6" s="54"/>
      <c r="F6" s="54"/>
      <c r="G6" s="55"/>
      <c r="H6" s="56"/>
      <c r="I6" s="54"/>
      <c r="J6" s="54"/>
      <c r="K6" s="54"/>
      <c r="L6" s="54"/>
      <c r="M6" s="54"/>
      <c r="N6" s="55"/>
      <c r="O6" s="99"/>
      <c r="P6" s="101"/>
      <c r="Q6" s="54"/>
      <c r="R6" s="54"/>
      <c r="S6" s="54"/>
      <c r="T6" s="54"/>
      <c r="U6" s="55"/>
      <c r="V6" s="56"/>
      <c r="W6" s="54"/>
      <c r="X6" s="54"/>
      <c r="Y6" s="54"/>
      <c r="Z6" s="54"/>
      <c r="AA6" s="54"/>
      <c r="AB6" s="55"/>
      <c r="AC6" s="56"/>
      <c r="AD6" s="54"/>
      <c r="AE6" s="54"/>
      <c r="AF6" s="54"/>
      <c r="AG6" s="54"/>
      <c r="AH6" s="57"/>
      <c r="AI6" s="125"/>
      <c r="AJ6" s="125"/>
      <c r="AK6" s="125"/>
      <c r="AL6" s="126"/>
      <c r="AN6" s="37"/>
      <c r="AO6" s="34"/>
      <c r="AP6" s="34"/>
      <c r="AQ6" s="34"/>
      <c r="AR6" s="39"/>
      <c r="AS6" s="39"/>
      <c r="AT6" s="38"/>
    </row>
    <row r="7" spans="2:61" s="1" customFormat="1" ht="18.75" customHeight="1" thickTop="1" x14ac:dyDescent="0.25">
      <c r="B7" s="148" t="s">
        <v>12</v>
      </c>
      <c r="C7" s="149"/>
      <c r="D7" s="125"/>
      <c r="E7" s="125"/>
      <c r="F7" s="125"/>
      <c r="G7" s="125"/>
      <c r="H7" s="125"/>
      <c r="I7" s="125"/>
      <c r="J7" s="125"/>
      <c r="K7" s="125"/>
      <c r="L7" s="125"/>
      <c r="M7" s="125"/>
      <c r="N7" s="125"/>
      <c r="O7" s="125"/>
      <c r="P7" s="125"/>
      <c r="Q7" s="125"/>
      <c r="R7" s="125"/>
      <c r="S7" s="125"/>
      <c r="T7" s="125"/>
      <c r="U7" s="125"/>
      <c r="V7" s="125"/>
      <c r="W7" s="125"/>
      <c r="X7" s="125"/>
      <c r="Y7" s="125"/>
      <c r="Z7" s="125"/>
      <c r="AA7" s="125"/>
      <c r="AB7" s="125"/>
      <c r="AC7" s="125"/>
      <c r="AD7" s="125"/>
      <c r="AE7" s="125"/>
      <c r="AF7" s="125"/>
      <c r="AG7" s="125"/>
      <c r="AH7" s="125"/>
      <c r="AI7" s="125"/>
      <c r="AJ7" s="125"/>
      <c r="AK7" s="125"/>
      <c r="AL7" s="126"/>
      <c r="AN7" s="37"/>
      <c r="AO7" s="156">
        <f>S10+S18+S26+S34+S42+S50+S58+S66+S74+S82+S90+S98</f>
        <v>0</v>
      </c>
      <c r="AP7" s="156"/>
      <c r="AQ7" s="34"/>
      <c r="AR7" s="157">
        <f>T10+T18+T26+T34+T42+T50+T58+T66+T74+T82+T90+T98</f>
        <v>0</v>
      </c>
      <c r="AS7" s="157"/>
      <c r="AT7" s="38"/>
      <c r="BH7" s="28" t="s">
        <v>38</v>
      </c>
      <c r="BI7" s="28"/>
    </row>
    <row r="8" spans="2:61" s="1" customFormat="1" ht="18.75" customHeight="1" thickBot="1" x14ac:dyDescent="0.3">
      <c r="B8" s="148"/>
      <c r="C8" s="149"/>
      <c r="D8" s="145" t="s">
        <v>0</v>
      </c>
      <c r="E8" s="145"/>
      <c r="F8" s="145"/>
      <c r="G8" s="145"/>
      <c r="H8" s="145"/>
      <c r="I8" s="145"/>
      <c r="J8" s="145"/>
      <c r="K8" s="125"/>
      <c r="L8" s="145" t="s">
        <v>1</v>
      </c>
      <c r="M8" s="145"/>
      <c r="N8" s="145"/>
      <c r="O8" s="145"/>
      <c r="P8" s="145"/>
      <c r="Q8" s="145"/>
      <c r="R8" s="145"/>
      <c r="S8" s="145"/>
      <c r="T8" s="145"/>
      <c r="U8" s="125"/>
      <c r="V8" s="145" t="s">
        <v>2</v>
      </c>
      <c r="W8" s="145"/>
      <c r="X8" s="145"/>
      <c r="Y8" s="145"/>
      <c r="Z8" s="145"/>
      <c r="AA8" s="145"/>
      <c r="AB8" s="145"/>
      <c r="AC8" s="125"/>
      <c r="AD8" s="145" t="s">
        <v>3</v>
      </c>
      <c r="AE8" s="145"/>
      <c r="AF8" s="145"/>
      <c r="AG8" s="145"/>
      <c r="AH8" s="145"/>
      <c r="AI8" s="145"/>
      <c r="AJ8" s="125"/>
      <c r="AK8" s="125"/>
      <c r="AL8" s="126"/>
      <c r="AN8" s="40"/>
      <c r="AO8" s="41"/>
      <c r="AP8" s="41"/>
      <c r="AQ8" s="41"/>
      <c r="AR8" s="42"/>
      <c r="AS8" s="42"/>
      <c r="AT8" s="43"/>
      <c r="BH8" s="28" t="s">
        <v>39</v>
      </c>
      <c r="BI8" s="28"/>
    </row>
    <row r="9" spans="2:61" s="1" customFormat="1" ht="18.75" customHeight="1" thickBot="1" x14ac:dyDescent="0.3">
      <c r="B9" s="127"/>
      <c r="C9" s="128"/>
      <c r="D9" s="3" t="s">
        <v>8</v>
      </c>
      <c r="E9" s="3" t="s">
        <v>9</v>
      </c>
      <c r="F9" s="3" t="s">
        <v>10</v>
      </c>
      <c r="G9" s="3" t="s">
        <v>11</v>
      </c>
      <c r="H9" s="3" t="s">
        <v>4</v>
      </c>
      <c r="I9" s="3" t="s">
        <v>5</v>
      </c>
      <c r="J9" s="14"/>
      <c r="K9" s="125"/>
      <c r="L9" s="3" t="s">
        <v>8</v>
      </c>
      <c r="M9" s="3" t="s">
        <v>9</v>
      </c>
      <c r="N9" s="3" t="s">
        <v>10</v>
      </c>
      <c r="O9" s="3" t="s">
        <v>11</v>
      </c>
      <c r="P9" s="3" t="s">
        <v>4</v>
      </c>
      <c r="Q9" s="3" t="s">
        <v>5</v>
      </c>
      <c r="R9" s="3" t="s">
        <v>6</v>
      </c>
      <c r="S9" s="3" t="s">
        <v>31</v>
      </c>
      <c r="T9" s="3" t="s">
        <v>32</v>
      </c>
      <c r="U9" s="125"/>
      <c r="V9" s="3" t="s">
        <v>8</v>
      </c>
      <c r="W9" s="3" t="s">
        <v>9</v>
      </c>
      <c r="X9" s="3" t="s">
        <v>10</v>
      </c>
      <c r="Y9" s="3" t="s">
        <v>11</v>
      </c>
      <c r="Z9" s="3" t="s">
        <v>4</v>
      </c>
      <c r="AA9" s="3" t="s">
        <v>5</v>
      </c>
      <c r="AB9" s="3" t="s">
        <v>6</v>
      </c>
      <c r="AC9" s="125"/>
      <c r="AD9" s="3" t="s">
        <v>8</v>
      </c>
      <c r="AE9" s="3" t="s">
        <v>9</v>
      </c>
      <c r="AF9" s="3" t="s">
        <v>10</v>
      </c>
      <c r="AG9" s="3" t="s">
        <v>11</v>
      </c>
      <c r="AH9" s="3" t="s">
        <v>4</v>
      </c>
      <c r="AI9" s="3" t="s">
        <v>5</v>
      </c>
      <c r="AJ9" s="125"/>
      <c r="AK9" s="125"/>
      <c r="AL9" s="126"/>
      <c r="AN9" s="30"/>
      <c r="AO9" s="30"/>
      <c r="AP9" s="30"/>
      <c r="AQ9" s="30"/>
    </row>
    <row r="10" spans="2:61" s="1" customFormat="1" ht="18.75" customHeight="1" x14ac:dyDescent="0.25">
      <c r="B10" s="127"/>
      <c r="C10" s="128"/>
      <c r="D10" s="63"/>
      <c r="E10" s="63"/>
      <c r="F10" s="63"/>
      <c r="G10" s="63"/>
      <c r="H10" s="63"/>
      <c r="I10" s="63"/>
      <c r="J10" s="15"/>
      <c r="K10" s="125"/>
      <c r="L10" s="2" cm="1">
        <f t="array" ref="L10">SUM(COUNTIF(D6:AH6,{"RH";"RHR"}))+0.5*SUM(COUNTIF(D6:AH6,{"*/RH";"RH/*"}))</f>
        <v>0</v>
      </c>
      <c r="M10" s="2" cm="1">
        <f t="array" ref="M10">SUM(COUNTIF(D6:AH6,{"CH";"CHR"}))+0.5*SUM(COUNTIF(D6:AH6,{"*/CH";"CH/*"}))</f>
        <v>0</v>
      </c>
      <c r="N10" s="2" cm="1">
        <f t="array" ref="N10">SUM(COUNTIF(D6:AH6,{"RR";"RRR"}))+0.5*SUM(COUNTIF(D6:AH6,{"*/RR";"RR/*"}))</f>
        <v>0</v>
      </c>
      <c r="O10" s="2" cm="1">
        <f t="array" ref="O10">SUM(COUNTIF(D6:AH6,{"CV";"CVR"}))+0.5*SUM(COUNTIF(D6:AH6,{"*/CV";"CV/*"}))</f>
        <v>0</v>
      </c>
      <c r="P10" s="2" cm="1">
        <f t="array" ref="P10">SUM(COUNTIF(D6:AH6,{"CN";"CNR"}))+0.5*SUM(COUNTIF(D6:AH6,{"*/CN";"CN/*"}))</f>
        <v>0</v>
      </c>
      <c r="Q10" s="2" cm="1">
        <f t="array" ref="Q10">SUM(COUNTIF(D6:AH6,{"JC";"JCR"}))+0.5*SUM(COUNTIF(D6:AH6,{"*/JC";"JC/*"}))</f>
        <v>0</v>
      </c>
      <c r="R10" s="2">
        <f>COUNTIF(D6:AH6,"MM")</f>
        <v>0</v>
      </c>
      <c r="S10" s="63"/>
      <c r="T10" s="63"/>
      <c r="U10" s="125"/>
      <c r="V10" s="2">
        <f>SUM(D10,L10)+S10</f>
        <v>0</v>
      </c>
      <c r="W10" s="2">
        <f>SUM(E10,M10)+T10</f>
        <v>0</v>
      </c>
      <c r="X10" s="2">
        <f>SUM(F10,N10)</f>
        <v>0</v>
      </c>
      <c r="Y10" s="2">
        <f>SUM(G10,O10)</f>
        <v>0</v>
      </c>
      <c r="Z10" s="2">
        <f>SUM(H10,P10)</f>
        <v>0</v>
      </c>
      <c r="AA10" s="2">
        <f>Q10</f>
        <v>0</v>
      </c>
      <c r="AB10" s="2">
        <f>SUM(J10,R10)</f>
        <v>0</v>
      </c>
      <c r="AC10" s="125"/>
      <c r="AD10" s="2">
        <f>I2-V10</f>
        <v>52</v>
      </c>
      <c r="AE10" s="2">
        <f>N2-W10</f>
        <v>52</v>
      </c>
      <c r="AF10" s="2">
        <f>S2-X10</f>
        <v>11</v>
      </c>
      <c r="AG10" s="2">
        <f>X2-Y10-AS14</f>
        <v>13</v>
      </c>
      <c r="AH10" s="2">
        <f>AH2-H10-P10</f>
        <v>25</v>
      </c>
      <c r="AI10" s="2">
        <f>I10+AL2-AA10-AP14</f>
        <v>13</v>
      </c>
      <c r="AJ10" s="125"/>
      <c r="AK10" s="125"/>
      <c r="AL10" s="126"/>
      <c r="AN10" s="45"/>
      <c r="AO10" s="46"/>
      <c r="AP10" s="46"/>
      <c r="AQ10" s="46"/>
      <c r="AR10" s="46"/>
      <c r="AS10" s="46"/>
      <c r="AT10" s="47"/>
    </row>
    <row r="11" spans="2:61" s="1" customFormat="1" ht="18.75" customHeight="1" x14ac:dyDescent="0.25">
      <c r="B11" s="127"/>
      <c r="C11" s="128"/>
      <c r="D11" s="125" t="s">
        <v>40</v>
      </c>
      <c r="E11" s="125" t="s">
        <v>40</v>
      </c>
      <c r="F11" s="125" t="s">
        <v>40</v>
      </c>
      <c r="G11" s="125" t="s">
        <v>40</v>
      </c>
      <c r="H11" s="125" t="s">
        <v>40</v>
      </c>
      <c r="I11" s="125" t="s">
        <v>40</v>
      </c>
      <c r="J11" s="125"/>
      <c r="K11" s="125"/>
      <c r="L11" s="125"/>
      <c r="M11" s="125"/>
      <c r="N11" s="125"/>
      <c r="O11" s="125"/>
      <c r="P11" s="125"/>
      <c r="Q11" s="125"/>
      <c r="R11" s="125"/>
      <c r="S11" s="125" t="s">
        <v>40</v>
      </c>
      <c r="T11" s="125" t="s">
        <v>40</v>
      </c>
      <c r="U11" s="125"/>
      <c r="V11" s="125"/>
      <c r="W11" s="125"/>
      <c r="X11" s="125"/>
      <c r="Y11" s="125"/>
      <c r="Z11" s="125"/>
      <c r="AA11" s="125"/>
      <c r="AB11" s="125"/>
      <c r="AC11" s="125"/>
      <c r="AD11" s="125"/>
      <c r="AE11" s="125"/>
      <c r="AF11" s="125"/>
      <c r="AG11" s="125"/>
      <c r="AH11" s="125"/>
      <c r="AI11" s="125"/>
      <c r="AJ11" s="125"/>
      <c r="AK11" s="125"/>
      <c r="AL11" s="126"/>
      <c r="AN11" s="154" t="s">
        <v>35</v>
      </c>
      <c r="AO11" s="151"/>
      <c r="AP11" s="151"/>
      <c r="AQ11" s="151"/>
      <c r="AR11" s="153" t="s">
        <v>39</v>
      </c>
      <c r="AS11" s="153"/>
      <c r="AT11" s="48"/>
    </row>
    <row r="12" spans="2:61" s="1" customFormat="1" ht="18.75" customHeight="1" thickBot="1" x14ac:dyDescent="0.3">
      <c r="B12" s="129"/>
      <c r="C12" s="130"/>
      <c r="D12" s="131"/>
      <c r="E12" s="131"/>
      <c r="F12" s="131"/>
      <c r="G12" s="131"/>
      <c r="H12" s="131"/>
      <c r="I12" s="131"/>
      <c r="J12" s="131"/>
      <c r="K12" s="131"/>
      <c r="L12" s="131"/>
      <c r="M12" s="131"/>
      <c r="N12" s="131"/>
      <c r="O12" s="131"/>
      <c r="P12" s="131"/>
      <c r="Q12" s="131"/>
      <c r="R12" s="131"/>
      <c r="S12" s="131"/>
      <c r="T12" s="131"/>
      <c r="U12" s="131"/>
      <c r="V12" s="131"/>
      <c r="W12" s="131"/>
      <c r="X12" s="131"/>
      <c r="Y12" s="131"/>
      <c r="Z12" s="131"/>
      <c r="AA12" s="131"/>
      <c r="AB12" s="131"/>
      <c r="AC12" s="131"/>
      <c r="AD12" s="131"/>
      <c r="AE12" s="131"/>
      <c r="AF12" s="131"/>
      <c r="AG12" s="131"/>
      <c r="AH12" s="131"/>
      <c r="AI12" s="131"/>
      <c r="AJ12" s="131"/>
      <c r="AK12" s="131"/>
      <c r="AL12" s="132"/>
      <c r="AN12" s="33"/>
      <c r="AO12" s="25"/>
      <c r="AP12" s="25"/>
      <c r="AQ12" s="25"/>
      <c r="AR12" s="25"/>
      <c r="AS12" s="25"/>
      <c r="AT12" s="27"/>
    </row>
    <row r="13" spans="2:61" s="1" customFormat="1" ht="18.75" customHeight="1" thickTop="1" x14ac:dyDescent="0.25">
      <c r="B13" s="129"/>
      <c r="C13" s="130"/>
      <c r="D13" s="9">
        <v>1</v>
      </c>
      <c r="E13" s="7">
        <v>2</v>
      </c>
      <c r="F13" s="5">
        <v>3</v>
      </c>
      <c r="G13" s="5">
        <v>4</v>
      </c>
      <c r="H13" s="5">
        <v>5</v>
      </c>
      <c r="I13" s="5">
        <v>6</v>
      </c>
      <c r="J13" s="5">
        <v>7</v>
      </c>
      <c r="K13" s="6">
        <v>8</v>
      </c>
      <c r="L13" s="98">
        <v>9</v>
      </c>
      <c r="M13" s="100">
        <v>10</v>
      </c>
      <c r="N13" s="5">
        <v>11</v>
      </c>
      <c r="O13" s="5">
        <v>12</v>
      </c>
      <c r="P13" s="5">
        <v>13</v>
      </c>
      <c r="Q13" s="5">
        <v>14</v>
      </c>
      <c r="R13" s="6">
        <v>15</v>
      </c>
      <c r="S13" s="7">
        <v>16</v>
      </c>
      <c r="T13" s="5">
        <v>17</v>
      </c>
      <c r="U13" s="5">
        <v>18</v>
      </c>
      <c r="V13" s="5">
        <v>19</v>
      </c>
      <c r="W13" s="5">
        <v>20</v>
      </c>
      <c r="X13" s="5">
        <v>21</v>
      </c>
      <c r="Y13" s="6">
        <v>22</v>
      </c>
      <c r="Z13" s="7">
        <v>23</v>
      </c>
      <c r="AA13" s="5">
        <v>24</v>
      </c>
      <c r="AB13" s="5">
        <v>25</v>
      </c>
      <c r="AC13" s="5">
        <v>26</v>
      </c>
      <c r="AD13" s="5">
        <v>27</v>
      </c>
      <c r="AE13" s="65">
        <v>28</v>
      </c>
      <c r="AF13" s="13">
        <v>29</v>
      </c>
      <c r="AG13" s="133"/>
      <c r="AH13" s="133"/>
      <c r="AI13" s="131"/>
      <c r="AJ13" s="131"/>
      <c r="AK13" s="131"/>
      <c r="AL13" s="132"/>
      <c r="AN13" s="49"/>
      <c r="AO13" s="50"/>
      <c r="AP13" s="50"/>
      <c r="AQ13" s="50"/>
      <c r="AR13" s="50"/>
      <c r="AS13" s="50"/>
      <c r="AT13" s="51"/>
    </row>
    <row r="14" spans="2:61" s="1" customFormat="1" ht="18.75" customHeight="1" thickBot="1" x14ac:dyDescent="0.35">
      <c r="B14" s="129"/>
      <c r="C14" s="130"/>
      <c r="D14" s="58"/>
      <c r="E14" s="56"/>
      <c r="F14" s="54"/>
      <c r="G14" s="54"/>
      <c r="H14" s="54"/>
      <c r="I14" s="54"/>
      <c r="J14" s="54"/>
      <c r="K14" s="55"/>
      <c r="L14" s="99"/>
      <c r="M14" s="101"/>
      <c r="N14" s="54"/>
      <c r="O14" s="54"/>
      <c r="P14" s="54"/>
      <c r="Q14" s="54"/>
      <c r="R14" s="55"/>
      <c r="S14" s="56"/>
      <c r="T14" s="54"/>
      <c r="U14" s="54"/>
      <c r="V14" s="54"/>
      <c r="W14" s="54"/>
      <c r="X14" s="54"/>
      <c r="Y14" s="55"/>
      <c r="Z14" s="56"/>
      <c r="AA14" s="54"/>
      <c r="AB14" s="54"/>
      <c r="AC14" s="54"/>
      <c r="AD14" s="54"/>
      <c r="AE14" s="66"/>
      <c r="AF14" s="59"/>
      <c r="AG14" s="131"/>
      <c r="AH14" s="131"/>
      <c r="AI14" s="131"/>
      <c r="AJ14" s="131"/>
      <c r="AK14" s="131"/>
      <c r="AL14" s="132"/>
      <c r="AN14" s="37"/>
      <c r="AO14" s="52" t="s">
        <v>36</v>
      </c>
      <c r="AP14" s="52">
        <f>INT(AB98/28)</f>
        <v>0</v>
      </c>
      <c r="AQ14" s="52"/>
      <c r="AR14" s="52" t="s">
        <v>37</v>
      </c>
      <c r="AS14" s="52">
        <f>IF(AR11="Régulier", INT(AB98/28), 0)</f>
        <v>0</v>
      </c>
      <c r="AT14" s="38"/>
    </row>
    <row r="15" spans="2:61" s="1" customFormat="1" ht="18.75" customHeight="1" thickTop="1" thickBot="1" x14ac:dyDescent="0.3">
      <c r="B15" s="146" t="s">
        <v>13</v>
      </c>
      <c r="C15" s="147"/>
      <c r="D15" s="131"/>
      <c r="E15" s="131"/>
      <c r="F15" s="131"/>
      <c r="G15" s="131"/>
      <c r="H15" s="131"/>
      <c r="I15" s="131"/>
      <c r="J15" s="131"/>
      <c r="K15" s="131"/>
      <c r="L15" s="131"/>
      <c r="M15" s="131"/>
      <c r="N15" s="131"/>
      <c r="O15" s="131"/>
      <c r="P15" s="131"/>
      <c r="Q15" s="131"/>
      <c r="R15" s="131"/>
      <c r="S15" s="131"/>
      <c r="T15" s="131"/>
      <c r="U15" s="131"/>
      <c r="V15" s="131"/>
      <c r="W15" s="131"/>
      <c r="X15" s="131"/>
      <c r="Y15" s="131"/>
      <c r="Z15" s="131"/>
      <c r="AA15" s="131"/>
      <c r="AB15" s="131"/>
      <c r="AC15" s="131"/>
      <c r="AD15" s="131"/>
      <c r="AE15" s="131"/>
      <c r="AF15" s="131"/>
      <c r="AG15" s="131"/>
      <c r="AH15" s="131"/>
      <c r="AI15" s="131"/>
      <c r="AJ15" s="131"/>
      <c r="AK15" s="131"/>
      <c r="AL15" s="132"/>
      <c r="AN15" s="40"/>
      <c r="AO15" s="41"/>
      <c r="AP15" s="41"/>
      <c r="AQ15" s="41"/>
      <c r="AR15" s="42"/>
      <c r="AS15" s="42"/>
      <c r="AT15" s="43"/>
    </row>
    <row r="16" spans="2:61" s="1" customFormat="1" ht="18.75" customHeight="1" thickBot="1" x14ac:dyDescent="0.3">
      <c r="B16" s="146"/>
      <c r="C16" s="147"/>
      <c r="D16" s="145" t="s">
        <v>7</v>
      </c>
      <c r="E16" s="145"/>
      <c r="F16" s="145"/>
      <c r="G16" s="145"/>
      <c r="H16" s="145"/>
      <c r="I16" s="145"/>
      <c r="J16" s="145"/>
      <c r="K16" s="131"/>
      <c r="L16" s="145" t="s">
        <v>1</v>
      </c>
      <c r="M16" s="145"/>
      <c r="N16" s="145"/>
      <c r="O16" s="145"/>
      <c r="P16" s="145"/>
      <c r="Q16" s="145"/>
      <c r="R16" s="145"/>
      <c r="S16" s="145"/>
      <c r="T16" s="145"/>
      <c r="U16" s="131"/>
      <c r="V16" s="145" t="s">
        <v>2</v>
      </c>
      <c r="W16" s="145"/>
      <c r="X16" s="145"/>
      <c r="Y16" s="145"/>
      <c r="Z16" s="145"/>
      <c r="AA16" s="145"/>
      <c r="AB16" s="145"/>
      <c r="AC16" s="131"/>
      <c r="AD16" s="145" t="s">
        <v>3</v>
      </c>
      <c r="AE16" s="145"/>
      <c r="AF16" s="145"/>
      <c r="AG16" s="145"/>
      <c r="AH16" s="145"/>
      <c r="AI16" s="145"/>
      <c r="AJ16" s="131"/>
      <c r="AK16" s="131"/>
      <c r="AL16" s="132"/>
      <c r="AN16" s="30"/>
      <c r="AO16" s="44"/>
      <c r="AP16" s="44"/>
      <c r="AQ16" s="30"/>
      <c r="AR16" s="29"/>
      <c r="AS16" s="29"/>
    </row>
    <row r="17" spans="2:46" s="1" customFormat="1" ht="18.75" customHeight="1" x14ac:dyDescent="0.25">
      <c r="B17" s="129"/>
      <c r="C17" s="130"/>
      <c r="D17" s="3" t="s">
        <v>8</v>
      </c>
      <c r="E17" s="3" t="s">
        <v>9</v>
      </c>
      <c r="F17" s="3" t="s">
        <v>10</v>
      </c>
      <c r="G17" s="3" t="s">
        <v>11</v>
      </c>
      <c r="H17" s="3" t="s">
        <v>4</v>
      </c>
      <c r="I17" s="3" t="s">
        <v>5</v>
      </c>
      <c r="J17" s="3" t="s">
        <v>6</v>
      </c>
      <c r="K17" s="131"/>
      <c r="L17" s="3" t="s">
        <v>8</v>
      </c>
      <c r="M17" s="3" t="s">
        <v>9</v>
      </c>
      <c r="N17" s="3" t="s">
        <v>10</v>
      </c>
      <c r="O17" s="3" t="s">
        <v>11</v>
      </c>
      <c r="P17" s="3" t="s">
        <v>4</v>
      </c>
      <c r="Q17" s="3" t="s">
        <v>5</v>
      </c>
      <c r="R17" s="3" t="s">
        <v>6</v>
      </c>
      <c r="S17" s="3" t="s">
        <v>31</v>
      </c>
      <c r="T17" s="3" t="s">
        <v>32</v>
      </c>
      <c r="U17" s="131"/>
      <c r="V17" s="3" t="s">
        <v>8</v>
      </c>
      <c r="W17" s="3" t="s">
        <v>9</v>
      </c>
      <c r="X17" s="3" t="s">
        <v>10</v>
      </c>
      <c r="Y17" s="3" t="s">
        <v>11</v>
      </c>
      <c r="Z17" s="3" t="s">
        <v>4</v>
      </c>
      <c r="AA17" s="3" t="s">
        <v>5</v>
      </c>
      <c r="AB17" s="3" t="s">
        <v>6</v>
      </c>
      <c r="AC17" s="131"/>
      <c r="AD17" s="3" t="s">
        <v>8</v>
      </c>
      <c r="AE17" s="3" t="s">
        <v>9</v>
      </c>
      <c r="AF17" s="3" t="s">
        <v>10</v>
      </c>
      <c r="AG17" s="3" t="s">
        <v>11</v>
      </c>
      <c r="AH17" s="3" t="s">
        <v>4</v>
      </c>
      <c r="AI17" s="3" t="s">
        <v>5</v>
      </c>
      <c r="AJ17" s="131"/>
      <c r="AK17" s="131"/>
      <c r="AL17" s="132"/>
      <c r="AN17" s="161" t="s">
        <v>56</v>
      </c>
      <c r="AO17" s="162"/>
      <c r="AP17" s="162"/>
      <c r="AQ17" s="162"/>
      <c r="AR17" s="162"/>
      <c r="AS17" s="162"/>
      <c r="AT17" s="163"/>
    </row>
    <row r="18" spans="2:46" s="1" customFormat="1" ht="18.75" customHeight="1" x14ac:dyDescent="0.25">
      <c r="B18" s="129"/>
      <c r="C18" s="130"/>
      <c r="D18" s="2">
        <f>V10</f>
        <v>0</v>
      </c>
      <c r="E18" s="2">
        <f t="shared" ref="E18:J18" si="0">W10</f>
        <v>0</v>
      </c>
      <c r="F18" s="2">
        <f t="shared" si="0"/>
        <v>0</v>
      </c>
      <c r="G18" s="2">
        <f t="shared" si="0"/>
        <v>0</v>
      </c>
      <c r="H18" s="2">
        <f t="shared" si="0"/>
        <v>0</v>
      </c>
      <c r="I18" s="2">
        <f t="shared" si="0"/>
        <v>0</v>
      </c>
      <c r="J18" s="2">
        <f t="shared" si="0"/>
        <v>0</v>
      </c>
      <c r="K18" s="131"/>
      <c r="L18" s="2" cm="1">
        <f t="array" ref="L18">SUM(COUNTIF(D14:AH14,{"RH";"RHR"}))+0.5*SUM(COUNTIF(D14:AH14,{"*/RH";"RH/*"}))</f>
        <v>0</v>
      </c>
      <c r="M18" s="2" cm="1">
        <f t="array" ref="M18">SUM(COUNTIF(D14:AH14,{"CH";"CHR"}))+0.5*SUM(COUNTIF(D14:AH14,{"*/CH";"CH/*"}))</f>
        <v>0</v>
      </c>
      <c r="N18" s="2" cm="1">
        <f t="array" ref="N18">SUM(COUNTIF(D14:AH14,{"RR";"RRR"}))+0.5*SUM(COUNTIF(D14:AH14,{"*/RR";"RR/*"}))</f>
        <v>0</v>
      </c>
      <c r="O18" s="2" cm="1">
        <f t="array" ref="O18">SUM(COUNTIF(D14:AH14,{"CV";"CVR"}))+0.5*SUM(COUNTIF(D14:AH14,{"*/CV";"CV/*"}))</f>
        <v>0</v>
      </c>
      <c r="P18" s="2" cm="1">
        <f t="array" ref="P18">SUM(COUNTIF(D14:AH14,{"CN";"CNR"}))+0.5*SUM(COUNTIF(D14:AH14,{"*/CN";"CN/*"}))</f>
        <v>0</v>
      </c>
      <c r="Q18" s="2" cm="1">
        <f t="array" ref="Q18">SUM(COUNTIF(D14:AH14,{"JC";"JCR"}))+0.5*SUM(COUNTIF(D14:AH14,{"*/JC";"JC/*"}))</f>
        <v>0</v>
      </c>
      <c r="R18" s="2">
        <f>COUNTIF(D14:AH14,"MM")</f>
        <v>0</v>
      </c>
      <c r="S18" s="63"/>
      <c r="T18" s="63"/>
      <c r="U18" s="131"/>
      <c r="V18" s="2">
        <f>D18+L18+S18</f>
        <v>0</v>
      </c>
      <c r="W18" s="2">
        <f>E18+M18+T18</f>
        <v>0</v>
      </c>
      <c r="X18" s="2">
        <f t="shared" ref="X18:AB18" si="1">F18+N18</f>
        <v>0</v>
      </c>
      <c r="Y18" s="2">
        <f t="shared" si="1"/>
        <v>0</v>
      </c>
      <c r="Z18" s="2">
        <f t="shared" si="1"/>
        <v>0</v>
      </c>
      <c r="AA18" s="2">
        <f t="shared" si="1"/>
        <v>0</v>
      </c>
      <c r="AB18" s="2">
        <f t="shared" si="1"/>
        <v>0</v>
      </c>
      <c r="AC18" s="131"/>
      <c r="AD18" s="2">
        <f>+I2-V18</f>
        <v>52</v>
      </c>
      <c r="AE18" s="2">
        <f>N2-W18</f>
        <v>52</v>
      </c>
      <c r="AF18" s="2">
        <f>S2-X18</f>
        <v>11</v>
      </c>
      <c r="AG18" s="2">
        <f>X2-Y18</f>
        <v>13</v>
      </c>
      <c r="AH18" s="2">
        <f>AH2-Z18</f>
        <v>25</v>
      </c>
      <c r="AI18" s="2">
        <f>AI10-Q18</f>
        <v>13</v>
      </c>
      <c r="AJ18" s="131"/>
      <c r="AK18" s="131"/>
      <c r="AL18" s="132"/>
      <c r="AN18" s="74"/>
      <c r="AO18" s="158" t="s">
        <v>8</v>
      </c>
      <c r="AP18" s="158"/>
      <c r="AQ18" s="158" t="s">
        <v>9</v>
      </c>
      <c r="AR18" s="158"/>
      <c r="AS18" s="159" t="s">
        <v>11</v>
      </c>
      <c r="AT18" s="160"/>
    </row>
    <row r="19" spans="2:46" s="1" customFormat="1" ht="18.75" customHeight="1" x14ac:dyDescent="0.25">
      <c r="B19" s="129"/>
      <c r="C19" s="130"/>
      <c r="D19" s="131"/>
      <c r="E19" s="131"/>
      <c r="F19" s="131"/>
      <c r="G19" s="131"/>
      <c r="H19" s="131"/>
      <c r="I19" s="131"/>
      <c r="J19" s="131"/>
      <c r="K19" s="131"/>
      <c r="L19" s="131"/>
      <c r="M19" s="131"/>
      <c r="N19" s="131"/>
      <c r="O19" s="131"/>
      <c r="P19" s="131"/>
      <c r="Q19" s="131"/>
      <c r="R19" s="131"/>
      <c r="S19" s="131" t="s">
        <v>40</v>
      </c>
      <c r="T19" s="131" t="s">
        <v>40</v>
      </c>
      <c r="U19" s="131"/>
      <c r="V19" s="131"/>
      <c r="W19" s="131"/>
      <c r="X19" s="131"/>
      <c r="Y19" s="131"/>
      <c r="Z19" s="131"/>
      <c r="AA19" s="131"/>
      <c r="AB19" s="131"/>
      <c r="AC19" s="131"/>
      <c r="AD19" s="131"/>
      <c r="AE19" s="131"/>
      <c r="AF19" s="131"/>
      <c r="AG19" s="131"/>
      <c r="AH19" s="131"/>
      <c r="AI19" s="131"/>
      <c r="AJ19" s="131"/>
      <c r="AK19" s="131"/>
      <c r="AL19" s="132"/>
      <c r="AN19" s="74"/>
      <c r="AO19" s="67" t="s">
        <v>54</v>
      </c>
      <c r="AP19" s="67" t="s">
        <v>55</v>
      </c>
      <c r="AQ19" s="67" t="s">
        <v>54</v>
      </c>
      <c r="AR19" s="67" t="s">
        <v>55</v>
      </c>
      <c r="AS19" s="67" t="s">
        <v>54</v>
      </c>
      <c r="AT19" s="75" t="s">
        <v>55</v>
      </c>
    </row>
    <row r="20" spans="2:46" s="1" customFormat="1" ht="18.75" customHeight="1" thickBot="1" x14ac:dyDescent="0.35">
      <c r="B20" s="134"/>
      <c r="C20" s="135"/>
      <c r="D20" s="136"/>
      <c r="E20" s="136"/>
      <c r="F20" s="136"/>
      <c r="G20" s="136"/>
      <c r="H20" s="136"/>
      <c r="I20" s="136"/>
      <c r="J20" s="136"/>
      <c r="K20" s="136"/>
      <c r="L20" s="136"/>
      <c r="M20" s="136"/>
      <c r="N20" s="136"/>
      <c r="O20" s="136"/>
      <c r="P20" s="136"/>
      <c r="Q20" s="136"/>
      <c r="R20" s="136"/>
      <c r="S20" s="136"/>
      <c r="T20" s="136"/>
      <c r="U20" s="136"/>
      <c r="V20" s="136"/>
      <c r="W20" s="136"/>
      <c r="X20" s="136"/>
      <c r="Y20" s="136"/>
      <c r="Z20" s="136"/>
      <c r="AA20" s="136"/>
      <c r="AB20" s="136"/>
      <c r="AC20" s="136"/>
      <c r="AD20" s="136"/>
      <c r="AE20" s="136"/>
      <c r="AF20" s="136"/>
      <c r="AG20" s="136"/>
      <c r="AH20" s="136"/>
      <c r="AI20" s="136"/>
      <c r="AJ20" s="136"/>
      <c r="AK20" s="136"/>
      <c r="AL20" s="137"/>
      <c r="AN20" s="74" t="s">
        <v>42</v>
      </c>
      <c r="AO20" s="71">
        <v>4</v>
      </c>
      <c r="AP20" s="68">
        <f>V10</f>
        <v>0</v>
      </c>
      <c r="AQ20" s="71">
        <v>4</v>
      </c>
      <c r="AR20" s="69">
        <f>W10</f>
        <v>0</v>
      </c>
      <c r="AS20" s="72">
        <v>1</v>
      </c>
      <c r="AT20" s="76">
        <f>Y10</f>
        <v>0</v>
      </c>
    </row>
    <row r="21" spans="2:46" ht="18.75" customHeight="1" thickTop="1" x14ac:dyDescent="0.3">
      <c r="B21" s="127"/>
      <c r="C21" s="128"/>
      <c r="D21" s="9">
        <v>1</v>
      </c>
      <c r="E21" s="7">
        <v>2</v>
      </c>
      <c r="F21" s="5">
        <v>3</v>
      </c>
      <c r="G21" s="5">
        <v>4</v>
      </c>
      <c r="H21" s="5">
        <v>5</v>
      </c>
      <c r="I21" s="5">
        <v>6</v>
      </c>
      <c r="J21" s="5">
        <v>7</v>
      </c>
      <c r="K21" s="6">
        <v>8</v>
      </c>
      <c r="L21" s="98">
        <v>9</v>
      </c>
      <c r="M21" s="100">
        <v>10</v>
      </c>
      <c r="N21" s="5">
        <v>11</v>
      </c>
      <c r="O21" s="5">
        <v>12</v>
      </c>
      <c r="P21" s="5">
        <v>13</v>
      </c>
      <c r="Q21" s="5">
        <v>14</v>
      </c>
      <c r="R21" s="6">
        <v>15</v>
      </c>
      <c r="S21" s="7">
        <v>16</v>
      </c>
      <c r="T21" s="5">
        <v>17</v>
      </c>
      <c r="U21" s="5">
        <v>18</v>
      </c>
      <c r="V21" s="5">
        <v>19</v>
      </c>
      <c r="W21" s="5">
        <v>20</v>
      </c>
      <c r="X21" s="5">
        <v>21</v>
      </c>
      <c r="Y21" s="6">
        <v>22</v>
      </c>
      <c r="Z21" s="7">
        <v>23</v>
      </c>
      <c r="AA21" s="5">
        <v>24</v>
      </c>
      <c r="AB21" s="5">
        <v>25</v>
      </c>
      <c r="AC21" s="5">
        <v>26</v>
      </c>
      <c r="AD21" s="5">
        <v>27</v>
      </c>
      <c r="AE21" s="5">
        <v>28</v>
      </c>
      <c r="AF21" s="6">
        <v>29</v>
      </c>
      <c r="AG21" s="7">
        <v>30</v>
      </c>
      <c r="AH21" s="8">
        <v>31</v>
      </c>
      <c r="AI21" s="125"/>
      <c r="AJ21" s="125"/>
      <c r="AK21" s="125"/>
      <c r="AL21" s="126"/>
      <c r="AN21" s="74" t="s">
        <v>43</v>
      </c>
      <c r="AO21" s="71">
        <v>8</v>
      </c>
      <c r="AP21" s="68">
        <f>V18</f>
        <v>0</v>
      </c>
      <c r="AQ21" s="71">
        <v>8</v>
      </c>
      <c r="AR21" s="70">
        <f>W18</f>
        <v>0</v>
      </c>
      <c r="AS21" s="73">
        <v>2</v>
      </c>
      <c r="AT21" s="77">
        <f>Y18</f>
        <v>0</v>
      </c>
    </row>
    <row r="22" spans="2:46" ht="18.75" customHeight="1" thickBot="1" x14ac:dyDescent="0.35">
      <c r="B22" s="127"/>
      <c r="C22" s="128"/>
      <c r="D22" s="58"/>
      <c r="E22" s="56"/>
      <c r="F22" s="54"/>
      <c r="G22" s="54"/>
      <c r="H22" s="54"/>
      <c r="I22" s="54"/>
      <c r="J22" s="54"/>
      <c r="K22" s="55"/>
      <c r="L22" s="99"/>
      <c r="M22" s="101"/>
      <c r="N22" s="54"/>
      <c r="O22" s="54"/>
      <c r="P22" s="54"/>
      <c r="Q22" s="54"/>
      <c r="R22" s="55"/>
      <c r="S22" s="56"/>
      <c r="T22" s="54"/>
      <c r="U22" s="54"/>
      <c r="V22" s="54"/>
      <c r="W22" s="54"/>
      <c r="X22" s="54"/>
      <c r="Y22" s="55"/>
      <c r="Z22" s="56"/>
      <c r="AA22" s="54"/>
      <c r="AB22" s="54"/>
      <c r="AC22" s="54"/>
      <c r="AD22" s="54"/>
      <c r="AE22" s="54"/>
      <c r="AF22" s="55"/>
      <c r="AG22" s="56"/>
      <c r="AH22" s="57"/>
      <c r="AI22" s="125"/>
      <c r="AJ22" s="125"/>
      <c r="AK22" s="125"/>
      <c r="AL22" s="126"/>
      <c r="AN22" s="74" t="s">
        <v>44</v>
      </c>
      <c r="AO22" s="71">
        <v>13</v>
      </c>
      <c r="AP22" s="68">
        <f>V26</f>
        <v>0</v>
      </c>
      <c r="AQ22" s="71">
        <v>13</v>
      </c>
      <c r="AR22" s="70">
        <f>W26</f>
        <v>0</v>
      </c>
      <c r="AS22" s="73">
        <v>3</v>
      </c>
      <c r="AT22" s="77">
        <f>Y26</f>
        <v>0</v>
      </c>
    </row>
    <row r="23" spans="2:46" ht="18.75" customHeight="1" thickTop="1" x14ac:dyDescent="0.3">
      <c r="B23" s="148" t="s">
        <v>14</v>
      </c>
      <c r="C23" s="149"/>
      <c r="D23" s="125"/>
      <c r="E23" s="125"/>
      <c r="F23" s="125"/>
      <c r="G23" s="125"/>
      <c r="H23" s="125"/>
      <c r="I23" s="125"/>
      <c r="J23" s="125"/>
      <c r="K23" s="125"/>
      <c r="L23" s="125"/>
      <c r="M23" s="125"/>
      <c r="N23" s="125"/>
      <c r="O23" s="125"/>
      <c r="P23" s="125"/>
      <c r="Q23" s="125"/>
      <c r="R23" s="125"/>
      <c r="S23" s="125"/>
      <c r="T23" s="125"/>
      <c r="U23" s="125"/>
      <c r="V23" s="125"/>
      <c r="W23" s="125"/>
      <c r="X23" s="125"/>
      <c r="Y23" s="125"/>
      <c r="Z23" s="125"/>
      <c r="AA23" s="125"/>
      <c r="AB23" s="125"/>
      <c r="AC23" s="125"/>
      <c r="AD23" s="125"/>
      <c r="AE23" s="125"/>
      <c r="AF23" s="125"/>
      <c r="AG23" s="125"/>
      <c r="AH23" s="125"/>
      <c r="AI23" s="125"/>
      <c r="AJ23" s="125"/>
      <c r="AK23" s="125"/>
      <c r="AL23" s="126"/>
      <c r="AN23" s="74" t="s">
        <v>45</v>
      </c>
      <c r="AO23" s="71">
        <v>17</v>
      </c>
      <c r="AP23" s="68">
        <f>V34</f>
        <v>0</v>
      </c>
      <c r="AQ23" s="71">
        <v>17</v>
      </c>
      <c r="AR23" s="70">
        <f>W34</f>
        <v>0</v>
      </c>
      <c r="AS23" s="73">
        <v>4</v>
      </c>
      <c r="AT23" s="77">
        <f>Y34</f>
        <v>0</v>
      </c>
    </row>
    <row r="24" spans="2:46" ht="18.75" customHeight="1" x14ac:dyDescent="0.3">
      <c r="B24" s="148"/>
      <c r="C24" s="149"/>
      <c r="D24" s="145" t="s">
        <v>7</v>
      </c>
      <c r="E24" s="145"/>
      <c r="F24" s="145"/>
      <c r="G24" s="145"/>
      <c r="H24" s="145"/>
      <c r="I24" s="145"/>
      <c r="J24" s="145"/>
      <c r="K24" s="125"/>
      <c r="L24" s="145" t="s">
        <v>1</v>
      </c>
      <c r="M24" s="145"/>
      <c r="N24" s="145"/>
      <c r="O24" s="145"/>
      <c r="P24" s="145"/>
      <c r="Q24" s="145"/>
      <c r="R24" s="145"/>
      <c r="S24" s="145"/>
      <c r="T24" s="145"/>
      <c r="U24" s="125"/>
      <c r="V24" s="145" t="s">
        <v>2</v>
      </c>
      <c r="W24" s="145"/>
      <c r="X24" s="145"/>
      <c r="Y24" s="145"/>
      <c r="Z24" s="145"/>
      <c r="AA24" s="145"/>
      <c r="AB24" s="145"/>
      <c r="AC24" s="125"/>
      <c r="AD24" s="145" t="s">
        <v>3</v>
      </c>
      <c r="AE24" s="145"/>
      <c r="AF24" s="145"/>
      <c r="AG24" s="145"/>
      <c r="AH24" s="145"/>
      <c r="AI24" s="145"/>
      <c r="AJ24" s="125"/>
      <c r="AK24" s="125"/>
      <c r="AL24" s="126"/>
      <c r="AN24" s="74" t="s">
        <v>46</v>
      </c>
      <c r="AO24" s="71">
        <v>22</v>
      </c>
      <c r="AP24" s="68">
        <f>V42</f>
        <v>0</v>
      </c>
      <c r="AQ24" s="71">
        <v>22</v>
      </c>
      <c r="AR24" s="70">
        <f>W42</f>
        <v>0</v>
      </c>
      <c r="AS24" s="73">
        <v>5</v>
      </c>
      <c r="AT24" s="77">
        <f>Y42</f>
        <v>0</v>
      </c>
    </row>
    <row r="25" spans="2:46" ht="18.75" customHeight="1" x14ac:dyDescent="0.3">
      <c r="B25" s="127"/>
      <c r="C25" s="128"/>
      <c r="D25" s="3" t="s">
        <v>8</v>
      </c>
      <c r="E25" s="3" t="s">
        <v>9</v>
      </c>
      <c r="F25" s="3" t="s">
        <v>10</v>
      </c>
      <c r="G25" s="3" t="s">
        <v>11</v>
      </c>
      <c r="H25" s="3" t="s">
        <v>4</v>
      </c>
      <c r="I25" s="3" t="s">
        <v>5</v>
      </c>
      <c r="J25" s="3" t="s">
        <v>6</v>
      </c>
      <c r="K25" s="125"/>
      <c r="L25" s="3" t="s">
        <v>8</v>
      </c>
      <c r="M25" s="3" t="s">
        <v>9</v>
      </c>
      <c r="N25" s="3" t="s">
        <v>10</v>
      </c>
      <c r="O25" s="3" t="s">
        <v>11</v>
      </c>
      <c r="P25" s="3" t="s">
        <v>4</v>
      </c>
      <c r="Q25" s="3" t="s">
        <v>5</v>
      </c>
      <c r="R25" s="3" t="s">
        <v>6</v>
      </c>
      <c r="S25" s="3" t="s">
        <v>31</v>
      </c>
      <c r="T25" s="3" t="s">
        <v>32</v>
      </c>
      <c r="U25" s="125"/>
      <c r="V25" s="3" t="s">
        <v>8</v>
      </c>
      <c r="W25" s="3" t="s">
        <v>9</v>
      </c>
      <c r="X25" s="3" t="s">
        <v>10</v>
      </c>
      <c r="Y25" s="3" t="s">
        <v>11</v>
      </c>
      <c r="Z25" s="3" t="s">
        <v>4</v>
      </c>
      <c r="AA25" s="3" t="s">
        <v>5</v>
      </c>
      <c r="AB25" s="3" t="s">
        <v>6</v>
      </c>
      <c r="AC25" s="125"/>
      <c r="AD25" s="3" t="s">
        <v>8</v>
      </c>
      <c r="AE25" s="3" t="s">
        <v>9</v>
      </c>
      <c r="AF25" s="3" t="s">
        <v>10</v>
      </c>
      <c r="AG25" s="3" t="s">
        <v>11</v>
      </c>
      <c r="AH25" s="3" t="s">
        <v>4</v>
      </c>
      <c r="AI25" s="3" t="s">
        <v>5</v>
      </c>
      <c r="AJ25" s="125"/>
      <c r="AK25" s="125"/>
      <c r="AL25" s="126"/>
      <c r="AN25" s="74" t="s">
        <v>47</v>
      </c>
      <c r="AO25" s="71">
        <v>26</v>
      </c>
      <c r="AP25" s="68">
        <f>V50</f>
        <v>0</v>
      </c>
      <c r="AQ25" s="71">
        <v>26</v>
      </c>
      <c r="AR25" s="70">
        <f>W50</f>
        <v>0</v>
      </c>
      <c r="AS25" s="73">
        <v>6</v>
      </c>
      <c r="AT25" s="77">
        <f>Y50</f>
        <v>0</v>
      </c>
    </row>
    <row r="26" spans="2:46" ht="18.75" customHeight="1" x14ac:dyDescent="0.3">
      <c r="B26" s="127"/>
      <c r="C26" s="128"/>
      <c r="D26" s="2">
        <f t="shared" ref="D26:J26" si="2">V18</f>
        <v>0</v>
      </c>
      <c r="E26" s="2">
        <f t="shared" si="2"/>
        <v>0</v>
      </c>
      <c r="F26" s="2">
        <f t="shared" si="2"/>
        <v>0</v>
      </c>
      <c r="G26" s="2">
        <f t="shared" si="2"/>
        <v>0</v>
      </c>
      <c r="H26" s="2">
        <f t="shared" si="2"/>
        <v>0</v>
      </c>
      <c r="I26" s="2">
        <f t="shared" si="2"/>
        <v>0</v>
      </c>
      <c r="J26" s="2">
        <f t="shared" si="2"/>
        <v>0</v>
      </c>
      <c r="K26" s="125"/>
      <c r="L26" s="2" cm="1">
        <f t="array" ref="L26">SUM(COUNTIF(D22:AH22,{"RH";"RHR"}))+0.5*SUM(COUNTIF(D22:AH22,{"*/RH";"RH/*"}))</f>
        <v>0</v>
      </c>
      <c r="M26" s="2" cm="1">
        <f t="array" ref="M26">SUM(COUNTIF(D22:AH22,{"CH";"CHR"}))+0.5*SUM(COUNTIF(D22:AH22,{"*/CH";"CH/*"}))</f>
        <v>0</v>
      </c>
      <c r="N26" s="2" cm="1">
        <f t="array" ref="N26">SUM(COUNTIF(D22:AH22,{"RR";"RRR"}))+0.5*SUM(COUNTIF(D22:AH22,{"*/RR";"RR/*"}))</f>
        <v>0</v>
      </c>
      <c r="O26" s="2" cm="1">
        <f t="array" ref="O26">SUM(COUNTIF(D22:AH22,{"CV";"CVR"}))+0.5*SUM(COUNTIF(D22:AH22,{"*/CV";"CV/*"}))</f>
        <v>0</v>
      </c>
      <c r="P26" s="2" cm="1">
        <f t="array" ref="P26">SUM(COUNTIF(D22:AH22,{"CN";"CNR"}))+0.5*SUM(COUNTIF(D22:AH22,{"*/CN";"CN/*"}))</f>
        <v>0</v>
      </c>
      <c r="Q26" s="2" cm="1">
        <f t="array" ref="Q26">SUM(COUNTIF(D22:AH22,{"JC";"JCR"}))+0.5*SUM(COUNTIF(D22:AH22,{"*/JC";"JC/*"}))</f>
        <v>0</v>
      </c>
      <c r="R26" s="2">
        <f>COUNTIF(D22:AH22,"MM")</f>
        <v>0</v>
      </c>
      <c r="S26" s="63"/>
      <c r="T26" s="63"/>
      <c r="U26" s="125"/>
      <c r="V26" s="2">
        <f>D26+L26+S26</f>
        <v>0</v>
      </c>
      <c r="W26" s="2">
        <f>E26+M26+T26</f>
        <v>0</v>
      </c>
      <c r="X26" s="2">
        <f t="shared" ref="X26" si="3">F26+N26</f>
        <v>0</v>
      </c>
      <c r="Y26" s="2">
        <f t="shared" ref="Y26" si="4">G26+O26</f>
        <v>0</v>
      </c>
      <c r="Z26" s="2">
        <f t="shared" ref="Z26" si="5">H26+P26</f>
        <v>0</v>
      </c>
      <c r="AA26" s="2">
        <f t="shared" ref="AA26" si="6">I26+Q26</f>
        <v>0</v>
      </c>
      <c r="AB26" s="2">
        <f t="shared" ref="AB26" si="7">J26+R26</f>
        <v>0</v>
      </c>
      <c r="AC26" s="125"/>
      <c r="AD26" s="2">
        <f>I2-V26</f>
        <v>52</v>
      </c>
      <c r="AE26" s="2">
        <f>N2-W26</f>
        <v>52</v>
      </c>
      <c r="AF26" s="2">
        <f>S2-X26</f>
        <v>11</v>
      </c>
      <c r="AG26" s="2">
        <f>X2-Y26</f>
        <v>13</v>
      </c>
      <c r="AH26" s="2">
        <f>AH2-Z26</f>
        <v>25</v>
      </c>
      <c r="AI26" s="2">
        <f>AI18-Q26</f>
        <v>13</v>
      </c>
      <c r="AJ26" s="125"/>
      <c r="AK26" s="125"/>
      <c r="AL26" s="126"/>
      <c r="AN26" s="74" t="s">
        <v>48</v>
      </c>
      <c r="AO26" s="71">
        <v>30</v>
      </c>
      <c r="AP26" s="68">
        <f>V58</f>
        <v>0</v>
      </c>
      <c r="AQ26" s="71">
        <v>30</v>
      </c>
      <c r="AR26" s="70">
        <f>W58</f>
        <v>0</v>
      </c>
      <c r="AS26" s="73">
        <v>7</v>
      </c>
      <c r="AT26" s="77">
        <f>Y58</f>
        <v>0</v>
      </c>
    </row>
    <row r="27" spans="2:46" ht="18.75" customHeight="1" x14ac:dyDescent="0.3">
      <c r="B27" s="127"/>
      <c r="C27" s="128"/>
      <c r="D27" s="125"/>
      <c r="E27" s="125"/>
      <c r="F27" s="125"/>
      <c r="G27" s="125"/>
      <c r="H27" s="125"/>
      <c r="I27" s="125"/>
      <c r="J27" s="125"/>
      <c r="K27" s="125"/>
      <c r="L27" s="125"/>
      <c r="M27" s="125"/>
      <c r="N27" s="125"/>
      <c r="O27" s="125"/>
      <c r="P27" s="125"/>
      <c r="Q27" s="125"/>
      <c r="R27" s="125"/>
      <c r="S27" s="125" t="s">
        <v>40</v>
      </c>
      <c r="T27" s="125" t="s">
        <v>40</v>
      </c>
      <c r="U27" s="125"/>
      <c r="V27" s="125"/>
      <c r="W27" s="125"/>
      <c r="X27" s="125"/>
      <c r="Y27" s="125"/>
      <c r="Z27" s="125"/>
      <c r="AA27" s="125"/>
      <c r="AB27" s="125"/>
      <c r="AC27" s="125"/>
      <c r="AD27" s="125"/>
      <c r="AE27" s="125"/>
      <c r="AF27" s="125"/>
      <c r="AG27" s="125"/>
      <c r="AH27" s="125"/>
      <c r="AI27" s="125"/>
      <c r="AJ27" s="125"/>
      <c r="AK27" s="125"/>
      <c r="AL27" s="126"/>
      <c r="AN27" s="74" t="s">
        <v>49</v>
      </c>
      <c r="AO27" s="71">
        <v>35</v>
      </c>
      <c r="AP27" s="68">
        <f>V66</f>
        <v>0</v>
      </c>
      <c r="AQ27" s="71">
        <v>35</v>
      </c>
      <c r="AR27" s="70">
        <f>W66</f>
        <v>0</v>
      </c>
      <c r="AS27" s="73">
        <v>8</v>
      </c>
      <c r="AT27" s="77">
        <f>Y66</f>
        <v>0</v>
      </c>
    </row>
    <row r="28" spans="2:46" ht="18.75" customHeight="1" thickBot="1" x14ac:dyDescent="0.35">
      <c r="B28" s="129"/>
      <c r="C28" s="130"/>
      <c r="D28" s="131"/>
      <c r="E28" s="131"/>
      <c r="F28" s="131"/>
      <c r="G28" s="131"/>
      <c r="H28" s="131"/>
      <c r="I28" s="131"/>
      <c r="J28" s="131"/>
      <c r="K28" s="131"/>
      <c r="L28" s="131"/>
      <c r="M28" s="131"/>
      <c r="N28" s="131"/>
      <c r="O28" s="131"/>
      <c r="P28" s="131"/>
      <c r="Q28" s="131"/>
      <c r="R28" s="131"/>
      <c r="S28" s="131"/>
      <c r="T28" s="131"/>
      <c r="U28" s="131"/>
      <c r="V28" s="131"/>
      <c r="W28" s="131"/>
      <c r="X28" s="131"/>
      <c r="Y28" s="131"/>
      <c r="Z28" s="131"/>
      <c r="AA28" s="131"/>
      <c r="AB28" s="131"/>
      <c r="AC28" s="131"/>
      <c r="AD28" s="131"/>
      <c r="AE28" s="131"/>
      <c r="AF28" s="131"/>
      <c r="AG28" s="131"/>
      <c r="AH28" s="131"/>
      <c r="AI28" s="131"/>
      <c r="AJ28" s="131"/>
      <c r="AK28" s="131"/>
      <c r="AL28" s="132"/>
      <c r="AN28" s="74" t="s">
        <v>50</v>
      </c>
      <c r="AO28" s="71">
        <v>39</v>
      </c>
      <c r="AP28" s="68">
        <f>V74</f>
        <v>0</v>
      </c>
      <c r="AQ28" s="71">
        <v>39</v>
      </c>
      <c r="AR28" s="70">
        <f>W74</f>
        <v>0</v>
      </c>
      <c r="AS28" s="73">
        <v>9</v>
      </c>
      <c r="AT28" s="77">
        <f>Y74</f>
        <v>0</v>
      </c>
    </row>
    <row r="29" spans="2:46" ht="18.75" customHeight="1" thickTop="1" x14ac:dyDescent="0.3">
      <c r="B29" s="129"/>
      <c r="C29" s="130"/>
      <c r="D29" s="10">
        <v>1</v>
      </c>
      <c r="E29" s="5">
        <v>2</v>
      </c>
      <c r="F29" s="5">
        <v>3</v>
      </c>
      <c r="G29" s="5">
        <v>4</v>
      </c>
      <c r="H29" s="6">
        <v>5</v>
      </c>
      <c r="I29" s="98">
        <v>6</v>
      </c>
      <c r="J29" s="100">
        <v>7</v>
      </c>
      <c r="K29" s="5">
        <v>8</v>
      </c>
      <c r="L29" s="5">
        <v>9</v>
      </c>
      <c r="M29" s="5">
        <v>10</v>
      </c>
      <c r="N29" s="5">
        <v>11</v>
      </c>
      <c r="O29" s="6">
        <v>12</v>
      </c>
      <c r="P29" s="7">
        <v>13</v>
      </c>
      <c r="Q29" s="5">
        <v>14</v>
      </c>
      <c r="R29" s="5">
        <v>15</v>
      </c>
      <c r="S29" s="5">
        <v>16</v>
      </c>
      <c r="T29" s="5">
        <v>17</v>
      </c>
      <c r="U29" s="5">
        <v>18</v>
      </c>
      <c r="V29" s="6">
        <v>19</v>
      </c>
      <c r="W29" s="7">
        <v>20</v>
      </c>
      <c r="X29" s="7">
        <v>21</v>
      </c>
      <c r="Y29" s="5">
        <v>22</v>
      </c>
      <c r="Z29" s="5">
        <v>23</v>
      </c>
      <c r="AA29" s="5">
        <v>24</v>
      </c>
      <c r="AB29" s="5">
        <v>25</v>
      </c>
      <c r="AC29" s="6">
        <v>26</v>
      </c>
      <c r="AD29" s="7">
        <v>27</v>
      </c>
      <c r="AE29" s="5">
        <v>28</v>
      </c>
      <c r="AF29" s="5">
        <v>29</v>
      </c>
      <c r="AG29" s="8">
        <v>30</v>
      </c>
      <c r="AH29" s="133"/>
      <c r="AI29" s="131"/>
      <c r="AJ29" s="131"/>
      <c r="AK29" s="131"/>
      <c r="AL29" s="132"/>
      <c r="AN29" s="74" t="s">
        <v>52</v>
      </c>
      <c r="AO29" s="71">
        <v>43</v>
      </c>
      <c r="AP29" s="68">
        <f>V82</f>
        <v>0</v>
      </c>
      <c r="AQ29" s="71">
        <v>43</v>
      </c>
      <c r="AR29" s="70">
        <f>W82</f>
        <v>0</v>
      </c>
      <c r="AS29" s="73">
        <v>10</v>
      </c>
      <c r="AT29" s="77">
        <f>Y82</f>
        <v>0</v>
      </c>
    </row>
    <row r="30" spans="2:46" ht="18.75" customHeight="1" thickBot="1" x14ac:dyDescent="0.35">
      <c r="B30" s="129"/>
      <c r="C30" s="130"/>
      <c r="D30" s="60"/>
      <c r="E30" s="54"/>
      <c r="F30" s="54"/>
      <c r="G30" s="54"/>
      <c r="H30" s="55"/>
      <c r="I30" s="99"/>
      <c r="J30" s="101"/>
      <c r="K30" s="54"/>
      <c r="L30" s="54"/>
      <c r="M30" s="54"/>
      <c r="N30" s="54"/>
      <c r="O30" s="55"/>
      <c r="P30" s="56"/>
      <c r="Q30" s="54"/>
      <c r="R30" s="54"/>
      <c r="S30" s="54"/>
      <c r="T30" s="54"/>
      <c r="U30" s="54"/>
      <c r="V30" s="55"/>
      <c r="W30" s="56"/>
      <c r="X30" s="56"/>
      <c r="Y30" s="54"/>
      <c r="Z30" s="54"/>
      <c r="AA30" s="54"/>
      <c r="AB30" s="54"/>
      <c r="AC30" s="55"/>
      <c r="AD30" s="56"/>
      <c r="AE30" s="54"/>
      <c r="AF30" s="54"/>
      <c r="AG30" s="57"/>
      <c r="AH30" s="131"/>
      <c r="AI30" s="131"/>
      <c r="AJ30" s="131"/>
      <c r="AK30" s="131"/>
      <c r="AL30" s="132"/>
      <c r="AN30" s="74" t="s">
        <v>51</v>
      </c>
      <c r="AO30" s="71">
        <v>48</v>
      </c>
      <c r="AP30" s="68">
        <f>V90</f>
        <v>0</v>
      </c>
      <c r="AQ30" s="71">
        <v>48</v>
      </c>
      <c r="AR30" s="70">
        <f>W90</f>
        <v>0</v>
      </c>
      <c r="AS30" s="73">
        <v>11</v>
      </c>
      <c r="AT30" s="77">
        <f>Y90</f>
        <v>0</v>
      </c>
    </row>
    <row r="31" spans="2:46" ht="18.75" customHeight="1" thickTop="1" thickBot="1" x14ac:dyDescent="0.35">
      <c r="B31" s="146" t="s">
        <v>15</v>
      </c>
      <c r="C31" s="147"/>
      <c r="D31" s="131"/>
      <c r="E31" s="131"/>
      <c r="F31" s="131"/>
      <c r="G31" s="131"/>
      <c r="H31" s="131"/>
      <c r="I31" s="131"/>
      <c r="J31" s="131"/>
      <c r="K31" s="131"/>
      <c r="L31" s="131"/>
      <c r="M31" s="131"/>
      <c r="N31" s="131"/>
      <c r="O31" s="131"/>
      <c r="P31" s="131"/>
      <c r="Q31" s="131"/>
      <c r="R31" s="131"/>
      <c r="S31" s="131"/>
      <c r="T31" s="131"/>
      <c r="U31" s="131"/>
      <c r="V31" s="131"/>
      <c r="W31" s="131"/>
      <c r="X31" s="131"/>
      <c r="Y31" s="131"/>
      <c r="Z31" s="131"/>
      <c r="AA31" s="131"/>
      <c r="AB31" s="131"/>
      <c r="AC31" s="131"/>
      <c r="AD31" s="131"/>
      <c r="AE31" s="131"/>
      <c r="AF31" s="131"/>
      <c r="AG31" s="131"/>
      <c r="AH31" s="131"/>
      <c r="AI31" s="131"/>
      <c r="AJ31" s="131"/>
      <c r="AK31" s="131"/>
      <c r="AL31" s="132"/>
      <c r="AN31" s="78" t="s">
        <v>53</v>
      </c>
      <c r="AO31" s="79">
        <f>I2</f>
        <v>52</v>
      </c>
      <c r="AP31" s="80">
        <f>V98</f>
        <v>0</v>
      </c>
      <c r="AQ31" s="79">
        <f>N2</f>
        <v>52</v>
      </c>
      <c r="AR31" s="81">
        <f>W98</f>
        <v>0</v>
      </c>
      <c r="AS31" s="82">
        <f>X2</f>
        <v>13</v>
      </c>
      <c r="AT31" s="83">
        <f>Y98</f>
        <v>0</v>
      </c>
    </row>
    <row r="32" spans="2:46" ht="18.75" customHeight="1" thickBot="1" x14ac:dyDescent="0.3">
      <c r="B32" s="146"/>
      <c r="C32" s="147"/>
      <c r="D32" s="145" t="s">
        <v>7</v>
      </c>
      <c r="E32" s="145"/>
      <c r="F32" s="145"/>
      <c r="G32" s="145"/>
      <c r="H32" s="145"/>
      <c r="I32" s="145"/>
      <c r="J32" s="145"/>
      <c r="K32" s="131"/>
      <c r="L32" s="145" t="s">
        <v>1</v>
      </c>
      <c r="M32" s="145"/>
      <c r="N32" s="145"/>
      <c r="O32" s="145"/>
      <c r="P32" s="145"/>
      <c r="Q32" s="145"/>
      <c r="R32" s="145"/>
      <c r="S32" s="145"/>
      <c r="T32" s="145"/>
      <c r="U32" s="131"/>
      <c r="V32" s="145" t="s">
        <v>2</v>
      </c>
      <c r="W32" s="145"/>
      <c r="X32" s="145"/>
      <c r="Y32" s="145"/>
      <c r="Z32" s="145"/>
      <c r="AA32" s="145"/>
      <c r="AB32" s="145"/>
      <c r="AC32" s="131"/>
      <c r="AD32" s="145" t="s">
        <v>3</v>
      </c>
      <c r="AE32" s="145"/>
      <c r="AF32" s="145"/>
      <c r="AG32" s="145"/>
      <c r="AH32" s="145"/>
      <c r="AI32" s="145"/>
      <c r="AJ32" s="131"/>
      <c r="AK32" s="131"/>
      <c r="AL32" s="132"/>
      <c r="AN32" s="30"/>
      <c r="AO32" s="30"/>
      <c r="AP32" s="30"/>
      <c r="AQ32" s="30"/>
    </row>
    <row r="33" spans="2:49" ht="18.75" customHeight="1" x14ac:dyDescent="0.25">
      <c r="B33" s="129"/>
      <c r="C33" s="130"/>
      <c r="D33" s="3" t="s">
        <v>8</v>
      </c>
      <c r="E33" s="3" t="s">
        <v>9</v>
      </c>
      <c r="F33" s="3" t="s">
        <v>10</v>
      </c>
      <c r="G33" s="3" t="s">
        <v>11</v>
      </c>
      <c r="H33" s="3" t="s">
        <v>4</v>
      </c>
      <c r="I33" s="3" t="s">
        <v>5</v>
      </c>
      <c r="J33" s="3" t="s">
        <v>6</v>
      </c>
      <c r="K33" s="131"/>
      <c r="L33" s="3" t="s">
        <v>8</v>
      </c>
      <c r="M33" s="3" t="s">
        <v>9</v>
      </c>
      <c r="N33" s="3" t="s">
        <v>10</v>
      </c>
      <c r="O33" s="3" t="s">
        <v>11</v>
      </c>
      <c r="P33" s="3" t="s">
        <v>4</v>
      </c>
      <c r="Q33" s="3" t="s">
        <v>5</v>
      </c>
      <c r="R33" s="3" t="s">
        <v>6</v>
      </c>
      <c r="S33" s="3" t="s">
        <v>31</v>
      </c>
      <c r="T33" s="3" t="s">
        <v>32</v>
      </c>
      <c r="U33" s="131"/>
      <c r="V33" s="3" t="s">
        <v>8</v>
      </c>
      <c r="W33" s="3" t="s">
        <v>9</v>
      </c>
      <c r="X33" s="3" t="s">
        <v>10</v>
      </c>
      <c r="Y33" s="3" t="s">
        <v>11</v>
      </c>
      <c r="Z33" s="3" t="s">
        <v>4</v>
      </c>
      <c r="AA33" s="3" t="s">
        <v>5</v>
      </c>
      <c r="AB33" s="3" t="s">
        <v>6</v>
      </c>
      <c r="AC33" s="131"/>
      <c r="AD33" s="3" t="s">
        <v>8</v>
      </c>
      <c r="AE33" s="3" t="s">
        <v>9</v>
      </c>
      <c r="AF33" s="3" t="s">
        <v>10</v>
      </c>
      <c r="AG33" s="3" t="s">
        <v>11</v>
      </c>
      <c r="AH33" s="3" t="s">
        <v>4</v>
      </c>
      <c r="AI33" s="3" t="s">
        <v>5</v>
      </c>
      <c r="AJ33" s="131"/>
      <c r="AK33" s="131"/>
      <c r="AL33" s="132"/>
      <c r="AN33" s="164" t="s">
        <v>63</v>
      </c>
      <c r="AO33" s="165"/>
      <c r="AP33" s="165"/>
      <c r="AQ33" s="165"/>
      <c r="AR33" s="165"/>
      <c r="AS33" s="165"/>
      <c r="AT33" s="165"/>
      <c r="AU33" s="165"/>
      <c r="AV33" s="165"/>
      <c r="AW33" s="166"/>
    </row>
    <row r="34" spans="2:49" ht="18.75" customHeight="1" x14ac:dyDescent="0.25">
      <c r="B34" s="129"/>
      <c r="C34" s="130"/>
      <c r="D34" s="2">
        <f t="shared" ref="D34" si="8">V26</f>
        <v>0</v>
      </c>
      <c r="E34" s="2">
        <f t="shared" ref="E34" si="9">W26</f>
        <v>0</v>
      </c>
      <c r="F34" s="2">
        <f t="shared" ref="F34" si="10">X26</f>
        <v>0</v>
      </c>
      <c r="G34" s="2">
        <f t="shared" ref="G34" si="11">Y26</f>
        <v>0</v>
      </c>
      <c r="H34" s="2">
        <f t="shared" ref="H34" si="12">Z26</f>
        <v>0</v>
      </c>
      <c r="I34" s="2">
        <f t="shared" ref="I34" si="13">AA26</f>
        <v>0</v>
      </c>
      <c r="J34" s="2">
        <f t="shared" ref="J34" si="14">AB26</f>
        <v>0</v>
      </c>
      <c r="K34" s="131"/>
      <c r="L34" s="2" cm="1">
        <f t="array" ref="L34">SUM(COUNTIF(D30:AH30,{"RH";"RHR"}))+0.5*SUM(COUNTIF(D30:AH30,{"*/RH";"RH/*"}))</f>
        <v>0</v>
      </c>
      <c r="M34" s="2" cm="1">
        <f t="array" ref="M34">SUM(COUNTIF(D30:AH30,{"CH";"CHR"}))+0.5*SUM(COUNTIF(D30:AH30,{"*/CH";"CH/*"}))</f>
        <v>0</v>
      </c>
      <c r="N34" s="2" cm="1">
        <f t="array" ref="N34">SUM(COUNTIF(D30:AH30,{"RR";"RRR"}))+0.5*SUM(COUNTIF(D30:AH30,{"*/RR";"RR/*"}))</f>
        <v>0</v>
      </c>
      <c r="O34" s="2" cm="1">
        <f t="array" ref="O34">SUM(COUNTIF(D30:AH30,{"CV";"CVR"}))+0.5*SUM(COUNTIF(D30:AH30,{"*/CV";"CV/*"}))</f>
        <v>0</v>
      </c>
      <c r="P34" s="2" cm="1">
        <f t="array" ref="P34">SUM(COUNTIF(D30:AH30,{"CN";"CNR"}))+0.5*SUM(COUNTIF(D30:AH30,{"*/CN";"CN/*"}))</f>
        <v>0</v>
      </c>
      <c r="Q34" s="2" cm="1">
        <f t="array" ref="Q34">SUM(COUNTIF(D30:AH30,{"JC";"JCR"}))+0.5*SUM(COUNTIF(D30:AH30,{"*/JC";"JC/*"}))</f>
        <v>0</v>
      </c>
      <c r="R34" s="2">
        <f>COUNTIF(D30:AH30,"MM")</f>
        <v>0</v>
      </c>
      <c r="S34" s="63"/>
      <c r="T34" s="63"/>
      <c r="U34" s="131"/>
      <c r="V34" s="2">
        <f>D34+L34+S34</f>
        <v>0</v>
      </c>
      <c r="W34" s="2">
        <f>E34+M34+T34</f>
        <v>0</v>
      </c>
      <c r="X34" s="2">
        <f t="shared" ref="X34" si="15">F34+N34</f>
        <v>0</v>
      </c>
      <c r="Y34" s="2">
        <f t="shared" ref="Y34" si="16">G34+O34</f>
        <v>0</v>
      </c>
      <c r="Z34" s="2">
        <f t="shared" ref="Z34" si="17">H34+P34</f>
        <v>0</v>
      </c>
      <c r="AA34" s="2">
        <f t="shared" ref="AA34" si="18">I34+Q34</f>
        <v>0</v>
      </c>
      <c r="AB34" s="2">
        <f t="shared" ref="AB34" si="19">J34+R34</f>
        <v>0</v>
      </c>
      <c r="AC34" s="131"/>
      <c r="AD34" s="2">
        <f>I2-V34</f>
        <v>52</v>
      </c>
      <c r="AE34" s="2">
        <f>N2-W34</f>
        <v>52</v>
      </c>
      <c r="AF34" s="2">
        <f>S2-X34</f>
        <v>11</v>
      </c>
      <c r="AG34" s="2">
        <f>X2-Y34</f>
        <v>13</v>
      </c>
      <c r="AH34" s="2">
        <f>AH2-Z34</f>
        <v>25</v>
      </c>
      <c r="AI34" s="2">
        <f>AI26-Q34</f>
        <v>13</v>
      </c>
      <c r="AJ34" s="131"/>
      <c r="AK34" s="131"/>
      <c r="AL34" s="132"/>
      <c r="AN34" s="167"/>
      <c r="AO34" s="168"/>
      <c r="AP34" s="168"/>
      <c r="AQ34" s="168"/>
      <c r="AR34" s="168"/>
      <c r="AS34" s="168"/>
      <c r="AT34" s="168"/>
      <c r="AU34" s="168"/>
      <c r="AV34" s="168"/>
      <c r="AW34" s="169"/>
    </row>
    <row r="35" spans="2:49" ht="18.75" customHeight="1" x14ac:dyDescent="0.25">
      <c r="B35" s="138"/>
      <c r="C35" s="131"/>
      <c r="D35" s="131"/>
      <c r="E35" s="131"/>
      <c r="F35" s="131"/>
      <c r="G35" s="131"/>
      <c r="H35" s="131"/>
      <c r="I35" s="131"/>
      <c r="J35" s="131"/>
      <c r="K35" s="131"/>
      <c r="L35" s="131"/>
      <c r="M35" s="131"/>
      <c r="N35" s="131"/>
      <c r="O35" s="131"/>
      <c r="P35" s="131"/>
      <c r="Q35" s="131"/>
      <c r="R35" s="131"/>
      <c r="S35" s="131" t="s">
        <v>40</v>
      </c>
      <c r="T35" s="131" t="s">
        <v>40</v>
      </c>
      <c r="U35" s="131"/>
      <c r="V35" s="131"/>
      <c r="W35" s="131"/>
      <c r="X35" s="131"/>
      <c r="Y35" s="131"/>
      <c r="Z35" s="131"/>
      <c r="AA35" s="131"/>
      <c r="AB35" s="131"/>
      <c r="AC35" s="131"/>
      <c r="AD35" s="131"/>
      <c r="AE35" s="131"/>
      <c r="AF35" s="131"/>
      <c r="AG35" s="131"/>
      <c r="AH35" s="131"/>
      <c r="AI35" s="131"/>
      <c r="AJ35" s="131"/>
      <c r="AK35" s="131"/>
      <c r="AL35" s="132"/>
      <c r="AN35" s="74"/>
      <c r="AO35" s="90" t="s">
        <v>57</v>
      </c>
      <c r="AP35" s="90" t="s">
        <v>41</v>
      </c>
      <c r="AQ35" s="90" t="s">
        <v>58</v>
      </c>
      <c r="AR35" s="90" t="s">
        <v>59</v>
      </c>
      <c r="AS35" s="90" t="s">
        <v>60</v>
      </c>
      <c r="AT35" s="91" t="s">
        <v>62</v>
      </c>
      <c r="AU35" s="90" t="s">
        <v>64</v>
      </c>
      <c r="AV35" s="92"/>
      <c r="AW35" s="93"/>
    </row>
    <row r="36" spans="2:49" ht="18.75" customHeight="1" thickBot="1" x14ac:dyDescent="0.35">
      <c r="B36" s="134"/>
      <c r="C36" s="135"/>
      <c r="D36" s="136"/>
      <c r="E36" s="136"/>
      <c r="F36" s="136"/>
      <c r="G36" s="136"/>
      <c r="H36" s="136"/>
      <c r="I36" s="136"/>
      <c r="J36" s="136"/>
      <c r="K36" s="136"/>
      <c r="L36" s="136"/>
      <c r="M36" s="136"/>
      <c r="N36" s="136"/>
      <c r="O36" s="136"/>
      <c r="P36" s="136"/>
      <c r="Q36" s="136"/>
      <c r="R36" s="136"/>
      <c r="S36" s="136"/>
      <c r="T36" s="136"/>
      <c r="U36" s="136"/>
      <c r="V36" s="136"/>
      <c r="W36" s="136"/>
      <c r="X36" s="136"/>
      <c r="Y36" s="136"/>
      <c r="Z36" s="136"/>
      <c r="AA36" s="136"/>
      <c r="AB36" s="136"/>
      <c r="AC36" s="136"/>
      <c r="AD36" s="136"/>
      <c r="AE36" s="136"/>
      <c r="AF36" s="136"/>
      <c r="AG36" s="136"/>
      <c r="AH36" s="136"/>
      <c r="AI36" s="136"/>
      <c r="AJ36" s="136"/>
      <c r="AK36" s="136"/>
      <c r="AL36" s="137"/>
      <c r="AN36" s="74" t="s">
        <v>42</v>
      </c>
      <c r="AO36" s="67" cm="1">
        <f t="array" ref="AO36">SUM(COUNTIF(D6:AH6,{"*/OZ";"OZ/*"}))</f>
        <v>0</v>
      </c>
      <c r="AP36" s="67">
        <f>COUNTIF(D6:AH6,"CC")</f>
        <v>0</v>
      </c>
      <c r="AQ36" s="67">
        <f>COUNTIF(D6:AH6,"CP")</f>
        <v>0</v>
      </c>
      <c r="AR36" s="85">
        <f>COUNTIF(D6:AH6,"AG")</f>
        <v>0</v>
      </c>
      <c r="AS36" s="85">
        <f>COUNTIF(D6:AH6,"DS")</f>
        <v>0</v>
      </c>
      <c r="AT36" s="88">
        <f>COUNTIF(D6:AH6,"PS")</f>
        <v>0</v>
      </c>
      <c r="AU36" s="92">
        <f>COUNTIF(D6:AH6,"SI")</f>
        <v>0</v>
      </c>
      <c r="AV36" s="92"/>
      <c r="AW36" s="93"/>
    </row>
    <row r="37" spans="2:49" ht="18.75" customHeight="1" thickTop="1" x14ac:dyDescent="0.25">
      <c r="B37" s="127"/>
      <c r="C37" s="128"/>
      <c r="D37" s="4">
        <v>1</v>
      </c>
      <c r="E37" s="5">
        <v>2</v>
      </c>
      <c r="F37" s="6">
        <v>3</v>
      </c>
      <c r="G37" s="98">
        <v>4</v>
      </c>
      <c r="H37" s="100">
        <v>5</v>
      </c>
      <c r="I37" s="5">
        <v>6</v>
      </c>
      <c r="J37" s="5">
        <v>7</v>
      </c>
      <c r="K37" s="5">
        <v>8</v>
      </c>
      <c r="L37" s="5">
        <v>9</v>
      </c>
      <c r="M37" s="6">
        <v>10</v>
      </c>
      <c r="N37" s="7">
        <v>11</v>
      </c>
      <c r="O37" s="5">
        <v>12</v>
      </c>
      <c r="P37" s="5">
        <v>13</v>
      </c>
      <c r="Q37" s="5">
        <v>14</v>
      </c>
      <c r="R37" s="5">
        <v>15</v>
      </c>
      <c r="S37" s="5">
        <v>16</v>
      </c>
      <c r="T37" s="6">
        <v>17</v>
      </c>
      <c r="U37" s="7">
        <v>18</v>
      </c>
      <c r="V37" s="5">
        <v>19</v>
      </c>
      <c r="W37" s="5">
        <v>20</v>
      </c>
      <c r="X37" s="5">
        <v>21</v>
      </c>
      <c r="Y37" s="5">
        <v>22</v>
      </c>
      <c r="Z37" s="5">
        <v>23</v>
      </c>
      <c r="AA37" s="6">
        <v>24</v>
      </c>
      <c r="AB37" s="7">
        <v>25</v>
      </c>
      <c r="AC37" s="5">
        <v>26</v>
      </c>
      <c r="AD37" s="5">
        <v>27</v>
      </c>
      <c r="AE37" s="5">
        <v>28</v>
      </c>
      <c r="AF37" s="5">
        <v>29</v>
      </c>
      <c r="AG37" s="5">
        <v>30</v>
      </c>
      <c r="AH37" s="11">
        <v>31</v>
      </c>
      <c r="AI37" s="125"/>
      <c r="AJ37" s="125"/>
      <c r="AK37" s="125"/>
      <c r="AL37" s="126"/>
      <c r="AN37" s="74" t="s">
        <v>43</v>
      </c>
      <c r="AO37" s="67" cm="1">
        <f t="array" ref="AO37">SUM(COUNTIF(D14:AH14,{"*/OZ";"OZ/*"}))</f>
        <v>0</v>
      </c>
      <c r="AP37" s="67">
        <f>COUNTIF(D14:AH14,"CC")</f>
        <v>0</v>
      </c>
      <c r="AQ37" s="67">
        <f>COUNTIF(D14:AH14,"CP")</f>
        <v>0</v>
      </c>
      <c r="AR37" s="85">
        <f>COUNTIF(D14:AH14,"AG")</f>
        <v>0</v>
      </c>
      <c r="AS37" s="85">
        <f>COUNTIF(D14:AH14,"DS")</f>
        <v>0</v>
      </c>
      <c r="AT37" s="88">
        <f>COUNTIF(D14:AH14,"PS")</f>
        <v>0</v>
      </c>
      <c r="AU37" s="92">
        <f>COUNTIF(D14:AH14,"SI")</f>
        <v>0</v>
      </c>
      <c r="AV37" s="92"/>
      <c r="AW37" s="93"/>
    </row>
    <row r="38" spans="2:49" ht="18.75" customHeight="1" thickBot="1" x14ac:dyDescent="0.3">
      <c r="B38" s="127"/>
      <c r="C38" s="128"/>
      <c r="D38" s="53"/>
      <c r="E38" s="54"/>
      <c r="F38" s="55"/>
      <c r="G38" s="99"/>
      <c r="H38" s="101"/>
      <c r="I38" s="54"/>
      <c r="J38" s="54"/>
      <c r="K38" s="54"/>
      <c r="L38" s="54"/>
      <c r="M38" s="55"/>
      <c r="N38" s="56"/>
      <c r="O38" s="54"/>
      <c r="P38" s="54"/>
      <c r="Q38" s="54"/>
      <c r="R38" s="54"/>
      <c r="S38" s="54"/>
      <c r="T38" s="55"/>
      <c r="U38" s="56"/>
      <c r="V38" s="54"/>
      <c r="W38" s="54"/>
      <c r="X38" s="54"/>
      <c r="Y38" s="54"/>
      <c r="Z38" s="54"/>
      <c r="AA38" s="55"/>
      <c r="AB38" s="56"/>
      <c r="AC38" s="54"/>
      <c r="AD38" s="54"/>
      <c r="AE38" s="54"/>
      <c r="AF38" s="54"/>
      <c r="AG38" s="54"/>
      <c r="AH38" s="61"/>
      <c r="AI38" s="125"/>
      <c r="AJ38" s="125"/>
      <c r="AK38" s="125"/>
      <c r="AL38" s="126"/>
      <c r="AN38" s="74" t="s">
        <v>44</v>
      </c>
      <c r="AO38" s="67" cm="1">
        <f t="array" ref="AO38">SUM(COUNTIF(D22:AH22,{"*/OZ";"OZ/*"}))</f>
        <v>0</v>
      </c>
      <c r="AP38" s="67">
        <f>COUNTIF(D22:AH22,"CC")</f>
        <v>0</v>
      </c>
      <c r="AQ38" s="67">
        <f>COUNTIF(D22:AH22,"CP")</f>
        <v>0</v>
      </c>
      <c r="AR38" s="85">
        <f>COUNTIF(D22:AH22,"AG")</f>
        <v>0</v>
      </c>
      <c r="AS38" s="85">
        <f>COUNTIF(D22:AH22,"DS")</f>
        <v>0</v>
      </c>
      <c r="AT38" s="88">
        <f>COUNTIF(D22:AH22,"PS")</f>
        <v>0</v>
      </c>
      <c r="AU38" s="92">
        <f>COUNTIF(D22:AH22,"SI")</f>
        <v>0</v>
      </c>
      <c r="AV38" s="92"/>
      <c r="AW38" s="93"/>
    </row>
    <row r="39" spans="2:49" ht="18.75" customHeight="1" thickTop="1" x14ac:dyDescent="0.25">
      <c r="B39" s="148" t="s">
        <v>16</v>
      </c>
      <c r="C39" s="149"/>
      <c r="D39" s="125"/>
      <c r="E39" s="125"/>
      <c r="F39" s="125"/>
      <c r="G39" s="125"/>
      <c r="H39" s="125"/>
      <c r="I39" s="125"/>
      <c r="J39" s="125"/>
      <c r="K39" s="125"/>
      <c r="L39" s="125"/>
      <c r="M39" s="125"/>
      <c r="N39" s="125"/>
      <c r="O39" s="125"/>
      <c r="P39" s="125"/>
      <c r="Q39" s="125"/>
      <c r="R39" s="125"/>
      <c r="S39" s="125"/>
      <c r="T39" s="125"/>
      <c r="U39" s="125"/>
      <c r="V39" s="125"/>
      <c r="W39" s="125"/>
      <c r="X39" s="125"/>
      <c r="Y39" s="125"/>
      <c r="Z39" s="125"/>
      <c r="AA39" s="125"/>
      <c r="AB39" s="125"/>
      <c r="AC39" s="125"/>
      <c r="AD39" s="125"/>
      <c r="AE39" s="125"/>
      <c r="AF39" s="125"/>
      <c r="AG39" s="125"/>
      <c r="AH39" s="125"/>
      <c r="AI39" s="125"/>
      <c r="AJ39" s="125"/>
      <c r="AK39" s="125"/>
      <c r="AL39" s="126"/>
      <c r="AN39" s="74" t="s">
        <v>45</v>
      </c>
      <c r="AO39" s="67" cm="1">
        <f t="array" ref="AO39">SUM(COUNTIF(D30:AH30,{"*/OZ";"OZ/*"}))</f>
        <v>0</v>
      </c>
      <c r="AP39" s="67">
        <f>COUNTIF(D30:AH30,"CC")</f>
        <v>0</v>
      </c>
      <c r="AQ39" s="67">
        <f>COUNTIF(D30:AH30,"CP")</f>
        <v>0</v>
      </c>
      <c r="AR39" s="85">
        <f>COUNTIF(D30:AH30,"AG")</f>
        <v>0</v>
      </c>
      <c r="AS39" s="85">
        <f>COUNTIF(D30:AH30,"DS")</f>
        <v>0</v>
      </c>
      <c r="AT39" s="88">
        <f>COUNTIF(D30:AH30,"PS")</f>
        <v>0</v>
      </c>
      <c r="AU39" s="92">
        <f>COUNTIF(D30:AH30,"SI")</f>
        <v>0</v>
      </c>
      <c r="AV39" s="92"/>
      <c r="AW39" s="93"/>
    </row>
    <row r="40" spans="2:49" ht="18.75" customHeight="1" x14ac:dyDescent="0.25">
      <c r="B40" s="148"/>
      <c r="C40" s="149"/>
      <c r="D40" s="145" t="s">
        <v>7</v>
      </c>
      <c r="E40" s="145"/>
      <c r="F40" s="145"/>
      <c r="G40" s="145"/>
      <c r="H40" s="145"/>
      <c r="I40" s="145"/>
      <c r="J40" s="145"/>
      <c r="K40" s="125"/>
      <c r="L40" s="145" t="s">
        <v>1</v>
      </c>
      <c r="M40" s="145"/>
      <c r="N40" s="145"/>
      <c r="O40" s="145"/>
      <c r="P40" s="145"/>
      <c r="Q40" s="145"/>
      <c r="R40" s="145"/>
      <c r="S40" s="145"/>
      <c r="T40" s="145"/>
      <c r="U40" s="125"/>
      <c r="V40" s="145" t="s">
        <v>2</v>
      </c>
      <c r="W40" s="145"/>
      <c r="X40" s="145"/>
      <c r="Y40" s="145"/>
      <c r="Z40" s="145"/>
      <c r="AA40" s="145"/>
      <c r="AB40" s="145"/>
      <c r="AC40" s="125"/>
      <c r="AD40" s="145" t="s">
        <v>3</v>
      </c>
      <c r="AE40" s="145"/>
      <c r="AF40" s="145"/>
      <c r="AG40" s="145"/>
      <c r="AH40" s="145"/>
      <c r="AI40" s="145"/>
      <c r="AJ40" s="125"/>
      <c r="AK40" s="125"/>
      <c r="AL40" s="126"/>
      <c r="AN40" s="74" t="s">
        <v>46</v>
      </c>
      <c r="AO40" s="67" cm="1">
        <f t="array" ref="AO40">SUM(COUNTIF(D38:AH38,{"*/OZ";"OZ/*"}))</f>
        <v>0</v>
      </c>
      <c r="AP40" s="67">
        <f>COUNTIF(D38:AH38,"CC")</f>
        <v>0</v>
      </c>
      <c r="AQ40" s="67">
        <f>COUNTIF(D38:AH38,"CP")</f>
        <v>0</v>
      </c>
      <c r="AR40" s="85">
        <f>COUNTIF(D38:AH38,"AG")</f>
        <v>0</v>
      </c>
      <c r="AS40" s="85">
        <f>COUNTIF(D38:AH38,"DS")</f>
        <v>0</v>
      </c>
      <c r="AT40" s="88">
        <f>COUNTIF(D38:AH38,"PS")</f>
        <v>0</v>
      </c>
      <c r="AU40" s="88">
        <f>COUNTIF(D38:AH38,"SI")</f>
        <v>0</v>
      </c>
      <c r="AV40" s="92"/>
      <c r="AW40" s="93"/>
    </row>
    <row r="41" spans="2:49" ht="18.75" customHeight="1" x14ac:dyDescent="0.25">
      <c r="B41" s="127"/>
      <c r="C41" s="128"/>
      <c r="D41" s="3" t="s">
        <v>8</v>
      </c>
      <c r="E41" s="3" t="s">
        <v>9</v>
      </c>
      <c r="F41" s="3" t="s">
        <v>10</v>
      </c>
      <c r="G41" s="3" t="s">
        <v>11</v>
      </c>
      <c r="H41" s="3" t="s">
        <v>4</v>
      </c>
      <c r="I41" s="3" t="s">
        <v>5</v>
      </c>
      <c r="J41" s="3" t="s">
        <v>6</v>
      </c>
      <c r="K41" s="125"/>
      <c r="L41" s="3" t="s">
        <v>8</v>
      </c>
      <c r="M41" s="3" t="s">
        <v>9</v>
      </c>
      <c r="N41" s="3" t="s">
        <v>10</v>
      </c>
      <c r="O41" s="3" t="s">
        <v>11</v>
      </c>
      <c r="P41" s="3" t="s">
        <v>4</v>
      </c>
      <c r="Q41" s="3" t="s">
        <v>5</v>
      </c>
      <c r="R41" s="3" t="s">
        <v>6</v>
      </c>
      <c r="S41" s="3" t="s">
        <v>31</v>
      </c>
      <c r="T41" s="3" t="s">
        <v>32</v>
      </c>
      <c r="U41" s="125"/>
      <c r="V41" s="3" t="s">
        <v>8</v>
      </c>
      <c r="W41" s="3" t="s">
        <v>9</v>
      </c>
      <c r="X41" s="3" t="s">
        <v>10</v>
      </c>
      <c r="Y41" s="3" t="s">
        <v>11</v>
      </c>
      <c r="Z41" s="3" t="s">
        <v>4</v>
      </c>
      <c r="AA41" s="3" t="s">
        <v>5</v>
      </c>
      <c r="AB41" s="3" t="s">
        <v>6</v>
      </c>
      <c r="AC41" s="125"/>
      <c r="AD41" s="3" t="s">
        <v>8</v>
      </c>
      <c r="AE41" s="3" t="s">
        <v>9</v>
      </c>
      <c r="AF41" s="3" t="s">
        <v>10</v>
      </c>
      <c r="AG41" s="3" t="s">
        <v>11</v>
      </c>
      <c r="AH41" s="3" t="s">
        <v>4</v>
      </c>
      <c r="AI41" s="3" t="s">
        <v>5</v>
      </c>
      <c r="AJ41" s="125"/>
      <c r="AK41" s="125"/>
      <c r="AL41" s="126"/>
      <c r="AN41" s="74" t="s">
        <v>47</v>
      </c>
      <c r="AO41" s="67" cm="1">
        <f t="array" ref="AO41">SUM(COUNTIF(D46:AH46,{"*/OZ";"OZ/*"}))</f>
        <v>0</v>
      </c>
      <c r="AP41" s="67">
        <f>COUNTIF(D46:AH46,"CC")</f>
        <v>0</v>
      </c>
      <c r="AQ41" s="67">
        <f>COUNTIF(D46:AH46,"CP")</f>
        <v>0</v>
      </c>
      <c r="AR41" s="85">
        <f>COUNTIF(D46:AH46,"AG")</f>
        <v>0</v>
      </c>
      <c r="AS41" s="85">
        <f>COUNTIF(D46:AH46,"DS")</f>
        <v>0</v>
      </c>
      <c r="AT41" s="88">
        <f>COUNTIF(D46:AH46,"PS")</f>
        <v>0</v>
      </c>
      <c r="AU41" s="92">
        <f>COUNTIF(D46:AH46,"SI")</f>
        <v>0</v>
      </c>
      <c r="AV41" s="92"/>
      <c r="AW41" s="93"/>
    </row>
    <row r="42" spans="2:49" ht="18.75" customHeight="1" x14ac:dyDescent="0.25">
      <c r="B42" s="127"/>
      <c r="C42" s="128"/>
      <c r="D42" s="2">
        <f t="shared" ref="D42" si="20">V34</f>
        <v>0</v>
      </c>
      <c r="E42" s="2">
        <f t="shared" ref="E42" si="21">W34</f>
        <v>0</v>
      </c>
      <c r="F42" s="2">
        <f t="shared" ref="F42" si="22">X34</f>
        <v>0</v>
      </c>
      <c r="G42" s="2">
        <f t="shared" ref="G42" si="23">Y34</f>
        <v>0</v>
      </c>
      <c r="H42" s="2">
        <f t="shared" ref="H42" si="24">Z34</f>
        <v>0</v>
      </c>
      <c r="I42" s="2">
        <f t="shared" ref="I42" si="25">AA34</f>
        <v>0</v>
      </c>
      <c r="J42" s="2">
        <f t="shared" ref="J42" si="26">AB34</f>
        <v>0</v>
      </c>
      <c r="K42" s="125"/>
      <c r="L42" s="2" cm="1">
        <f t="array" ref="L42">SUM(COUNTIF(D38:AH38,{"RH";"RHR"}))+0.5*SUM(COUNTIF(D38:AH38,{"*/RH";"RH/*"}))</f>
        <v>0</v>
      </c>
      <c r="M42" s="2" cm="1">
        <f t="array" ref="M42">SUM(COUNTIF(D38:AH38,{"CH";"CHR"}))+0.5*SUM(COUNTIF(D38:AH38,{"*/CH";"CH/*"}))</f>
        <v>0</v>
      </c>
      <c r="N42" s="2" cm="1">
        <f t="array" ref="N42">SUM(COUNTIF(D38:AH38,{"RR";"RRR"}))+0.5*SUM(COUNTIF(D38:AH38,{"*/RR";"RR/*"}))</f>
        <v>0</v>
      </c>
      <c r="O42" s="2" cm="1">
        <f t="array" ref="O42">SUM(COUNTIF(D38:AH38,{"CV";"CVR"}))+0.5*SUM(COUNTIF(D38:AH38,{"*/CV";"CV/*"}))</f>
        <v>0</v>
      </c>
      <c r="P42" s="2" cm="1">
        <f t="array" ref="P42">SUM(COUNTIF(D38:AH38,{"CN";"CNR"}))+0.5*SUM(COUNTIF(D38:AH38,{"*/CN";"CN/*"}))</f>
        <v>0</v>
      </c>
      <c r="Q42" s="2" cm="1">
        <f t="array" ref="Q42">SUM(COUNTIF(D38:AH38,{"JC";"JCR"}))+0.5*SUM(COUNTIF(D38:AH38,{"*/JC";"JC/*"}))</f>
        <v>0</v>
      </c>
      <c r="R42" s="2">
        <f>COUNTIF(D38:AH38,"MM")</f>
        <v>0</v>
      </c>
      <c r="S42" s="63"/>
      <c r="T42" s="63"/>
      <c r="U42" s="125"/>
      <c r="V42" s="2">
        <f>D42+L42+S42</f>
        <v>0</v>
      </c>
      <c r="W42" s="2">
        <f>E42+M42+T42</f>
        <v>0</v>
      </c>
      <c r="X42" s="2">
        <f t="shared" ref="X42" si="27">F42+N42</f>
        <v>0</v>
      </c>
      <c r="Y42" s="2">
        <f t="shared" ref="Y42" si="28">G42+O42</f>
        <v>0</v>
      </c>
      <c r="Z42" s="2">
        <f t="shared" ref="Z42" si="29">H42+P42</f>
        <v>0</v>
      </c>
      <c r="AA42" s="2">
        <f t="shared" ref="AA42" si="30">I42+Q42</f>
        <v>0</v>
      </c>
      <c r="AB42" s="2">
        <f t="shared" ref="AB42" si="31">J42+R42</f>
        <v>0</v>
      </c>
      <c r="AC42" s="125"/>
      <c r="AD42" s="2">
        <f>I2-V42</f>
        <v>52</v>
      </c>
      <c r="AE42" s="2">
        <f>N2-W42</f>
        <v>52</v>
      </c>
      <c r="AF42" s="2">
        <f>S2-X42</f>
        <v>11</v>
      </c>
      <c r="AG42" s="2">
        <f>X2-Y42</f>
        <v>13</v>
      </c>
      <c r="AH42" s="2">
        <f>AH2-Z42</f>
        <v>25</v>
      </c>
      <c r="AI42" s="2">
        <f>AI34-Q42</f>
        <v>13</v>
      </c>
      <c r="AJ42" s="125"/>
      <c r="AK42" s="125"/>
      <c r="AL42" s="126"/>
      <c r="AN42" s="74" t="s">
        <v>48</v>
      </c>
      <c r="AO42" s="67" cm="1">
        <f t="array" ref="AO42">SUM(COUNTIF(D54:AH54,{"*/OZ";"OZ/*"}))</f>
        <v>0</v>
      </c>
      <c r="AP42" s="67">
        <f>COUNTIF(D54:AH54,"CC")</f>
        <v>0</v>
      </c>
      <c r="AQ42" s="67">
        <f>COUNTIF(D54:AH54,"CP")</f>
        <v>0</v>
      </c>
      <c r="AR42" s="85">
        <f>COUNTIF(D54:AH54,"AG")</f>
        <v>0</v>
      </c>
      <c r="AS42" s="85">
        <f>COUNTIF(D54:AH54,"DS")</f>
        <v>0</v>
      </c>
      <c r="AT42" s="88">
        <f>COUNTIF(D54:AH54,"PS")</f>
        <v>0</v>
      </c>
      <c r="AU42" s="92">
        <f>COUNTIF(D54:AH54,"SI")</f>
        <v>0</v>
      </c>
      <c r="AV42" s="92"/>
      <c r="AW42" s="93"/>
    </row>
    <row r="43" spans="2:49" ht="18.75" customHeight="1" x14ac:dyDescent="0.25">
      <c r="B43" s="127"/>
      <c r="C43" s="128"/>
      <c r="D43" s="125"/>
      <c r="E43" s="125"/>
      <c r="F43" s="125"/>
      <c r="G43" s="125"/>
      <c r="H43" s="125"/>
      <c r="I43" s="125"/>
      <c r="J43" s="125"/>
      <c r="K43" s="125"/>
      <c r="L43" s="125"/>
      <c r="M43" s="125"/>
      <c r="N43" s="125"/>
      <c r="O43" s="125"/>
      <c r="P43" s="125"/>
      <c r="Q43" s="125"/>
      <c r="R43" s="125"/>
      <c r="S43" s="125" t="s">
        <v>40</v>
      </c>
      <c r="T43" s="125" t="s">
        <v>40</v>
      </c>
      <c r="U43" s="125"/>
      <c r="V43" s="125"/>
      <c r="W43" s="125"/>
      <c r="X43" s="125"/>
      <c r="Y43" s="125"/>
      <c r="Z43" s="125"/>
      <c r="AA43" s="125"/>
      <c r="AB43" s="125"/>
      <c r="AC43" s="125"/>
      <c r="AD43" s="125"/>
      <c r="AE43" s="125"/>
      <c r="AF43" s="125"/>
      <c r="AG43" s="125"/>
      <c r="AH43" s="125"/>
      <c r="AI43" s="125"/>
      <c r="AJ43" s="125"/>
      <c r="AK43" s="125"/>
      <c r="AL43" s="126"/>
      <c r="AN43" s="74" t="s">
        <v>49</v>
      </c>
      <c r="AO43" s="67" cm="1">
        <f t="array" ref="AO43">SUM(COUNTIF(D62:AH62,{"*/OZ";"OZ/*"}))</f>
        <v>0</v>
      </c>
      <c r="AP43" s="67">
        <f>COUNTIF(D62:AH62,"CC")</f>
        <v>0</v>
      </c>
      <c r="AQ43" s="67">
        <f>COUNTIF(D62:AH62,"CP")</f>
        <v>0</v>
      </c>
      <c r="AR43" s="85">
        <f>COUNTIF(D62:AH62,"AG")</f>
        <v>0</v>
      </c>
      <c r="AS43" s="85">
        <f>COUNTIF(D62:AH62,"DS")</f>
        <v>0</v>
      </c>
      <c r="AT43" s="88">
        <f>COUNTIF(D62:AH62,"PS")</f>
        <v>0</v>
      </c>
      <c r="AU43" s="92">
        <f>COUNTIF(D62:AH62,"SI")</f>
        <v>0</v>
      </c>
      <c r="AV43" s="92"/>
      <c r="AW43" s="93"/>
    </row>
    <row r="44" spans="2:49" ht="18.75" customHeight="1" thickBot="1" x14ac:dyDescent="0.3">
      <c r="B44" s="129"/>
      <c r="C44" s="130"/>
      <c r="D44" s="131"/>
      <c r="E44" s="131"/>
      <c r="F44" s="131"/>
      <c r="G44" s="131"/>
      <c r="H44" s="131"/>
      <c r="I44" s="131"/>
      <c r="J44" s="131"/>
      <c r="K44" s="131"/>
      <c r="L44" s="131"/>
      <c r="M44" s="131"/>
      <c r="N44" s="131"/>
      <c r="O44" s="131"/>
      <c r="P44" s="131"/>
      <c r="Q44" s="131"/>
      <c r="R44" s="131"/>
      <c r="S44" s="131"/>
      <c r="T44" s="131"/>
      <c r="U44" s="131"/>
      <c r="V44" s="131"/>
      <c r="W44" s="131"/>
      <c r="X44" s="131"/>
      <c r="Y44" s="131"/>
      <c r="Z44" s="131"/>
      <c r="AA44" s="131"/>
      <c r="AB44" s="131"/>
      <c r="AC44" s="131"/>
      <c r="AD44" s="131"/>
      <c r="AE44" s="131"/>
      <c r="AF44" s="131"/>
      <c r="AG44" s="131"/>
      <c r="AH44" s="131"/>
      <c r="AI44" s="131"/>
      <c r="AJ44" s="131"/>
      <c r="AK44" s="131"/>
      <c r="AL44" s="132"/>
      <c r="AN44" s="74" t="s">
        <v>50</v>
      </c>
      <c r="AO44" s="67" cm="1">
        <f t="array" ref="AO44">SUM(COUNTIF(D70:AH70,{"*/OZ";"OZ/*"}))</f>
        <v>0</v>
      </c>
      <c r="AP44" s="67">
        <f>COUNTIF(D70:AH70,"CC")</f>
        <v>0</v>
      </c>
      <c r="AQ44" s="67">
        <f>COUNTIF(D70:AH70,"CP")</f>
        <v>0</v>
      </c>
      <c r="AR44" s="85">
        <f>COUNTIF(D70:AH70,"AG")</f>
        <v>0</v>
      </c>
      <c r="AS44" s="85">
        <f>COUNTIF(D70:AH70,"DS")</f>
        <v>0</v>
      </c>
      <c r="AT44" s="88">
        <f>COUNTIF(D70:AH70,"PS")</f>
        <v>0</v>
      </c>
      <c r="AU44" s="92">
        <f>COUNTIF(D70:AH70,"SI")</f>
        <v>0</v>
      </c>
      <c r="AV44" s="92"/>
      <c r="AW44" s="93"/>
    </row>
    <row r="45" spans="2:49" ht="18.75" customHeight="1" thickTop="1" x14ac:dyDescent="0.25">
      <c r="B45" s="129"/>
      <c r="C45" s="130"/>
      <c r="D45" s="102">
        <v>1</v>
      </c>
      <c r="E45" s="100">
        <v>2</v>
      </c>
      <c r="F45" s="5">
        <v>3</v>
      </c>
      <c r="G45" s="5">
        <v>4</v>
      </c>
      <c r="H45" s="5">
        <v>5</v>
      </c>
      <c r="I45" s="5">
        <v>6</v>
      </c>
      <c r="J45" s="6">
        <v>7</v>
      </c>
      <c r="K45" s="7">
        <v>8</v>
      </c>
      <c r="L45" s="7">
        <v>9</v>
      </c>
      <c r="M45" s="5">
        <v>10</v>
      </c>
      <c r="N45" s="5">
        <v>11</v>
      </c>
      <c r="O45" s="5">
        <v>12</v>
      </c>
      <c r="P45" s="5">
        <v>13</v>
      </c>
      <c r="Q45" s="6">
        <v>14</v>
      </c>
      <c r="R45" s="7">
        <v>15</v>
      </c>
      <c r="S45" s="5">
        <v>16</v>
      </c>
      <c r="T45" s="5">
        <v>17</v>
      </c>
      <c r="U45" s="5">
        <v>18</v>
      </c>
      <c r="V45" s="5">
        <v>19</v>
      </c>
      <c r="W45" s="5">
        <v>20</v>
      </c>
      <c r="X45" s="6">
        <v>21</v>
      </c>
      <c r="Y45" s="7">
        <v>22</v>
      </c>
      <c r="Z45" s="5">
        <v>23</v>
      </c>
      <c r="AA45" s="5">
        <v>24</v>
      </c>
      <c r="AB45" s="5">
        <v>25</v>
      </c>
      <c r="AC45" s="5">
        <v>26</v>
      </c>
      <c r="AD45" s="5">
        <v>27</v>
      </c>
      <c r="AE45" s="6">
        <v>28</v>
      </c>
      <c r="AF45" s="98">
        <v>29</v>
      </c>
      <c r="AG45" s="104">
        <v>30</v>
      </c>
      <c r="AH45" s="133"/>
      <c r="AI45" s="131"/>
      <c r="AJ45" s="131"/>
      <c r="AK45" s="131"/>
      <c r="AL45" s="132"/>
      <c r="AN45" s="74" t="s">
        <v>52</v>
      </c>
      <c r="AO45" s="67" cm="1">
        <f t="array" ref="AO45">SUM(COUNTIF(D78:AH78,{"*/OZ";"OZ/*"}))</f>
        <v>0</v>
      </c>
      <c r="AP45" s="67">
        <f>COUNTIF(D78:AH78,"CC")</f>
        <v>0</v>
      </c>
      <c r="AQ45" s="67">
        <f>COUNTIF(D78:AH78,"CP")</f>
        <v>0</v>
      </c>
      <c r="AR45" s="85">
        <f>COUNTIF(D78:AH78,"AG")</f>
        <v>0</v>
      </c>
      <c r="AS45" s="85">
        <f>COUNTIF(D78:AH78,"DS")</f>
        <v>0</v>
      </c>
      <c r="AT45" s="88">
        <f>COUNTIF(D78:AH78,"PS")</f>
        <v>0</v>
      </c>
      <c r="AU45" s="92">
        <f>COUNTIF(D78:AH78,"SI")</f>
        <v>0</v>
      </c>
      <c r="AV45" s="92"/>
      <c r="AW45" s="93"/>
    </row>
    <row r="46" spans="2:49" ht="18.75" customHeight="1" thickBot="1" x14ac:dyDescent="0.3">
      <c r="B46" s="129"/>
      <c r="C46" s="130"/>
      <c r="D46" s="103"/>
      <c r="E46" s="101"/>
      <c r="F46" s="54"/>
      <c r="G46" s="54"/>
      <c r="H46" s="54"/>
      <c r="I46" s="54"/>
      <c r="J46" s="55"/>
      <c r="K46" s="56"/>
      <c r="L46" s="56"/>
      <c r="M46" s="54"/>
      <c r="N46" s="54"/>
      <c r="O46" s="54"/>
      <c r="P46" s="54"/>
      <c r="Q46" s="55"/>
      <c r="R46" s="56"/>
      <c r="S46" s="54"/>
      <c r="T46" s="54"/>
      <c r="U46" s="54"/>
      <c r="V46" s="54"/>
      <c r="W46" s="54"/>
      <c r="X46" s="55"/>
      <c r="Y46" s="56"/>
      <c r="Z46" s="54"/>
      <c r="AA46" s="54"/>
      <c r="AB46" s="54"/>
      <c r="AC46" s="54"/>
      <c r="AD46" s="54"/>
      <c r="AE46" s="55"/>
      <c r="AF46" s="99"/>
      <c r="AG46" s="105"/>
      <c r="AH46" s="131"/>
      <c r="AI46" s="131"/>
      <c r="AJ46" s="131"/>
      <c r="AK46" s="131"/>
      <c r="AL46" s="132"/>
      <c r="AN46" s="74" t="s">
        <v>51</v>
      </c>
      <c r="AO46" s="67" cm="1">
        <f t="array" ref="AO46">SUM(COUNTIF(D86:AH86,{"*/OZ";"OZ/*"}))</f>
        <v>0</v>
      </c>
      <c r="AP46" s="67">
        <f>COUNTIF(D86:AH86,"CC")</f>
        <v>0</v>
      </c>
      <c r="AQ46" s="67">
        <f>COUNTIF(D86:AH86,"CP")</f>
        <v>0</v>
      </c>
      <c r="AR46" s="85">
        <f>COUNTIF(D86:AH86,"AG")</f>
        <v>0</v>
      </c>
      <c r="AS46" s="85">
        <f>COUNTIF(D86:AH86,"DS")</f>
        <v>0</v>
      </c>
      <c r="AT46" s="88">
        <f>COUNTIF(D86:AH86,"PS")</f>
        <v>0</v>
      </c>
      <c r="AU46" s="92">
        <f>COUNTIF(D86:AH86,"SI")</f>
        <v>0</v>
      </c>
      <c r="AV46" s="92"/>
      <c r="AW46" s="93"/>
    </row>
    <row r="47" spans="2:49" ht="18.75" customHeight="1" thickTop="1" thickBot="1" x14ac:dyDescent="0.3">
      <c r="B47" s="146" t="s">
        <v>17</v>
      </c>
      <c r="C47" s="147"/>
      <c r="D47" s="131"/>
      <c r="E47" s="131"/>
      <c r="F47" s="131"/>
      <c r="G47" s="131"/>
      <c r="H47" s="131"/>
      <c r="I47" s="131"/>
      <c r="J47" s="131"/>
      <c r="K47" s="131"/>
      <c r="L47" s="131"/>
      <c r="M47" s="131"/>
      <c r="N47" s="131"/>
      <c r="O47" s="131"/>
      <c r="P47" s="131"/>
      <c r="Q47" s="131"/>
      <c r="R47" s="131"/>
      <c r="S47" s="131"/>
      <c r="T47" s="131"/>
      <c r="U47" s="131"/>
      <c r="V47" s="131"/>
      <c r="W47" s="131"/>
      <c r="X47" s="131"/>
      <c r="Y47" s="131"/>
      <c r="Z47" s="131"/>
      <c r="AA47" s="131"/>
      <c r="AB47" s="131"/>
      <c r="AC47" s="131"/>
      <c r="AD47" s="131"/>
      <c r="AE47" s="131"/>
      <c r="AF47" s="131"/>
      <c r="AG47" s="131"/>
      <c r="AH47" s="131"/>
      <c r="AI47" s="131"/>
      <c r="AJ47" s="131"/>
      <c r="AK47" s="131"/>
      <c r="AL47" s="132"/>
      <c r="AN47" s="78" t="s">
        <v>53</v>
      </c>
      <c r="AO47" s="67" cm="1">
        <f t="array" ref="AO47">SUM(COUNTIF(D94:AH94,{"*/OZ";"OZ/*"}))</f>
        <v>0</v>
      </c>
      <c r="AP47" s="67">
        <f>COUNTIF(D94:AH94,"CC")</f>
        <v>0</v>
      </c>
      <c r="AQ47" s="67">
        <f>COUNTIF(D94:AH94,"CP")</f>
        <v>0</v>
      </c>
      <c r="AR47" s="85">
        <f>COUNTIF(D94:AH94,"AG")</f>
        <v>0</v>
      </c>
      <c r="AS47" s="85">
        <f>COUNTIF(D94:AH94,"DS")</f>
        <v>0</v>
      </c>
      <c r="AT47" s="88">
        <f>COUNTIF(D94:AH94,"PS")</f>
        <v>0</v>
      </c>
      <c r="AU47" s="94">
        <f>COUNTIF(D94:AH94,"SI")</f>
        <v>0</v>
      </c>
      <c r="AV47" s="94"/>
      <c r="AW47" s="95"/>
    </row>
    <row r="48" spans="2:49" ht="18.75" customHeight="1" thickBot="1" x14ac:dyDescent="0.35">
      <c r="B48" s="146"/>
      <c r="C48" s="147"/>
      <c r="D48" s="145" t="s">
        <v>7</v>
      </c>
      <c r="E48" s="145"/>
      <c r="F48" s="145"/>
      <c r="G48" s="145"/>
      <c r="H48" s="145"/>
      <c r="I48" s="145"/>
      <c r="J48" s="145"/>
      <c r="K48" s="131"/>
      <c r="L48" s="145" t="s">
        <v>1</v>
      </c>
      <c r="M48" s="145"/>
      <c r="N48" s="145"/>
      <c r="O48" s="145"/>
      <c r="P48" s="145"/>
      <c r="Q48" s="145"/>
      <c r="R48" s="145"/>
      <c r="S48" s="145"/>
      <c r="T48" s="145"/>
      <c r="U48" s="131"/>
      <c r="V48" s="145" t="s">
        <v>2</v>
      </c>
      <c r="W48" s="145"/>
      <c r="X48" s="145"/>
      <c r="Y48" s="145"/>
      <c r="Z48" s="145"/>
      <c r="AA48" s="145"/>
      <c r="AB48" s="145"/>
      <c r="AC48" s="131"/>
      <c r="AD48" s="145" t="s">
        <v>3</v>
      </c>
      <c r="AE48" s="145"/>
      <c r="AF48" s="145"/>
      <c r="AG48" s="145"/>
      <c r="AH48" s="145"/>
      <c r="AI48" s="145"/>
      <c r="AJ48" s="131"/>
      <c r="AK48" s="131"/>
      <c r="AL48" s="132"/>
      <c r="AN48" s="84" t="s">
        <v>61</v>
      </c>
      <c r="AO48" s="86">
        <f t="shared" ref="AO48:AT48" si="32">SUM(AO36:AO47)</f>
        <v>0</v>
      </c>
      <c r="AP48" s="86">
        <f t="shared" si="32"/>
        <v>0</v>
      </c>
      <c r="AQ48" s="86">
        <f t="shared" si="32"/>
        <v>0</v>
      </c>
      <c r="AR48" s="87">
        <f t="shared" si="32"/>
        <v>0</v>
      </c>
      <c r="AS48" s="87">
        <f t="shared" si="32"/>
        <v>0</v>
      </c>
      <c r="AT48" s="89">
        <f t="shared" si="32"/>
        <v>0</v>
      </c>
      <c r="AU48" s="87">
        <f>SUM(AU36:AU47)</f>
        <v>0</v>
      </c>
      <c r="AV48" s="96"/>
      <c r="AW48" s="97"/>
    </row>
    <row r="49" spans="2:43" ht="18.75" customHeight="1" x14ac:dyDescent="0.25">
      <c r="B49" s="129"/>
      <c r="C49" s="130"/>
      <c r="D49" s="3" t="s">
        <v>8</v>
      </c>
      <c r="E49" s="3" t="s">
        <v>9</v>
      </c>
      <c r="F49" s="3" t="s">
        <v>10</v>
      </c>
      <c r="G49" s="3" t="s">
        <v>11</v>
      </c>
      <c r="H49" s="3" t="s">
        <v>4</v>
      </c>
      <c r="I49" s="3" t="s">
        <v>5</v>
      </c>
      <c r="J49" s="3" t="s">
        <v>6</v>
      </c>
      <c r="K49" s="131"/>
      <c r="L49" s="3" t="s">
        <v>8</v>
      </c>
      <c r="M49" s="3" t="s">
        <v>9</v>
      </c>
      <c r="N49" s="3" t="s">
        <v>10</v>
      </c>
      <c r="O49" s="3" t="s">
        <v>11</v>
      </c>
      <c r="P49" s="3" t="s">
        <v>4</v>
      </c>
      <c r="Q49" s="3" t="s">
        <v>5</v>
      </c>
      <c r="R49" s="3" t="s">
        <v>6</v>
      </c>
      <c r="S49" s="3" t="s">
        <v>31</v>
      </c>
      <c r="T49" s="3" t="s">
        <v>32</v>
      </c>
      <c r="U49" s="131"/>
      <c r="V49" s="3" t="s">
        <v>8</v>
      </c>
      <c r="W49" s="3" t="s">
        <v>9</v>
      </c>
      <c r="X49" s="3" t="s">
        <v>10</v>
      </c>
      <c r="Y49" s="3" t="s">
        <v>11</v>
      </c>
      <c r="Z49" s="3" t="s">
        <v>4</v>
      </c>
      <c r="AA49" s="3" t="s">
        <v>5</v>
      </c>
      <c r="AB49" s="3" t="s">
        <v>6</v>
      </c>
      <c r="AC49" s="131"/>
      <c r="AD49" s="3" t="s">
        <v>8</v>
      </c>
      <c r="AE49" s="3" t="s">
        <v>9</v>
      </c>
      <c r="AF49" s="3" t="s">
        <v>10</v>
      </c>
      <c r="AG49" s="3" t="s">
        <v>11</v>
      </c>
      <c r="AH49" s="3" t="s">
        <v>4</v>
      </c>
      <c r="AI49" s="3" t="s">
        <v>5</v>
      </c>
      <c r="AJ49" s="131"/>
      <c r="AK49" s="131"/>
      <c r="AL49" s="132"/>
      <c r="AN49" s="30"/>
      <c r="AO49" s="30"/>
      <c r="AP49" s="30"/>
      <c r="AQ49" s="30"/>
    </row>
    <row r="50" spans="2:43" ht="18.75" customHeight="1" x14ac:dyDescent="0.25">
      <c r="B50" s="129"/>
      <c r="C50" s="130"/>
      <c r="D50" s="2">
        <f t="shared" ref="D50" si="33">V42</f>
        <v>0</v>
      </c>
      <c r="E50" s="2">
        <f t="shared" ref="E50" si="34">W42</f>
        <v>0</v>
      </c>
      <c r="F50" s="2">
        <f t="shared" ref="F50" si="35">X42</f>
        <v>0</v>
      </c>
      <c r="G50" s="2">
        <f t="shared" ref="G50" si="36">Y42</f>
        <v>0</v>
      </c>
      <c r="H50" s="2">
        <f t="shared" ref="H50" si="37">Z42</f>
        <v>0</v>
      </c>
      <c r="I50" s="2">
        <f t="shared" ref="I50" si="38">AA42</f>
        <v>0</v>
      </c>
      <c r="J50" s="2">
        <f t="shared" ref="J50" si="39">AB42</f>
        <v>0</v>
      </c>
      <c r="K50" s="131"/>
      <c r="L50" s="2" cm="1">
        <f t="array" ref="L50">SUM(COUNTIF(D46:AH46,{"RH";"RHR"}))+0.5*SUM(COUNTIF(D46:AH46,{"*/RH";"RH/*"}))</f>
        <v>0</v>
      </c>
      <c r="M50" s="2" cm="1">
        <f t="array" ref="M50">SUM(COUNTIF(D46:AH46,{"CH";"CHR"}))+0.5*SUM(COUNTIF(D46:AH46,{"*/CH";"CH/*"}))</f>
        <v>0</v>
      </c>
      <c r="N50" s="2" cm="1">
        <f t="array" ref="N50">SUM(COUNTIF(D46:AH46,{"RR";"RRR"}))+0.5*SUM(COUNTIF(D46:AH46,{"*/RR";"RR/*"}))</f>
        <v>0</v>
      </c>
      <c r="O50" s="2" cm="1">
        <f t="array" ref="O50">SUM(COUNTIF(D46:AH46,{"CV";"CVR"}))+0.5*SUM(COUNTIF(D46:AH46,{"*/CV";"CV/*"}))</f>
        <v>0</v>
      </c>
      <c r="P50" s="2" cm="1">
        <f t="array" ref="P50">SUM(COUNTIF(D46:AH46,{"CN";"CNR"}))+0.5*SUM(COUNTIF(D46:AH46,{"*/CN";"CN/*"}))</f>
        <v>0</v>
      </c>
      <c r="Q50" s="2" cm="1">
        <f t="array" ref="Q50">SUM(COUNTIF(D46:AH46,{"JC";"JCR"}))+0.5*SUM(COUNTIF(D46:AH46,{"*/JC";"JC/*"}))</f>
        <v>0</v>
      </c>
      <c r="R50" s="2">
        <f>COUNTIF(D46:AH46,"MM")</f>
        <v>0</v>
      </c>
      <c r="S50" s="63"/>
      <c r="T50" s="63"/>
      <c r="U50" s="131"/>
      <c r="V50" s="2">
        <f>D50+L50+S50</f>
        <v>0</v>
      </c>
      <c r="W50" s="2">
        <f>E50+M50+T50</f>
        <v>0</v>
      </c>
      <c r="X50" s="2">
        <f t="shared" ref="X50" si="40">F50+N50</f>
        <v>0</v>
      </c>
      <c r="Y50" s="2">
        <f t="shared" ref="Y50" si="41">G50+O50</f>
        <v>0</v>
      </c>
      <c r="Z50" s="2">
        <f t="shared" ref="Z50" si="42">H50+P50</f>
        <v>0</v>
      </c>
      <c r="AA50" s="2">
        <f t="shared" ref="AA50" si="43">I50+Q50</f>
        <v>0</v>
      </c>
      <c r="AB50" s="2">
        <f t="shared" ref="AB50" si="44">J50+R50</f>
        <v>0</v>
      </c>
      <c r="AC50" s="131"/>
      <c r="AD50" s="2">
        <f>I2-V50</f>
        <v>52</v>
      </c>
      <c r="AE50" s="2">
        <f>N2-W50</f>
        <v>52</v>
      </c>
      <c r="AF50" s="2">
        <f>S2-X50</f>
        <v>11</v>
      </c>
      <c r="AG50" s="2">
        <f>X2-Y50</f>
        <v>13</v>
      </c>
      <c r="AH50" s="2">
        <f>AH2-Z50</f>
        <v>25</v>
      </c>
      <c r="AI50" s="2">
        <f>AI42-Q50</f>
        <v>13</v>
      </c>
      <c r="AJ50" s="131"/>
      <c r="AK50" s="131"/>
      <c r="AL50" s="132"/>
      <c r="AN50" s="30"/>
      <c r="AO50" s="30"/>
      <c r="AP50" s="30"/>
      <c r="AQ50" s="30"/>
    </row>
    <row r="51" spans="2:43" ht="18.75" customHeight="1" x14ac:dyDescent="0.25">
      <c r="B51" s="138"/>
      <c r="C51" s="131"/>
      <c r="D51" s="131"/>
      <c r="E51" s="131"/>
      <c r="F51" s="131"/>
      <c r="G51" s="131"/>
      <c r="H51" s="131"/>
      <c r="I51" s="131"/>
      <c r="J51" s="131"/>
      <c r="K51" s="131"/>
      <c r="L51" s="131"/>
      <c r="M51" s="131"/>
      <c r="N51" s="131"/>
      <c r="O51" s="131"/>
      <c r="P51" s="131"/>
      <c r="Q51" s="131"/>
      <c r="R51" s="131"/>
      <c r="S51" s="131" t="s">
        <v>40</v>
      </c>
      <c r="T51" s="131" t="s">
        <v>40</v>
      </c>
      <c r="U51" s="131"/>
      <c r="V51" s="131"/>
      <c r="W51" s="131"/>
      <c r="X51" s="131"/>
      <c r="Y51" s="131"/>
      <c r="Z51" s="131"/>
      <c r="AA51" s="131"/>
      <c r="AB51" s="131"/>
      <c r="AC51" s="131"/>
      <c r="AD51" s="131"/>
      <c r="AE51" s="131"/>
      <c r="AF51" s="131"/>
      <c r="AG51" s="131"/>
      <c r="AH51" s="131"/>
      <c r="AI51" s="131"/>
      <c r="AJ51" s="131"/>
      <c r="AK51" s="131"/>
      <c r="AL51" s="132"/>
      <c r="AN51" s="30"/>
      <c r="AO51" s="30"/>
      <c r="AP51" s="30"/>
      <c r="AQ51" s="30"/>
    </row>
    <row r="52" spans="2:43" ht="18.75" customHeight="1" thickBot="1" x14ac:dyDescent="0.35">
      <c r="B52" s="134"/>
      <c r="C52" s="135"/>
      <c r="D52" s="136"/>
      <c r="E52" s="136"/>
      <c r="F52" s="136"/>
      <c r="G52" s="136"/>
      <c r="H52" s="136"/>
      <c r="I52" s="136"/>
      <c r="J52" s="136"/>
      <c r="K52" s="136"/>
      <c r="L52" s="136"/>
      <c r="M52" s="136"/>
      <c r="N52" s="136"/>
      <c r="O52" s="136"/>
      <c r="P52" s="136"/>
      <c r="Q52" s="136"/>
      <c r="R52" s="136"/>
      <c r="S52" s="136"/>
      <c r="T52" s="136"/>
      <c r="U52" s="136"/>
      <c r="V52" s="136"/>
      <c r="W52" s="136"/>
      <c r="X52" s="136"/>
      <c r="Y52" s="136"/>
      <c r="Z52" s="136"/>
      <c r="AA52" s="136"/>
      <c r="AB52" s="136"/>
      <c r="AC52" s="136"/>
      <c r="AD52" s="136"/>
      <c r="AE52" s="136"/>
      <c r="AF52" s="136"/>
      <c r="AG52" s="136"/>
      <c r="AH52" s="136"/>
      <c r="AI52" s="136"/>
      <c r="AJ52" s="136"/>
      <c r="AK52" s="136"/>
      <c r="AL52" s="137"/>
      <c r="AN52" s="30"/>
      <c r="AO52" s="30"/>
      <c r="AP52" s="30"/>
      <c r="AQ52" s="30"/>
    </row>
    <row r="53" spans="2:43" ht="18.75" customHeight="1" thickTop="1" x14ac:dyDescent="0.25">
      <c r="B53" s="127"/>
      <c r="C53" s="128"/>
      <c r="D53" s="10">
        <v>1</v>
      </c>
      <c r="E53" s="5">
        <v>2</v>
      </c>
      <c r="F53" s="5">
        <v>3</v>
      </c>
      <c r="G53" s="5">
        <v>4</v>
      </c>
      <c r="H53" s="6">
        <v>5</v>
      </c>
      <c r="I53" s="7">
        <v>6</v>
      </c>
      <c r="J53" s="5">
        <v>7</v>
      </c>
      <c r="K53" s="5">
        <v>8</v>
      </c>
      <c r="L53" s="5">
        <v>9</v>
      </c>
      <c r="M53" s="5">
        <v>10</v>
      </c>
      <c r="N53" s="5">
        <v>11</v>
      </c>
      <c r="O53" s="6">
        <v>12</v>
      </c>
      <c r="P53" s="7">
        <v>13</v>
      </c>
      <c r="Q53" s="5">
        <v>14</v>
      </c>
      <c r="R53" s="5">
        <v>15</v>
      </c>
      <c r="S53" s="5">
        <v>16</v>
      </c>
      <c r="T53" s="5">
        <v>17</v>
      </c>
      <c r="U53" s="5">
        <v>18</v>
      </c>
      <c r="V53" s="6">
        <v>19</v>
      </c>
      <c r="W53" s="7">
        <v>20</v>
      </c>
      <c r="X53" s="7">
        <v>21</v>
      </c>
      <c r="Y53" s="5">
        <v>22</v>
      </c>
      <c r="Z53" s="5">
        <v>23</v>
      </c>
      <c r="AA53" s="5">
        <v>24</v>
      </c>
      <c r="AB53" s="5">
        <v>25</v>
      </c>
      <c r="AC53" s="6">
        <v>26</v>
      </c>
      <c r="AD53" s="98">
        <v>27</v>
      </c>
      <c r="AE53" s="100">
        <v>28</v>
      </c>
      <c r="AF53" s="5">
        <v>29</v>
      </c>
      <c r="AG53" s="5">
        <v>30</v>
      </c>
      <c r="AH53" s="8">
        <v>31</v>
      </c>
      <c r="AI53" s="125"/>
      <c r="AJ53" s="125"/>
      <c r="AK53" s="125"/>
      <c r="AL53" s="126"/>
      <c r="AN53" s="30"/>
      <c r="AO53" s="30"/>
      <c r="AP53" s="30"/>
      <c r="AQ53" s="30"/>
    </row>
    <row r="54" spans="2:43" ht="18.75" customHeight="1" thickBot="1" x14ac:dyDescent="0.3">
      <c r="B54" s="127"/>
      <c r="C54" s="128"/>
      <c r="D54" s="60"/>
      <c r="E54" s="54"/>
      <c r="F54" s="54"/>
      <c r="G54" s="54"/>
      <c r="H54" s="55"/>
      <c r="I54" s="56"/>
      <c r="J54" s="54"/>
      <c r="K54" s="54"/>
      <c r="L54" s="54"/>
      <c r="M54" s="54"/>
      <c r="N54" s="54"/>
      <c r="O54" s="55"/>
      <c r="P54" s="56"/>
      <c r="Q54" s="54"/>
      <c r="R54" s="54"/>
      <c r="S54" s="54"/>
      <c r="T54" s="54"/>
      <c r="U54" s="54"/>
      <c r="V54" s="55"/>
      <c r="W54" s="56"/>
      <c r="X54" s="56"/>
      <c r="Y54" s="54"/>
      <c r="Z54" s="54"/>
      <c r="AA54" s="54"/>
      <c r="AB54" s="54"/>
      <c r="AC54" s="55"/>
      <c r="AD54" s="99"/>
      <c r="AE54" s="101"/>
      <c r="AF54" s="54"/>
      <c r="AG54" s="54"/>
      <c r="AH54" s="57"/>
      <c r="AI54" s="125"/>
      <c r="AJ54" s="125"/>
      <c r="AK54" s="125"/>
      <c r="AL54" s="126"/>
      <c r="AN54" s="30"/>
      <c r="AO54" s="30"/>
      <c r="AP54" s="30"/>
      <c r="AQ54" s="30"/>
    </row>
    <row r="55" spans="2:43" ht="18.75" customHeight="1" thickTop="1" x14ac:dyDescent="0.25">
      <c r="B55" s="148" t="s">
        <v>18</v>
      </c>
      <c r="C55" s="149"/>
      <c r="D55" s="125"/>
      <c r="E55" s="125"/>
      <c r="F55" s="125"/>
      <c r="G55" s="125"/>
      <c r="H55" s="125"/>
      <c r="I55" s="125"/>
      <c r="J55" s="125"/>
      <c r="K55" s="125"/>
      <c r="L55" s="125"/>
      <c r="M55" s="125"/>
      <c r="N55" s="125"/>
      <c r="O55" s="125"/>
      <c r="P55" s="125"/>
      <c r="Q55" s="125"/>
      <c r="R55" s="125"/>
      <c r="S55" s="125"/>
      <c r="T55" s="125"/>
      <c r="U55" s="125"/>
      <c r="V55" s="125"/>
      <c r="W55" s="125"/>
      <c r="X55" s="125"/>
      <c r="Y55" s="125"/>
      <c r="Z55" s="125"/>
      <c r="AA55" s="125"/>
      <c r="AB55" s="125"/>
      <c r="AC55" s="125"/>
      <c r="AD55" s="125"/>
      <c r="AE55" s="125"/>
      <c r="AF55" s="125"/>
      <c r="AG55" s="125"/>
      <c r="AH55" s="125"/>
      <c r="AI55" s="125"/>
      <c r="AJ55" s="125"/>
      <c r="AK55" s="125"/>
      <c r="AL55" s="126"/>
      <c r="AN55" s="30"/>
      <c r="AO55" s="30"/>
      <c r="AP55" s="30"/>
      <c r="AQ55" s="30"/>
    </row>
    <row r="56" spans="2:43" ht="18.75" customHeight="1" x14ac:dyDescent="0.25">
      <c r="B56" s="148"/>
      <c r="C56" s="149"/>
      <c r="D56" s="145" t="s">
        <v>7</v>
      </c>
      <c r="E56" s="145"/>
      <c r="F56" s="145"/>
      <c r="G56" s="145"/>
      <c r="H56" s="145"/>
      <c r="I56" s="145"/>
      <c r="J56" s="145"/>
      <c r="K56" s="125"/>
      <c r="L56" s="145" t="s">
        <v>1</v>
      </c>
      <c r="M56" s="145"/>
      <c r="N56" s="145"/>
      <c r="O56" s="145"/>
      <c r="P56" s="145"/>
      <c r="Q56" s="145"/>
      <c r="R56" s="145"/>
      <c r="S56" s="145"/>
      <c r="T56" s="145"/>
      <c r="U56" s="125"/>
      <c r="V56" s="145" t="s">
        <v>2</v>
      </c>
      <c r="W56" s="145"/>
      <c r="X56" s="145"/>
      <c r="Y56" s="145"/>
      <c r="Z56" s="145"/>
      <c r="AA56" s="145"/>
      <c r="AB56" s="145"/>
      <c r="AC56" s="125"/>
      <c r="AD56" s="145" t="s">
        <v>3</v>
      </c>
      <c r="AE56" s="145"/>
      <c r="AF56" s="145"/>
      <c r="AG56" s="145"/>
      <c r="AH56" s="145"/>
      <c r="AI56" s="145"/>
      <c r="AJ56" s="125"/>
      <c r="AK56" s="125"/>
      <c r="AL56" s="126"/>
      <c r="AN56" s="30"/>
      <c r="AO56" s="30"/>
      <c r="AP56" s="30"/>
      <c r="AQ56" s="30"/>
    </row>
    <row r="57" spans="2:43" ht="18.75" customHeight="1" x14ac:dyDescent="0.25">
      <c r="B57" s="127"/>
      <c r="C57" s="128"/>
      <c r="D57" s="3" t="s">
        <v>8</v>
      </c>
      <c r="E57" s="3" t="s">
        <v>9</v>
      </c>
      <c r="F57" s="3" t="s">
        <v>10</v>
      </c>
      <c r="G57" s="3" t="s">
        <v>11</v>
      </c>
      <c r="H57" s="3" t="s">
        <v>4</v>
      </c>
      <c r="I57" s="3" t="s">
        <v>5</v>
      </c>
      <c r="J57" s="3" t="s">
        <v>6</v>
      </c>
      <c r="K57" s="125"/>
      <c r="L57" s="3" t="s">
        <v>8</v>
      </c>
      <c r="M57" s="3" t="s">
        <v>9</v>
      </c>
      <c r="N57" s="3" t="s">
        <v>10</v>
      </c>
      <c r="O57" s="3" t="s">
        <v>11</v>
      </c>
      <c r="P57" s="3" t="s">
        <v>4</v>
      </c>
      <c r="Q57" s="3" t="s">
        <v>5</v>
      </c>
      <c r="R57" s="3" t="s">
        <v>6</v>
      </c>
      <c r="S57" s="3" t="s">
        <v>31</v>
      </c>
      <c r="T57" s="3" t="s">
        <v>32</v>
      </c>
      <c r="U57" s="125"/>
      <c r="V57" s="3" t="s">
        <v>8</v>
      </c>
      <c r="W57" s="3" t="s">
        <v>9</v>
      </c>
      <c r="X57" s="3" t="s">
        <v>10</v>
      </c>
      <c r="Y57" s="3" t="s">
        <v>11</v>
      </c>
      <c r="Z57" s="3" t="s">
        <v>4</v>
      </c>
      <c r="AA57" s="3" t="s">
        <v>5</v>
      </c>
      <c r="AB57" s="3" t="s">
        <v>6</v>
      </c>
      <c r="AC57" s="125"/>
      <c r="AD57" s="3" t="s">
        <v>8</v>
      </c>
      <c r="AE57" s="3" t="s">
        <v>9</v>
      </c>
      <c r="AF57" s="3" t="s">
        <v>10</v>
      </c>
      <c r="AG57" s="3" t="s">
        <v>11</v>
      </c>
      <c r="AH57" s="3" t="s">
        <v>4</v>
      </c>
      <c r="AI57" s="3" t="s">
        <v>5</v>
      </c>
      <c r="AJ57" s="125"/>
      <c r="AK57" s="125"/>
      <c r="AL57" s="126"/>
      <c r="AN57" s="30"/>
      <c r="AO57" s="30"/>
      <c r="AP57" s="30"/>
      <c r="AQ57" s="30"/>
    </row>
    <row r="58" spans="2:43" ht="18.75" customHeight="1" x14ac:dyDescent="0.25">
      <c r="B58" s="127"/>
      <c r="C58" s="128"/>
      <c r="D58" s="2">
        <f t="shared" ref="D58" si="45">V50</f>
        <v>0</v>
      </c>
      <c r="E58" s="2">
        <f t="shared" ref="E58" si="46">W50</f>
        <v>0</v>
      </c>
      <c r="F58" s="2">
        <f t="shared" ref="F58" si="47">X50</f>
        <v>0</v>
      </c>
      <c r="G58" s="2">
        <f t="shared" ref="G58" si="48">Y50</f>
        <v>0</v>
      </c>
      <c r="H58" s="2">
        <f t="shared" ref="H58" si="49">Z50</f>
        <v>0</v>
      </c>
      <c r="I58" s="2">
        <f t="shared" ref="I58" si="50">AA50</f>
        <v>0</v>
      </c>
      <c r="J58" s="2">
        <f t="shared" ref="J58" si="51">AB50</f>
        <v>0</v>
      </c>
      <c r="K58" s="125"/>
      <c r="L58" s="2" cm="1">
        <f t="array" ref="L58">SUM(COUNTIF(D54:AH54,{"RH";"RHR"}))+0.5*SUM(COUNTIF(D54:AH54,{"*/RH";"RH/*"}))</f>
        <v>0</v>
      </c>
      <c r="M58" s="2" cm="1">
        <f t="array" ref="M58">SUM(COUNTIF(D54:AH54,{"CH";"CHR"}))+0.5*SUM(COUNTIF(D54:AH54,{"*/CH";"CH/*"}))</f>
        <v>0</v>
      </c>
      <c r="N58" s="2" cm="1">
        <f t="array" ref="N58">SUM(COUNTIF(D54:AH54,{"RR";"RRR"}))+0.5*SUM(COUNTIF(D54:AH54,{"*/RR";"RR/*"}))</f>
        <v>0</v>
      </c>
      <c r="O58" s="2" cm="1">
        <f t="array" ref="O58">SUM(COUNTIF(D54:AH54,{"CV";"CVR"}))+0.5*SUM(COUNTIF(D54:AH54,{"*/CV";"CV/*"}))</f>
        <v>0</v>
      </c>
      <c r="P58" s="2" cm="1">
        <f t="array" ref="P58">SUM(COUNTIF(D54:AH54,{"CN";"CNR"}))+0.5*SUM(COUNTIF(D54:AH54,{"*/CN";"CN/*"}))</f>
        <v>0</v>
      </c>
      <c r="Q58" s="2" cm="1">
        <f t="array" ref="Q58">SUM(COUNTIF(D54:AH54,{"JC";"JCR"}))+0.5*SUM(COUNTIF(D54:AH54,{"*/JC";"JC/*"}))</f>
        <v>0</v>
      </c>
      <c r="R58" s="2">
        <f>COUNTIF(D54:AH54,"MM")</f>
        <v>0</v>
      </c>
      <c r="S58" s="63"/>
      <c r="T58" s="63"/>
      <c r="U58" s="125"/>
      <c r="V58" s="2">
        <f>D58+L58+S58</f>
        <v>0</v>
      </c>
      <c r="W58" s="2">
        <f>E58+M58+T58</f>
        <v>0</v>
      </c>
      <c r="X58" s="2">
        <f t="shared" ref="X58" si="52">F58+N58</f>
        <v>0</v>
      </c>
      <c r="Y58" s="2">
        <f t="shared" ref="Y58" si="53">G58+O58</f>
        <v>0</v>
      </c>
      <c r="Z58" s="2">
        <f t="shared" ref="Z58" si="54">H58+P58</f>
        <v>0</v>
      </c>
      <c r="AA58" s="2">
        <f t="shared" ref="AA58" si="55">I58+Q58</f>
        <v>0</v>
      </c>
      <c r="AB58" s="2">
        <f t="shared" ref="AB58" si="56">J58+R58</f>
        <v>0</v>
      </c>
      <c r="AC58" s="125"/>
      <c r="AD58" s="2">
        <f>I2-V58</f>
        <v>52</v>
      </c>
      <c r="AE58" s="2">
        <f>N2-W58</f>
        <v>52</v>
      </c>
      <c r="AF58" s="2">
        <f>S2-X58</f>
        <v>11</v>
      </c>
      <c r="AG58" s="2">
        <f>X2-Y58</f>
        <v>13</v>
      </c>
      <c r="AH58" s="2">
        <f>AH2-Z58</f>
        <v>25</v>
      </c>
      <c r="AI58" s="2">
        <f>AI50-Q58</f>
        <v>13</v>
      </c>
      <c r="AJ58" s="125"/>
      <c r="AK58" s="125"/>
      <c r="AL58" s="126"/>
      <c r="AN58" s="30"/>
      <c r="AO58" s="30"/>
      <c r="AP58" s="30"/>
      <c r="AQ58" s="30"/>
    </row>
    <row r="59" spans="2:43" ht="18.75" customHeight="1" x14ac:dyDescent="0.25">
      <c r="B59" s="127"/>
      <c r="C59" s="128"/>
      <c r="D59" s="125"/>
      <c r="E59" s="125"/>
      <c r="F59" s="125"/>
      <c r="G59" s="125"/>
      <c r="H59" s="125"/>
      <c r="I59" s="125"/>
      <c r="J59" s="125"/>
      <c r="K59" s="125"/>
      <c r="L59" s="125"/>
      <c r="M59" s="125"/>
      <c r="N59" s="125"/>
      <c r="O59" s="125"/>
      <c r="P59" s="125"/>
      <c r="Q59" s="125"/>
      <c r="R59" s="125"/>
      <c r="S59" s="125" t="s">
        <v>40</v>
      </c>
      <c r="T59" s="125" t="s">
        <v>40</v>
      </c>
      <c r="U59" s="125"/>
      <c r="V59" s="125"/>
      <c r="W59" s="125"/>
      <c r="X59" s="125"/>
      <c r="Y59" s="125"/>
      <c r="Z59" s="125"/>
      <c r="AA59" s="125"/>
      <c r="AB59" s="125"/>
      <c r="AC59" s="125"/>
      <c r="AD59" s="125"/>
      <c r="AE59" s="125"/>
      <c r="AF59" s="125"/>
      <c r="AG59" s="125"/>
      <c r="AH59" s="125"/>
      <c r="AI59" s="125"/>
      <c r="AJ59" s="125"/>
      <c r="AK59" s="125"/>
      <c r="AL59" s="126"/>
      <c r="AN59" s="30"/>
      <c r="AO59" s="30"/>
      <c r="AP59" s="30"/>
      <c r="AQ59" s="30"/>
    </row>
    <row r="60" spans="2:43" ht="18.75" customHeight="1" thickBot="1" x14ac:dyDescent="0.3">
      <c r="B60" s="129"/>
      <c r="C60" s="130"/>
      <c r="D60" s="131"/>
      <c r="E60" s="131"/>
      <c r="F60" s="131"/>
      <c r="G60" s="131"/>
      <c r="H60" s="131"/>
      <c r="I60" s="131"/>
      <c r="J60" s="131"/>
      <c r="K60" s="131"/>
      <c r="L60" s="131"/>
      <c r="M60" s="131"/>
      <c r="N60" s="131"/>
      <c r="O60" s="131"/>
      <c r="P60" s="131"/>
      <c r="Q60" s="131"/>
      <c r="R60" s="131"/>
      <c r="S60" s="131"/>
      <c r="T60" s="131"/>
      <c r="U60" s="131"/>
      <c r="V60" s="131"/>
      <c r="W60" s="131"/>
      <c r="X60" s="131"/>
      <c r="Y60" s="131"/>
      <c r="Z60" s="131"/>
      <c r="AA60" s="131"/>
      <c r="AB60" s="131"/>
      <c r="AC60" s="131"/>
      <c r="AD60" s="131"/>
      <c r="AE60" s="131"/>
      <c r="AF60" s="131"/>
      <c r="AG60" s="131"/>
      <c r="AH60" s="131"/>
      <c r="AI60" s="131"/>
      <c r="AJ60" s="131"/>
      <c r="AK60" s="131"/>
      <c r="AL60" s="132"/>
      <c r="AN60" s="30"/>
      <c r="AO60" s="30"/>
      <c r="AP60" s="30"/>
      <c r="AQ60" s="30"/>
    </row>
    <row r="61" spans="2:43" ht="18.75" customHeight="1" thickTop="1" x14ac:dyDescent="0.25">
      <c r="B61" s="129"/>
      <c r="C61" s="130"/>
      <c r="D61" s="10">
        <v>1</v>
      </c>
      <c r="E61" s="6">
        <v>2</v>
      </c>
      <c r="F61" s="7">
        <v>3</v>
      </c>
      <c r="G61" s="5">
        <v>4</v>
      </c>
      <c r="H61" s="5">
        <v>5</v>
      </c>
      <c r="I61" s="5">
        <v>6</v>
      </c>
      <c r="J61" s="5">
        <v>7</v>
      </c>
      <c r="K61" s="5">
        <v>8</v>
      </c>
      <c r="L61" s="6">
        <v>9</v>
      </c>
      <c r="M61" s="7">
        <v>10</v>
      </c>
      <c r="N61" s="5">
        <v>11</v>
      </c>
      <c r="O61" s="5">
        <v>12</v>
      </c>
      <c r="P61" s="5">
        <v>13</v>
      </c>
      <c r="Q61" s="5">
        <v>14</v>
      </c>
      <c r="R61" s="7">
        <v>15</v>
      </c>
      <c r="S61" s="6">
        <v>16</v>
      </c>
      <c r="T61" s="7">
        <v>17</v>
      </c>
      <c r="U61" s="5">
        <v>18</v>
      </c>
      <c r="V61" s="5">
        <v>19</v>
      </c>
      <c r="W61" s="5">
        <v>20</v>
      </c>
      <c r="X61" s="5">
        <v>21</v>
      </c>
      <c r="Y61" s="5">
        <v>22</v>
      </c>
      <c r="Z61" s="6">
        <v>23</v>
      </c>
      <c r="AA61" s="98">
        <v>24</v>
      </c>
      <c r="AB61" s="100">
        <v>25</v>
      </c>
      <c r="AC61" s="5">
        <v>26</v>
      </c>
      <c r="AD61" s="5">
        <v>27</v>
      </c>
      <c r="AE61" s="5">
        <v>28</v>
      </c>
      <c r="AF61" s="5">
        <v>29</v>
      </c>
      <c r="AG61" s="6">
        <v>30</v>
      </c>
      <c r="AH61" s="12">
        <v>31</v>
      </c>
      <c r="AI61" s="131"/>
      <c r="AJ61" s="131"/>
      <c r="AK61" s="131"/>
      <c r="AL61" s="132"/>
      <c r="AN61" s="30"/>
      <c r="AO61" s="30"/>
      <c r="AP61" s="30"/>
      <c r="AQ61" s="30"/>
    </row>
    <row r="62" spans="2:43" ht="18.75" customHeight="1" thickBot="1" x14ac:dyDescent="0.3">
      <c r="B62" s="129"/>
      <c r="C62" s="130"/>
      <c r="D62" s="60"/>
      <c r="E62" s="55"/>
      <c r="F62" s="56"/>
      <c r="G62" s="54"/>
      <c r="H62" s="54"/>
      <c r="I62" s="54"/>
      <c r="J62" s="54"/>
      <c r="K62" s="54"/>
      <c r="L62" s="55"/>
      <c r="M62" s="56"/>
      <c r="N62" s="54"/>
      <c r="O62" s="54"/>
      <c r="P62" s="54"/>
      <c r="Q62" s="54"/>
      <c r="R62" s="56"/>
      <c r="S62" s="55"/>
      <c r="T62" s="56"/>
      <c r="U62" s="54"/>
      <c r="V62" s="54"/>
      <c r="W62" s="54"/>
      <c r="X62" s="54"/>
      <c r="Y62" s="54"/>
      <c r="Z62" s="55"/>
      <c r="AA62" s="99"/>
      <c r="AB62" s="101"/>
      <c r="AC62" s="54"/>
      <c r="AD62" s="54"/>
      <c r="AE62" s="54"/>
      <c r="AF62" s="54"/>
      <c r="AG62" s="55"/>
      <c r="AH62" s="62"/>
      <c r="AI62" s="131"/>
      <c r="AJ62" s="131"/>
      <c r="AK62" s="131"/>
      <c r="AL62" s="132"/>
      <c r="AN62" s="30"/>
      <c r="AO62" s="30"/>
      <c r="AP62" s="30"/>
      <c r="AQ62" s="30"/>
    </row>
    <row r="63" spans="2:43" ht="18.75" customHeight="1" thickTop="1" x14ac:dyDescent="0.25">
      <c r="B63" s="146" t="s">
        <v>19</v>
      </c>
      <c r="C63" s="147"/>
      <c r="D63" s="131"/>
      <c r="E63" s="131"/>
      <c r="F63" s="131"/>
      <c r="G63" s="131"/>
      <c r="H63" s="131"/>
      <c r="I63" s="131"/>
      <c r="J63" s="131"/>
      <c r="K63" s="131"/>
      <c r="L63" s="131"/>
      <c r="M63" s="131"/>
      <c r="N63" s="131"/>
      <c r="O63" s="131"/>
      <c r="P63" s="131"/>
      <c r="Q63" s="131"/>
      <c r="R63" s="131"/>
      <c r="S63" s="131"/>
      <c r="T63" s="131"/>
      <c r="U63" s="131"/>
      <c r="V63" s="131"/>
      <c r="W63" s="131"/>
      <c r="X63" s="131"/>
      <c r="Y63" s="131"/>
      <c r="Z63" s="131"/>
      <c r="AA63" s="131"/>
      <c r="AB63" s="131"/>
      <c r="AC63" s="131"/>
      <c r="AD63" s="131"/>
      <c r="AE63" s="131"/>
      <c r="AF63" s="131"/>
      <c r="AG63" s="131"/>
      <c r="AH63" s="131"/>
      <c r="AI63" s="131"/>
      <c r="AJ63" s="131"/>
      <c r="AK63" s="131"/>
      <c r="AL63" s="132"/>
      <c r="AN63" s="30"/>
      <c r="AO63" s="30"/>
      <c r="AP63" s="30"/>
      <c r="AQ63" s="30"/>
    </row>
    <row r="64" spans="2:43" ht="18.75" customHeight="1" x14ac:dyDescent="0.25">
      <c r="B64" s="146"/>
      <c r="C64" s="147"/>
      <c r="D64" s="145" t="s">
        <v>7</v>
      </c>
      <c r="E64" s="145"/>
      <c r="F64" s="145"/>
      <c r="G64" s="145"/>
      <c r="H64" s="145"/>
      <c r="I64" s="145"/>
      <c r="J64" s="145"/>
      <c r="K64" s="131"/>
      <c r="L64" s="145" t="s">
        <v>1</v>
      </c>
      <c r="M64" s="145"/>
      <c r="N64" s="145"/>
      <c r="O64" s="145"/>
      <c r="P64" s="145"/>
      <c r="Q64" s="145"/>
      <c r="R64" s="145"/>
      <c r="S64" s="145"/>
      <c r="T64" s="145"/>
      <c r="U64" s="131"/>
      <c r="V64" s="145" t="s">
        <v>2</v>
      </c>
      <c r="W64" s="145"/>
      <c r="X64" s="145"/>
      <c r="Y64" s="145"/>
      <c r="Z64" s="145"/>
      <c r="AA64" s="145"/>
      <c r="AB64" s="145"/>
      <c r="AC64" s="131"/>
      <c r="AD64" s="145" t="s">
        <v>3</v>
      </c>
      <c r="AE64" s="145"/>
      <c r="AF64" s="145"/>
      <c r="AG64" s="145"/>
      <c r="AH64" s="145"/>
      <c r="AI64" s="145"/>
      <c r="AJ64" s="131"/>
      <c r="AK64" s="131"/>
      <c r="AL64" s="132"/>
      <c r="AN64" s="30"/>
      <c r="AO64" s="30"/>
      <c r="AP64" s="30"/>
      <c r="AQ64" s="30"/>
    </row>
    <row r="65" spans="2:43" ht="18.75" customHeight="1" x14ac:dyDescent="0.25">
      <c r="B65" s="129"/>
      <c r="C65" s="130"/>
      <c r="D65" s="3" t="s">
        <v>8</v>
      </c>
      <c r="E65" s="3" t="s">
        <v>9</v>
      </c>
      <c r="F65" s="3" t="s">
        <v>10</v>
      </c>
      <c r="G65" s="3" t="s">
        <v>11</v>
      </c>
      <c r="H65" s="3" t="s">
        <v>4</v>
      </c>
      <c r="I65" s="3" t="s">
        <v>5</v>
      </c>
      <c r="J65" s="3" t="s">
        <v>6</v>
      </c>
      <c r="K65" s="131"/>
      <c r="L65" s="3" t="s">
        <v>8</v>
      </c>
      <c r="M65" s="3" t="s">
        <v>9</v>
      </c>
      <c r="N65" s="3" t="s">
        <v>10</v>
      </c>
      <c r="O65" s="3" t="s">
        <v>11</v>
      </c>
      <c r="P65" s="3" t="s">
        <v>4</v>
      </c>
      <c r="Q65" s="3" t="s">
        <v>5</v>
      </c>
      <c r="R65" s="3" t="s">
        <v>6</v>
      </c>
      <c r="S65" s="3" t="s">
        <v>31</v>
      </c>
      <c r="T65" s="3" t="s">
        <v>32</v>
      </c>
      <c r="U65" s="131"/>
      <c r="V65" s="3" t="s">
        <v>8</v>
      </c>
      <c r="W65" s="3" t="s">
        <v>9</v>
      </c>
      <c r="X65" s="3" t="s">
        <v>10</v>
      </c>
      <c r="Y65" s="3" t="s">
        <v>11</v>
      </c>
      <c r="Z65" s="3" t="s">
        <v>4</v>
      </c>
      <c r="AA65" s="3" t="s">
        <v>5</v>
      </c>
      <c r="AB65" s="3" t="s">
        <v>6</v>
      </c>
      <c r="AC65" s="131"/>
      <c r="AD65" s="3" t="s">
        <v>8</v>
      </c>
      <c r="AE65" s="3" t="s">
        <v>9</v>
      </c>
      <c r="AF65" s="3" t="s">
        <v>10</v>
      </c>
      <c r="AG65" s="3" t="s">
        <v>11</v>
      </c>
      <c r="AH65" s="3" t="s">
        <v>4</v>
      </c>
      <c r="AI65" s="3" t="s">
        <v>5</v>
      </c>
      <c r="AJ65" s="131"/>
      <c r="AK65" s="131"/>
      <c r="AL65" s="132"/>
      <c r="AN65" s="30"/>
      <c r="AO65" s="30"/>
      <c r="AP65" s="30"/>
      <c r="AQ65" s="30"/>
    </row>
    <row r="66" spans="2:43" ht="18.75" customHeight="1" x14ac:dyDescent="0.25">
      <c r="B66" s="129"/>
      <c r="C66" s="130"/>
      <c r="D66" s="2">
        <f t="shared" ref="D66" si="57">V58</f>
        <v>0</v>
      </c>
      <c r="E66" s="2">
        <f t="shared" ref="E66" si="58">W58</f>
        <v>0</v>
      </c>
      <c r="F66" s="2">
        <f t="shared" ref="F66" si="59">X58</f>
        <v>0</v>
      </c>
      <c r="G66" s="2">
        <f t="shared" ref="G66" si="60">Y58</f>
        <v>0</v>
      </c>
      <c r="H66" s="2">
        <f t="shared" ref="H66" si="61">Z58</f>
        <v>0</v>
      </c>
      <c r="I66" s="2">
        <f t="shared" ref="I66" si="62">AA58</f>
        <v>0</v>
      </c>
      <c r="J66" s="2">
        <f t="shared" ref="J66" si="63">AB58</f>
        <v>0</v>
      </c>
      <c r="K66" s="131"/>
      <c r="L66" s="2" cm="1">
        <f t="array" ref="L66">SUM(COUNTIF(D62:AH62,{"RH";"RHR"}))+0.5*SUM(COUNTIF(D62:AH62,{"*/RH";"RH/*"}))</f>
        <v>0</v>
      </c>
      <c r="M66" s="2" cm="1">
        <f t="array" ref="M66">SUM(COUNTIF(D62:AH62,{"CH";"CHR"}))+0.5*SUM(COUNTIF(D62:AH62,{"*/CH";"CH/*"}))</f>
        <v>0</v>
      </c>
      <c r="N66" s="2" cm="1">
        <f t="array" ref="N66">SUM(COUNTIF(D62:AH62,{"RR";"RRR"}))+0.5*SUM(COUNTIF(D62:AH62,{"*/RR";"RR/*"}))</f>
        <v>0</v>
      </c>
      <c r="O66" s="2" cm="1">
        <f t="array" ref="O66">SUM(COUNTIF(D62:AH62,{"CV";"CVR"}))+0.5*SUM(COUNTIF(D62:AH62,{"*/CV";"CV/*"}))</f>
        <v>0</v>
      </c>
      <c r="P66" s="2" cm="1">
        <f t="array" ref="P66">SUM(COUNTIF(D62:AH62,{"CN";"CNR"}))+0.5*SUM(COUNTIF(D62:AH62,{"*/CN";"CN/*"}))</f>
        <v>0</v>
      </c>
      <c r="Q66" s="2" cm="1">
        <f t="array" ref="Q66">SUM(COUNTIF(D62:AH62,{"JC";"JCR"}))+0.5*SUM(COUNTIF(D62:AH62,{"*/JC";"JC/*"}))</f>
        <v>0</v>
      </c>
      <c r="R66" s="2">
        <f>COUNTIF(D62:AH62,"MM")</f>
        <v>0</v>
      </c>
      <c r="S66" s="63"/>
      <c r="T66" s="63"/>
      <c r="U66" s="131"/>
      <c r="V66" s="2">
        <f>D66+L66+S66</f>
        <v>0</v>
      </c>
      <c r="W66" s="2">
        <f>E66+M66+T66</f>
        <v>0</v>
      </c>
      <c r="X66" s="2">
        <f t="shared" ref="X66" si="64">F66+N66</f>
        <v>0</v>
      </c>
      <c r="Y66" s="2">
        <f t="shared" ref="Y66" si="65">G66+O66</f>
        <v>0</v>
      </c>
      <c r="Z66" s="2">
        <f t="shared" ref="Z66" si="66">H66+P66</f>
        <v>0</v>
      </c>
      <c r="AA66" s="2">
        <f t="shared" ref="AA66" si="67">I66+Q66</f>
        <v>0</v>
      </c>
      <c r="AB66" s="2">
        <f t="shared" ref="AB66" si="68">J66+R66</f>
        <v>0</v>
      </c>
      <c r="AC66" s="131"/>
      <c r="AD66" s="2">
        <f>I2-V66</f>
        <v>52</v>
      </c>
      <c r="AE66" s="2">
        <f>N2-W66</f>
        <v>52</v>
      </c>
      <c r="AF66" s="2">
        <f>S2-X66</f>
        <v>11</v>
      </c>
      <c r="AG66" s="2">
        <f>X2-Y66</f>
        <v>13</v>
      </c>
      <c r="AH66" s="2">
        <f>AH2-Z66</f>
        <v>25</v>
      </c>
      <c r="AI66" s="2">
        <f>AI58-Q66</f>
        <v>13</v>
      </c>
      <c r="AJ66" s="131"/>
      <c r="AK66" s="131"/>
      <c r="AL66" s="132"/>
      <c r="AN66" s="30"/>
      <c r="AO66" s="30"/>
      <c r="AP66" s="30"/>
      <c r="AQ66" s="30"/>
    </row>
    <row r="67" spans="2:43" ht="18.75" customHeight="1" x14ac:dyDescent="0.25">
      <c r="B67" s="138"/>
      <c r="C67" s="131"/>
      <c r="D67" s="131"/>
      <c r="E67" s="131"/>
      <c r="F67" s="131"/>
      <c r="G67" s="131"/>
      <c r="H67" s="131"/>
      <c r="I67" s="131"/>
      <c r="J67" s="131"/>
      <c r="K67" s="131"/>
      <c r="L67" s="131"/>
      <c r="M67" s="131"/>
      <c r="N67" s="131"/>
      <c r="O67" s="131"/>
      <c r="P67" s="131"/>
      <c r="Q67" s="131"/>
      <c r="R67" s="131"/>
      <c r="S67" s="131" t="s">
        <v>40</v>
      </c>
      <c r="T67" s="131" t="s">
        <v>40</v>
      </c>
      <c r="U67" s="131"/>
      <c r="V67" s="131"/>
      <c r="W67" s="131"/>
      <c r="X67" s="131"/>
      <c r="Y67" s="131"/>
      <c r="Z67" s="131"/>
      <c r="AA67" s="131"/>
      <c r="AB67" s="131"/>
      <c r="AC67" s="131"/>
      <c r="AD67" s="131"/>
      <c r="AE67" s="131"/>
      <c r="AF67" s="131"/>
      <c r="AG67" s="131"/>
      <c r="AH67" s="131"/>
      <c r="AI67" s="131"/>
      <c r="AJ67" s="131"/>
      <c r="AK67" s="131"/>
      <c r="AL67" s="132"/>
      <c r="AN67" s="30"/>
      <c r="AO67" s="30"/>
      <c r="AP67" s="30"/>
      <c r="AQ67" s="30"/>
    </row>
    <row r="68" spans="2:43" ht="18.75" customHeight="1" thickBot="1" x14ac:dyDescent="0.35">
      <c r="B68" s="134"/>
      <c r="C68" s="135"/>
      <c r="D68" s="136"/>
      <c r="E68" s="136"/>
      <c r="F68" s="136"/>
      <c r="G68" s="136"/>
      <c r="H68" s="136"/>
      <c r="I68" s="136"/>
      <c r="J68" s="136"/>
      <c r="K68" s="136"/>
      <c r="L68" s="136"/>
      <c r="M68" s="136"/>
      <c r="N68" s="136"/>
      <c r="O68" s="136"/>
      <c r="P68" s="136"/>
      <c r="Q68" s="136"/>
      <c r="R68" s="136"/>
      <c r="S68" s="136"/>
      <c r="T68" s="136"/>
      <c r="U68" s="136"/>
      <c r="V68" s="136"/>
      <c r="W68" s="136"/>
      <c r="X68" s="136"/>
      <c r="Y68" s="136"/>
      <c r="Z68" s="136"/>
      <c r="AA68" s="136"/>
      <c r="AB68" s="136"/>
      <c r="AC68" s="136"/>
      <c r="AD68" s="136"/>
      <c r="AE68" s="136"/>
      <c r="AF68" s="136"/>
      <c r="AG68" s="136"/>
      <c r="AH68" s="136"/>
      <c r="AI68" s="136"/>
      <c r="AJ68" s="136"/>
      <c r="AK68" s="136"/>
      <c r="AL68" s="137"/>
      <c r="AN68" s="30"/>
      <c r="AO68" s="30"/>
      <c r="AP68" s="30"/>
      <c r="AQ68" s="30"/>
    </row>
    <row r="69" spans="2:43" ht="18.75" customHeight="1" thickTop="1" x14ac:dyDescent="0.25">
      <c r="B69" s="127"/>
      <c r="C69" s="128"/>
      <c r="D69" s="10">
        <v>1</v>
      </c>
      <c r="E69" s="5">
        <v>2</v>
      </c>
      <c r="F69" s="5">
        <v>3</v>
      </c>
      <c r="G69" s="5">
        <v>4</v>
      </c>
      <c r="H69" s="5">
        <v>5</v>
      </c>
      <c r="I69" s="6">
        <v>6</v>
      </c>
      <c r="J69" s="7">
        <v>7</v>
      </c>
      <c r="K69" s="5">
        <v>8</v>
      </c>
      <c r="L69" s="5">
        <v>9</v>
      </c>
      <c r="M69" s="5">
        <v>10</v>
      </c>
      <c r="N69" s="5">
        <v>11</v>
      </c>
      <c r="O69" s="5">
        <v>12</v>
      </c>
      <c r="P69" s="6">
        <v>13</v>
      </c>
      <c r="Q69" s="7">
        <v>14</v>
      </c>
      <c r="R69" s="5">
        <v>15</v>
      </c>
      <c r="S69" s="5">
        <v>16</v>
      </c>
      <c r="T69" s="5">
        <v>17</v>
      </c>
      <c r="U69" s="5">
        <v>18</v>
      </c>
      <c r="V69" s="5">
        <v>19</v>
      </c>
      <c r="W69" s="6">
        <v>20</v>
      </c>
      <c r="X69" s="98">
        <v>21</v>
      </c>
      <c r="Y69" s="100">
        <v>22</v>
      </c>
      <c r="Z69" s="5">
        <v>23</v>
      </c>
      <c r="AA69" s="5">
        <v>24</v>
      </c>
      <c r="AB69" s="5">
        <v>25</v>
      </c>
      <c r="AC69" s="5">
        <v>26</v>
      </c>
      <c r="AD69" s="6">
        <v>27</v>
      </c>
      <c r="AE69" s="7">
        <v>28</v>
      </c>
      <c r="AF69" s="5">
        <v>29</v>
      </c>
      <c r="AG69" s="8">
        <v>30</v>
      </c>
      <c r="AH69" s="139"/>
      <c r="AI69" s="125"/>
      <c r="AJ69" s="125"/>
      <c r="AK69" s="125"/>
      <c r="AL69" s="126"/>
      <c r="AN69" s="30"/>
      <c r="AO69" s="30"/>
      <c r="AP69" s="30"/>
      <c r="AQ69" s="30"/>
    </row>
    <row r="70" spans="2:43" ht="18.75" customHeight="1" thickBot="1" x14ac:dyDescent="0.3">
      <c r="B70" s="127"/>
      <c r="C70" s="128"/>
      <c r="D70" s="60"/>
      <c r="E70" s="54"/>
      <c r="F70" s="54"/>
      <c r="G70" s="54"/>
      <c r="H70" s="54"/>
      <c r="I70" s="55"/>
      <c r="J70" s="56"/>
      <c r="K70" s="54"/>
      <c r="L70" s="54"/>
      <c r="M70" s="54"/>
      <c r="N70" s="54"/>
      <c r="O70" s="54"/>
      <c r="P70" s="55"/>
      <c r="Q70" s="56"/>
      <c r="R70" s="54"/>
      <c r="S70" s="54"/>
      <c r="T70" s="54"/>
      <c r="U70" s="54"/>
      <c r="V70" s="54"/>
      <c r="W70" s="55"/>
      <c r="X70" s="99"/>
      <c r="Y70" s="101"/>
      <c r="Z70" s="54"/>
      <c r="AA70" s="54"/>
      <c r="AB70" s="54"/>
      <c r="AC70" s="54"/>
      <c r="AD70" s="55"/>
      <c r="AE70" s="56"/>
      <c r="AF70" s="54"/>
      <c r="AG70" s="57"/>
      <c r="AH70" s="125"/>
      <c r="AI70" s="125"/>
      <c r="AJ70" s="125"/>
      <c r="AK70" s="125"/>
      <c r="AL70" s="126"/>
      <c r="AN70" s="30"/>
      <c r="AO70" s="30"/>
      <c r="AP70" s="30"/>
      <c r="AQ70" s="30"/>
    </row>
    <row r="71" spans="2:43" ht="18.75" customHeight="1" thickTop="1" x14ac:dyDescent="0.25">
      <c r="B71" s="148" t="s">
        <v>20</v>
      </c>
      <c r="C71" s="149"/>
      <c r="D71" s="125"/>
      <c r="E71" s="125"/>
      <c r="F71" s="125"/>
      <c r="G71" s="125"/>
      <c r="H71" s="125"/>
      <c r="I71" s="125"/>
      <c r="J71" s="125"/>
      <c r="K71" s="125"/>
      <c r="L71" s="125"/>
      <c r="M71" s="125"/>
      <c r="N71" s="125"/>
      <c r="O71" s="125"/>
      <c r="P71" s="125"/>
      <c r="Q71" s="125"/>
      <c r="R71" s="125"/>
      <c r="S71" s="125"/>
      <c r="T71" s="125"/>
      <c r="U71" s="125"/>
      <c r="V71" s="125"/>
      <c r="W71" s="125"/>
      <c r="X71" s="125"/>
      <c r="Y71" s="125"/>
      <c r="Z71" s="125"/>
      <c r="AA71" s="125"/>
      <c r="AB71" s="125"/>
      <c r="AC71" s="125"/>
      <c r="AD71" s="125"/>
      <c r="AE71" s="125"/>
      <c r="AF71" s="125"/>
      <c r="AG71" s="125"/>
      <c r="AH71" s="125"/>
      <c r="AI71" s="125"/>
      <c r="AJ71" s="125"/>
      <c r="AK71" s="125"/>
      <c r="AL71" s="126"/>
      <c r="AN71" s="30"/>
      <c r="AO71" s="30"/>
      <c r="AP71" s="30"/>
      <c r="AQ71" s="30"/>
    </row>
    <row r="72" spans="2:43" ht="18.75" customHeight="1" x14ac:dyDescent="0.25">
      <c r="B72" s="148"/>
      <c r="C72" s="149"/>
      <c r="D72" s="145" t="s">
        <v>7</v>
      </c>
      <c r="E72" s="145"/>
      <c r="F72" s="145"/>
      <c r="G72" s="145"/>
      <c r="H72" s="145"/>
      <c r="I72" s="145"/>
      <c r="J72" s="145"/>
      <c r="K72" s="125"/>
      <c r="L72" s="145" t="s">
        <v>1</v>
      </c>
      <c r="M72" s="145"/>
      <c r="N72" s="145"/>
      <c r="O72" s="145"/>
      <c r="P72" s="145"/>
      <c r="Q72" s="145"/>
      <c r="R72" s="145"/>
      <c r="S72" s="145"/>
      <c r="T72" s="145"/>
      <c r="U72" s="125"/>
      <c r="V72" s="145" t="s">
        <v>2</v>
      </c>
      <c r="W72" s="145"/>
      <c r="X72" s="145"/>
      <c r="Y72" s="145"/>
      <c r="Z72" s="145"/>
      <c r="AA72" s="145"/>
      <c r="AB72" s="145"/>
      <c r="AC72" s="125"/>
      <c r="AD72" s="145" t="s">
        <v>3</v>
      </c>
      <c r="AE72" s="145"/>
      <c r="AF72" s="145"/>
      <c r="AG72" s="145"/>
      <c r="AH72" s="145"/>
      <c r="AI72" s="145"/>
      <c r="AJ72" s="125"/>
      <c r="AK72" s="125"/>
      <c r="AL72" s="126"/>
      <c r="AN72" s="30"/>
      <c r="AO72" s="30"/>
      <c r="AP72" s="30"/>
      <c r="AQ72" s="30"/>
    </row>
    <row r="73" spans="2:43" ht="18.75" customHeight="1" x14ac:dyDescent="0.25">
      <c r="B73" s="127"/>
      <c r="C73" s="128"/>
      <c r="D73" s="3" t="s">
        <v>8</v>
      </c>
      <c r="E73" s="3" t="s">
        <v>9</v>
      </c>
      <c r="F73" s="3" t="s">
        <v>10</v>
      </c>
      <c r="G73" s="3" t="s">
        <v>11</v>
      </c>
      <c r="H73" s="3" t="s">
        <v>4</v>
      </c>
      <c r="I73" s="3" t="s">
        <v>5</v>
      </c>
      <c r="J73" s="3" t="s">
        <v>6</v>
      </c>
      <c r="K73" s="125"/>
      <c r="L73" s="3" t="s">
        <v>8</v>
      </c>
      <c r="M73" s="3" t="s">
        <v>9</v>
      </c>
      <c r="N73" s="3" t="s">
        <v>10</v>
      </c>
      <c r="O73" s="3" t="s">
        <v>11</v>
      </c>
      <c r="P73" s="3" t="s">
        <v>4</v>
      </c>
      <c r="Q73" s="3" t="s">
        <v>5</v>
      </c>
      <c r="R73" s="3" t="s">
        <v>6</v>
      </c>
      <c r="S73" s="3" t="s">
        <v>31</v>
      </c>
      <c r="T73" s="3" t="s">
        <v>32</v>
      </c>
      <c r="U73" s="125"/>
      <c r="V73" s="3" t="s">
        <v>8</v>
      </c>
      <c r="W73" s="3" t="s">
        <v>9</v>
      </c>
      <c r="X73" s="3" t="s">
        <v>10</v>
      </c>
      <c r="Y73" s="3" t="s">
        <v>11</v>
      </c>
      <c r="Z73" s="3" t="s">
        <v>4</v>
      </c>
      <c r="AA73" s="3" t="s">
        <v>5</v>
      </c>
      <c r="AB73" s="3" t="s">
        <v>6</v>
      </c>
      <c r="AC73" s="125"/>
      <c r="AD73" s="3" t="s">
        <v>8</v>
      </c>
      <c r="AE73" s="3" t="s">
        <v>9</v>
      </c>
      <c r="AF73" s="3" t="s">
        <v>10</v>
      </c>
      <c r="AG73" s="3" t="s">
        <v>11</v>
      </c>
      <c r="AH73" s="3" t="s">
        <v>4</v>
      </c>
      <c r="AI73" s="3" t="s">
        <v>5</v>
      </c>
      <c r="AJ73" s="125"/>
      <c r="AK73" s="125"/>
      <c r="AL73" s="126"/>
      <c r="AN73" s="30"/>
      <c r="AO73" s="30"/>
      <c r="AP73" s="30"/>
      <c r="AQ73" s="30"/>
    </row>
    <row r="74" spans="2:43" ht="18.75" customHeight="1" x14ac:dyDescent="0.25">
      <c r="B74" s="127"/>
      <c r="C74" s="128"/>
      <c r="D74" s="2">
        <f t="shared" ref="D74" si="69">V66</f>
        <v>0</v>
      </c>
      <c r="E74" s="2">
        <f t="shared" ref="E74" si="70">W66</f>
        <v>0</v>
      </c>
      <c r="F74" s="2">
        <f t="shared" ref="F74" si="71">X66</f>
        <v>0</v>
      </c>
      <c r="G74" s="2">
        <f t="shared" ref="G74" si="72">Y66</f>
        <v>0</v>
      </c>
      <c r="H74" s="2">
        <f t="shared" ref="H74" si="73">Z66</f>
        <v>0</v>
      </c>
      <c r="I74" s="2">
        <f t="shared" ref="I74" si="74">AA66</f>
        <v>0</v>
      </c>
      <c r="J74" s="2">
        <f t="shared" ref="J74" si="75">AB66</f>
        <v>0</v>
      </c>
      <c r="K74" s="125"/>
      <c r="L74" s="2" cm="1">
        <f t="array" ref="L74">SUM(COUNTIF(D70:AH70,{"RH";"RHR"}))+0.5*SUM(COUNTIF(D70:AH70,{"*/RH";"RH/*"}))</f>
        <v>0</v>
      </c>
      <c r="M74" s="2" cm="1">
        <f t="array" ref="M74">SUM(COUNTIF(D70:AH70,{"CH";"CHR"}))+0.5*SUM(COUNTIF(D70:AH70,{"*/CH";"CH/*"}))</f>
        <v>0</v>
      </c>
      <c r="N74" s="2" cm="1">
        <f t="array" ref="N74">SUM(COUNTIF(D70:AH70,{"RR";"RRR"}))+0.5*SUM(COUNTIF(D70:AH70,{"*/RR";"RR/*"}))</f>
        <v>0</v>
      </c>
      <c r="O74" s="2" cm="1">
        <f t="array" ref="O74">SUM(COUNTIF(D70:AH70,{"CV";"CVR"}))+0.5*SUM(COUNTIF(D70:AH70,{"*/CV";"CV/*"}))</f>
        <v>0</v>
      </c>
      <c r="P74" s="2" cm="1">
        <f t="array" ref="P74">SUM(COUNTIF(D70:AH70,{"CN";"CNR"}))+0.5*SUM(COUNTIF(D70:AH70,{"*/CN";"CN/*"}))</f>
        <v>0</v>
      </c>
      <c r="Q74" s="2" cm="1">
        <f t="array" ref="Q74">SUM(COUNTIF(D70:AH70,{"JC";"JCR"}))+0.5*SUM(COUNTIF(D70:AH70,{"*/JC";"JC/*"}))</f>
        <v>0</v>
      </c>
      <c r="R74" s="2">
        <f>COUNTIF(D70:AH70,"MM")</f>
        <v>0</v>
      </c>
      <c r="S74" s="63"/>
      <c r="T74" s="63"/>
      <c r="U74" s="125"/>
      <c r="V74" s="2">
        <f>D74+L74+S74</f>
        <v>0</v>
      </c>
      <c r="W74" s="2">
        <f>E74+M74+T74</f>
        <v>0</v>
      </c>
      <c r="X74" s="2">
        <f t="shared" ref="X74" si="76">F74+N74</f>
        <v>0</v>
      </c>
      <c r="Y74" s="2">
        <f t="shared" ref="Y74" si="77">G74+O74</f>
        <v>0</v>
      </c>
      <c r="Z74" s="2">
        <f t="shared" ref="Z74" si="78">H74+P74</f>
        <v>0</v>
      </c>
      <c r="AA74" s="2">
        <f t="shared" ref="AA74" si="79">I74+Q74</f>
        <v>0</v>
      </c>
      <c r="AB74" s="2">
        <f t="shared" ref="AB74" si="80">J74+R74</f>
        <v>0</v>
      </c>
      <c r="AC74" s="125"/>
      <c r="AD74" s="2">
        <f>I2-V74</f>
        <v>52</v>
      </c>
      <c r="AE74" s="2">
        <f>N2-W74</f>
        <v>52</v>
      </c>
      <c r="AF74" s="2">
        <f>S2-X74</f>
        <v>11</v>
      </c>
      <c r="AG74" s="2">
        <f>X2-Y74</f>
        <v>13</v>
      </c>
      <c r="AH74" s="2">
        <f>AH2-Z74</f>
        <v>25</v>
      </c>
      <c r="AI74" s="2">
        <f>AI66-Q74</f>
        <v>13</v>
      </c>
      <c r="AJ74" s="125"/>
      <c r="AK74" s="125"/>
      <c r="AL74" s="126"/>
      <c r="AN74" s="30"/>
      <c r="AO74" s="30"/>
      <c r="AP74" s="30"/>
      <c r="AQ74" s="30"/>
    </row>
    <row r="75" spans="2:43" ht="18.75" customHeight="1" x14ac:dyDescent="0.25">
      <c r="B75" s="127"/>
      <c r="C75" s="128"/>
      <c r="D75" s="125"/>
      <c r="E75" s="125"/>
      <c r="F75" s="125"/>
      <c r="G75" s="125"/>
      <c r="H75" s="125"/>
      <c r="I75" s="125"/>
      <c r="J75" s="125"/>
      <c r="K75" s="125"/>
      <c r="L75" s="125"/>
      <c r="M75" s="125"/>
      <c r="N75" s="125"/>
      <c r="O75" s="125"/>
      <c r="P75" s="125"/>
      <c r="Q75" s="125"/>
      <c r="R75" s="125"/>
      <c r="S75" s="125" t="s">
        <v>40</v>
      </c>
      <c r="T75" s="125" t="s">
        <v>40</v>
      </c>
      <c r="U75" s="125"/>
      <c r="V75" s="125"/>
      <c r="W75" s="125"/>
      <c r="X75" s="125"/>
      <c r="Y75" s="125"/>
      <c r="Z75" s="125"/>
      <c r="AA75" s="125"/>
      <c r="AB75" s="125"/>
      <c r="AC75" s="125"/>
      <c r="AD75" s="125"/>
      <c r="AE75" s="125"/>
      <c r="AF75" s="125"/>
      <c r="AG75" s="125"/>
      <c r="AH75" s="125"/>
      <c r="AI75" s="125"/>
      <c r="AJ75" s="125"/>
      <c r="AK75" s="125"/>
      <c r="AL75" s="126"/>
      <c r="AN75" s="30"/>
      <c r="AO75" s="30"/>
      <c r="AP75" s="30"/>
      <c r="AQ75" s="30"/>
    </row>
    <row r="76" spans="2:43" ht="18.75" customHeight="1" thickBot="1" x14ac:dyDescent="0.3">
      <c r="B76" s="129"/>
      <c r="C76" s="130"/>
      <c r="D76" s="131"/>
      <c r="E76" s="131"/>
      <c r="F76" s="131"/>
      <c r="G76" s="131"/>
      <c r="H76" s="131"/>
      <c r="I76" s="131"/>
      <c r="J76" s="131"/>
      <c r="K76" s="131"/>
      <c r="L76" s="131"/>
      <c r="M76" s="131"/>
      <c r="N76" s="131"/>
      <c r="O76" s="131"/>
      <c r="P76" s="131"/>
      <c r="Q76" s="131"/>
      <c r="R76" s="131"/>
      <c r="S76" s="131"/>
      <c r="T76" s="131"/>
      <c r="U76" s="131"/>
      <c r="V76" s="131"/>
      <c r="W76" s="131"/>
      <c r="X76" s="131"/>
      <c r="Y76" s="131"/>
      <c r="Z76" s="131"/>
      <c r="AA76" s="131"/>
      <c r="AB76" s="131"/>
      <c r="AC76" s="131"/>
      <c r="AD76" s="131"/>
      <c r="AE76" s="131"/>
      <c r="AF76" s="131"/>
      <c r="AG76" s="131"/>
      <c r="AH76" s="131"/>
      <c r="AI76" s="131"/>
      <c r="AJ76" s="131"/>
      <c r="AK76" s="131"/>
      <c r="AL76" s="132"/>
      <c r="AN76" s="30"/>
      <c r="AO76" s="30"/>
      <c r="AP76" s="30"/>
      <c r="AQ76" s="30"/>
    </row>
    <row r="77" spans="2:43" ht="18.75" customHeight="1" thickTop="1" x14ac:dyDescent="0.25">
      <c r="B77" s="129"/>
      <c r="C77" s="130"/>
      <c r="D77" s="10">
        <v>1</v>
      </c>
      <c r="E77" s="5">
        <v>2</v>
      </c>
      <c r="F77" s="5">
        <v>3</v>
      </c>
      <c r="G77" s="6">
        <v>4</v>
      </c>
      <c r="H77" s="7">
        <v>5</v>
      </c>
      <c r="I77" s="5">
        <v>6</v>
      </c>
      <c r="J77" s="5">
        <v>7</v>
      </c>
      <c r="K77" s="5">
        <v>8</v>
      </c>
      <c r="L77" s="5">
        <v>9</v>
      </c>
      <c r="M77" s="5">
        <v>10</v>
      </c>
      <c r="N77" s="6">
        <v>11</v>
      </c>
      <c r="O77" s="7">
        <v>12</v>
      </c>
      <c r="P77" s="5">
        <v>13</v>
      </c>
      <c r="Q77" s="5">
        <v>14</v>
      </c>
      <c r="R77" s="5">
        <v>15</v>
      </c>
      <c r="S77" s="5">
        <v>16</v>
      </c>
      <c r="T77" s="5">
        <v>17</v>
      </c>
      <c r="U77" s="6">
        <v>18</v>
      </c>
      <c r="V77" s="98">
        <v>19</v>
      </c>
      <c r="W77" s="100">
        <v>20</v>
      </c>
      <c r="X77" s="5">
        <v>21</v>
      </c>
      <c r="Y77" s="5">
        <v>22</v>
      </c>
      <c r="Z77" s="5">
        <v>23</v>
      </c>
      <c r="AA77" s="5">
        <v>24</v>
      </c>
      <c r="AB77" s="6">
        <v>25</v>
      </c>
      <c r="AC77" s="7">
        <v>26</v>
      </c>
      <c r="AD77" s="5">
        <v>27</v>
      </c>
      <c r="AE77" s="5">
        <v>28</v>
      </c>
      <c r="AF77" s="5">
        <v>29</v>
      </c>
      <c r="AG77" s="5">
        <v>30</v>
      </c>
      <c r="AH77" s="8">
        <v>31</v>
      </c>
      <c r="AI77" s="131"/>
      <c r="AJ77" s="131"/>
      <c r="AK77" s="131"/>
      <c r="AL77" s="132"/>
      <c r="AN77" s="30"/>
      <c r="AO77" s="30"/>
      <c r="AP77" s="30"/>
      <c r="AQ77" s="30"/>
    </row>
    <row r="78" spans="2:43" ht="18.75" customHeight="1" thickBot="1" x14ac:dyDescent="0.3">
      <c r="B78" s="129"/>
      <c r="C78" s="130"/>
      <c r="D78" s="60"/>
      <c r="E78" s="54"/>
      <c r="F78" s="54"/>
      <c r="G78" s="55"/>
      <c r="H78" s="56"/>
      <c r="I78" s="54"/>
      <c r="J78" s="54"/>
      <c r="K78" s="54"/>
      <c r="L78" s="54"/>
      <c r="M78" s="54"/>
      <c r="N78" s="55"/>
      <c r="O78" s="56"/>
      <c r="P78" s="54"/>
      <c r="Q78" s="54"/>
      <c r="R78" s="54"/>
      <c r="S78" s="54"/>
      <c r="T78" s="54"/>
      <c r="U78" s="55"/>
      <c r="V78" s="99"/>
      <c r="W78" s="101"/>
      <c r="X78" s="54"/>
      <c r="Y78" s="54"/>
      <c r="Z78" s="54"/>
      <c r="AA78" s="54"/>
      <c r="AB78" s="55"/>
      <c r="AC78" s="56"/>
      <c r="AD78" s="54"/>
      <c r="AE78" s="54"/>
      <c r="AF78" s="54"/>
      <c r="AG78" s="54"/>
      <c r="AH78" s="57"/>
      <c r="AI78" s="131"/>
      <c r="AJ78" s="131"/>
      <c r="AK78" s="131"/>
      <c r="AL78" s="132"/>
      <c r="AN78" s="30"/>
      <c r="AO78" s="30"/>
      <c r="AP78" s="30"/>
      <c r="AQ78" s="30"/>
    </row>
    <row r="79" spans="2:43" ht="18.75" customHeight="1" thickTop="1" x14ac:dyDescent="0.25">
      <c r="B79" s="146" t="s">
        <v>21</v>
      </c>
      <c r="C79" s="147"/>
      <c r="D79" s="131"/>
      <c r="E79" s="131"/>
      <c r="F79" s="131"/>
      <c r="G79" s="131"/>
      <c r="H79" s="131"/>
      <c r="I79" s="131"/>
      <c r="J79" s="131"/>
      <c r="K79" s="131"/>
      <c r="L79" s="131"/>
      <c r="M79" s="131"/>
      <c r="N79" s="131"/>
      <c r="O79" s="131"/>
      <c r="P79" s="131"/>
      <c r="Q79" s="131"/>
      <c r="R79" s="131"/>
      <c r="S79" s="131"/>
      <c r="T79" s="131"/>
      <c r="U79" s="131"/>
      <c r="V79" s="131"/>
      <c r="W79" s="131"/>
      <c r="X79" s="131"/>
      <c r="Y79" s="131"/>
      <c r="Z79" s="131"/>
      <c r="AA79" s="131"/>
      <c r="AB79" s="131"/>
      <c r="AC79" s="131"/>
      <c r="AD79" s="131"/>
      <c r="AE79" s="131"/>
      <c r="AF79" s="131"/>
      <c r="AG79" s="131"/>
      <c r="AH79" s="131"/>
      <c r="AI79" s="131"/>
      <c r="AJ79" s="131"/>
      <c r="AK79" s="131"/>
      <c r="AL79" s="132"/>
      <c r="AN79" s="30"/>
      <c r="AO79" s="30"/>
      <c r="AP79" s="30"/>
      <c r="AQ79" s="30"/>
    </row>
    <row r="80" spans="2:43" ht="18.75" customHeight="1" x14ac:dyDescent="0.25">
      <c r="B80" s="146"/>
      <c r="C80" s="147"/>
      <c r="D80" s="145" t="s">
        <v>7</v>
      </c>
      <c r="E80" s="145"/>
      <c r="F80" s="145"/>
      <c r="G80" s="145"/>
      <c r="H80" s="145"/>
      <c r="I80" s="145"/>
      <c r="J80" s="145"/>
      <c r="K80" s="131"/>
      <c r="L80" s="145" t="s">
        <v>1</v>
      </c>
      <c r="M80" s="145"/>
      <c r="N80" s="145"/>
      <c r="O80" s="145"/>
      <c r="P80" s="145"/>
      <c r="Q80" s="145"/>
      <c r="R80" s="145"/>
      <c r="S80" s="145"/>
      <c r="T80" s="145"/>
      <c r="U80" s="131"/>
      <c r="V80" s="145" t="s">
        <v>2</v>
      </c>
      <c r="W80" s="145"/>
      <c r="X80" s="145"/>
      <c r="Y80" s="145"/>
      <c r="Z80" s="145"/>
      <c r="AA80" s="145"/>
      <c r="AB80" s="145"/>
      <c r="AC80" s="131"/>
      <c r="AD80" s="145" t="s">
        <v>3</v>
      </c>
      <c r="AE80" s="145"/>
      <c r="AF80" s="145"/>
      <c r="AG80" s="145"/>
      <c r="AH80" s="145"/>
      <c r="AI80" s="145"/>
      <c r="AJ80" s="131"/>
      <c r="AK80" s="131"/>
      <c r="AL80" s="132"/>
      <c r="AN80" s="30"/>
      <c r="AO80" s="30"/>
      <c r="AP80" s="30"/>
      <c r="AQ80" s="30"/>
    </row>
    <row r="81" spans="2:43" ht="18.75" customHeight="1" x14ac:dyDescent="0.25">
      <c r="B81" s="129"/>
      <c r="C81" s="130"/>
      <c r="D81" s="3" t="s">
        <v>8</v>
      </c>
      <c r="E81" s="3" t="s">
        <v>9</v>
      </c>
      <c r="F81" s="3" t="s">
        <v>10</v>
      </c>
      <c r="G81" s="3" t="s">
        <v>11</v>
      </c>
      <c r="H81" s="3" t="s">
        <v>4</v>
      </c>
      <c r="I81" s="3" t="s">
        <v>5</v>
      </c>
      <c r="J81" s="3" t="s">
        <v>6</v>
      </c>
      <c r="K81" s="131"/>
      <c r="L81" s="3" t="s">
        <v>8</v>
      </c>
      <c r="M81" s="3" t="s">
        <v>9</v>
      </c>
      <c r="N81" s="3" t="s">
        <v>10</v>
      </c>
      <c r="O81" s="3" t="s">
        <v>11</v>
      </c>
      <c r="P81" s="3" t="s">
        <v>4</v>
      </c>
      <c r="Q81" s="3" t="s">
        <v>5</v>
      </c>
      <c r="R81" s="3" t="s">
        <v>6</v>
      </c>
      <c r="S81" s="3" t="s">
        <v>31</v>
      </c>
      <c r="T81" s="3" t="s">
        <v>32</v>
      </c>
      <c r="U81" s="131"/>
      <c r="V81" s="3" t="s">
        <v>8</v>
      </c>
      <c r="W81" s="3" t="s">
        <v>9</v>
      </c>
      <c r="X81" s="3" t="s">
        <v>10</v>
      </c>
      <c r="Y81" s="3" t="s">
        <v>11</v>
      </c>
      <c r="Z81" s="3" t="s">
        <v>4</v>
      </c>
      <c r="AA81" s="3" t="s">
        <v>5</v>
      </c>
      <c r="AB81" s="3" t="s">
        <v>6</v>
      </c>
      <c r="AC81" s="131"/>
      <c r="AD81" s="3" t="s">
        <v>8</v>
      </c>
      <c r="AE81" s="3" t="s">
        <v>9</v>
      </c>
      <c r="AF81" s="3" t="s">
        <v>10</v>
      </c>
      <c r="AG81" s="3" t="s">
        <v>11</v>
      </c>
      <c r="AH81" s="3" t="s">
        <v>4</v>
      </c>
      <c r="AI81" s="3" t="s">
        <v>5</v>
      </c>
      <c r="AJ81" s="131"/>
      <c r="AK81" s="131"/>
      <c r="AL81" s="132"/>
      <c r="AN81" s="30"/>
      <c r="AO81" s="30"/>
      <c r="AP81" s="30"/>
      <c r="AQ81" s="30"/>
    </row>
    <row r="82" spans="2:43" ht="18.75" customHeight="1" x14ac:dyDescent="0.25">
      <c r="B82" s="129"/>
      <c r="C82" s="130"/>
      <c r="D82" s="2">
        <f t="shared" ref="D82" si="81">V74</f>
        <v>0</v>
      </c>
      <c r="E82" s="2">
        <f t="shared" ref="E82" si="82">W74</f>
        <v>0</v>
      </c>
      <c r="F82" s="2">
        <f t="shared" ref="F82" si="83">X74</f>
        <v>0</v>
      </c>
      <c r="G82" s="2">
        <f t="shared" ref="G82" si="84">Y74</f>
        <v>0</v>
      </c>
      <c r="H82" s="2">
        <f t="shared" ref="H82" si="85">Z74</f>
        <v>0</v>
      </c>
      <c r="I82" s="2">
        <f t="shared" ref="I82" si="86">AA74</f>
        <v>0</v>
      </c>
      <c r="J82" s="2">
        <f t="shared" ref="J82" si="87">AB74</f>
        <v>0</v>
      </c>
      <c r="K82" s="131"/>
      <c r="L82" s="2" cm="1">
        <f t="array" ref="L82">SUM(COUNTIF(D78:AH78,{"RH";"RHR"}))+0.5*SUM(COUNTIF(D78:AH78,{"*/RH";"RH/*"}))</f>
        <v>0</v>
      </c>
      <c r="M82" s="2" cm="1">
        <f t="array" ref="M82">SUM(COUNTIF(D78:AH78,{"CH";"CHR"}))+0.5*SUM(COUNTIF(D78:AH78,{"*/CH";"CH/*"}))</f>
        <v>0</v>
      </c>
      <c r="N82" s="2" cm="1">
        <f t="array" ref="N82">SUM(COUNTIF(D78:AH78,{"RR";"RRR"}))+0.5*SUM(COUNTIF(D78:AH78,{"*/RR";"RR/*"}))</f>
        <v>0</v>
      </c>
      <c r="O82" s="2" cm="1">
        <f t="array" ref="O82">SUM(COUNTIF(D78:AH78,{"CV";"CVR"}))+0.5*SUM(COUNTIF(D78:AH78,{"*/CV";"CV/*"}))</f>
        <v>0</v>
      </c>
      <c r="P82" s="2" cm="1">
        <f t="array" ref="P82">SUM(COUNTIF(D78:AH78,{"CN";"CNR"}))+0.5*SUM(COUNTIF(D78:AH78,{"*/CN";"CN/*"}))</f>
        <v>0</v>
      </c>
      <c r="Q82" s="2" cm="1">
        <f t="array" ref="Q82">SUM(COUNTIF(D78:AH78,{"JC";"JCR"}))+0.5*SUM(COUNTIF(D78:AH78,{"*/JC";"JC/*"}))</f>
        <v>0</v>
      </c>
      <c r="R82" s="2">
        <f>COUNTIF(D78:AH78,"MM")</f>
        <v>0</v>
      </c>
      <c r="S82" s="63"/>
      <c r="T82" s="63"/>
      <c r="U82" s="131"/>
      <c r="V82" s="2">
        <f>D82+L82+S82</f>
        <v>0</v>
      </c>
      <c r="W82" s="2">
        <f>E82+M82+T82</f>
        <v>0</v>
      </c>
      <c r="X82" s="2">
        <f t="shared" ref="X82" si="88">F82+N82</f>
        <v>0</v>
      </c>
      <c r="Y82" s="2">
        <f t="shared" ref="Y82" si="89">G82+O82</f>
        <v>0</v>
      </c>
      <c r="Z82" s="2">
        <f t="shared" ref="Z82" si="90">H82+P82</f>
        <v>0</v>
      </c>
      <c r="AA82" s="2">
        <f t="shared" ref="AA82" si="91">I82+Q82</f>
        <v>0</v>
      </c>
      <c r="AB82" s="2">
        <f t="shared" ref="AB82" si="92">J82+R82</f>
        <v>0</v>
      </c>
      <c r="AC82" s="131"/>
      <c r="AD82" s="2">
        <f>I2-V82</f>
        <v>52</v>
      </c>
      <c r="AE82" s="2">
        <f>N2-W82</f>
        <v>52</v>
      </c>
      <c r="AF82" s="2">
        <f>S2-X82</f>
        <v>11</v>
      </c>
      <c r="AG82" s="2">
        <f>X2-Y82</f>
        <v>13</v>
      </c>
      <c r="AH82" s="2">
        <f>AH2-Z82</f>
        <v>25</v>
      </c>
      <c r="AI82" s="2">
        <f>AI74-Q82</f>
        <v>13</v>
      </c>
      <c r="AJ82" s="131"/>
      <c r="AK82" s="131"/>
      <c r="AL82" s="132"/>
      <c r="AN82" s="30"/>
      <c r="AO82" s="30"/>
      <c r="AP82" s="30"/>
      <c r="AQ82" s="30"/>
    </row>
    <row r="83" spans="2:43" ht="18.75" customHeight="1" x14ac:dyDescent="0.25">
      <c r="B83" s="138"/>
      <c r="C83" s="131"/>
      <c r="D83" s="131"/>
      <c r="E83" s="131"/>
      <c r="F83" s="131"/>
      <c r="G83" s="131"/>
      <c r="H83" s="131"/>
      <c r="I83" s="131"/>
      <c r="J83" s="131"/>
      <c r="K83" s="131"/>
      <c r="L83" s="131"/>
      <c r="M83" s="131"/>
      <c r="N83" s="131"/>
      <c r="O83" s="131"/>
      <c r="P83" s="131"/>
      <c r="Q83" s="131"/>
      <c r="R83" s="131"/>
      <c r="S83" s="131" t="s">
        <v>40</v>
      </c>
      <c r="T83" s="131" t="s">
        <v>40</v>
      </c>
      <c r="U83" s="131"/>
      <c r="V83" s="131"/>
      <c r="W83" s="131"/>
      <c r="X83" s="131"/>
      <c r="Y83" s="131"/>
      <c r="Z83" s="131"/>
      <c r="AA83" s="131"/>
      <c r="AB83" s="131"/>
      <c r="AC83" s="131"/>
      <c r="AD83" s="131"/>
      <c r="AE83" s="131"/>
      <c r="AF83" s="131"/>
      <c r="AG83" s="131"/>
      <c r="AH83" s="131"/>
      <c r="AI83" s="131"/>
      <c r="AJ83" s="131"/>
      <c r="AK83" s="131"/>
      <c r="AL83" s="132"/>
      <c r="AN83" s="30"/>
      <c r="AO83" s="30"/>
      <c r="AP83" s="30"/>
      <c r="AQ83" s="30"/>
    </row>
    <row r="84" spans="2:43" ht="18.75" customHeight="1" thickBot="1" x14ac:dyDescent="0.35">
      <c r="B84" s="134"/>
      <c r="C84" s="135"/>
      <c r="D84" s="136"/>
      <c r="E84" s="136"/>
      <c r="F84" s="136"/>
      <c r="G84" s="136"/>
      <c r="H84" s="136"/>
      <c r="I84" s="136"/>
      <c r="J84" s="136"/>
      <c r="K84" s="136"/>
      <c r="L84" s="136"/>
      <c r="M84" s="136"/>
      <c r="N84" s="136"/>
      <c r="O84" s="136"/>
      <c r="P84" s="136"/>
      <c r="Q84" s="136"/>
      <c r="R84" s="136"/>
      <c r="S84" s="136"/>
      <c r="T84" s="136"/>
      <c r="U84" s="136"/>
      <c r="V84" s="136"/>
      <c r="W84" s="136"/>
      <c r="X84" s="136"/>
      <c r="Y84" s="136"/>
      <c r="Z84" s="136"/>
      <c r="AA84" s="136"/>
      <c r="AB84" s="136"/>
      <c r="AC84" s="136"/>
      <c r="AD84" s="136"/>
      <c r="AE84" s="136"/>
      <c r="AF84" s="136"/>
      <c r="AG84" s="136"/>
      <c r="AH84" s="136"/>
      <c r="AI84" s="136"/>
      <c r="AJ84" s="136"/>
      <c r="AK84" s="136"/>
      <c r="AL84" s="137"/>
      <c r="AN84" s="30"/>
      <c r="AO84" s="30"/>
      <c r="AP84" s="30"/>
      <c r="AQ84" s="30"/>
    </row>
    <row r="85" spans="2:43" ht="18.75" customHeight="1" thickTop="1" x14ac:dyDescent="0.25">
      <c r="B85" s="127"/>
      <c r="C85" s="128"/>
      <c r="D85" s="4">
        <v>1</v>
      </c>
      <c r="E85" s="7">
        <v>2</v>
      </c>
      <c r="F85" s="5">
        <v>3</v>
      </c>
      <c r="G85" s="5">
        <v>4</v>
      </c>
      <c r="H85" s="5">
        <v>5</v>
      </c>
      <c r="I85" s="5">
        <v>6</v>
      </c>
      <c r="J85" s="5">
        <v>7</v>
      </c>
      <c r="K85" s="6">
        <v>8</v>
      </c>
      <c r="L85" s="7">
        <v>9</v>
      </c>
      <c r="M85" s="5">
        <v>10</v>
      </c>
      <c r="N85" s="7">
        <v>11</v>
      </c>
      <c r="O85" s="5">
        <v>12</v>
      </c>
      <c r="P85" s="5">
        <v>13</v>
      </c>
      <c r="Q85" s="5">
        <v>14</v>
      </c>
      <c r="R85" s="6">
        <v>15</v>
      </c>
      <c r="S85" s="98">
        <v>16</v>
      </c>
      <c r="T85" s="100">
        <v>17</v>
      </c>
      <c r="U85" s="5">
        <v>18</v>
      </c>
      <c r="V85" s="5">
        <v>19</v>
      </c>
      <c r="W85" s="5">
        <v>20</v>
      </c>
      <c r="X85" s="5">
        <v>21</v>
      </c>
      <c r="Y85" s="6">
        <v>22</v>
      </c>
      <c r="Z85" s="7">
        <v>23</v>
      </c>
      <c r="AA85" s="5">
        <v>24</v>
      </c>
      <c r="AB85" s="5">
        <v>25</v>
      </c>
      <c r="AC85" s="5">
        <v>26</v>
      </c>
      <c r="AD85" s="5">
        <v>27</v>
      </c>
      <c r="AE85" s="5">
        <v>28</v>
      </c>
      <c r="AF85" s="6">
        <v>29</v>
      </c>
      <c r="AG85" s="12">
        <v>30</v>
      </c>
      <c r="AH85" s="139"/>
      <c r="AI85" s="125"/>
      <c r="AJ85" s="125"/>
      <c r="AK85" s="125"/>
      <c r="AL85" s="126"/>
      <c r="AN85" s="30"/>
      <c r="AO85" s="30"/>
      <c r="AP85" s="30"/>
      <c r="AQ85" s="30"/>
    </row>
    <row r="86" spans="2:43" ht="18.75" customHeight="1" thickBot="1" x14ac:dyDescent="0.3">
      <c r="B86" s="127"/>
      <c r="C86" s="128"/>
      <c r="D86" s="53"/>
      <c r="E86" s="56"/>
      <c r="F86" s="54"/>
      <c r="G86" s="54"/>
      <c r="H86" s="54"/>
      <c r="I86" s="54"/>
      <c r="J86" s="54"/>
      <c r="K86" s="55"/>
      <c r="L86" s="56"/>
      <c r="M86" s="54"/>
      <c r="N86" s="56"/>
      <c r="O86" s="54"/>
      <c r="P86" s="54"/>
      <c r="Q86" s="54"/>
      <c r="R86" s="55"/>
      <c r="S86" s="99"/>
      <c r="T86" s="101"/>
      <c r="U86" s="54"/>
      <c r="V86" s="54"/>
      <c r="W86" s="54"/>
      <c r="X86" s="54"/>
      <c r="Y86" s="55"/>
      <c r="Z86" s="56"/>
      <c r="AA86" s="54"/>
      <c r="AB86" s="54"/>
      <c r="AC86" s="54"/>
      <c r="AD86" s="54"/>
      <c r="AE86" s="54"/>
      <c r="AF86" s="55"/>
      <c r="AG86" s="62"/>
      <c r="AH86" s="125"/>
      <c r="AI86" s="125"/>
      <c r="AJ86" s="125"/>
      <c r="AK86" s="125"/>
      <c r="AL86" s="126"/>
      <c r="AN86" s="30"/>
      <c r="AO86" s="30"/>
      <c r="AP86" s="30"/>
      <c r="AQ86" s="30"/>
    </row>
    <row r="87" spans="2:43" ht="18.75" customHeight="1" thickTop="1" x14ac:dyDescent="0.25">
      <c r="B87" s="148" t="s">
        <v>22</v>
      </c>
      <c r="C87" s="149"/>
      <c r="D87" s="125"/>
      <c r="E87" s="125"/>
      <c r="F87" s="125"/>
      <c r="G87" s="125"/>
      <c r="H87" s="125"/>
      <c r="I87" s="125"/>
      <c r="J87" s="125"/>
      <c r="K87" s="125"/>
      <c r="L87" s="125"/>
      <c r="M87" s="125"/>
      <c r="N87" s="125"/>
      <c r="O87" s="125"/>
      <c r="P87" s="125"/>
      <c r="Q87" s="125"/>
      <c r="R87" s="125"/>
      <c r="S87" s="125"/>
      <c r="T87" s="125"/>
      <c r="U87" s="125"/>
      <c r="V87" s="125"/>
      <c r="W87" s="125"/>
      <c r="X87" s="125"/>
      <c r="Y87" s="125"/>
      <c r="Z87" s="125"/>
      <c r="AA87" s="125"/>
      <c r="AB87" s="125"/>
      <c r="AC87" s="125"/>
      <c r="AD87" s="125"/>
      <c r="AE87" s="125"/>
      <c r="AF87" s="125"/>
      <c r="AG87" s="125"/>
      <c r="AH87" s="125"/>
      <c r="AI87" s="125"/>
      <c r="AJ87" s="125"/>
      <c r="AK87" s="125"/>
      <c r="AL87" s="126"/>
      <c r="AN87" s="30"/>
      <c r="AO87" s="30"/>
      <c r="AP87" s="30"/>
      <c r="AQ87" s="30"/>
    </row>
    <row r="88" spans="2:43" ht="18.75" customHeight="1" x14ac:dyDescent="0.25">
      <c r="B88" s="148"/>
      <c r="C88" s="149"/>
      <c r="D88" s="145" t="s">
        <v>7</v>
      </c>
      <c r="E88" s="145"/>
      <c r="F88" s="145"/>
      <c r="G88" s="145"/>
      <c r="H88" s="145"/>
      <c r="I88" s="145"/>
      <c r="J88" s="145"/>
      <c r="K88" s="125"/>
      <c r="L88" s="145" t="s">
        <v>1</v>
      </c>
      <c r="M88" s="145"/>
      <c r="N88" s="145"/>
      <c r="O88" s="145"/>
      <c r="P88" s="145"/>
      <c r="Q88" s="145"/>
      <c r="R88" s="145"/>
      <c r="S88" s="145"/>
      <c r="T88" s="145"/>
      <c r="U88" s="125"/>
      <c r="V88" s="145" t="s">
        <v>2</v>
      </c>
      <c r="W88" s="145"/>
      <c r="X88" s="145"/>
      <c r="Y88" s="145"/>
      <c r="Z88" s="145"/>
      <c r="AA88" s="145"/>
      <c r="AB88" s="145"/>
      <c r="AC88" s="125"/>
      <c r="AD88" s="145" t="s">
        <v>3</v>
      </c>
      <c r="AE88" s="145"/>
      <c r="AF88" s="145"/>
      <c r="AG88" s="145"/>
      <c r="AH88" s="145"/>
      <c r="AI88" s="145"/>
      <c r="AJ88" s="125"/>
      <c r="AK88" s="125"/>
      <c r="AL88" s="126"/>
      <c r="AN88" s="30"/>
      <c r="AO88" s="30"/>
      <c r="AP88" s="30"/>
      <c r="AQ88" s="30"/>
    </row>
    <row r="89" spans="2:43" ht="18.75" customHeight="1" x14ac:dyDescent="0.25">
      <c r="B89" s="127"/>
      <c r="C89" s="128"/>
      <c r="D89" s="3" t="s">
        <v>8</v>
      </c>
      <c r="E89" s="3" t="s">
        <v>9</v>
      </c>
      <c r="F89" s="3" t="s">
        <v>10</v>
      </c>
      <c r="G89" s="3" t="s">
        <v>11</v>
      </c>
      <c r="H89" s="3" t="s">
        <v>4</v>
      </c>
      <c r="I89" s="3" t="s">
        <v>5</v>
      </c>
      <c r="J89" s="3" t="s">
        <v>6</v>
      </c>
      <c r="K89" s="125"/>
      <c r="L89" s="3" t="s">
        <v>8</v>
      </c>
      <c r="M89" s="3" t="s">
        <v>9</v>
      </c>
      <c r="N89" s="3" t="s">
        <v>10</v>
      </c>
      <c r="O89" s="3" t="s">
        <v>11</v>
      </c>
      <c r="P89" s="3" t="s">
        <v>4</v>
      </c>
      <c r="Q89" s="3" t="s">
        <v>5</v>
      </c>
      <c r="R89" s="3" t="s">
        <v>6</v>
      </c>
      <c r="S89" s="3" t="s">
        <v>31</v>
      </c>
      <c r="T89" s="3" t="s">
        <v>32</v>
      </c>
      <c r="U89" s="125"/>
      <c r="V89" s="3" t="s">
        <v>8</v>
      </c>
      <c r="W89" s="3" t="s">
        <v>9</v>
      </c>
      <c r="X89" s="3" t="s">
        <v>10</v>
      </c>
      <c r="Y89" s="3" t="s">
        <v>11</v>
      </c>
      <c r="Z89" s="3" t="s">
        <v>4</v>
      </c>
      <c r="AA89" s="3" t="s">
        <v>5</v>
      </c>
      <c r="AB89" s="3" t="s">
        <v>6</v>
      </c>
      <c r="AC89" s="125"/>
      <c r="AD89" s="3" t="s">
        <v>8</v>
      </c>
      <c r="AE89" s="3" t="s">
        <v>9</v>
      </c>
      <c r="AF89" s="3" t="s">
        <v>10</v>
      </c>
      <c r="AG89" s="3" t="s">
        <v>11</v>
      </c>
      <c r="AH89" s="3" t="s">
        <v>4</v>
      </c>
      <c r="AI89" s="3" t="s">
        <v>5</v>
      </c>
      <c r="AJ89" s="125"/>
      <c r="AK89" s="125"/>
      <c r="AL89" s="126"/>
      <c r="AN89" s="30"/>
      <c r="AO89" s="30"/>
      <c r="AP89" s="30"/>
      <c r="AQ89" s="30"/>
    </row>
    <row r="90" spans="2:43" ht="18.75" customHeight="1" x14ac:dyDescent="0.25">
      <c r="B90" s="127"/>
      <c r="C90" s="128"/>
      <c r="D90" s="2">
        <f t="shared" ref="D90" si="93">V82</f>
        <v>0</v>
      </c>
      <c r="E90" s="2">
        <f t="shared" ref="E90" si="94">W82</f>
        <v>0</v>
      </c>
      <c r="F90" s="2">
        <f t="shared" ref="F90" si="95">X82</f>
        <v>0</v>
      </c>
      <c r="G90" s="2">
        <f t="shared" ref="G90" si="96">Y82</f>
        <v>0</v>
      </c>
      <c r="H90" s="2">
        <f t="shared" ref="H90" si="97">Z82</f>
        <v>0</v>
      </c>
      <c r="I90" s="2">
        <f t="shared" ref="I90" si="98">AA82</f>
        <v>0</v>
      </c>
      <c r="J90" s="2">
        <f t="shared" ref="J90" si="99">AB82</f>
        <v>0</v>
      </c>
      <c r="K90" s="125"/>
      <c r="L90" s="2" cm="1">
        <f t="array" ref="L90">SUM(COUNTIF(D86:AH86,{"RH";"RHR"}))+0.5*SUM(COUNTIF(D86:AH86,{"*/RH";"RH/*"}))</f>
        <v>0</v>
      </c>
      <c r="M90" s="2" cm="1">
        <f t="array" ref="M90">SUM(COUNTIF(D86:AH86,{"CH";"CHR"}))+0.5*SUM(COUNTIF(D86:AH86,{"*/CH";"CH/*"}))</f>
        <v>0</v>
      </c>
      <c r="N90" s="2" cm="1">
        <f t="array" ref="N90">SUM(COUNTIF(D86:AH86,{"RR";"RRR"}))+0.5*SUM(COUNTIF(D86:AH86,{"*/RR";"RR/*"}))</f>
        <v>0</v>
      </c>
      <c r="O90" s="2" cm="1">
        <f t="array" ref="O90">SUM(COUNTIF(D86:AH86,{"CV";"CVR"}))+0.5*SUM(COUNTIF(D86:AH86,{"*/CV";"CV/*"}))</f>
        <v>0</v>
      </c>
      <c r="P90" s="2" cm="1">
        <f t="array" ref="P90">SUM(COUNTIF(D86:AH86,{"CN";"CNR"}))+0.5*SUM(COUNTIF(D86:AH86,{"*/CN";"CN/*"}))</f>
        <v>0</v>
      </c>
      <c r="Q90" s="2" cm="1">
        <f t="array" ref="Q90">SUM(COUNTIF(D86:AH86,{"JC";"JCR"}))+0.5*SUM(COUNTIF(D86:AH86,{"*/JC";"JC/*"}))</f>
        <v>0</v>
      </c>
      <c r="R90" s="2">
        <f>COUNTIF(D86:AH86,"MM")</f>
        <v>0</v>
      </c>
      <c r="S90" s="63"/>
      <c r="T90" s="63"/>
      <c r="U90" s="125"/>
      <c r="V90" s="2">
        <f>D90+L90+S90</f>
        <v>0</v>
      </c>
      <c r="W90" s="2">
        <f>E90+M90+T90</f>
        <v>0</v>
      </c>
      <c r="X90" s="2">
        <f t="shared" ref="X90" si="100">F90+N90</f>
        <v>0</v>
      </c>
      <c r="Y90" s="2">
        <f t="shared" ref="Y90" si="101">G90+O90</f>
        <v>0</v>
      </c>
      <c r="Z90" s="2">
        <f t="shared" ref="Z90" si="102">H90+P90</f>
        <v>0</v>
      </c>
      <c r="AA90" s="2">
        <f t="shared" ref="AA90" si="103">I90+Q90</f>
        <v>0</v>
      </c>
      <c r="AB90" s="2">
        <f t="shared" ref="AB90" si="104">J90+R90</f>
        <v>0</v>
      </c>
      <c r="AC90" s="125"/>
      <c r="AD90" s="2">
        <f>I2-V90</f>
        <v>52</v>
      </c>
      <c r="AE90" s="2">
        <f>N2-W90</f>
        <v>52</v>
      </c>
      <c r="AF90" s="2">
        <f>S2-X90</f>
        <v>11</v>
      </c>
      <c r="AG90" s="2">
        <f>X2-Y90</f>
        <v>13</v>
      </c>
      <c r="AH90" s="2">
        <f>AH2-Z90</f>
        <v>25</v>
      </c>
      <c r="AI90" s="2">
        <f>AI82-Q90</f>
        <v>13</v>
      </c>
      <c r="AJ90" s="125"/>
      <c r="AK90" s="125"/>
      <c r="AL90" s="126"/>
      <c r="AN90" s="30"/>
      <c r="AO90" s="30"/>
      <c r="AP90" s="30"/>
      <c r="AQ90" s="30"/>
    </row>
    <row r="91" spans="2:43" ht="18.75" customHeight="1" x14ac:dyDescent="0.25">
      <c r="B91" s="127"/>
      <c r="C91" s="128"/>
      <c r="D91" s="125"/>
      <c r="E91" s="125"/>
      <c r="F91" s="125"/>
      <c r="G91" s="125"/>
      <c r="H91" s="125"/>
      <c r="I91" s="125"/>
      <c r="J91" s="125"/>
      <c r="K91" s="125"/>
      <c r="L91" s="125"/>
      <c r="M91" s="125"/>
      <c r="N91" s="125"/>
      <c r="O91" s="125"/>
      <c r="P91" s="125"/>
      <c r="Q91" s="125"/>
      <c r="R91" s="125"/>
      <c r="S91" s="125" t="s">
        <v>40</v>
      </c>
      <c r="T91" s="125" t="s">
        <v>40</v>
      </c>
      <c r="U91" s="125"/>
      <c r="V91" s="125"/>
      <c r="W91" s="125"/>
      <c r="X91" s="125"/>
      <c r="Y91" s="125"/>
      <c r="Z91" s="125"/>
      <c r="AA91" s="125"/>
      <c r="AB91" s="125"/>
      <c r="AC91" s="125"/>
      <c r="AD91" s="125"/>
      <c r="AE91" s="125"/>
      <c r="AF91" s="125"/>
      <c r="AG91" s="125"/>
      <c r="AH91" s="125"/>
      <c r="AI91" s="125"/>
      <c r="AJ91" s="125"/>
      <c r="AK91" s="125"/>
      <c r="AL91" s="126"/>
      <c r="AN91" s="30"/>
      <c r="AO91" s="30"/>
      <c r="AP91" s="30"/>
      <c r="AQ91" s="30"/>
    </row>
    <row r="92" spans="2:43" ht="18.75" customHeight="1" thickBot="1" x14ac:dyDescent="0.3">
      <c r="B92" s="129"/>
      <c r="C92" s="130"/>
      <c r="D92" s="131"/>
      <c r="E92" s="131"/>
      <c r="F92" s="131"/>
      <c r="G92" s="131"/>
      <c r="H92" s="131"/>
      <c r="I92" s="131"/>
      <c r="J92" s="131"/>
      <c r="K92" s="131"/>
      <c r="L92" s="131"/>
      <c r="M92" s="131"/>
      <c r="N92" s="131"/>
      <c r="O92" s="131"/>
      <c r="P92" s="131"/>
      <c r="Q92" s="131"/>
      <c r="R92" s="131"/>
      <c r="S92" s="131"/>
      <c r="T92" s="131"/>
      <c r="U92" s="131"/>
      <c r="V92" s="131"/>
      <c r="W92" s="131"/>
      <c r="X92" s="131"/>
      <c r="Y92" s="131"/>
      <c r="Z92" s="131"/>
      <c r="AA92" s="131"/>
      <c r="AB92" s="131"/>
      <c r="AC92" s="131"/>
      <c r="AD92" s="131"/>
      <c r="AE92" s="131"/>
      <c r="AF92" s="131"/>
      <c r="AG92" s="131"/>
      <c r="AH92" s="131"/>
      <c r="AI92" s="131"/>
      <c r="AJ92" s="131"/>
      <c r="AK92" s="131"/>
      <c r="AL92" s="132"/>
      <c r="AN92" s="30"/>
      <c r="AO92" s="30"/>
      <c r="AP92" s="30"/>
      <c r="AQ92" s="30"/>
    </row>
    <row r="93" spans="2:43" ht="18.75" customHeight="1" thickTop="1" x14ac:dyDescent="0.25">
      <c r="B93" s="129"/>
      <c r="C93" s="130"/>
      <c r="D93" s="10">
        <v>1</v>
      </c>
      <c r="E93" s="5">
        <v>2</v>
      </c>
      <c r="F93" s="5">
        <v>3</v>
      </c>
      <c r="G93" s="5">
        <v>4</v>
      </c>
      <c r="H93" s="5">
        <v>5</v>
      </c>
      <c r="I93" s="6">
        <v>6</v>
      </c>
      <c r="J93" s="7">
        <v>7</v>
      </c>
      <c r="K93" s="5">
        <v>8</v>
      </c>
      <c r="L93" s="5">
        <v>9</v>
      </c>
      <c r="M93" s="5">
        <v>10</v>
      </c>
      <c r="N93" s="5">
        <v>11</v>
      </c>
      <c r="O93" s="5">
        <v>12</v>
      </c>
      <c r="P93" s="6">
        <v>13</v>
      </c>
      <c r="Q93" s="98">
        <v>14</v>
      </c>
      <c r="R93" s="100">
        <v>15</v>
      </c>
      <c r="S93" s="5">
        <v>16</v>
      </c>
      <c r="T93" s="5">
        <v>17</v>
      </c>
      <c r="U93" s="5">
        <v>18</v>
      </c>
      <c r="V93" s="5">
        <v>19</v>
      </c>
      <c r="W93" s="6">
        <v>20</v>
      </c>
      <c r="X93" s="7">
        <v>21</v>
      </c>
      <c r="Y93" s="5">
        <v>22</v>
      </c>
      <c r="Z93" s="5">
        <v>23</v>
      </c>
      <c r="AA93" s="5">
        <v>24</v>
      </c>
      <c r="AB93" s="7">
        <v>25</v>
      </c>
      <c r="AC93" s="5">
        <v>26</v>
      </c>
      <c r="AD93" s="6">
        <v>27</v>
      </c>
      <c r="AE93" s="7">
        <v>28</v>
      </c>
      <c r="AF93" s="5">
        <v>29</v>
      </c>
      <c r="AG93" s="5">
        <v>30</v>
      </c>
      <c r="AH93" s="8">
        <v>31</v>
      </c>
      <c r="AI93" s="131"/>
      <c r="AJ93" s="131"/>
      <c r="AK93" s="131"/>
      <c r="AL93" s="132"/>
      <c r="AN93" s="30"/>
      <c r="AO93" s="30"/>
      <c r="AP93" s="30"/>
      <c r="AQ93" s="30"/>
    </row>
    <row r="94" spans="2:43" ht="18.75" customHeight="1" thickBot="1" x14ac:dyDescent="0.3">
      <c r="B94" s="129"/>
      <c r="C94" s="130"/>
      <c r="D94" s="60"/>
      <c r="E94" s="54"/>
      <c r="F94" s="54"/>
      <c r="G94" s="54"/>
      <c r="H94" s="54"/>
      <c r="I94" s="55"/>
      <c r="J94" s="56"/>
      <c r="K94" s="54"/>
      <c r="L94" s="54"/>
      <c r="M94" s="54"/>
      <c r="N94" s="54"/>
      <c r="O94" s="54"/>
      <c r="P94" s="55"/>
      <c r="Q94" s="99"/>
      <c r="R94" s="101"/>
      <c r="S94" s="54"/>
      <c r="T94" s="54"/>
      <c r="U94" s="54"/>
      <c r="V94" s="54"/>
      <c r="W94" s="55"/>
      <c r="X94" s="56"/>
      <c r="Y94" s="54"/>
      <c r="Z94" s="54"/>
      <c r="AA94" s="54"/>
      <c r="AB94" s="56"/>
      <c r="AC94" s="54"/>
      <c r="AD94" s="55"/>
      <c r="AE94" s="56"/>
      <c r="AF94" s="54"/>
      <c r="AG94" s="54"/>
      <c r="AH94" s="57"/>
      <c r="AI94" s="131"/>
      <c r="AJ94" s="131"/>
      <c r="AK94" s="131"/>
      <c r="AL94" s="132"/>
      <c r="AN94" s="30"/>
      <c r="AO94" s="30"/>
      <c r="AP94" s="30"/>
      <c r="AQ94" s="30"/>
    </row>
    <row r="95" spans="2:43" ht="18.75" customHeight="1" thickTop="1" x14ac:dyDescent="0.25">
      <c r="B95" s="146" t="s">
        <v>23</v>
      </c>
      <c r="C95" s="147"/>
      <c r="D95" s="131"/>
      <c r="E95" s="131"/>
      <c r="F95" s="131"/>
      <c r="G95" s="131"/>
      <c r="H95" s="131"/>
      <c r="I95" s="131"/>
      <c r="J95" s="131"/>
      <c r="K95" s="131"/>
      <c r="L95" s="131"/>
      <c r="M95" s="131"/>
      <c r="N95" s="131"/>
      <c r="O95" s="131"/>
      <c r="P95" s="131"/>
      <c r="Q95" s="131"/>
      <c r="R95" s="131"/>
      <c r="S95" s="131"/>
      <c r="T95" s="131"/>
      <c r="U95" s="131"/>
      <c r="V95" s="131"/>
      <c r="W95" s="131"/>
      <c r="X95" s="131"/>
      <c r="Y95" s="131"/>
      <c r="Z95" s="131"/>
      <c r="AA95" s="131"/>
      <c r="AB95" s="131"/>
      <c r="AC95" s="131"/>
      <c r="AD95" s="131"/>
      <c r="AE95" s="131"/>
      <c r="AF95" s="131"/>
      <c r="AG95" s="131"/>
      <c r="AH95" s="131"/>
      <c r="AI95" s="131"/>
      <c r="AJ95" s="131"/>
      <c r="AK95" s="131"/>
      <c r="AL95" s="132"/>
      <c r="AN95" s="30"/>
      <c r="AO95" s="30"/>
      <c r="AP95" s="30"/>
      <c r="AQ95" s="30"/>
    </row>
    <row r="96" spans="2:43" ht="18.75" customHeight="1" x14ac:dyDescent="0.25">
      <c r="B96" s="146"/>
      <c r="C96" s="147"/>
      <c r="D96" s="145" t="s">
        <v>7</v>
      </c>
      <c r="E96" s="145"/>
      <c r="F96" s="145"/>
      <c r="G96" s="145"/>
      <c r="H96" s="145"/>
      <c r="I96" s="145"/>
      <c r="J96" s="145"/>
      <c r="K96" s="131"/>
      <c r="L96" s="145" t="s">
        <v>1</v>
      </c>
      <c r="M96" s="145"/>
      <c r="N96" s="145"/>
      <c r="O96" s="145"/>
      <c r="P96" s="145"/>
      <c r="Q96" s="145"/>
      <c r="R96" s="145"/>
      <c r="S96" s="145"/>
      <c r="T96" s="145"/>
      <c r="U96" s="131"/>
      <c r="V96" s="145" t="s">
        <v>2</v>
      </c>
      <c r="W96" s="145"/>
      <c r="X96" s="145"/>
      <c r="Y96" s="145"/>
      <c r="Z96" s="145"/>
      <c r="AA96" s="145"/>
      <c r="AB96" s="145"/>
      <c r="AC96" s="131"/>
      <c r="AD96" s="145" t="s">
        <v>3</v>
      </c>
      <c r="AE96" s="145"/>
      <c r="AF96" s="145"/>
      <c r="AG96" s="145"/>
      <c r="AH96" s="145"/>
      <c r="AI96" s="145"/>
      <c r="AJ96" s="131"/>
      <c r="AK96" s="131"/>
      <c r="AL96" s="132"/>
      <c r="AN96" s="30"/>
      <c r="AO96" s="30"/>
      <c r="AP96" s="30"/>
      <c r="AQ96" s="30"/>
    </row>
    <row r="97" spans="2:43" ht="18.75" customHeight="1" x14ac:dyDescent="0.25">
      <c r="B97" s="129"/>
      <c r="C97" s="130"/>
      <c r="D97" s="3" t="s">
        <v>8</v>
      </c>
      <c r="E97" s="3" t="s">
        <v>9</v>
      </c>
      <c r="F97" s="3" t="s">
        <v>10</v>
      </c>
      <c r="G97" s="3" t="s">
        <v>11</v>
      </c>
      <c r="H97" s="3" t="s">
        <v>4</v>
      </c>
      <c r="I97" s="3" t="s">
        <v>5</v>
      </c>
      <c r="J97" s="3" t="s">
        <v>6</v>
      </c>
      <c r="K97" s="131"/>
      <c r="L97" s="3" t="s">
        <v>8</v>
      </c>
      <c r="M97" s="3" t="s">
        <v>9</v>
      </c>
      <c r="N97" s="3" t="s">
        <v>10</v>
      </c>
      <c r="O97" s="3" t="s">
        <v>11</v>
      </c>
      <c r="P97" s="3" t="s">
        <v>4</v>
      </c>
      <c r="Q97" s="3" t="s">
        <v>5</v>
      </c>
      <c r="R97" s="3" t="s">
        <v>6</v>
      </c>
      <c r="S97" s="3" t="s">
        <v>31</v>
      </c>
      <c r="T97" s="3" t="s">
        <v>32</v>
      </c>
      <c r="U97" s="131"/>
      <c r="V97" s="3" t="s">
        <v>8</v>
      </c>
      <c r="W97" s="3" t="s">
        <v>9</v>
      </c>
      <c r="X97" s="3" t="s">
        <v>10</v>
      </c>
      <c r="Y97" s="3" t="s">
        <v>11</v>
      </c>
      <c r="Z97" s="3" t="s">
        <v>4</v>
      </c>
      <c r="AA97" s="3" t="s">
        <v>5</v>
      </c>
      <c r="AB97" s="3" t="s">
        <v>6</v>
      </c>
      <c r="AC97" s="131"/>
      <c r="AD97" s="3" t="s">
        <v>8</v>
      </c>
      <c r="AE97" s="3" t="s">
        <v>9</v>
      </c>
      <c r="AF97" s="3" t="s">
        <v>10</v>
      </c>
      <c r="AG97" s="3" t="s">
        <v>11</v>
      </c>
      <c r="AH97" s="3" t="s">
        <v>4</v>
      </c>
      <c r="AI97" s="3" t="s">
        <v>5</v>
      </c>
      <c r="AJ97" s="131"/>
      <c r="AK97" s="131"/>
      <c r="AL97" s="132"/>
      <c r="AN97" s="30"/>
      <c r="AO97" s="30"/>
      <c r="AP97" s="30"/>
      <c r="AQ97" s="30"/>
    </row>
    <row r="98" spans="2:43" ht="18.75" customHeight="1" x14ac:dyDescent="0.25">
      <c r="B98" s="129"/>
      <c r="C98" s="130"/>
      <c r="D98" s="2">
        <f t="shared" ref="D98" si="105">V90</f>
        <v>0</v>
      </c>
      <c r="E98" s="2">
        <f t="shared" ref="E98" si="106">W90</f>
        <v>0</v>
      </c>
      <c r="F98" s="2">
        <f t="shared" ref="F98" si="107">X90</f>
        <v>0</v>
      </c>
      <c r="G98" s="2">
        <f t="shared" ref="G98" si="108">Y90</f>
        <v>0</v>
      </c>
      <c r="H98" s="2">
        <f t="shared" ref="H98" si="109">Z90</f>
        <v>0</v>
      </c>
      <c r="I98" s="2">
        <f t="shared" ref="I98" si="110">AA90</f>
        <v>0</v>
      </c>
      <c r="J98" s="2">
        <f t="shared" ref="J98" si="111">AB90</f>
        <v>0</v>
      </c>
      <c r="K98" s="131"/>
      <c r="L98" s="2" cm="1">
        <f t="array" ref="L98">SUM(COUNTIF(D94:AH94,{"RH";"RHR"}))+0.5*SUM(COUNTIF(D94:AH94,{"*/RH";"RH/*"}))</f>
        <v>0</v>
      </c>
      <c r="M98" s="2" cm="1">
        <f t="array" ref="M98">SUM(COUNTIF(D94:AH94,{"CH";"CHR"}))+0.5*SUM(COUNTIF(D94:AH94,{"*/CH";"CH/*"}))</f>
        <v>0</v>
      </c>
      <c r="N98" s="2" cm="1">
        <f t="array" ref="N98">SUM(COUNTIF(D94:AH94,{"RR";"RRR"}))+0.5*SUM(COUNTIF(D94:AH94,{"*/RR";"RR/*"}))</f>
        <v>0</v>
      </c>
      <c r="O98" s="2" cm="1">
        <f t="array" ref="O98">SUM(COUNTIF(D94:AH94,{"CV";"CVR"}))+0.5*SUM(COUNTIF(D94:AH94,{"*/CV";"CV/*"}))</f>
        <v>0</v>
      </c>
      <c r="P98" s="2" cm="1">
        <f t="array" ref="P98">SUM(COUNTIF(D94:AH94,{"CN";"CNR"}))+0.5*SUM(COUNTIF(D94:AH94,{"*/CN";"CN/*"}))</f>
        <v>0</v>
      </c>
      <c r="Q98" s="2" cm="1">
        <f t="array" ref="Q98">SUM(COUNTIF(D94:AH94,{"JC";"JCR"}))+0.5*SUM(COUNTIF(D94:AH94,{"*/JC";"JC/*"}))</f>
        <v>0</v>
      </c>
      <c r="R98" s="2">
        <f>COUNTIF(D94:AH94,"MM")</f>
        <v>0</v>
      </c>
      <c r="S98" s="63"/>
      <c r="T98" s="63"/>
      <c r="U98" s="131"/>
      <c r="V98" s="2">
        <f>D98+L98+S98</f>
        <v>0</v>
      </c>
      <c r="W98" s="2">
        <f>E98+M98+T98</f>
        <v>0</v>
      </c>
      <c r="X98" s="2">
        <f t="shared" ref="X98" si="112">F98+N98</f>
        <v>0</v>
      </c>
      <c r="Y98" s="2">
        <f t="shared" ref="Y98" si="113">G98+O98</f>
        <v>0</v>
      </c>
      <c r="Z98" s="2">
        <f t="shared" ref="Z98" si="114">H98+P98</f>
        <v>0</v>
      </c>
      <c r="AA98" s="2">
        <f t="shared" ref="AA98" si="115">I98+Q98</f>
        <v>0</v>
      </c>
      <c r="AB98" s="2">
        <f t="shared" ref="AB98" si="116">J98+R98</f>
        <v>0</v>
      </c>
      <c r="AC98" s="131"/>
      <c r="AD98" s="2">
        <f>I2-V98</f>
        <v>52</v>
      </c>
      <c r="AE98" s="2">
        <f>N2-W98</f>
        <v>52</v>
      </c>
      <c r="AF98" s="2">
        <f>S2-X98</f>
        <v>11</v>
      </c>
      <c r="AG98" s="2">
        <f>X2-Y98</f>
        <v>13</v>
      </c>
      <c r="AH98" s="2">
        <f>AH2-Z98</f>
        <v>25</v>
      </c>
      <c r="AI98" s="2">
        <f>AI90-Q98</f>
        <v>13</v>
      </c>
      <c r="AJ98" s="131"/>
      <c r="AK98" s="131"/>
      <c r="AL98" s="132"/>
      <c r="AN98" s="30"/>
      <c r="AO98" s="30"/>
      <c r="AP98" s="30"/>
      <c r="AQ98" s="30"/>
    </row>
    <row r="99" spans="2:43" ht="18.75" customHeight="1" thickBot="1" x14ac:dyDescent="0.3">
      <c r="B99" s="140"/>
      <c r="C99" s="141"/>
      <c r="D99" s="141"/>
      <c r="E99" s="141"/>
      <c r="F99" s="141"/>
      <c r="G99" s="141"/>
      <c r="H99" s="141"/>
      <c r="I99" s="141"/>
      <c r="J99" s="141"/>
      <c r="K99" s="141"/>
      <c r="L99" s="141"/>
      <c r="M99" s="141"/>
      <c r="N99" s="141"/>
      <c r="O99" s="141"/>
      <c r="P99" s="141"/>
      <c r="Q99" s="141"/>
      <c r="R99" s="141"/>
      <c r="S99" s="141" t="s">
        <v>40</v>
      </c>
      <c r="T99" s="141" t="s">
        <v>40</v>
      </c>
      <c r="U99" s="141"/>
      <c r="V99" s="141"/>
      <c r="W99" s="141"/>
      <c r="X99" s="141"/>
      <c r="Y99" s="141"/>
      <c r="Z99" s="141"/>
      <c r="AA99" s="141"/>
      <c r="AB99" s="141"/>
      <c r="AC99" s="141"/>
      <c r="AD99" s="141"/>
      <c r="AE99" s="141"/>
      <c r="AF99" s="141"/>
      <c r="AG99" s="141"/>
      <c r="AH99" s="141"/>
      <c r="AI99" s="141"/>
      <c r="AJ99" s="141"/>
      <c r="AK99" s="141"/>
      <c r="AL99" s="142"/>
    </row>
  </sheetData>
  <mergeCells count="80">
    <mergeCell ref="AO18:AP18"/>
    <mergeCell ref="AQ18:AR18"/>
    <mergeCell ref="AS18:AT18"/>
    <mergeCell ref="AN17:AT17"/>
    <mergeCell ref="AN33:AW34"/>
    <mergeCell ref="AR11:AS11"/>
    <mergeCell ref="AN2:AQ2"/>
    <mergeCell ref="AR5:AS5"/>
    <mergeCell ref="AO5:AP5"/>
    <mergeCell ref="AO7:AP7"/>
    <mergeCell ref="AR7:AS7"/>
    <mergeCell ref="AN11:AQ11"/>
    <mergeCell ref="AD8:AI8"/>
    <mergeCell ref="B7:C8"/>
    <mergeCell ref="B15:C16"/>
    <mergeCell ref="D16:J16"/>
    <mergeCell ref="L16:T16"/>
    <mergeCell ref="V16:AB16"/>
    <mergeCell ref="D8:J8"/>
    <mergeCell ref="L8:T8"/>
    <mergeCell ref="V8:AB8"/>
    <mergeCell ref="AD16:AI16"/>
    <mergeCell ref="D24:J24"/>
    <mergeCell ref="L24:T24"/>
    <mergeCell ref="V24:AB24"/>
    <mergeCell ref="AD24:AI24"/>
    <mergeCell ref="L48:T48"/>
    <mergeCell ref="V48:AB48"/>
    <mergeCell ref="AD48:AI48"/>
    <mergeCell ref="D32:J32"/>
    <mergeCell ref="L32:T32"/>
    <mergeCell ref="V32:AB32"/>
    <mergeCell ref="AD32:AI32"/>
    <mergeCell ref="B79:C80"/>
    <mergeCell ref="D56:J56"/>
    <mergeCell ref="L56:T56"/>
    <mergeCell ref="V56:AB56"/>
    <mergeCell ref="AD56:AI56"/>
    <mergeCell ref="B63:C64"/>
    <mergeCell ref="B87:C88"/>
    <mergeCell ref="B71:C72"/>
    <mergeCell ref="P2:R2"/>
    <mergeCell ref="U2:W2"/>
    <mergeCell ref="B2:C2"/>
    <mergeCell ref="F2:H2"/>
    <mergeCell ref="K2:M2"/>
    <mergeCell ref="D64:J64"/>
    <mergeCell ref="L64:T64"/>
    <mergeCell ref="V64:AB64"/>
    <mergeCell ref="D72:J72"/>
    <mergeCell ref="L72:T72"/>
    <mergeCell ref="V72:AB72"/>
    <mergeCell ref="D80:J80"/>
    <mergeCell ref="L80:T80"/>
    <mergeCell ref="B23:C24"/>
    <mergeCell ref="B31:C32"/>
    <mergeCell ref="B39:C40"/>
    <mergeCell ref="B47:C48"/>
    <mergeCell ref="B55:C56"/>
    <mergeCell ref="D96:J96"/>
    <mergeCell ref="L96:T96"/>
    <mergeCell ref="V96:AB96"/>
    <mergeCell ref="AD96:AI96"/>
    <mergeCell ref="B95:C96"/>
    <mergeCell ref="AJ2:AK2"/>
    <mergeCell ref="D88:J88"/>
    <mergeCell ref="L88:T88"/>
    <mergeCell ref="V88:AB88"/>
    <mergeCell ref="AD88:AI88"/>
    <mergeCell ref="Z2:AB2"/>
    <mergeCell ref="AE2:AG2"/>
    <mergeCell ref="AD64:AI64"/>
    <mergeCell ref="AD72:AI72"/>
    <mergeCell ref="V80:AB80"/>
    <mergeCell ref="AD80:AI80"/>
    <mergeCell ref="D40:J40"/>
    <mergeCell ref="L40:T40"/>
    <mergeCell ref="V40:AB40"/>
    <mergeCell ref="AD40:AI40"/>
    <mergeCell ref="D48:J48"/>
  </mergeCells>
  <conditionalFormatting sqref="D14:AF14">
    <cfRule type="containsText" dxfId="62" priority="30" operator="containsText" text="AP">
      <formula>NOT(ISERROR(SEARCH("AP",D14)))</formula>
    </cfRule>
  </conditionalFormatting>
  <conditionalFormatting sqref="D30:AG30">
    <cfRule type="containsText" dxfId="61" priority="28" operator="containsText" text="AP">
      <formula>NOT(ISERROR(SEARCH("AP",D30)))</formula>
    </cfRule>
  </conditionalFormatting>
  <conditionalFormatting sqref="D46:AG46">
    <cfRule type="containsText" dxfId="60" priority="26" operator="containsText" text="AP">
      <formula>NOT(ISERROR(SEARCH("AP",D46)))</formula>
    </cfRule>
  </conditionalFormatting>
  <conditionalFormatting sqref="D70:AG70">
    <cfRule type="containsText" dxfId="59" priority="23" operator="containsText" text="AP">
      <formula>NOT(ISERROR(SEARCH("AP",D70)))</formula>
    </cfRule>
  </conditionalFormatting>
  <conditionalFormatting sqref="D86:AG86">
    <cfRule type="containsText" dxfId="58" priority="21" operator="containsText" text="AP">
      <formula>NOT(ISERROR(SEARCH("AP",D86)))</formula>
    </cfRule>
  </conditionalFormatting>
  <conditionalFormatting sqref="D6:AH6">
    <cfRule type="containsText" dxfId="57" priority="31" operator="containsText" text="AP">
      <formula>NOT(ISERROR(SEARCH("AP",D6)))</formula>
    </cfRule>
  </conditionalFormatting>
  <conditionalFormatting sqref="D22:AH22">
    <cfRule type="containsText" dxfId="56" priority="29" operator="containsText" text="AP">
      <formula>NOT(ISERROR(SEARCH("AP",D22)))</formula>
    </cfRule>
  </conditionalFormatting>
  <conditionalFormatting sqref="D38:AH38">
    <cfRule type="containsText" dxfId="55" priority="27" operator="containsText" text="AP">
      <formula>NOT(ISERROR(SEARCH("AP",D38)))</formula>
    </cfRule>
  </conditionalFormatting>
  <conditionalFormatting sqref="D54:AH54">
    <cfRule type="containsText" dxfId="54" priority="25" operator="containsText" text="AP">
      <formula>NOT(ISERROR(SEARCH("AP",D54)))</formula>
    </cfRule>
  </conditionalFormatting>
  <conditionalFormatting sqref="D62:AH62">
    <cfRule type="containsText" dxfId="53" priority="24" operator="containsText" text="AP">
      <formula>NOT(ISERROR(SEARCH("AP",D62)))</formula>
    </cfRule>
  </conditionalFormatting>
  <conditionalFormatting sqref="D78:AH78">
    <cfRule type="containsText" dxfId="52" priority="22" operator="containsText" text="AP">
      <formula>NOT(ISERROR(SEARCH("AP",D78)))</formula>
    </cfRule>
  </conditionalFormatting>
  <conditionalFormatting sqref="D94:AH94">
    <cfRule type="containsText" dxfId="51" priority="20" operator="containsText" text="AP">
      <formula>NOT(ISERROR(SEARCH("AP",D94)))</formula>
    </cfRule>
  </conditionalFormatting>
  <conditionalFormatting sqref="AP31">
    <cfRule type="expression" dxfId="50" priority="3">
      <formula>$AP$31&gt;$AO$31</formula>
    </cfRule>
    <cfRule type="expression" dxfId="49" priority="4">
      <formula>$AP$31&lt;$AO$31</formula>
    </cfRule>
    <cfRule type="expression" dxfId="48" priority="9">
      <formula>$AP$31=$AO$31</formula>
    </cfRule>
  </conditionalFormatting>
  <conditionalFormatting sqref="AR31">
    <cfRule type="expression" dxfId="47" priority="2">
      <formula>$AR$31&gt;$AQ$31</formula>
    </cfRule>
    <cfRule type="expression" dxfId="46" priority="5">
      <formula>$AR$31&lt;$AQ$31</formula>
    </cfRule>
    <cfRule type="expression" dxfId="45" priority="8">
      <formula>$AR$31=$AQ$31</formula>
    </cfRule>
  </conditionalFormatting>
  <conditionalFormatting sqref="AT31">
    <cfRule type="expression" dxfId="44" priority="1">
      <formula>$AT$31&gt;$AS$31</formula>
    </cfRule>
    <cfRule type="expression" dxfId="43" priority="6">
      <formula>$AT$31&lt;$AS$31</formula>
    </cfRule>
    <cfRule type="expression" dxfId="42" priority="7">
      <formula>$AT$31=$AS$31</formula>
    </cfRule>
  </conditionalFormatting>
  <dataValidations count="1">
    <dataValidation type="list" allowBlank="1" showInputMessage="1" showErrorMessage="1" sqref="AR11:AS11" xr:uid="{B332C052-F0DC-4DA5-A235-C7488B531484}">
      <formula1>$BH$7:$BH$8</formula1>
    </dataValidation>
  </dataValidations>
  <pageMargins left="0.7" right="0.7" top="0.75" bottom="0.75" header="0.3" footer="0.3"/>
  <ignoredErrors>
    <ignoredError sqref="AA10 AS31 AP37:AQ37 AQ38:AS38" formula="1"/>
  </ignoredErrors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B69821-2A1F-4960-BD10-77938B26F04D}">
  <dimension ref="B1:BI99"/>
  <sheetViews>
    <sheetView showGridLines="0" showRowColHeaders="0" zoomScale="90" zoomScaleNormal="90" workbookViewId="0">
      <selection activeCell="C21" sqref="C21"/>
    </sheetView>
  </sheetViews>
  <sheetFormatPr baseColWidth="10" defaultRowHeight="15" x14ac:dyDescent="0.25"/>
  <cols>
    <col min="1" max="1" width="3.7109375" customWidth="1"/>
    <col min="3" max="3" width="16.7109375" customWidth="1"/>
    <col min="4" max="35" width="7.28515625" customWidth="1"/>
    <col min="36" max="36" width="3.140625" customWidth="1"/>
    <col min="37" max="37" width="13.85546875" customWidth="1"/>
    <col min="38" max="38" width="7.28515625" customWidth="1"/>
    <col min="39" max="39" width="4.5703125" customWidth="1"/>
    <col min="54" max="54" width="12.140625" customWidth="1"/>
    <col min="60" max="60" width="0" hidden="1" customWidth="1"/>
  </cols>
  <sheetData>
    <row r="1" spans="2:61" x14ac:dyDescent="0.25">
      <c r="B1" s="17"/>
      <c r="C1" s="18"/>
      <c r="D1" s="18"/>
      <c r="E1" s="18"/>
      <c r="F1" s="18"/>
      <c r="G1" s="18"/>
      <c r="H1" s="18"/>
      <c r="I1" s="18"/>
      <c r="J1" s="18"/>
      <c r="K1" s="18"/>
      <c r="L1" s="18"/>
      <c r="M1" s="18"/>
      <c r="N1" s="18"/>
      <c r="O1" s="18"/>
      <c r="P1" s="18"/>
      <c r="Q1" s="18"/>
      <c r="R1" s="18"/>
      <c r="S1" s="18"/>
      <c r="T1" s="18"/>
      <c r="U1" s="18"/>
      <c r="V1" s="18"/>
      <c r="W1" s="18"/>
      <c r="X1" s="18"/>
      <c r="Y1" s="18"/>
      <c r="Z1" s="18"/>
      <c r="AA1" s="18"/>
      <c r="AB1" s="18"/>
      <c r="AC1" s="18"/>
      <c r="AD1" s="18"/>
      <c r="AE1" s="18"/>
      <c r="AF1" s="18"/>
      <c r="AG1" s="18"/>
      <c r="AH1" s="18"/>
      <c r="AI1" s="18"/>
      <c r="AJ1" s="18"/>
      <c r="AK1" s="18"/>
      <c r="AL1" s="18"/>
      <c r="AM1" s="19"/>
      <c r="AN1" s="17"/>
      <c r="AO1" s="18"/>
      <c r="AP1" s="18"/>
      <c r="AQ1" s="18"/>
      <c r="AR1" s="18"/>
      <c r="AS1" s="18"/>
      <c r="AT1" s="19"/>
    </row>
    <row r="2" spans="2:61" s="16" customFormat="1" ht="41.25" customHeight="1" x14ac:dyDescent="0.25">
      <c r="B2" s="152" t="s">
        <v>26</v>
      </c>
      <c r="C2" s="150"/>
      <c r="D2" s="64">
        <v>365</v>
      </c>
      <c r="E2" s="20"/>
      <c r="F2" s="150" t="s">
        <v>24</v>
      </c>
      <c r="G2" s="150"/>
      <c r="H2" s="150"/>
      <c r="I2" s="64">
        <v>52</v>
      </c>
      <c r="J2" s="20"/>
      <c r="K2" s="150" t="s">
        <v>25</v>
      </c>
      <c r="L2" s="150"/>
      <c r="M2" s="150"/>
      <c r="N2" s="64">
        <v>52</v>
      </c>
      <c r="O2" s="21"/>
      <c r="P2" s="150" t="s">
        <v>28</v>
      </c>
      <c r="Q2" s="150"/>
      <c r="R2" s="150"/>
      <c r="S2" s="64">
        <v>11</v>
      </c>
      <c r="T2" s="21"/>
      <c r="U2" s="151" t="s">
        <v>27</v>
      </c>
      <c r="V2" s="151"/>
      <c r="W2" s="151"/>
      <c r="X2" s="64">
        <v>13</v>
      </c>
      <c r="Y2" s="21"/>
      <c r="Z2" s="150" t="s">
        <v>29</v>
      </c>
      <c r="AA2" s="150"/>
      <c r="AB2" s="150"/>
      <c r="AC2" s="21">
        <f>I2+N2+S2+X2</f>
        <v>128</v>
      </c>
      <c r="AD2" s="21"/>
      <c r="AE2" s="150" t="s">
        <v>66</v>
      </c>
      <c r="AF2" s="150"/>
      <c r="AG2" s="150"/>
      <c r="AH2" s="64">
        <v>25</v>
      </c>
      <c r="AI2" s="21"/>
      <c r="AJ2" s="143" t="s">
        <v>65</v>
      </c>
      <c r="AK2" s="144"/>
      <c r="AL2" s="115">
        <v>13</v>
      </c>
      <c r="AM2" s="22"/>
      <c r="AN2" s="154" t="s">
        <v>30</v>
      </c>
      <c r="AO2" s="151"/>
      <c r="AP2" s="151"/>
      <c r="AQ2" s="151"/>
      <c r="AR2" s="31">
        <f>AB98*AC2/D2</f>
        <v>0</v>
      </c>
      <c r="AS2" s="32">
        <f>ROUNDDOWN(AR2,0)</f>
        <v>0</v>
      </c>
      <c r="AT2" s="22"/>
    </row>
    <row r="3" spans="2:61" s="16" customFormat="1" ht="12.75" customHeight="1" thickBot="1" x14ac:dyDescent="0.3">
      <c r="B3" s="23"/>
      <c r="C3" s="24"/>
      <c r="D3" s="25"/>
      <c r="E3" s="26"/>
      <c r="F3" s="24"/>
      <c r="G3" s="24"/>
      <c r="H3" s="24"/>
      <c r="I3" s="25"/>
      <c r="J3" s="26"/>
      <c r="K3" s="24"/>
      <c r="L3" s="24"/>
      <c r="M3" s="24"/>
      <c r="N3" s="25"/>
      <c r="O3" s="25"/>
      <c r="P3" s="24"/>
      <c r="Q3" s="24"/>
      <c r="R3" s="24"/>
      <c r="S3" s="25"/>
      <c r="T3" s="25"/>
      <c r="U3" s="25"/>
      <c r="V3" s="25"/>
      <c r="W3" s="25"/>
      <c r="X3" s="25"/>
      <c r="Y3" s="25"/>
      <c r="Z3" s="24"/>
      <c r="AA3" s="24"/>
      <c r="AB3" s="24"/>
      <c r="AC3" s="25"/>
      <c r="AD3" s="25"/>
      <c r="AE3" s="25"/>
      <c r="AF3" s="25"/>
      <c r="AG3" s="25"/>
      <c r="AH3" s="25"/>
      <c r="AI3" s="25"/>
      <c r="AJ3" s="25"/>
      <c r="AK3" s="25"/>
      <c r="AL3" s="25"/>
      <c r="AM3" s="27"/>
      <c r="AN3" s="33"/>
      <c r="AO3" s="25"/>
      <c r="AP3" s="25"/>
      <c r="AQ3" s="25"/>
      <c r="AR3" s="25"/>
      <c r="AS3" s="25"/>
      <c r="AT3" s="27"/>
    </row>
    <row r="4" spans="2:61" ht="18.75" customHeight="1" thickBot="1" x14ac:dyDescent="0.3">
      <c r="B4" s="121"/>
      <c r="C4" s="122"/>
      <c r="D4" s="122"/>
      <c r="E4" s="122"/>
      <c r="F4" s="122"/>
      <c r="G4" s="122"/>
      <c r="H4" s="122"/>
      <c r="I4" s="122"/>
      <c r="J4" s="122"/>
      <c r="K4" s="122"/>
      <c r="L4" s="122"/>
      <c r="M4" s="122"/>
      <c r="N4" s="122"/>
      <c r="O4" s="122"/>
      <c r="P4" s="122"/>
      <c r="Q4" s="122"/>
      <c r="R4" s="122"/>
      <c r="S4" s="122"/>
      <c r="T4" s="122"/>
      <c r="U4" s="122"/>
      <c r="V4" s="122"/>
      <c r="W4" s="122"/>
      <c r="X4" s="122"/>
      <c r="Y4" s="122"/>
      <c r="Z4" s="122"/>
      <c r="AA4" s="122"/>
      <c r="AB4" s="122"/>
      <c r="AC4" s="122"/>
      <c r="AD4" s="122"/>
      <c r="AE4" s="122"/>
      <c r="AF4" s="122"/>
      <c r="AG4" s="122"/>
      <c r="AH4" s="122"/>
      <c r="AI4" s="122"/>
      <c r="AJ4" s="122"/>
      <c r="AK4" s="122"/>
      <c r="AL4" s="123"/>
      <c r="AN4" s="35"/>
      <c r="AO4" s="36"/>
      <c r="AP4" s="36"/>
      <c r="AQ4" s="36"/>
      <c r="AR4" s="18"/>
      <c r="AS4" s="18"/>
      <c r="AT4" s="19"/>
    </row>
    <row r="5" spans="2:61" s="1" customFormat="1" ht="18.75" customHeight="1" thickTop="1" x14ac:dyDescent="0.25">
      <c r="B5" s="124"/>
      <c r="C5" s="125"/>
      <c r="D5" s="4">
        <v>1</v>
      </c>
      <c r="E5" s="5">
        <v>2</v>
      </c>
      <c r="F5" s="6">
        <v>3</v>
      </c>
      <c r="G5" s="7">
        <v>4</v>
      </c>
      <c r="H5" s="5">
        <v>5</v>
      </c>
      <c r="I5" s="5">
        <v>6</v>
      </c>
      <c r="J5" s="5">
        <v>7</v>
      </c>
      <c r="K5" s="5">
        <v>8</v>
      </c>
      <c r="L5" s="5">
        <v>9</v>
      </c>
      <c r="M5" s="6">
        <v>10</v>
      </c>
      <c r="N5" s="98">
        <v>11</v>
      </c>
      <c r="O5" s="100">
        <v>12</v>
      </c>
      <c r="P5" s="5">
        <v>13</v>
      </c>
      <c r="Q5" s="5">
        <v>14</v>
      </c>
      <c r="R5" s="5">
        <v>15</v>
      </c>
      <c r="S5" s="5">
        <v>16</v>
      </c>
      <c r="T5" s="6">
        <v>17</v>
      </c>
      <c r="U5" s="7">
        <v>18</v>
      </c>
      <c r="V5" s="5">
        <v>19</v>
      </c>
      <c r="W5" s="5">
        <v>20</v>
      </c>
      <c r="X5" s="5">
        <v>21</v>
      </c>
      <c r="Y5" s="5">
        <v>22</v>
      </c>
      <c r="Z5" s="5">
        <v>23</v>
      </c>
      <c r="AA5" s="6">
        <v>24</v>
      </c>
      <c r="AB5" s="7">
        <v>25</v>
      </c>
      <c r="AC5" s="5">
        <v>26</v>
      </c>
      <c r="AD5" s="5">
        <v>27</v>
      </c>
      <c r="AE5" s="5">
        <v>28</v>
      </c>
      <c r="AF5" s="5">
        <v>29</v>
      </c>
      <c r="AG5" s="5">
        <v>30</v>
      </c>
      <c r="AH5" s="11">
        <v>31</v>
      </c>
      <c r="AI5" s="125"/>
      <c r="AJ5" s="125"/>
      <c r="AK5" s="125"/>
      <c r="AL5" s="126"/>
      <c r="AN5" s="37"/>
      <c r="AO5" s="155" t="s">
        <v>33</v>
      </c>
      <c r="AP5" s="155"/>
      <c r="AQ5" s="34"/>
      <c r="AR5" s="155" t="s">
        <v>34</v>
      </c>
      <c r="AS5" s="155"/>
      <c r="AT5" s="38"/>
    </row>
    <row r="6" spans="2:61" s="1" customFormat="1" ht="18.75" customHeight="1" thickBot="1" x14ac:dyDescent="0.3">
      <c r="B6" s="124"/>
      <c r="C6" s="125"/>
      <c r="D6" s="53"/>
      <c r="E6" s="54"/>
      <c r="F6" s="55"/>
      <c r="G6" s="56"/>
      <c r="H6" s="54"/>
      <c r="I6" s="54"/>
      <c r="J6" s="54"/>
      <c r="K6" s="54"/>
      <c r="L6" s="54"/>
      <c r="M6" s="55"/>
      <c r="N6" s="99"/>
      <c r="O6" s="101"/>
      <c r="P6" s="54"/>
      <c r="Q6" s="54"/>
      <c r="R6" s="54"/>
      <c r="S6" s="54"/>
      <c r="T6" s="55"/>
      <c r="U6" s="56"/>
      <c r="V6" s="54"/>
      <c r="W6" s="54"/>
      <c r="X6" s="54"/>
      <c r="Y6" s="54"/>
      <c r="Z6" s="54"/>
      <c r="AA6" s="55"/>
      <c r="AB6" s="56"/>
      <c r="AC6" s="54"/>
      <c r="AD6" s="54"/>
      <c r="AE6" s="54"/>
      <c r="AF6" s="54"/>
      <c r="AG6" s="54"/>
      <c r="AH6" s="61"/>
      <c r="AI6" s="125"/>
      <c r="AJ6" s="125"/>
      <c r="AK6" s="125"/>
      <c r="AL6" s="126"/>
      <c r="AN6" s="37"/>
      <c r="AO6" s="34"/>
      <c r="AP6" s="34"/>
      <c r="AQ6" s="34"/>
      <c r="AR6" s="39"/>
      <c r="AS6" s="39"/>
      <c r="AT6" s="38"/>
    </row>
    <row r="7" spans="2:61" s="1" customFormat="1" ht="18.75" customHeight="1" thickTop="1" x14ac:dyDescent="0.25">
      <c r="B7" s="148" t="s">
        <v>12</v>
      </c>
      <c r="C7" s="149"/>
      <c r="D7" s="125"/>
      <c r="E7" s="125"/>
      <c r="F7" s="125"/>
      <c r="G7" s="125"/>
      <c r="H7" s="125"/>
      <c r="I7" s="125"/>
      <c r="J7" s="125"/>
      <c r="K7" s="125"/>
      <c r="L7" s="125"/>
      <c r="M7" s="125"/>
      <c r="N7" s="125"/>
      <c r="O7" s="125"/>
      <c r="P7" s="125"/>
      <c r="Q7" s="125"/>
      <c r="R7" s="125"/>
      <c r="S7" s="125"/>
      <c r="T7" s="125"/>
      <c r="U7" s="125"/>
      <c r="V7" s="125"/>
      <c r="W7" s="125"/>
      <c r="X7" s="125"/>
      <c r="Y7" s="125"/>
      <c r="Z7" s="125"/>
      <c r="AA7" s="125"/>
      <c r="AB7" s="125"/>
      <c r="AC7" s="125"/>
      <c r="AD7" s="125"/>
      <c r="AE7" s="125"/>
      <c r="AF7" s="125"/>
      <c r="AG7" s="125"/>
      <c r="AH7" s="125"/>
      <c r="AI7" s="125"/>
      <c r="AJ7" s="125"/>
      <c r="AK7" s="125"/>
      <c r="AL7" s="126"/>
      <c r="AN7" s="37"/>
      <c r="AO7" s="156">
        <f>S10+S18+S26+S34+S42+S50+S58+S66+S74+S82+S90+S98</f>
        <v>0</v>
      </c>
      <c r="AP7" s="156"/>
      <c r="AQ7" s="34"/>
      <c r="AR7" s="157">
        <f>T10+T18+T26+T34+T42+T50+T58+T66+T74+T82+T90+T98</f>
        <v>0</v>
      </c>
      <c r="AS7" s="157"/>
      <c r="AT7" s="38"/>
      <c r="BH7" s="28" t="s">
        <v>38</v>
      </c>
      <c r="BI7" s="28"/>
    </row>
    <row r="8" spans="2:61" s="1" customFormat="1" ht="18.75" customHeight="1" thickBot="1" x14ac:dyDescent="0.3">
      <c r="B8" s="148"/>
      <c r="C8" s="149"/>
      <c r="D8" s="145" t="s">
        <v>0</v>
      </c>
      <c r="E8" s="145"/>
      <c r="F8" s="145"/>
      <c r="G8" s="145"/>
      <c r="H8" s="145"/>
      <c r="I8" s="145"/>
      <c r="J8" s="145"/>
      <c r="K8" s="125"/>
      <c r="L8" s="145" t="s">
        <v>1</v>
      </c>
      <c r="M8" s="145"/>
      <c r="N8" s="145"/>
      <c r="O8" s="145"/>
      <c r="P8" s="145"/>
      <c r="Q8" s="145"/>
      <c r="R8" s="145"/>
      <c r="S8" s="145"/>
      <c r="T8" s="145"/>
      <c r="U8" s="125"/>
      <c r="V8" s="145" t="s">
        <v>2</v>
      </c>
      <c r="W8" s="145"/>
      <c r="X8" s="145"/>
      <c r="Y8" s="145"/>
      <c r="Z8" s="145"/>
      <c r="AA8" s="145"/>
      <c r="AB8" s="145"/>
      <c r="AC8" s="125"/>
      <c r="AD8" s="145" t="s">
        <v>3</v>
      </c>
      <c r="AE8" s="145"/>
      <c r="AF8" s="145"/>
      <c r="AG8" s="145"/>
      <c r="AH8" s="145"/>
      <c r="AI8" s="145"/>
      <c r="AJ8" s="125"/>
      <c r="AK8" s="125"/>
      <c r="AL8" s="126"/>
      <c r="AN8" s="40"/>
      <c r="AO8" s="41"/>
      <c r="AP8" s="41"/>
      <c r="AQ8" s="41"/>
      <c r="AR8" s="42"/>
      <c r="AS8" s="42"/>
      <c r="AT8" s="43"/>
      <c r="BH8" s="28" t="s">
        <v>39</v>
      </c>
      <c r="BI8" s="28"/>
    </row>
    <row r="9" spans="2:61" s="1" customFormat="1" ht="18.75" customHeight="1" thickBot="1" x14ac:dyDescent="0.3">
      <c r="B9" s="127"/>
      <c r="C9" s="128"/>
      <c r="D9" s="3" t="s">
        <v>8</v>
      </c>
      <c r="E9" s="3" t="s">
        <v>9</v>
      </c>
      <c r="F9" s="3" t="s">
        <v>10</v>
      </c>
      <c r="G9" s="3" t="s">
        <v>11</v>
      </c>
      <c r="H9" s="3" t="s">
        <v>4</v>
      </c>
      <c r="I9" s="3" t="s">
        <v>5</v>
      </c>
      <c r="J9" s="14"/>
      <c r="K9" s="125"/>
      <c r="L9" s="3" t="s">
        <v>8</v>
      </c>
      <c r="M9" s="3" t="s">
        <v>9</v>
      </c>
      <c r="N9" s="3" t="s">
        <v>10</v>
      </c>
      <c r="O9" s="3" t="s">
        <v>11</v>
      </c>
      <c r="P9" s="3" t="s">
        <v>4</v>
      </c>
      <c r="Q9" s="3" t="s">
        <v>5</v>
      </c>
      <c r="R9" s="3" t="s">
        <v>6</v>
      </c>
      <c r="S9" s="3" t="s">
        <v>31</v>
      </c>
      <c r="T9" s="3" t="s">
        <v>32</v>
      </c>
      <c r="U9" s="125"/>
      <c r="V9" s="3" t="s">
        <v>8</v>
      </c>
      <c r="W9" s="3" t="s">
        <v>9</v>
      </c>
      <c r="X9" s="3" t="s">
        <v>10</v>
      </c>
      <c r="Y9" s="3" t="s">
        <v>11</v>
      </c>
      <c r="Z9" s="3" t="s">
        <v>4</v>
      </c>
      <c r="AA9" s="3" t="s">
        <v>5</v>
      </c>
      <c r="AB9" s="3" t="s">
        <v>6</v>
      </c>
      <c r="AC9" s="125"/>
      <c r="AD9" s="3" t="s">
        <v>8</v>
      </c>
      <c r="AE9" s="3" t="s">
        <v>9</v>
      </c>
      <c r="AF9" s="3" t="s">
        <v>10</v>
      </c>
      <c r="AG9" s="3" t="s">
        <v>11</v>
      </c>
      <c r="AH9" s="3" t="s">
        <v>4</v>
      </c>
      <c r="AI9" s="3" t="s">
        <v>5</v>
      </c>
      <c r="AJ9" s="125"/>
      <c r="AK9" s="125"/>
      <c r="AL9" s="126"/>
      <c r="AN9" s="30"/>
      <c r="AO9" s="30"/>
      <c r="AP9" s="30"/>
      <c r="AQ9" s="30"/>
    </row>
    <row r="10" spans="2:61" s="1" customFormat="1" ht="18.75" customHeight="1" x14ac:dyDescent="0.25">
      <c r="B10" s="127"/>
      <c r="C10" s="128"/>
      <c r="D10" s="63"/>
      <c r="E10" s="63"/>
      <c r="F10" s="63"/>
      <c r="G10" s="63"/>
      <c r="H10" s="63"/>
      <c r="I10" s="63"/>
      <c r="J10" s="15"/>
      <c r="K10" s="125"/>
      <c r="L10" s="2" cm="1">
        <f t="array" ref="L10">SUM(COUNTIF(D6:AH6,{"RH";"RHR"}))+0.5*SUM(COUNTIF(D6:AH6,{"*/RH";"RH/*"}))</f>
        <v>0</v>
      </c>
      <c r="M10" s="2" cm="1">
        <f t="array" ref="M10">SUM(COUNTIF(D6:AH6,{"CH";"CHR"}))+0.5*SUM(COUNTIF(D6:AH6,{"*/CH";"CH/*"}))</f>
        <v>0</v>
      </c>
      <c r="N10" s="2" cm="1">
        <f t="array" ref="N10">SUM(COUNTIF(D6:AH6,{"RR";"RRR"}))+0.5*SUM(COUNTIF(D6:AH6,{"*/RR";"RR/*"}))</f>
        <v>0</v>
      </c>
      <c r="O10" s="2" cm="1">
        <f t="array" ref="O10">SUM(COUNTIF(D6:AH6,{"CV";"CVR"}))+0.5*SUM(COUNTIF(D6:AH6,{"*/CV";"CV/*"}))</f>
        <v>0</v>
      </c>
      <c r="P10" s="2" cm="1">
        <f t="array" ref="P10">SUM(COUNTIF(D6:AH6,{"CN";"CNR"}))+0.5*SUM(COUNTIF(D6:AH6,{"*/CN";"CN/*"}))</f>
        <v>0</v>
      </c>
      <c r="Q10" s="2" cm="1">
        <f t="array" ref="Q10">SUM(COUNTIF(D6:AH6,{"JC";"JCR"}))+0.5*SUM(COUNTIF(D6:AH6,{"*/JC";"JC/*"}))</f>
        <v>0</v>
      </c>
      <c r="R10" s="2">
        <f>COUNTIF(D6:AH6,"MM")</f>
        <v>0</v>
      </c>
      <c r="S10" s="63"/>
      <c r="T10" s="63"/>
      <c r="U10" s="125"/>
      <c r="V10" s="2">
        <f>SUM(D10,L10)+S10</f>
        <v>0</v>
      </c>
      <c r="W10" s="2">
        <f>SUM(E10,M10)+T10</f>
        <v>0</v>
      </c>
      <c r="X10" s="2">
        <f>SUM(F10,N10)</f>
        <v>0</v>
      </c>
      <c r="Y10" s="2">
        <f>SUM(G10,O10)</f>
        <v>0</v>
      </c>
      <c r="Z10" s="2">
        <f>SUM(H10,P10)</f>
        <v>0</v>
      </c>
      <c r="AA10" s="2">
        <f>Q10</f>
        <v>0</v>
      </c>
      <c r="AB10" s="2">
        <f>SUM(J10,R10)</f>
        <v>0</v>
      </c>
      <c r="AC10" s="125"/>
      <c r="AD10" s="2">
        <f>I2-V10</f>
        <v>52</v>
      </c>
      <c r="AE10" s="2">
        <f>N2-W10</f>
        <v>52</v>
      </c>
      <c r="AF10" s="2">
        <f>S2-X10</f>
        <v>11</v>
      </c>
      <c r="AG10" s="2">
        <f>X2-Y10-AS14</f>
        <v>13</v>
      </c>
      <c r="AH10" s="2">
        <f>AH2-H10-P10</f>
        <v>25</v>
      </c>
      <c r="AI10" s="2">
        <f>I10+AL2-AA10-AP14</f>
        <v>13</v>
      </c>
      <c r="AJ10" s="125"/>
      <c r="AK10" s="125"/>
      <c r="AL10" s="126"/>
      <c r="AN10" s="45"/>
      <c r="AO10" s="46"/>
      <c r="AP10" s="46"/>
      <c r="AQ10" s="46"/>
      <c r="AR10" s="46"/>
      <c r="AS10" s="46"/>
      <c r="AT10" s="47"/>
    </row>
    <row r="11" spans="2:61" s="1" customFormat="1" ht="18.75" customHeight="1" x14ac:dyDescent="0.25">
      <c r="B11" s="127"/>
      <c r="C11" s="128"/>
      <c r="D11" s="125" t="s">
        <v>40</v>
      </c>
      <c r="E11" s="125" t="s">
        <v>40</v>
      </c>
      <c r="F11" s="125" t="s">
        <v>40</v>
      </c>
      <c r="G11" s="125" t="s">
        <v>40</v>
      </c>
      <c r="H11" s="125" t="s">
        <v>40</v>
      </c>
      <c r="I11" s="125" t="s">
        <v>40</v>
      </c>
      <c r="J11" s="125"/>
      <c r="K11" s="125"/>
      <c r="L11" s="125"/>
      <c r="M11" s="125"/>
      <c r="N11" s="125"/>
      <c r="O11" s="125"/>
      <c r="P11" s="125"/>
      <c r="Q11" s="125"/>
      <c r="R11" s="125"/>
      <c r="S11" s="125" t="s">
        <v>40</v>
      </c>
      <c r="T11" s="125" t="s">
        <v>40</v>
      </c>
      <c r="U11" s="125"/>
      <c r="V11" s="125"/>
      <c r="W11" s="125"/>
      <c r="X11" s="125"/>
      <c r="Y11" s="125"/>
      <c r="Z11" s="125"/>
      <c r="AA11" s="125"/>
      <c r="AB11" s="125"/>
      <c r="AC11" s="125"/>
      <c r="AD11" s="125"/>
      <c r="AE11" s="125"/>
      <c r="AF11" s="125"/>
      <c r="AG11" s="125"/>
      <c r="AH11" s="125"/>
      <c r="AI11" s="125"/>
      <c r="AJ11" s="125"/>
      <c r="AK11" s="125"/>
      <c r="AL11" s="126"/>
      <c r="AN11" s="154" t="s">
        <v>35</v>
      </c>
      <c r="AO11" s="151"/>
      <c r="AP11" s="151"/>
      <c r="AQ11" s="151"/>
      <c r="AR11" s="153" t="s">
        <v>39</v>
      </c>
      <c r="AS11" s="153"/>
      <c r="AT11" s="48"/>
    </row>
    <row r="12" spans="2:61" s="1" customFormat="1" ht="18.75" customHeight="1" thickBot="1" x14ac:dyDescent="0.3">
      <c r="B12" s="129"/>
      <c r="C12" s="130"/>
      <c r="D12" s="131"/>
      <c r="E12" s="131"/>
      <c r="F12" s="131"/>
      <c r="G12" s="131"/>
      <c r="H12" s="131"/>
      <c r="I12" s="131"/>
      <c r="J12" s="131"/>
      <c r="K12" s="131"/>
      <c r="L12" s="131"/>
      <c r="M12" s="131"/>
      <c r="N12" s="131"/>
      <c r="O12" s="131"/>
      <c r="P12" s="131"/>
      <c r="Q12" s="131"/>
      <c r="R12" s="131"/>
      <c r="S12" s="131"/>
      <c r="T12" s="131"/>
      <c r="U12" s="131"/>
      <c r="V12" s="131"/>
      <c r="W12" s="131"/>
      <c r="X12" s="131"/>
      <c r="Y12" s="131"/>
      <c r="Z12" s="131"/>
      <c r="AA12" s="131"/>
      <c r="AB12" s="131"/>
      <c r="AC12" s="131"/>
      <c r="AD12" s="131"/>
      <c r="AE12" s="131"/>
      <c r="AF12" s="131"/>
      <c r="AG12" s="131"/>
      <c r="AH12" s="131"/>
      <c r="AI12" s="131"/>
      <c r="AJ12" s="131"/>
      <c r="AK12" s="131"/>
      <c r="AL12" s="132"/>
      <c r="AN12" s="33"/>
      <c r="AO12" s="25"/>
      <c r="AP12" s="25"/>
      <c r="AQ12" s="25"/>
      <c r="AR12" s="25"/>
      <c r="AS12" s="25"/>
      <c r="AT12" s="27"/>
    </row>
    <row r="13" spans="2:61" s="1" customFormat="1" ht="18.75" customHeight="1" thickTop="1" x14ac:dyDescent="0.25">
      <c r="B13" s="129"/>
      <c r="C13" s="130"/>
      <c r="D13" s="4">
        <v>1</v>
      </c>
      <c r="E13" s="5">
        <v>2</v>
      </c>
      <c r="F13" s="5">
        <v>3</v>
      </c>
      <c r="G13" s="5">
        <v>4</v>
      </c>
      <c r="H13" s="5">
        <v>5</v>
      </c>
      <c r="I13" s="5">
        <v>6</v>
      </c>
      <c r="J13" s="6">
        <v>7</v>
      </c>
      <c r="K13" s="98">
        <v>8</v>
      </c>
      <c r="L13" s="100">
        <v>9</v>
      </c>
      <c r="M13" s="5">
        <v>10</v>
      </c>
      <c r="N13" s="5">
        <v>11</v>
      </c>
      <c r="O13" s="5">
        <v>12</v>
      </c>
      <c r="P13" s="5">
        <v>13</v>
      </c>
      <c r="Q13" s="6">
        <v>14</v>
      </c>
      <c r="R13" s="7">
        <v>15</v>
      </c>
      <c r="S13" s="5">
        <v>16</v>
      </c>
      <c r="T13" s="5">
        <v>17</v>
      </c>
      <c r="U13" s="5">
        <v>18</v>
      </c>
      <c r="V13" s="5">
        <v>19</v>
      </c>
      <c r="W13" s="5">
        <v>20</v>
      </c>
      <c r="X13" s="6">
        <v>21</v>
      </c>
      <c r="Y13" s="7">
        <v>22</v>
      </c>
      <c r="Z13" s="5">
        <v>23</v>
      </c>
      <c r="AA13" s="5">
        <v>24</v>
      </c>
      <c r="AB13" s="5">
        <v>25</v>
      </c>
      <c r="AC13" s="5">
        <v>26</v>
      </c>
      <c r="AD13" s="5">
        <v>27</v>
      </c>
      <c r="AE13" s="106">
        <v>28</v>
      </c>
      <c r="AF13" s="13">
        <v>29</v>
      </c>
      <c r="AG13" s="133"/>
      <c r="AH13" s="133"/>
      <c r="AI13" s="131"/>
      <c r="AJ13" s="131"/>
      <c r="AK13" s="131"/>
      <c r="AL13" s="132"/>
      <c r="AN13" s="49"/>
      <c r="AO13" s="50"/>
      <c r="AP13" s="50"/>
      <c r="AQ13" s="50"/>
      <c r="AR13" s="50"/>
      <c r="AS13" s="50"/>
      <c r="AT13" s="51"/>
    </row>
    <row r="14" spans="2:61" s="1" customFormat="1" ht="18.75" customHeight="1" thickBot="1" x14ac:dyDescent="0.35">
      <c r="B14" s="129"/>
      <c r="C14" s="130"/>
      <c r="D14" s="53"/>
      <c r="E14" s="54"/>
      <c r="F14" s="54"/>
      <c r="G14" s="54"/>
      <c r="H14" s="54"/>
      <c r="I14" s="54"/>
      <c r="J14" s="55"/>
      <c r="K14" s="99"/>
      <c r="L14" s="101"/>
      <c r="M14" s="54"/>
      <c r="N14" s="54"/>
      <c r="O14" s="54"/>
      <c r="P14" s="54"/>
      <c r="Q14" s="55"/>
      <c r="R14" s="56"/>
      <c r="S14" s="54"/>
      <c r="T14" s="54"/>
      <c r="U14" s="54"/>
      <c r="V14" s="54"/>
      <c r="W14" s="54"/>
      <c r="X14" s="55"/>
      <c r="Y14" s="56"/>
      <c r="Z14" s="54"/>
      <c r="AA14" s="54"/>
      <c r="AB14" s="54"/>
      <c r="AC14" s="54"/>
      <c r="AD14" s="54"/>
      <c r="AE14" s="107"/>
      <c r="AF14" s="59"/>
      <c r="AG14" s="131"/>
      <c r="AH14" s="131"/>
      <c r="AI14" s="131"/>
      <c r="AJ14" s="131"/>
      <c r="AK14" s="131"/>
      <c r="AL14" s="132"/>
      <c r="AN14" s="37"/>
      <c r="AO14" s="52" t="s">
        <v>36</v>
      </c>
      <c r="AP14" s="52">
        <f>INT(AB98/28)</f>
        <v>0</v>
      </c>
      <c r="AQ14" s="52"/>
      <c r="AR14" s="52" t="s">
        <v>37</v>
      </c>
      <c r="AS14" s="52">
        <f>IF(AR11="Régulier", INT(AB98/28), 0)</f>
        <v>0</v>
      </c>
      <c r="AT14" s="38"/>
    </row>
    <row r="15" spans="2:61" s="1" customFormat="1" ht="18.75" customHeight="1" thickTop="1" thickBot="1" x14ac:dyDescent="0.3">
      <c r="B15" s="146" t="s">
        <v>13</v>
      </c>
      <c r="C15" s="147"/>
      <c r="D15" s="131"/>
      <c r="E15" s="131"/>
      <c r="F15" s="131"/>
      <c r="G15" s="131"/>
      <c r="H15" s="131"/>
      <c r="I15" s="131"/>
      <c r="J15" s="131"/>
      <c r="K15" s="131"/>
      <c r="L15" s="131"/>
      <c r="M15" s="131"/>
      <c r="N15" s="131"/>
      <c r="O15" s="131"/>
      <c r="P15" s="131"/>
      <c r="Q15" s="131"/>
      <c r="R15" s="131"/>
      <c r="S15" s="131"/>
      <c r="T15" s="131"/>
      <c r="U15" s="131"/>
      <c r="V15" s="131"/>
      <c r="W15" s="131"/>
      <c r="X15" s="131"/>
      <c r="Y15" s="131"/>
      <c r="Z15" s="131"/>
      <c r="AA15" s="131"/>
      <c r="AB15" s="131"/>
      <c r="AC15" s="131"/>
      <c r="AD15" s="131"/>
      <c r="AE15" s="131"/>
      <c r="AF15" s="131"/>
      <c r="AG15" s="131"/>
      <c r="AH15" s="131"/>
      <c r="AI15" s="131"/>
      <c r="AJ15" s="131"/>
      <c r="AK15" s="131"/>
      <c r="AL15" s="132"/>
      <c r="AN15" s="40"/>
      <c r="AO15" s="41"/>
      <c r="AP15" s="41"/>
      <c r="AQ15" s="41"/>
      <c r="AR15" s="42"/>
      <c r="AS15" s="42"/>
      <c r="AT15" s="43"/>
    </row>
    <row r="16" spans="2:61" s="1" customFormat="1" ht="18.75" customHeight="1" thickBot="1" x14ac:dyDescent="0.3">
      <c r="B16" s="146"/>
      <c r="C16" s="147"/>
      <c r="D16" s="145" t="s">
        <v>7</v>
      </c>
      <c r="E16" s="145"/>
      <c r="F16" s="145"/>
      <c r="G16" s="145"/>
      <c r="H16" s="145"/>
      <c r="I16" s="145"/>
      <c r="J16" s="145"/>
      <c r="K16" s="131"/>
      <c r="L16" s="145" t="s">
        <v>1</v>
      </c>
      <c r="M16" s="145"/>
      <c r="N16" s="145"/>
      <c r="O16" s="145"/>
      <c r="P16" s="145"/>
      <c r="Q16" s="145"/>
      <c r="R16" s="145"/>
      <c r="S16" s="145"/>
      <c r="T16" s="145"/>
      <c r="U16" s="131"/>
      <c r="V16" s="145" t="s">
        <v>2</v>
      </c>
      <c r="W16" s="145"/>
      <c r="X16" s="145"/>
      <c r="Y16" s="145"/>
      <c r="Z16" s="145"/>
      <c r="AA16" s="145"/>
      <c r="AB16" s="145"/>
      <c r="AC16" s="131"/>
      <c r="AD16" s="145" t="s">
        <v>3</v>
      </c>
      <c r="AE16" s="145"/>
      <c r="AF16" s="145"/>
      <c r="AG16" s="145"/>
      <c r="AH16" s="145"/>
      <c r="AI16" s="145"/>
      <c r="AJ16" s="131"/>
      <c r="AK16" s="131"/>
      <c r="AL16" s="132"/>
      <c r="AN16" s="30"/>
      <c r="AO16" s="44"/>
      <c r="AP16" s="44"/>
      <c r="AQ16" s="30"/>
      <c r="AR16" s="29"/>
      <c r="AS16" s="29"/>
    </row>
    <row r="17" spans="2:46" s="1" customFormat="1" ht="18.75" customHeight="1" x14ac:dyDescent="0.25">
      <c r="B17" s="129"/>
      <c r="C17" s="130"/>
      <c r="D17" s="3" t="s">
        <v>8</v>
      </c>
      <c r="E17" s="3" t="s">
        <v>9</v>
      </c>
      <c r="F17" s="3" t="s">
        <v>10</v>
      </c>
      <c r="G17" s="3" t="s">
        <v>11</v>
      </c>
      <c r="H17" s="3" t="s">
        <v>4</v>
      </c>
      <c r="I17" s="3" t="s">
        <v>5</v>
      </c>
      <c r="J17" s="3" t="s">
        <v>6</v>
      </c>
      <c r="K17" s="131"/>
      <c r="L17" s="3" t="s">
        <v>8</v>
      </c>
      <c r="M17" s="3" t="s">
        <v>9</v>
      </c>
      <c r="N17" s="3" t="s">
        <v>10</v>
      </c>
      <c r="O17" s="3" t="s">
        <v>11</v>
      </c>
      <c r="P17" s="3" t="s">
        <v>4</v>
      </c>
      <c r="Q17" s="3" t="s">
        <v>5</v>
      </c>
      <c r="R17" s="3" t="s">
        <v>6</v>
      </c>
      <c r="S17" s="3" t="s">
        <v>31</v>
      </c>
      <c r="T17" s="3" t="s">
        <v>32</v>
      </c>
      <c r="U17" s="131"/>
      <c r="V17" s="3" t="s">
        <v>8</v>
      </c>
      <c r="W17" s="3" t="s">
        <v>9</v>
      </c>
      <c r="X17" s="3" t="s">
        <v>10</v>
      </c>
      <c r="Y17" s="3" t="s">
        <v>11</v>
      </c>
      <c r="Z17" s="3" t="s">
        <v>4</v>
      </c>
      <c r="AA17" s="3" t="s">
        <v>5</v>
      </c>
      <c r="AB17" s="3" t="s">
        <v>6</v>
      </c>
      <c r="AC17" s="131"/>
      <c r="AD17" s="3" t="s">
        <v>8</v>
      </c>
      <c r="AE17" s="3" t="s">
        <v>9</v>
      </c>
      <c r="AF17" s="3" t="s">
        <v>10</v>
      </c>
      <c r="AG17" s="3" t="s">
        <v>11</v>
      </c>
      <c r="AH17" s="3" t="s">
        <v>4</v>
      </c>
      <c r="AI17" s="3" t="s">
        <v>5</v>
      </c>
      <c r="AJ17" s="131"/>
      <c r="AK17" s="131"/>
      <c r="AL17" s="132"/>
      <c r="AN17" s="161" t="s">
        <v>56</v>
      </c>
      <c r="AO17" s="162"/>
      <c r="AP17" s="162"/>
      <c r="AQ17" s="162"/>
      <c r="AR17" s="162"/>
      <c r="AS17" s="162"/>
      <c r="AT17" s="163"/>
    </row>
    <row r="18" spans="2:46" s="1" customFormat="1" ht="18.75" customHeight="1" x14ac:dyDescent="0.25">
      <c r="B18" s="129"/>
      <c r="C18" s="130"/>
      <c r="D18" s="2">
        <f>V10</f>
        <v>0</v>
      </c>
      <c r="E18" s="2">
        <f t="shared" ref="E18:J18" si="0">W10</f>
        <v>0</v>
      </c>
      <c r="F18" s="2">
        <f t="shared" si="0"/>
        <v>0</v>
      </c>
      <c r="G18" s="2">
        <f t="shared" si="0"/>
        <v>0</v>
      </c>
      <c r="H18" s="2">
        <f t="shared" si="0"/>
        <v>0</v>
      </c>
      <c r="I18" s="2">
        <f t="shared" si="0"/>
        <v>0</v>
      </c>
      <c r="J18" s="2">
        <f t="shared" si="0"/>
        <v>0</v>
      </c>
      <c r="K18" s="131"/>
      <c r="L18" s="2" cm="1">
        <f t="array" ref="L18">SUM(COUNTIF(D14:AH14,{"RH";"RHR"}))+0.5*SUM(COUNTIF(D14:AH14,{"*/RH";"RH/*"}))</f>
        <v>0</v>
      </c>
      <c r="M18" s="2" cm="1">
        <f t="array" ref="M18">SUM(COUNTIF(D14:AH14,{"CH";"CHR"}))+0.5*SUM(COUNTIF(D14:AH14,{"*/CH";"CH/*"}))</f>
        <v>0</v>
      </c>
      <c r="N18" s="2" cm="1">
        <f t="array" ref="N18">SUM(COUNTIF(D14:AH14,{"RR";"RRR"}))+0.5*SUM(COUNTIF(D14:AH14,{"*/RR";"RR/*"}))</f>
        <v>0</v>
      </c>
      <c r="O18" s="2" cm="1">
        <f t="array" ref="O18">SUM(COUNTIF(D14:AH14,{"CV";"CVR"}))+0.5*SUM(COUNTIF(D14:AH14,{"*/CV";"CV/*"}))</f>
        <v>0</v>
      </c>
      <c r="P18" s="2" cm="1">
        <f t="array" ref="P18">SUM(COUNTIF(D14:AH14,{"CN";"CNR"}))+0.5*SUM(COUNTIF(D14:AH14,{"*/CN";"CN/*"}))</f>
        <v>0</v>
      </c>
      <c r="Q18" s="2" cm="1">
        <f t="array" ref="Q18">SUM(COUNTIF(D14:AH14,{"JC";"JCR"}))+0.5*SUM(COUNTIF(D14:AH14,{"*/JC";"JC/*"}))</f>
        <v>0</v>
      </c>
      <c r="R18" s="2">
        <f>COUNTIF(D14:AH14,"MM")</f>
        <v>0</v>
      </c>
      <c r="S18" s="63"/>
      <c r="T18" s="63"/>
      <c r="U18" s="131"/>
      <c r="V18" s="2">
        <f>D18+L18+S18</f>
        <v>0</v>
      </c>
      <c r="W18" s="2">
        <f>E18+M18+T18</f>
        <v>0</v>
      </c>
      <c r="X18" s="2">
        <f t="shared" ref="X18:AB18" si="1">F18+N18</f>
        <v>0</v>
      </c>
      <c r="Y18" s="2">
        <f t="shared" si="1"/>
        <v>0</v>
      </c>
      <c r="Z18" s="2">
        <f t="shared" si="1"/>
        <v>0</v>
      </c>
      <c r="AA18" s="2">
        <f t="shared" si="1"/>
        <v>0</v>
      </c>
      <c r="AB18" s="2">
        <f t="shared" si="1"/>
        <v>0</v>
      </c>
      <c r="AC18" s="131"/>
      <c r="AD18" s="2">
        <f>+I2-V18</f>
        <v>52</v>
      </c>
      <c r="AE18" s="2">
        <f>N2-W18</f>
        <v>52</v>
      </c>
      <c r="AF18" s="2">
        <f>S2-X18</f>
        <v>11</v>
      </c>
      <c r="AG18" s="2">
        <f>X2-Y18</f>
        <v>13</v>
      </c>
      <c r="AH18" s="2">
        <f>AH2-Z18</f>
        <v>25</v>
      </c>
      <c r="AI18" s="2">
        <f>AI10-Q18</f>
        <v>13</v>
      </c>
      <c r="AJ18" s="131"/>
      <c r="AK18" s="131"/>
      <c r="AL18" s="132"/>
      <c r="AN18" s="74"/>
      <c r="AO18" s="158" t="s">
        <v>8</v>
      </c>
      <c r="AP18" s="158"/>
      <c r="AQ18" s="158" t="s">
        <v>9</v>
      </c>
      <c r="AR18" s="158"/>
      <c r="AS18" s="159" t="s">
        <v>11</v>
      </c>
      <c r="AT18" s="160"/>
    </row>
    <row r="19" spans="2:46" s="1" customFormat="1" ht="18.75" customHeight="1" x14ac:dyDescent="0.25">
      <c r="B19" s="129"/>
      <c r="C19" s="130"/>
      <c r="D19" s="131"/>
      <c r="E19" s="131"/>
      <c r="F19" s="131"/>
      <c r="G19" s="131"/>
      <c r="H19" s="131"/>
      <c r="I19" s="131"/>
      <c r="J19" s="131"/>
      <c r="K19" s="131"/>
      <c r="L19" s="131"/>
      <c r="M19" s="131"/>
      <c r="N19" s="131"/>
      <c r="O19" s="131"/>
      <c r="P19" s="131"/>
      <c r="Q19" s="131"/>
      <c r="R19" s="131"/>
      <c r="S19" s="131" t="s">
        <v>40</v>
      </c>
      <c r="T19" s="131" t="s">
        <v>40</v>
      </c>
      <c r="U19" s="131"/>
      <c r="V19" s="131"/>
      <c r="W19" s="131"/>
      <c r="X19" s="131"/>
      <c r="Y19" s="131"/>
      <c r="Z19" s="131"/>
      <c r="AA19" s="131"/>
      <c r="AB19" s="131"/>
      <c r="AC19" s="131"/>
      <c r="AD19" s="131"/>
      <c r="AE19" s="131"/>
      <c r="AF19" s="131"/>
      <c r="AG19" s="131"/>
      <c r="AH19" s="131"/>
      <c r="AI19" s="131"/>
      <c r="AJ19" s="131"/>
      <c r="AK19" s="131"/>
      <c r="AL19" s="132"/>
      <c r="AN19" s="74"/>
      <c r="AO19" s="67" t="s">
        <v>54</v>
      </c>
      <c r="AP19" s="67" t="s">
        <v>55</v>
      </c>
      <c r="AQ19" s="67" t="s">
        <v>54</v>
      </c>
      <c r="AR19" s="67" t="s">
        <v>55</v>
      </c>
      <c r="AS19" s="67" t="s">
        <v>54</v>
      </c>
      <c r="AT19" s="75" t="s">
        <v>55</v>
      </c>
    </row>
    <row r="20" spans="2:46" s="1" customFormat="1" ht="18.75" customHeight="1" thickBot="1" x14ac:dyDescent="0.35">
      <c r="B20" s="134"/>
      <c r="C20" s="135"/>
      <c r="D20" s="136"/>
      <c r="E20" s="136"/>
      <c r="F20" s="136"/>
      <c r="G20" s="136"/>
      <c r="H20" s="136"/>
      <c r="I20" s="136"/>
      <c r="J20" s="136"/>
      <c r="K20" s="136"/>
      <c r="L20" s="136"/>
      <c r="M20" s="136"/>
      <c r="N20" s="136"/>
      <c r="O20" s="136"/>
      <c r="P20" s="136"/>
      <c r="Q20" s="136"/>
      <c r="R20" s="136"/>
      <c r="S20" s="136"/>
      <c r="T20" s="136"/>
      <c r="U20" s="136"/>
      <c r="V20" s="136"/>
      <c r="W20" s="136"/>
      <c r="X20" s="136"/>
      <c r="Y20" s="136"/>
      <c r="Z20" s="136"/>
      <c r="AA20" s="136"/>
      <c r="AB20" s="136"/>
      <c r="AC20" s="136"/>
      <c r="AD20" s="136"/>
      <c r="AE20" s="136"/>
      <c r="AF20" s="136"/>
      <c r="AG20" s="136"/>
      <c r="AH20" s="136"/>
      <c r="AI20" s="136"/>
      <c r="AJ20" s="136"/>
      <c r="AK20" s="136"/>
      <c r="AL20" s="137"/>
      <c r="AN20" s="74" t="s">
        <v>42</v>
      </c>
      <c r="AO20" s="71">
        <v>4</v>
      </c>
      <c r="AP20" s="68">
        <f>V10</f>
        <v>0</v>
      </c>
      <c r="AQ20" s="71">
        <v>4</v>
      </c>
      <c r="AR20" s="69">
        <f>W10</f>
        <v>0</v>
      </c>
      <c r="AS20" s="72">
        <v>1</v>
      </c>
      <c r="AT20" s="76">
        <f>Y10</f>
        <v>0</v>
      </c>
    </row>
    <row r="21" spans="2:46" ht="18.75" customHeight="1" thickTop="1" x14ac:dyDescent="0.3">
      <c r="B21" s="127"/>
      <c r="C21" s="128"/>
      <c r="D21" s="4">
        <v>1</v>
      </c>
      <c r="E21" s="5">
        <v>2</v>
      </c>
      <c r="F21" s="5">
        <v>3</v>
      </c>
      <c r="G21" s="5">
        <v>4</v>
      </c>
      <c r="H21" s="5">
        <v>5</v>
      </c>
      <c r="I21" s="5">
        <v>6</v>
      </c>
      <c r="J21" s="6">
        <v>7</v>
      </c>
      <c r="K21" s="98">
        <v>8</v>
      </c>
      <c r="L21" s="100">
        <v>9</v>
      </c>
      <c r="M21" s="5">
        <v>10</v>
      </c>
      <c r="N21" s="5">
        <v>11</v>
      </c>
      <c r="O21" s="5">
        <v>12</v>
      </c>
      <c r="P21" s="5">
        <v>13</v>
      </c>
      <c r="Q21" s="6">
        <v>14</v>
      </c>
      <c r="R21" s="7">
        <v>15</v>
      </c>
      <c r="S21" s="5">
        <v>16</v>
      </c>
      <c r="T21" s="5">
        <v>17</v>
      </c>
      <c r="U21" s="5">
        <v>18</v>
      </c>
      <c r="V21" s="5">
        <v>19</v>
      </c>
      <c r="W21" s="5">
        <v>20</v>
      </c>
      <c r="X21" s="6">
        <v>21</v>
      </c>
      <c r="Y21" s="7">
        <v>22</v>
      </c>
      <c r="Z21" s="5">
        <v>23</v>
      </c>
      <c r="AA21" s="5">
        <v>24</v>
      </c>
      <c r="AB21" s="5">
        <v>25</v>
      </c>
      <c r="AC21" s="5">
        <v>26</v>
      </c>
      <c r="AD21" s="5">
        <v>27</v>
      </c>
      <c r="AE21" s="6">
        <v>28</v>
      </c>
      <c r="AF21" s="7">
        <v>29</v>
      </c>
      <c r="AG21" s="5">
        <v>30</v>
      </c>
      <c r="AH21" s="8">
        <v>31</v>
      </c>
      <c r="AI21" s="125"/>
      <c r="AJ21" s="125"/>
      <c r="AK21" s="125"/>
      <c r="AL21" s="126"/>
      <c r="AN21" s="74" t="s">
        <v>43</v>
      </c>
      <c r="AO21" s="71">
        <v>8</v>
      </c>
      <c r="AP21" s="68">
        <f>V18</f>
        <v>0</v>
      </c>
      <c r="AQ21" s="71">
        <v>8</v>
      </c>
      <c r="AR21" s="70">
        <f>W18</f>
        <v>0</v>
      </c>
      <c r="AS21" s="73">
        <v>2</v>
      </c>
      <c r="AT21" s="77">
        <f>Y18</f>
        <v>0</v>
      </c>
    </row>
    <row r="22" spans="2:46" ht="18.75" customHeight="1" thickBot="1" x14ac:dyDescent="0.35">
      <c r="B22" s="127"/>
      <c r="C22" s="128"/>
      <c r="D22" s="53"/>
      <c r="E22" s="54"/>
      <c r="F22" s="54"/>
      <c r="G22" s="54"/>
      <c r="H22" s="54"/>
      <c r="I22" s="54"/>
      <c r="J22" s="55"/>
      <c r="K22" s="99"/>
      <c r="L22" s="101"/>
      <c r="M22" s="54"/>
      <c r="N22" s="54"/>
      <c r="O22" s="54"/>
      <c r="P22" s="54"/>
      <c r="Q22" s="55"/>
      <c r="R22" s="56"/>
      <c r="S22" s="54"/>
      <c r="T22" s="54"/>
      <c r="U22" s="54"/>
      <c r="V22" s="54"/>
      <c r="W22" s="54"/>
      <c r="X22" s="55"/>
      <c r="Y22" s="56"/>
      <c r="Z22" s="54"/>
      <c r="AA22" s="54"/>
      <c r="AB22" s="54"/>
      <c r="AC22" s="54"/>
      <c r="AD22" s="54"/>
      <c r="AE22" s="55"/>
      <c r="AF22" s="56"/>
      <c r="AG22" s="54"/>
      <c r="AH22" s="57"/>
      <c r="AI22" s="125"/>
      <c r="AJ22" s="125"/>
      <c r="AK22" s="125"/>
      <c r="AL22" s="126"/>
      <c r="AN22" s="74" t="s">
        <v>44</v>
      </c>
      <c r="AO22" s="71">
        <v>13</v>
      </c>
      <c r="AP22" s="68">
        <f>V26</f>
        <v>0</v>
      </c>
      <c r="AQ22" s="71">
        <v>13</v>
      </c>
      <c r="AR22" s="70">
        <f>W26</f>
        <v>0</v>
      </c>
      <c r="AS22" s="73">
        <v>3</v>
      </c>
      <c r="AT22" s="77">
        <f>Y26</f>
        <v>0</v>
      </c>
    </row>
    <row r="23" spans="2:46" ht="18.75" customHeight="1" thickTop="1" x14ac:dyDescent="0.3">
      <c r="B23" s="148" t="s">
        <v>14</v>
      </c>
      <c r="C23" s="149"/>
      <c r="D23" s="125"/>
      <c r="E23" s="125"/>
      <c r="F23" s="125"/>
      <c r="G23" s="125"/>
      <c r="H23" s="125"/>
      <c r="I23" s="125"/>
      <c r="J23" s="125"/>
      <c r="K23" s="125"/>
      <c r="L23" s="125"/>
      <c r="M23" s="125"/>
      <c r="N23" s="125"/>
      <c r="O23" s="125"/>
      <c r="P23" s="125"/>
      <c r="Q23" s="125"/>
      <c r="R23" s="125"/>
      <c r="S23" s="125"/>
      <c r="T23" s="125"/>
      <c r="U23" s="125"/>
      <c r="V23" s="125"/>
      <c r="W23" s="125"/>
      <c r="X23" s="125"/>
      <c r="Y23" s="125"/>
      <c r="Z23" s="125"/>
      <c r="AA23" s="125"/>
      <c r="AB23" s="125"/>
      <c r="AC23" s="125"/>
      <c r="AD23" s="125"/>
      <c r="AE23" s="125"/>
      <c r="AF23" s="125"/>
      <c r="AG23" s="125"/>
      <c r="AH23" s="125"/>
      <c r="AI23" s="125"/>
      <c r="AJ23" s="125"/>
      <c r="AK23" s="125"/>
      <c r="AL23" s="126"/>
      <c r="AN23" s="74" t="s">
        <v>45</v>
      </c>
      <c r="AO23" s="71">
        <v>17</v>
      </c>
      <c r="AP23" s="68">
        <f>V34</f>
        <v>0</v>
      </c>
      <c r="AQ23" s="71">
        <v>17</v>
      </c>
      <c r="AR23" s="70">
        <f>W34</f>
        <v>0</v>
      </c>
      <c r="AS23" s="73">
        <v>4</v>
      </c>
      <c r="AT23" s="77">
        <f>Y34</f>
        <v>0</v>
      </c>
    </row>
    <row r="24" spans="2:46" ht="18.75" customHeight="1" x14ac:dyDescent="0.3">
      <c r="B24" s="148"/>
      <c r="C24" s="149"/>
      <c r="D24" s="145" t="s">
        <v>7</v>
      </c>
      <c r="E24" s="145"/>
      <c r="F24" s="145"/>
      <c r="G24" s="145"/>
      <c r="H24" s="145"/>
      <c r="I24" s="145"/>
      <c r="J24" s="145"/>
      <c r="K24" s="125"/>
      <c r="L24" s="145" t="s">
        <v>1</v>
      </c>
      <c r="M24" s="145"/>
      <c r="N24" s="145"/>
      <c r="O24" s="145"/>
      <c r="P24" s="145"/>
      <c r="Q24" s="145"/>
      <c r="R24" s="145"/>
      <c r="S24" s="145"/>
      <c r="T24" s="145"/>
      <c r="U24" s="125"/>
      <c r="V24" s="145" t="s">
        <v>2</v>
      </c>
      <c r="W24" s="145"/>
      <c r="X24" s="145"/>
      <c r="Y24" s="145"/>
      <c r="Z24" s="145"/>
      <c r="AA24" s="145"/>
      <c r="AB24" s="145"/>
      <c r="AC24" s="125"/>
      <c r="AD24" s="145" t="s">
        <v>3</v>
      </c>
      <c r="AE24" s="145"/>
      <c r="AF24" s="145"/>
      <c r="AG24" s="145"/>
      <c r="AH24" s="145"/>
      <c r="AI24" s="145"/>
      <c r="AJ24" s="125"/>
      <c r="AK24" s="125"/>
      <c r="AL24" s="126"/>
      <c r="AN24" s="74" t="s">
        <v>46</v>
      </c>
      <c r="AO24" s="71">
        <v>22</v>
      </c>
      <c r="AP24" s="68">
        <f>V42</f>
        <v>0</v>
      </c>
      <c r="AQ24" s="71">
        <v>22</v>
      </c>
      <c r="AR24" s="70">
        <f>W42</f>
        <v>0</v>
      </c>
      <c r="AS24" s="73">
        <v>5</v>
      </c>
      <c r="AT24" s="77">
        <f>Y42</f>
        <v>0</v>
      </c>
    </row>
    <row r="25" spans="2:46" ht="18.75" customHeight="1" x14ac:dyDescent="0.3">
      <c r="B25" s="127"/>
      <c r="C25" s="128"/>
      <c r="D25" s="3" t="s">
        <v>8</v>
      </c>
      <c r="E25" s="3" t="s">
        <v>9</v>
      </c>
      <c r="F25" s="3" t="s">
        <v>10</v>
      </c>
      <c r="G25" s="3" t="s">
        <v>11</v>
      </c>
      <c r="H25" s="3" t="s">
        <v>4</v>
      </c>
      <c r="I25" s="3" t="s">
        <v>5</v>
      </c>
      <c r="J25" s="3" t="s">
        <v>6</v>
      </c>
      <c r="K25" s="125"/>
      <c r="L25" s="3" t="s">
        <v>8</v>
      </c>
      <c r="M25" s="3" t="s">
        <v>9</v>
      </c>
      <c r="N25" s="3" t="s">
        <v>10</v>
      </c>
      <c r="O25" s="3" t="s">
        <v>11</v>
      </c>
      <c r="P25" s="3" t="s">
        <v>4</v>
      </c>
      <c r="Q25" s="3" t="s">
        <v>5</v>
      </c>
      <c r="R25" s="3" t="s">
        <v>6</v>
      </c>
      <c r="S25" s="3" t="s">
        <v>31</v>
      </c>
      <c r="T25" s="3" t="s">
        <v>32</v>
      </c>
      <c r="U25" s="125"/>
      <c r="V25" s="3" t="s">
        <v>8</v>
      </c>
      <c r="W25" s="3" t="s">
        <v>9</v>
      </c>
      <c r="X25" s="3" t="s">
        <v>10</v>
      </c>
      <c r="Y25" s="3" t="s">
        <v>11</v>
      </c>
      <c r="Z25" s="3" t="s">
        <v>4</v>
      </c>
      <c r="AA25" s="3" t="s">
        <v>5</v>
      </c>
      <c r="AB25" s="3" t="s">
        <v>6</v>
      </c>
      <c r="AC25" s="125"/>
      <c r="AD25" s="3" t="s">
        <v>8</v>
      </c>
      <c r="AE25" s="3" t="s">
        <v>9</v>
      </c>
      <c r="AF25" s="3" t="s">
        <v>10</v>
      </c>
      <c r="AG25" s="3" t="s">
        <v>11</v>
      </c>
      <c r="AH25" s="3" t="s">
        <v>4</v>
      </c>
      <c r="AI25" s="3" t="s">
        <v>5</v>
      </c>
      <c r="AJ25" s="125"/>
      <c r="AK25" s="125"/>
      <c r="AL25" s="126"/>
      <c r="AN25" s="74" t="s">
        <v>47</v>
      </c>
      <c r="AO25" s="71">
        <v>26</v>
      </c>
      <c r="AP25" s="68">
        <f>V50</f>
        <v>0</v>
      </c>
      <c r="AQ25" s="71">
        <v>26</v>
      </c>
      <c r="AR25" s="70">
        <f>W50</f>
        <v>0</v>
      </c>
      <c r="AS25" s="73">
        <v>6</v>
      </c>
      <c r="AT25" s="77">
        <f>Y50</f>
        <v>0</v>
      </c>
    </row>
    <row r="26" spans="2:46" ht="18.75" customHeight="1" x14ac:dyDescent="0.3">
      <c r="B26" s="127"/>
      <c r="C26" s="128"/>
      <c r="D26" s="2">
        <f t="shared" ref="D26:J26" si="2">V18</f>
        <v>0</v>
      </c>
      <c r="E26" s="2">
        <f t="shared" si="2"/>
        <v>0</v>
      </c>
      <c r="F26" s="2">
        <f t="shared" si="2"/>
        <v>0</v>
      </c>
      <c r="G26" s="2">
        <f t="shared" si="2"/>
        <v>0</v>
      </c>
      <c r="H26" s="2">
        <f t="shared" si="2"/>
        <v>0</v>
      </c>
      <c r="I26" s="2">
        <f t="shared" si="2"/>
        <v>0</v>
      </c>
      <c r="J26" s="2">
        <f t="shared" si="2"/>
        <v>0</v>
      </c>
      <c r="K26" s="125"/>
      <c r="L26" s="2" cm="1">
        <f t="array" ref="L26">SUM(COUNTIF(D22:AH22,{"RH";"RHR"}))+0.5*SUM(COUNTIF(D22:AH22,{"*/RH";"RH/*"}))</f>
        <v>0</v>
      </c>
      <c r="M26" s="2" cm="1">
        <f t="array" ref="M26">SUM(COUNTIF(D22:AH22,{"CH";"CHR"}))+0.5*SUM(COUNTIF(D22:AH22,{"*/CH";"CH/*"}))</f>
        <v>0</v>
      </c>
      <c r="N26" s="2" cm="1">
        <f t="array" ref="N26">SUM(COUNTIF(D22:AH22,{"RR";"RRR"}))+0.5*SUM(COUNTIF(D22:AH22,{"*/RR";"RR/*"}))</f>
        <v>0</v>
      </c>
      <c r="O26" s="2" cm="1">
        <f t="array" ref="O26">SUM(COUNTIF(D22:AH22,{"CV";"CVR"}))+0.5*SUM(COUNTIF(D22:AH22,{"*/CV";"CV/*"}))</f>
        <v>0</v>
      </c>
      <c r="P26" s="2" cm="1">
        <f t="array" ref="P26">SUM(COUNTIF(D22:AH22,{"CN";"CNR"}))+0.5*SUM(COUNTIF(D22:AH22,{"*/CN";"CN/*"}))</f>
        <v>0</v>
      </c>
      <c r="Q26" s="2" cm="1">
        <f t="array" ref="Q26">SUM(COUNTIF(D22:AH22,{"JC";"JCR"}))+0.5*SUM(COUNTIF(D22:AH22,{"*/JC";"JC/*"}))</f>
        <v>0</v>
      </c>
      <c r="R26" s="2">
        <f>COUNTIF(D22:AH22,"MM")</f>
        <v>0</v>
      </c>
      <c r="S26" s="63"/>
      <c r="T26" s="63"/>
      <c r="U26" s="125"/>
      <c r="V26" s="2">
        <f>D26+L26+S26</f>
        <v>0</v>
      </c>
      <c r="W26" s="2">
        <f>E26+M26+T26</f>
        <v>0</v>
      </c>
      <c r="X26" s="2">
        <f t="shared" ref="X26:AB26" si="3">F26+N26</f>
        <v>0</v>
      </c>
      <c r="Y26" s="2">
        <f t="shared" si="3"/>
        <v>0</v>
      </c>
      <c r="Z26" s="2">
        <f t="shared" si="3"/>
        <v>0</v>
      </c>
      <c r="AA26" s="2">
        <f t="shared" si="3"/>
        <v>0</v>
      </c>
      <c r="AB26" s="2">
        <f t="shared" si="3"/>
        <v>0</v>
      </c>
      <c r="AC26" s="125"/>
      <c r="AD26" s="2">
        <f>I2-V26</f>
        <v>52</v>
      </c>
      <c r="AE26" s="2">
        <f>N2-W26</f>
        <v>52</v>
      </c>
      <c r="AF26" s="2">
        <f>S2-X26</f>
        <v>11</v>
      </c>
      <c r="AG26" s="2">
        <f>X2-Y26</f>
        <v>13</v>
      </c>
      <c r="AH26" s="2">
        <f>AH2-Z26</f>
        <v>25</v>
      </c>
      <c r="AI26" s="2">
        <f>AI18-Q26</f>
        <v>13</v>
      </c>
      <c r="AJ26" s="125"/>
      <c r="AK26" s="125"/>
      <c r="AL26" s="126"/>
      <c r="AN26" s="74" t="s">
        <v>48</v>
      </c>
      <c r="AO26" s="71">
        <v>30</v>
      </c>
      <c r="AP26" s="68">
        <f>V58</f>
        <v>0</v>
      </c>
      <c r="AQ26" s="71">
        <v>30</v>
      </c>
      <c r="AR26" s="70">
        <f>W58</f>
        <v>0</v>
      </c>
      <c r="AS26" s="73">
        <v>7</v>
      </c>
      <c r="AT26" s="77">
        <f>Y58</f>
        <v>0</v>
      </c>
    </row>
    <row r="27" spans="2:46" ht="18.75" customHeight="1" x14ac:dyDescent="0.3">
      <c r="B27" s="127"/>
      <c r="C27" s="128"/>
      <c r="D27" s="125"/>
      <c r="E27" s="125"/>
      <c r="F27" s="125"/>
      <c r="G27" s="125"/>
      <c r="H27" s="125"/>
      <c r="I27" s="125"/>
      <c r="J27" s="125"/>
      <c r="K27" s="125"/>
      <c r="L27" s="125"/>
      <c r="M27" s="125"/>
      <c r="N27" s="125"/>
      <c r="O27" s="125"/>
      <c r="P27" s="125"/>
      <c r="Q27" s="125"/>
      <c r="R27" s="125"/>
      <c r="S27" s="125" t="s">
        <v>40</v>
      </c>
      <c r="T27" s="125" t="s">
        <v>40</v>
      </c>
      <c r="U27" s="125"/>
      <c r="V27" s="125"/>
      <c r="W27" s="125"/>
      <c r="X27" s="125"/>
      <c r="Y27" s="125"/>
      <c r="Z27" s="125"/>
      <c r="AA27" s="125"/>
      <c r="AB27" s="125"/>
      <c r="AC27" s="125"/>
      <c r="AD27" s="125"/>
      <c r="AE27" s="125"/>
      <c r="AF27" s="125"/>
      <c r="AG27" s="125"/>
      <c r="AH27" s="125"/>
      <c r="AI27" s="125"/>
      <c r="AJ27" s="125"/>
      <c r="AK27" s="125"/>
      <c r="AL27" s="126"/>
      <c r="AN27" s="74" t="s">
        <v>49</v>
      </c>
      <c r="AO27" s="71">
        <v>35</v>
      </c>
      <c r="AP27" s="68">
        <f>V66</f>
        <v>0</v>
      </c>
      <c r="AQ27" s="71">
        <v>35</v>
      </c>
      <c r="AR27" s="70">
        <f>W66</f>
        <v>0</v>
      </c>
      <c r="AS27" s="73">
        <v>8</v>
      </c>
      <c r="AT27" s="77">
        <f>Y66</f>
        <v>0</v>
      </c>
    </row>
    <row r="28" spans="2:46" ht="18.75" customHeight="1" thickBot="1" x14ac:dyDescent="0.35">
      <c r="B28" s="129"/>
      <c r="C28" s="130"/>
      <c r="D28" s="131"/>
      <c r="E28" s="131"/>
      <c r="F28" s="131"/>
      <c r="G28" s="131"/>
      <c r="H28" s="131"/>
      <c r="I28" s="131"/>
      <c r="J28" s="131"/>
      <c r="K28" s="131"/>
      <c r="L28" s="131"/>
      <c r="M28" s="131"/>
      <c r="N28" s="131"/>
      <c r="O28" s="131"/>
      <c r="P28" s="131"/>
      <c r="Q28" s="131"/>
      <c r="R28" s="131"/>
      <c r="S28" s="131"/>
      <c r="T28" s="131"/>
      <c r="U28" s="131"/>
      <c r="V28" s="131"/>
      <c r="W28" s="131"/>
      <c r="X28" s="131"/>
      <c r="Y28" s="131"/>
      <c r="Z28" s="131"/>
      <c r="AA28" s="131"/>
      <c r="AB28" s="131"/>
      <c r="AC28" s="131"/>
      <c r="AD28" s="131"/>
      <c r="AE28" s="131"/>
      <c r="AF28" s="131"/>
      <c r="AG28" s="131"/>
      <c r="AH28" s="131"/>
      <c r="AI28" s="131"/>
      <c r="AJ28" s="131"/>
      <c r="AK28" s="131"/>
      <c r="AL28" s="132"/>
      <c r="AN28" s="74" t="s">
        <v>50</v>
      </c>
      <c r="AO28" s="71">
        <v>39</v>
      </c>
      <c r="AP28" s="68">
        <f>V74</f>
        <v>0</v>
      </c>
      <c r="AQ28" s="71">
        <v>39</v>
      </c>
      <c r="AR28" s="70">
        <f>W74</f>
        <v>0</v>
      </c>
      <c r="AS28" s="73">
        <v>9</v>
      </c>
      <c r="AT28" s="77">
        <f>Y74</f>
        <v>0</v>
      </c>
    </row>
    <row r="29" spans="2:46" ht="18.75" customHeight="1" thickTop="1" x14ac:dyDescent="0.3">
      <c r="B29" s="129"/>
      <c r="C29" s="130"/>
      <c r="D29" s="10">
        <v>1</v>
      </c>
      <c r="E29" s="5">
        <v>2</v>
      </c>
      <c r="F29" s="5">
        <v>3</v>
      </c>
      <c r="G29" s="6">
        <v>4</v>
      </c>
      <c r="H29" s="98">
        <v>5</v>
      </c>
      <c r="I29" s="108">
        <v>6</v>
      </c>
      <c r="J29" s="5">
        <v>7</v>
      </c>
      <c r="K29" s="5">
        <v>8</v>
      </c>
      <c r="L29" s="5">
        <v>9</v>
      </c>
      <c r="M29" s="5">
        <v>10</v>
      </c>
      <c r="N29" s="6">
        <v>11</v>
      </c>
      <c r="O29" s="7">
        <v>12</v>
      </c>
      <c r="P29" s="5">
        <v>13</v>
      </c>
      <c r="Q29" s="5">
        <v>14</v>
      </c>
      <c r="R29" s="5">
        <v>15</v>
      </c>
      <c r="S29" s="5">
        <v>16</v>
      </c>
      <c r="T29" s="5">
        <v>17</v>
      </c>
      <c r="U29" s="6">
        <v>18</v>
      </c>
      <c r="V29" s="7">
        <v>19</v>
      </c>
      <c r="W29" s="5">
        <v>20</v>
      </c>
      <c r="X29" s="5">
        <v>21</v>
      </c>
      <c r="Y29" s="5">
        <v>22</v>
      </c>
      <c r="Z29" s="5">
        <v>23</v>
      </c>
      <c r="AA29" s="5">
        <v>24</v>
      </c>
      <c r="AB29" s="6">
        <v>25</v>
      </c>
      <c r="AC29" s="7">
        <v>26</v>
      </c>
      <c r="AD29" s="5">
        <v>27</v>
      </c>
      <c r="AE29" s="5">
        <v>28</v>
      </c>
      <c r="AF29" s="5">
        <v>29</v>
      </c>
      <c r="AG29" s="8">
        <v>30</v>
      </c>
      <c r="AH29" s="133"/>
      <c r="AI29" s="131"/>
      <c r="AJ29" s="131"/>
      <c r="AK29" s="131"/>
      <c r="AL29" s="132"/>
      <c r="AN29" s="74" t="s">
        <v>52</v>
      </c>
      <c r="AO29" s="71">
        <v>43</v>
      </c>
      <c r="AP29" s="68">
        <f>V82</f>
        <v>0</v>
      </c>
      <c r="AQ29" s="71">
        <v>43</v>
      </c>
      <c r="AR29" s="70">
        <f>W82</f>
        <v>0</v>
      </c>
      <c r="AS29" s="73">
        <v>10</v>
      </c>
      <c r="AT29" s="77">
        <f>Y82</f>
        <v>0</v>
      </c>
    </row>
    <row r="30" spans="2:46" ht="18.75" customHeight="1" thickBot="1" x14ac:dyDescent="0.35">
      <c r="B30" s="129"/>
      <c r="C30" s="130"/>
      <c r="D30" s="60"/>
      <c r="E30" s="54"/>
      <c r="F30" s="54"/>
      <c r="G30" s="55"/>
      <c r="H30" s="99"/>
      <c r="I30" s="109"/>
      <c r="J30" s="54"/>
      <c r="K30" s="54"/>
      <c r="L30" s="54"/>
      <c r="M30" s="54"/>
      <c r="N30" s="55"/>
      <c r="O30" s="56"/>
      <c r="P30" s="54"/>
      <c r="Q30" s="54"/>
      <c r="R30" s="54"/>
      <c r="S30" s="54"/>
      <c r="T30" s="54"/>
      <c r="U30" s="55"/>
      <c r="V30" s="56"/>
      <c r="W30" s="54"/>
      <c r="X30" s="54"/>
      <c r="Y30" s="54"/>
      <c r="Z30" s="54"/>
      <c r="AA30" s="54"/>
      <c r="AB30" s="55"/>
      <c r="AC30" s="56"/>
      <c r="AD30" s="54"/>
      <c r="AE30" s="54"/>
      <c r="AF30" s="54"/>
      <c r="AG30" s="57"/>
      <c r="AH30" s="131"/>
      <c r="AI30" s="131"/>
      <c r="AJ30" s="131"/>
      <c r="AK30" s="131"/>
      <c r="AL30" s="132"/>
      <c r="AN30" s="74" t="s">
        <v>51</v>
      </c>
      <c r="AO30" s="71">
        <v>48</v>
      </c>
      <c r="AP30" s="68">
        <f>V90</f>
        <v>0</v>
      </c>
      <c r="AQ30" s="71">
        <v>48</v>
      </c>
      <c r="AR30" s="70">
        <f>W90</f>
        <v>0</v>
      </c>
      <c r="AS30" s="73">
        <v>11</v>
      </c>
      <c r="AT30" s="77">
        <f>Y90</f>
        <v>0</v>
      </c>
    </row>
    <row r="31" spans="2:46" ht="18.75" customHeight="1" thickTop="1" thickBot="1" x14ac:dyDescent="0.35">
      <c r="B31" s="146" t="s">
        <v>15</v>
      </c>
      <c r="C31" s="147"/>
      <c r="D31" s="131"/>
      <c r="E31" s="131"/>
      <c r="F31" s="131"/>
      <c r="G31" s="131"/>
      <c r="H31" s="131"/>
      <c r="I31" s="131"/>
      <c r="J31" s="131"/>
      <c r="K31" s="131"/>
      <c r="L31" s="131"/>
      <c r="M31" s="131"/>
      <c r="N31" s="131"/>
      <c r="O31" s="131"/>
      <c r="P31" s="131"/>
      <c r="Q31" s="131"/>
      <c r="R31" s="131"/>
      <c r="S31" s="131"/>
      <c r="T31" s="131"/>
      <c r="U31" s="131"/>
      <c r="V31" s="131"/>
      <c r="W31" s="131"/>
      <c r="X31" s="131"/>
      <c r="Y31" s="131"/>
      <c r="Z31" s="131"/>
      <c r="AA31" s="131"/>
      <c r="AB31" s="131"/>
      <c r="AC31" s="131"/>
      <c r="AD31" s="131"/>
      <c r="AE31" s="131"/>
      <c r="AF31" s="131"/>
      <c r="AG31" s="131"/>
      <c r="AH31" s="131"/>
      <c r="AI31" s="131"/>
      <c r="AJ31" s="131"/>
      <c r="AK31" s="131"/>
      <c r="AL31" s="132"/>
      <c r="AN31" s="78" t="s">
        <v>53</v>
      </c>
      <c r="AO31" s="79">
        <f>I2</f>
        <v>52</v>
      </c>
      <c r="AP31" s="80">
        <f>V98</f>
        <v>0</v>
      </c>
      <c r="AQ31" s="79">
        <f>N2</f>
        <v>52</v>
      </c>
      <c r="AR31" s="81">
        <f>W98</f>
        <v>0</v>
      </c>
      <c r="AS31" s="82">
        <f>X2</f>
        <v>13</v>
      </c>
      <c r="AT31" s="83">
        <f>Y98</f>
        <v>0</v>
      </c>
    </row>
    <row r="32" spans="2:46" ht="18.75" customHeight="1" thickBot="1" x14ac:dyDescent="0.3">
      <c r="B32" s="146"/>
      <c r="C32" s="147"/>
      <c r="D32" s="145" t="s">
        <v>7</v>
      </c>
      <c r="E32" s="145"/>
      <c r="F32" s="145"/>
      <c r="G32" s="145"/>
      <c r="H32" s="145"/>
      <c r="I32" s="145"/>
      <c r="J32" s="145"/>
      <c r="K32" s="131"/>
      <c r="L32" s="145" t="s">
        <v>1</v>
      </c>
      <c r="M32" s="145"/>
      <c r="N32" s="145"/>
      <c r="O32" s="145"/>
      <c r="P32" s="145"/>
      <c r="Q32" s="145"/>
      <c r="R32" s="145"/>
      <c r="S32" s="145"/>
      <c r="T32" s="145"/>
      <c r="U32" s="131"/>
      <c r="V32" s="145" t="s">
        <v>2</v>
      </c>
      <c r="W32" s="145"/>
      <c r="X32" s="145"/>
      <c r="Y32" s="145"/>
      <c r="Z32" s="145"/>
      <c r="AA32" s="145"/>
      <c r="AB32" s="145"/>
      <c r="AC32" s="131"/>
      <c r="AD32" s="145" t="s">
        <v>3</v>
      </c>
      <c r="AE32" s="145"/>
      <c r="AF32" s="145"/>
      <c r="AG32" s="145"/>
      <c r="AH32" s="145"/>
      <c r="AI32" s="145"/>
      <c r="AJ32" s="131"/>
      <c r="AK32" s="131"/>
      <c r="AL32" s="132"/>
      <c r="AN32" s="30"/>
      <c r="AO32" s="30"/>
      <c r="AP32" s="30"/>
      <c r="AQ32" s="30"/>
    </row>
    <row r="33" spans="2:49" ht="18.75" customHeight="1" x14ac:dyDescent="0.25">
      <c r="B33" s="129"/>
      <c r="C33" s="130"/>
      <c r="D33" s="3" t="s">
        <v>8</v>
      </c>
      <c r="E33" s="3" t="s">
        <v>9</v>
      </c>
      <c r="F33" s="3" t="s">
        <v>10</v>
      </c>
      <c r="G33" s="3" t="s">
        <v>11</v>
      </c>
      <c r="H33" s="3" t="s">
        <v>4</v>
      </c>
      <c r="I33" s="3" t="s">
        <v>5</v>
      </c>
      <c r="J33" s="3" t="s">
        <v>6</v>
      </c>
      <c r="K33" s="131"/>
      <c r="L33" s="3" t="s">
        <v>8</v>
      </c>
      <c r="M33" s="3" t="s">
        <v>9</v>
      </c>
      <c r="N33" s="3" t="s">
        <v>10</v>
      </c>
      <c r="O33" s="3" t="s">
        <v>11</v>
      </c>
      <c r="P33" s="3" t="s">
        <v>4</v>
      </c>
      <c r="Q33" s="3" t="s">
        <v>5</v>
      </c>
      <c r="R33" s="3" t="s">
        <v>6</v>
      </c>
      <c r="S33" s="3" t="s">
        <v>31</v>
      </c>
      <c r="T33" s="3" t="s">
        <v>32</v>
      </c>
      <c r="U33" s="131"/>
      <c r="V33" s="3" t="s">
        <v>8</v>
      </c>
      <c r="W33" s="3" t="s">
        <v>9</v>
      </c>
      <c r="X33" s="3" t="s">
        <v>10</v>
      </c>
      <c r="Y33" s="3" t="s">
        <v>11</v>
      </c>
      <c r="Z33" s="3" t="s">
        <v>4</v>
      </c>
      <c r="AA33" s="3" t="s">
        <v>5</v>
      </c>
      <c r="AB33" s="3" t="s">
        <v>6</v>
      </c>
      <c r="AC33" s="131"/>
      <c r="AD33" s="3" t="s">
        <v>8</v>
      </c>
      <c r="AE33" s="3" t="s">
        <v>9</v>
      </c>
      <c r="AF33" s="3" t="s">
        <v>10</v>
      </c>
      <c r="AG33" s="3" t="s">
        <v>11</v>
      </c>
      <c r="AH33" s="3" t="s">
        <v>4</v>
      </c>
      <c r="AI33" s="3" t="s">
        <v>5</v>
      </c>
      <c r="AJ33" s="131"/>
      <c r="AK33" s="131"/>
      <c r="AL33" s="132"/>
      <c r="AN33" s="164" t="s">
        <v>63</v>
      </c>
      <c r="AO33" s="165"/>
      <c r="AP33" s="165"/>
      <c r="AQ33" s="165"/>
      <c r="AR33" s="165"/>
      <c r="AS33" s="165"/>
      <c r="AT33" s="165"/>
      <c r="AU33" s="165"/>
      <c r="AV33" s="165"/>
      <c r="AW33" s="166"/>
    </row>
    <row r="34" spans="2:49" ht="18.75" customHeight="1" x14ac:dyDescent="0.25">
      <c r="B34" s="129"/>
      <c r="C34" s="130"/>
      <c r="D34" s="2">
        <f t="shared" ref="D34:J34" si="4">V26</f>
        <v>0</v>
      </c>
      <c r="E34" s="2">
        <f t="shared" si="4"/>
        <v>0</v>
      </c>
      <c r="F34" s="2">
        <f t="shared" si="4"/>
        <v>0</v>
      </c>
      <c r="G34" s="2">
        <f t="shared" si="4"/>
        <v>0</v>
      </c>
      <c r="H34" s="2">
        <f t="shared" si="4"/>
        <v>0</v>
      </c>
      <c r="I34" s="2">
        <f t="shared" si="4"/>
        <v>0</v>
      </c>
      <c r="J34" s="2">
        <f t="shared" si="4"/>
        <v>0</v>
      </c>
      <c r="K34" s="131"/>
      <c r="L34" s="2" cm="1">
        <f t="array" ref="L34">SUM(COUNTIF(D30:AH30,{"RH";"RHR"}))+0.5*SUM(COUNTIF(D30:AH30,{"*/RH";"RH/*"}))</f>
        <v>0</v>
      </c>
      <c r="M34" s="2" cm="1">
        <f t="array" ref="M34">SUM(COUNTIF(D30:AH30,{"CH";"CHR"}))+0.5*SUM(COUNTIF(D30:AH30,{"*/CH";"CH/*"}))</f>
        <v>0</v>
      </c>
      <c r="N34" s="2" cm="1">
        <f t="array" ref="N34">SUM(COUNTIF(D30:AH30,{"RR";"RRR"}))+0.5*SUM(COUNTIF(D30:AH30,{"*/RR";"RR/*"}))</f>
        <v>0</v>
      </c>
      <c r="O34" s="2" cm="1">
        <f t="array" ref="O34">SUM(COUNTIF(D30:AH30,{"CV";"CVR"}))+0.5*SUM(COUNTIF(D30:AH30,{"*/CV";"CV/*"}))</f>
        <v>0</v>
      </c>
      <c r="P34" s="2" cm="1">
        <f t="array" ref="P34">SUM(COUNTIF(D30:AH30,{"CN";"CNR"}))+0.5*SUM(COUNTIF(D30:AH30,{"*/CN";"CN/*"}))</f>
        <v>0</v>
      </c>
      <c r="Q34" s="2" cm="1">
        <f t="array" ref="Q34">SUM(COUNTIF(D30:AH30,{"JC";"JCR"}))+0.5*SUM(COUNTIF(D30:AH30,{"*/JC";"JC/*"}))</f>
        <v>0</v>
      </c>
      <c r="R34" s="2">
        <f>COUNTIF(D30:AH30,"MM")</f>
        <v>0</v>
      </c>
      <c r="S34" s="63"/>
      <c r="T34" s="63"/>
      <c r="U34" s="131"/>
      <c r="V34" s="2">
        <f>D34+L34+S34</f>
        <v>0</v>
      </c>
      <c r="W34" s="2">
        <f>E34+M34+T34</f>
        <v>0</v>
      </c>
      <c r="X34" s="2">
        <f t="shared" ref="X34:AB34" si="5">F34+N34</f>
        <v>0</v>
      </c>
      <c r="Y34" s="2">
        <f t="shared" si="5"/>
        <v>0</v>
      </c>
      <c r="Z34" s="2">
        <f t="shared" si="5"/>
        <v>0</v>
      </c>
      <c r="AA34" s="2">
        <f t="shared" si="5"/>
        <v>0</v>
      </c>
      <c r="AB34" s="2">
        <f t="shared" si="5"/>
        <v>0</v>
      </c>
      <c r="AC34" s="131"/>
      <c r="AD34" s="2">
        <f>I2-V34</f>
        <v>52</v>
      </c>
      <c r="AE34" s="2">
        <f>N2-W34</f>
        <v>52</v>
      </c>
      <c r="AF34" s="2">
        <f>S2-X34</f>
        <v>11</v>
      </c>
      <c r="AG34" s="2">
        <f>X2-Y34</f>
        <v>13</v>
      </c>
      <c r="AH34" s="2">
        <f>AH2-Z34</f>
        <v>25</v>
      </c>
      <c r="AI34" s="2">
        <f>AI26-Q34</f>
        <v>13</v>
      </c>
      <c r="AJ34" s="131"/>
      <c r="AK34" s="131"/>
      <c r="AL34" s="132"/>
      <c r="AN34" s="167"/>
      <c r="AO34" s="168"/>
      <c r="AP34" s="168"/>
      <c r="AQ34" s="168"/>
      <c r="AR34" s="168"/>
      <c r="AS34" s="168"/>
      <c r="AT34" s="168"/>
      <c r="AU34" s="168"/>
      <c r="AV34" s="168"/>
      <c r="AW34" s="169"/>
    </row>
    <row r="35" spans="2:49" ht="18.75" customHeight="1" x14ac:dyDescent="0.25">
      <c r="B35" s="138"/>
      <c r="C35" s="131"/>
      <c r="D35" s="131"/>
      <c r="E35" s="131"/>
      <c r="F35" s="131"/>
      <c r="G35" s="131"/>
      <c r="H35" s="131"/>
      <c r="I35" s="131"/>
      <c r="J35" s="131"/>
      <c r="K35" s="131"/>
      <c r="L35" s="131"/>
      <c r="M35" s="131"/>
      <c r="N35" s="131"/>
      <c r="O35" s="131"/>
      <c r="P35" s="131"/>
      <c r="Q35" s="131"/>
      <c r="R35" s="131"/>
      <c r="S35" s="131" t="s">
        <v>40</v>
      </c>
      <c r="T35" s="131" t="s">
        <v>40</v>
      </c>
      <c r="U35" s="131"/>
      <c r="V35" s="131"/>
      <c r="W35" s="131"/>
      <c r="X35" s="131"/>
      <c r="Y35" s="131"/>
      <c r="Z35" s="131"/>
      <c r="AA35" s="131"/>
      <c r="AB35" s="131"/>
      <c r="AC35" s="131"/>
      <c r="AD35" s="131"/>
      <c r="AE35" s="131"/>
      <c r="AF35" s="131"/>
      <c r="AG35" s="131"/>
      <c r="AH35" s="131"/>
      <c r="AI35" s="131"/>
      <c r="AJ35" s="131"/>
      <c r="AK35" s="131"/>
      <c r="AL35" s="132"/>
      <c r="AN35" s="74"/>
      <c r="AO35" s="90" t="s">
        <v>57</v>
      </c>
      <c r="AP35" s="90" t="s">
        <v>41</v>
      </c>
      <c r="AQ35" s="90" t="s">
        <v>58</v>
      </c>
      <c r="AR35" s="90" t="s">
        <v>59</v>
      </c>
      <c r="AS35" s="90" t="s">
        <v>60</v>
      </c>
      <c r="AT35" s="91" t="s">
        <v>62</v>
      </c>
      <c r="AU35" s="90" t="s">
        <v>64</v>
      </c>
      <c r="AV35" s="92"/>
      <c r="AW35" s="93"/>
    </row>
    <row r="36" spans="2:49" ht="18.75" customHeight="1" thickBot="1" x14ac:dyDescent="0.35">
      <c r="B36" s="134"/>
      <c r="C36" s="135"/>
      <c r="D36" s="136"/>
      <c r="E36" s="136"/>
      <c r="F36" s="136"/>
      <c r="G36" s="136"/>
      <c r="H36" s="136"/>
      <c r="I36" s="136"/>
      <c r="J36" s="136"/>
      <c r="K36" s="136"/>
      <c r="L36" s="136"/>
      <c r="M36" s="136"/>
      <c r="N36" s="136"/>
      <c r="O36" s="136"/>
      <c r="P36" s="136"/>
      <c r="Q36" s="136"/>
      <c r="R36" s="136"/>
      <c r="S36" s="136"/>
      <c r="T36" s="136"/>
      <c r="U36" s="136"/>
      <c r="V36" s="136"/>
      <c r="W36" s="136"/>
      <c r="X36" s="136"/>
      <c r="Y36" s="136"/>
      <c r="Z36" s="136"/>
      <c r="AA36" s="136"/>
      <c r="AB36" s="136"/>
      <c r="AC36" s="136"/>
      <c r="AD36" s="136"/>
      <c r="AE36" s="136"/>
      <c r="AF36" s="136"/>
      <c r="AG36" s="136"/>
      <c r="AH36" s="136"/>
      <c r="AI36" s="136"/>
      <c r="AJ36" s="136"/>
      <c r="AK36" s="136"/>
      <c r="AL36" s="137"/>
      <c r="AN36" s="74" t="s">
        <v>42</v>
      </c>
      <c r="AO36" s="67" cm="1">
        <f t="array" ref="AO36">SUM(COUNTIF(D6:AH6,{"*/OZ";"OZ/*"}))</f>
        <v>0</v>
      </c>
      <c r="AP36" s="67">
        <f>COUNTIF(D6:AH6,"CC")</f>
        <v>0</v>
      </c>
      <c r="AQ36" s="67">
        <f>COUNTIF(D6:AH6,"CP")</f>
        <v>0</v>
      </c>
      <c r="AR36" s="85">
        <f>COUNTIF(D6:AH6,"AG")</f>
        <v>0</v>
      </c>
      <c r="AS36" s="85">
        <f>COUNTIF(D6:AH6,"DS")</f>
        <v>0</v>
      </c>
      <c r="AT36" s="88">
        <f>COUNTIF(D6:AH6,"PS")</f>
        <v>0</v>
      </c>
      <c r="AU36" s="92">
        <f>COUNTIF(D6:AH6,"SI")</f>
        <v>0</v>
      </c>
      <c r="AV36" s="92"/>
      <c r="AW36" s="93"/>
    </row>
    <row r="37" spans="2:49" ht="18.75" customHeight="1" thickTop="1" x14ac:dyDescent="0.25">
      <c r="B37" s="127"/>
      <c r="C37" s="128"/>
      <c r="D37" s="4">
        <v>1</v>
      </c>
      <c r="E37" s="6">
        <v>2</v>
      </c>
      <c r="F37" s="98">
        <v>3</v>
      </c>
      <c r="G37" s="100">
        <v>4</v>
      </c>
      <c r="H37" s="5">
        <v>5</v>
      </c>
      <c r="I37" s="5">
        <v>6</v>
      </c>
      <c r="J37" s="5">
        <v>7</v>
      </c>
      <c r="K37" s="5">
        <v>8</v>
      </c>
      <c r="L37" s="6">
        <v>9</v>
      </c>
      <c r="M37" s="7">
        <v>10</v>
      </c>
      <c r="N37" s="5">
        <v>11</v>
      </c>
      <c r="O37" s="5">
        <v>12</v>
      </c>
      <c r="P37" s="5">
        <v>13</v>
      </c>
      <c r="Q37" s="7">
        <v>14</v>
      </c>
      <c r="R37" s="5">
        <v>15</v>
      </c>
      <c r="S37" s="6">
        <v>16</v>
      </c>
      <c r="T37" s="7">
        <v>17</v>
      </c>
      <c r="U37" s="5">
        <v>18</v>
      </c>
      <c r="V37" s="5">
        <v>19</v>
      </c>
      <c r="W37" s="5">
        <v>20</v>
      </c>
      <c r="X37" s="5">
        <v>21</v>
      </c>
      <c r="Y37" s="5">
        <v>22</v>
      </c>
      <c r="Z37" s="6">
        <v>23</v>
      </c>
      <c r="AA37" s="7">
        <v>24</v>
      </c>
      <c r="AB37" s="7">
        <v>25</v>
      </c>
      <c r="AC37" s="5">
        <v>26</v>
      </c>
      <c r="AD37" s="5">
        <v>27</v>
      </c>
      <c r="AE37" s="5">
        <v>28</v>
      </c>
      <c r="AF37" s="5">
        <v>29</v>
      </c>
      <c r="AG37" s="6">
        <v>30</v>
      </c>
      <c r="AH37" s="110">
        <v>31</v>
      </c>
      <c r="AI37" s="125"/>
      <c r="AJ37" s="125"/>
      <c r="AK37" s="125"/>
      <c r="AL37" s="126"/>
      <c r="AN37" s="74" t="s">
        <v>43</v>
      </c>
      <c r="AO37" s="67" cm="1">
        <f t="array" ref="AO37">SUM(COUNTIF(D14:AH14,{"*/OZ";"OZ/*"}))</f>
        <v>0</v>
      </c>
      <c r="AP37" s="67">
        <f>COUNTIF(D14:AH14,"CC")</f>
        <v>0</v>
      </c>
      <c r="AQ37" s="67">
        <f>COUNTIF(D14:AH14,"CP")</f>
        <v>0</v>
      </c>
      <c r="AR37" s="85">
        <f>COUNTIF(D14:AH14,"AG")</f>
        <v>0</v>
      </c>
      <c r="AS37" s="85">
        <f>COUNTIF(D14:AH14,"DS")</f>
        <v>0</v>
      </c>
      <c r="AT37" s="88">
        <f>COUNTIF(D14:AH14,"PS")</f>
        <v>0</v>
      </c>
      <c r="AU37" s="92">
        <f>COUNTIF(D14:AH14,"SI")</f>
        <v>0</v>
      </c>
      <c r="AV37" s="92"/>
      <c r="AW37" s="93"/>
    </row>
    <row r="38" spans="2:49" ht="18.75" customHeight="1" thickBot="1" x14ac:dyDescent="0.3">
      <c r="B38" s="127"/>
      <c r="C38" s="128"/>
      <c r="D38" s="53"/>
      <c r="E38" s="55"/>
      <c r="F38" s="99"/>
      <c r="G38" s="101"/>
      <c r="H38" s="54"/>
      <c r="I38" s="54"/>
      <c r="J38" s="54"/>
      <c r="K38" s="54"/>
      <c r="L38" s="55"/>
      <c r="M38" s="56"/>
      <c r="N38" s="54"/>
      <c r="O38" s="54"/>
      <c r="P38" s="54"/>
      <c r="Q38" s="56"/>
      <c r="R38" s="54"/>
      <c r="S38" s="55"/>
      <c r="T38" s="56"/>
      <c r="U38" s="54"/>
      <c r="V38" s="54"/>
      <c r="W38" s="54"/>
      <c r="X38" s="54"/>
      <c r="Y38" s="54"/>
      <c r="Z38" s="55"/>
      <c r="AA38" s="56"/>
      <c r="AB38" s="56"/>
      <c r="AC38" s="54"/>
      <c r="AD38" s="54"/>
      <c r="AE38" s="54"/>
      <c r="AF38" s="54"/>
      <c r="AG38" s="55"/>
      <c r="AH38" s="111"/>
      <c r="AI38" s="125"/>
      <c r="AJ38" s="125"/>
      <c r="AK38" s="125"/>
      <c r="AL38" s="126"/>
      <c r="AN38" s="74" t="s">
        <v>44</v>
      </c>
      <c r="AO38" s="67" cm="1">
        <f t="array" ref="AO38">SUM(COUNTIF(D22:AH22,{"*/OZ";"OZ/*"}))</f>
        <v>0</v>
      </c>
      <c r="AP38" s="67">
        <f>COUNTIF(D22:AH22,"CC")</f>
        <v>0</v>
      </c>
      <c r="AQ38" s="67">
        <f>COUNTIF(D22:AH22,"CP")</f>
        <v>0</v>
      </c>
      <c r="AR38" s="85">
        <f>COUNTIF(D22:AH22,"AG")</f>
        <v>0</v>
      </c>
      <c r="AS38" s="85">
        <f>COUNTIF(D22:AH22,"DS")</f>
        <v>0</v>
      </c>
      <c r="AT38" s="88">
        <f>COUNTIF(D22:AH22,"PS")</f>
        <v>0</v>
      </c>
      <c r="AU38" s="92">
        <f>COUNTIF(D22:AH22,"SI")</f>
        <v>0</v>
      </c>
      <c r="AV38" s="92"/>
      <c r="AW38" s="93"/>
    </row>
    <row r="39" spans="2:49" ht="18.75" customHeight="1" thickTop="1" x14ac:dyDescent="0.25">
      <c r="B39" s="148" t="s">
        <v>16</v>
      </c>
      <c r="C39" s="149"/>
      <c r="D39" s="125"/>
      <c r="E39" s="125"/>
      <c r="F39" s="125"/>
      <c r="G39" s="125"/>
      <c r="H39" s="125"/>
      <c r="I39" s="125"/>
      <c r="J39" s="125"/>
      <c r="K39" s="125"/>
      <c r="L39" s="125"/>
      <c r="M39" s="125"/>
      <c r="N39" s="125"/>
      <c r="O39" s="125"/>
      <c r="P39" s="125"/>
      <c r="Q39" s="125"/>
      <c r="R39" s="125"/>
      <c r="S39" s="125"/>
      <c r="T39" s="125"/>
      <c r="U39" s="125"/>
      <c r="V39" s="125"/>
      <c r="W39" s="125"/>
      <c r="X39" s="125"/>
      <c r="Y39" s="125"/>
      <c r="Z39" s="125"/>
      <c r="AA39" s="125"/>
      <c r="AB39" s="125"/>
      <c r="AC39" s="125"/>
      <c r="AD39" s="125"/>
      <c r="AE39" s="125"/>
      <c r="AF39" s="125"/>
      <c r="AG39" s="125"/>
      <c r="AH39" s="125"/>
      <c r="AI39" s="125"/>
      <c r="AJ39" s="125"/>
      <c r="AK39" s="125"/>
      <c r="AL39" s="126"/>
      <c r="AN39" s="74" t="s">
        <v>45</v>
      </c>
      <c r="AO39" s="67" cm="1">
        <f t="array" ref="AO39">SUM(COUNTIF(D30:AH30,{"*/OZ";"OZ/*"}))</f>
        <v>0</v>
      </c>
      <c r="AP39" s="67">
        <f>COUNTIF(D30:AH30,"CC")</f>
        <v>0</v>
      </c>
      <c r="AQ39" s="67">
        <f>COUNTIF(D30:AH30,"CP")</f>
        <v>0</v>
      </c>
      <c r="AR39" s="85">
        <f>COUNTIF(D30:AH30,"AG")</f>
        <v>0</v>
      </c>
      <c r="AS39" s="85">
        <f>COUNTIF(D30:AH30,"DS")</f>
        <v>0</v>
      </c>
      <c r="AT39" s="88">
        <f>COUNTIF(D30:AH30,"PS")</f>
        <v>0</v>
      </c>
      <c r="AU39" s="92">
        <f>COUNTIF(D30:AH30,"SI")</f>
        <v>0</v>
      </c>
      <c r="AV39" s="92"/>
      <c r="AW39" s="93"/>
    </row>
    <row r="40" spans="2:49" ht="18.75" customHeight="1" x14ac:dyDescent="0.25">
      <c r="B40" s="148"/>
      <c r="C40" s="149"/>
      <c r="D40" s="145" t="s">
        <v>7</v>
      </c>
      <c r="E40" s="145"/>
      <c r="F40" s="145"/>
      <c r="G40" s="145"/>
      <c r="H40" s="145"/>
      <c r="I40" s="145"/>
      <c r="J40" s="145"/>
      <c r="K40" s="125"/>
      <c r="L40" s="145" t="s">
        <v>1</v>
      </c>
      <c r="M40" s="145"/>
      <c r="N40" s="145"/>
      <c r="O40" s="145"/>
      <c r="P40" s="145"/>
      <c r="Q40" s="145"/>
      <c r="R40" s="145"/>
      <c r="S40" s="145"/>
      <c r="T40" s="145"/>
      <c r="U40" s="125"/>
      <c r="V40" s="145" t="s">
        <v>2</v>
      </c>
      <c r="W40" s="145"/>
      <c r="X40" s="145"/>
      <c r="Y40" s="145"/>
      <c r="Z40" s="145"/>
      <c r="AA40" s="145"/>
      <c r="AB40" s="145"/>
      <c r="AC40" s="125"/>
      <c r="AD40" s="145" t="s">
        <v>3</v>
      </c>
      <c r="AE40" s="145"/>
      <c r="AF40" s="145"/>
      <c r="AG40" s="145"/>
      <c r="AH40" s="145"/>
      <c r="AI40" s="145"/>
      <c r="AJ40" s="125"/>
      <c r="AK40" s="125"/>
      <c r="AL40" s="126"/>
      <c r="AN40" s="74" t="s">
        <v>46</v>
      </c>
      <c r="AO40" s="67" cm="1">
        <f t="array" ref="AO40">SUM(COUNTIF(D38:AH38,{"*/OZ";"OZ/*"}))</f>
        <v>0</v>
      </c>
      <c r="AP40" s="67">
        <f>COUNTIF(D38:AH38,"CC")</f>
        <v>0</v>
      </c>
      <c r="AQ40" s="67">
        <f>COUNTIF(D38:AH38,"CP")</f>
        <v>0</v>
      </c>
      <c r="AR40" s="85">
        <f>COUNTIF(D38:AH38,"AG")</f>
        <v>0</v>
      </c>
      <c r="AS40" s="85">
        <f>COUNTIF(D38:AH38,"DS")</f>
        <v>0</v>
      </c>
      <c r="AT40" s="88">
        <f>COUNTIF(D38:AH38,"PS")</f>
        <v>0</v>
      </c>
      <c r="AU40" s="88">
        <f>COUNTIF(D38:AH38,"SI")</f>
        <v>0</v>
      </c>
      <c r="AV40" s="92"/>
      <c r="AW40" s="93"/>
    </row>
    <row r="41" spans="2:49" ht="18.75" customHeight="1" x14ac:dyDescent="0.25">
      <c r="B41" s="127"/>
      <c r="C41" s="128"/>
      <c r="D41" s="3" t="s">
        <v>8</v>
      </c>
      <c r="E41" s="3" t="s">
        <v>9</v>
      </c>
      <c r="F41" s="3" t="s">
        <v>10</v>
      </c>
      <c r="G41" s="3" t="s">
        <v>11</v>
      </c>
      <c r="H41" s="3" t="s">
        <v>4</v>
      </c>
      <c r="I41" s="3" t="s">
        <v>5</v>
      </c>
      <c r="J41" s="3" t="s">
        <v>6</v>
      </c>
      <c r="K41" s="125"/>
      <c r="L41" s="3" t="s">
        <v>8</v>
      </c>
      <c r="M41" s="3" t="s">
        <v>9</v>
      </c>
      <c r="N41" s="3" t="s">
        <v>10</v>
      </c>
      <c r="O41" s="3" t="s">
        <v>11</v>
      </c>
      <c r="P41" s="3" t="s">
        <v>4</v>
      </c>
      <c r="Q41" s="3" t="s">
        <v>5</v>
      </c>
      <c r="R41" s="3" t="s">
        <v>6</v>
      </c>
      <c r="S41" s="3" t="s">
        <v>31</v>
      </c>
      <c r="T41" s="3" t="s">
        <v>32</v>
      </c>
      <c r="U41" s="125"/>
      <c r="V41" s="3" t="s">
        <v>8</v>
      </c>
      <c r="W41" s="3" t="s">
        <v>9</v>
      </c>
      <c r="X41" s="3" t="s">
        <v>10</v>
      </c>
      <c r="Y41" s="3" t="s">
        <v>11</v>
      </c>
      <c r="Z41" s="3" t="s">
        <v>4</v>
      </c>
      <c r="AA41" s="3" t="s">
        <v>5</v>
      </c>
      <c r="AB41" s="3" t="s">
        <v>6</v>
      </c>
      <c r="AC41" s="125"/>
      <c r="AD41" s="3" t="s">
        <v>8</v>
      </c>
      <c r="AE41" s="3" t="s">
        <v>9</v>
      </c>
      <c r="AF41" s="3" t="s">
        <v>10</v>
      </c>
      <c r="AG41" s="3" t="s">
        <v>11</v>
      </c>
      <c r="AH41" s="3" t="s">
        <v>4</v>
      </c>
      <c r="AI41" s="3" t="s">
        <v>5</v>
      </c>
      <c r="AJ41" s="125"/>
      <c r="AK41" s="125"/>
      <c r="AL41" s="126"/>
      <c r="AN41" s="74" t="s">
        <v>47</v>
      </c>
      <c r="AO41" s="67" cm="1">
        <f t="array" ref="AO41">SUM(COUNTIF(D46:AH46,{"*/OZ";"OZ/*"}))</f>
        <v>0</v>
      </c>
      <c r="AP41" s="67">
        <f>COUNTIF(D46:AH46,"CC")</f>
        <v>0</v>
      </c>
      <c r="AQ41" s="67">
        <f>COUNTIF(D46:AH46,"CP")</f>
        <v>0</v>
      </c>
      <c r="AR41" s="85">
        <f>COUNTIF(D46:AH46,"AG")</f>
        <v>0</v>
      </c>
      <c r="AS41" s="85">
        <f>COUNTIF(D46:AH46,"DS")</f>
        <v>0</v>
      </c>
      <c r="AT41" s="88">
        <f>COUNTIF(D46:AH46,"PS")</f>
        <v>0</v>
      </c>
      <c r="AU41" s="92">
        <f>COUNTIF(D46:AH46,"SI")</f>
        <v>0</v>
      </c>
      <c r="AV41" s="92"/>
      <c r="AW41" s="93"/>
    </row>
    <row r="42" spans="2:49" ht="18.75" customHeight="1" x14ac:dyDescent="0.25">
      <c r="B42" s="127"/>
      <c r="C42" s="128"/>
      <c r="D42" s="2">
        <f t="shared" ref="D42:J42" si="6">V34</f>
        <v>0</v>
      </c>
      <c r="E42" s="2">
        <f t="shared" si="6"/>
        <v>0</v>
      </c>
      <c r="F42" s="2">
        <f t="shared" si="6"/>
        <v>0</v>
      </c>
      <c r="G42" s="2">
        <f t="shared" si="6"/>
        <v>0</v>
      </c>
      <c r="H42" s="2">
        <f t="shared" si="6"/>
        <v>0</v>
      </c>
      <c r="I42" s="2">
        <f t="shared" si="6"/>
        <v>0</v>
      </c>
      <c r="J42" s="2">
        <f t="shared" si="6"/>
        <v>0</v>
      </c>
      <c r="K42" s="125"/>
      <c r="L42" s="2" cm="1">
        <f t="array" ref="L42">SUM(COUNTIF(D38:AH38,{"RH";"RHR"}))+0.5*SUM(COUNTIF(D38:AH38,{"*/RH";"RH/*"}))</f>
        <v>0</v>
      </c>
      <c r="M42" s="2" cm="1">
        <f t="array" ref="M42">SUM(COUNTIF(D38:AH38,{"CH";"CHR"}))+0.5*SUM(COUNTIF(D38:AH38,{"*/CH";"CH/*"}))</f>
        <v>0</v>
      </c>
      <c r="N42" s="2" cm="1">
        <f t="array" ref="N42">SUM(COUNTIF(D38:AH38,{"RR";"RRR"}))+0.5*SUM(COUNTIF(D38:AH38,{"*/RR";"RR/*"}))</f>
        <v>0</v>
      </c>
      <c r="O42" s="2" cm="1">
        <f t="array" ref="O42">SUM(COUNTIF(D38:AH38,{"CV";"CVR"}))+0.5*SUM(COUNTIF(D38:AH38,{"*/CV";"CV/*"}))</f>
        <v>0</v>
      </c>
      <c r="P42" s="2" cm="1">
        <f t="array" ref="P42">SUM(COUNTIF(D38:AH38,{"CN";"CNR"}))+0.5*SUM(COUNTIF(D38:AH38,{"*/CN";"CN/*"}))</f>
        <v>0</v>
      </c>
      <c r="Q42" s="2" cm="1">
        <f t="array" ref="Q42">SUM(COUNTIF(D38:AH38,{"JC";"JCR"}))+0.5*SUM(COUNTIF(D38:AH38,{"*/JC";"JC/*"}))</f>
        <v>0</v>
      </c>
      <c r="R42" s="2">
        <f>COUNTIF(D38:AH38,"MM")</f>
        <v>0</v>
      </c>
      <c r="S42" s="63"/>
      <c r="T42" s="63"/>
      <c r="U42" s="125"/>
      <c r="V42" s="2">
        <f>D42+L42+S42</f>
        <v>0</v>
      </c>
      <c r="W42" s="2">
        <f>E42+M42+T42</f>
        <v>0</v>
      </c>
      <c r="X42" s="2">
        <f t="shared" ref="X42:AB42" si="7">F42+N42</f>
        <v>0</v>
      </c>
      <c r="Y42" s="2">
        <f t="shared" si="7"/>
        <v>0</v>
      </c>
      <c r="Z42" s="2">
        <f t="shared" si="7"/>
        <v>0</v>
      </c>
      <c r="AA42" s="2">
        <f t="shared" si="7"/>
        <v>0</v>
      </c>
      <c r="AB42" s="2">
        <f t="shared" si="7"/>
        <v>0</v>
      </c>
      <c r="AC42" s="125"/>
      <c r="AD42" s="2">
        <f>I2-V42</f>
        <v>52</v>
      </c>
      <c r="AE42" s="2">
        <f>N2-W42</f>
        <v>52</v>
      </c>
      <c r="AF42" s="2">
        <f>S2-X42</f>
        <v>11</v>
      </c>
      <c r="AG42" s="2">
        <f>X2-Y42</f>
        <v>13</v>
      </c>
      <c r="AH42" s="2">
        <f>AH2-Z42</f>
        <v>25</v>
      </c>
      <c r="AI42" s="2">
        <f>AI34-Q42</f>
        <v>13</v>
      </c>
      <c r="AJ42" s="125"/>
      <c r="AK42" s="125"/>
      <c r="AL42" s="126"/>
      <c r="AN42" s="74" t="s">
        <v>48</v>
      </c>
      <c r="AO42" s="67" cm="1">
        <f t="array" ref="AO42">SUM(COUNTIF(D54:AH54,{"*/OZ";"OZ/*"}))</f>
        <v>0</v>
      </c>
      <c r="AP42" s="67">
        <f>COUNTIF(D54:AH54,"CC")</f>
        <v>0</v>
      </c>
      <c r="AQ42" s="67">
        <f>COUNTIF(D54:AH54,"CP")</f>
        <v>0</v>
      </c>
      <c r="AR42" s="85">
        <f>COUNTIF(D54:AH54,"AG")</f>
        <v>0</v>
      </c>
      <c r="AS42" s="85">
        <f>COUNTIF(D54:AH54,"DS")</f>
        <v>0</v>
      </c>
      <c r="AT42" s="88">
        <f>COUNTIF(D54:AH54,"PS")</f>
        <v>0</v>
      </c>
      <c r="AU42" s="92">
        <f>COUNTIF(D54:AH54,"SI")</f>
        <v>0</v>
      </c>
      <c r="AV42" s="92"/>
      <c r="AW42" s="93"/>
    </row>
    <row r="43" spans="2:49" ht="18.75" customHeight="1" x14ac:dyDescent="0.25">
      <c r="B43" s="127"/>
      <c r="C43" s="128"/>
      <c r="D43" s="125"/>
      <c r="E43" s="125"/>
      <c r="F43" s="125"/>
      <c r="G43" s="125"/>
      <c r="H43" s="125"/>
      <c r="I43" s="125"/>
      <c r="J43" s="125"/>
      <c r="K43" s="125"/>
      <c r="L43" s="125"/>
      <c r="M43" s="125"/>
      <c r="N43" s="125"/>
      <c r="O43" s="125"/>
      <c r="P43" s="125"/>
      <c r="Q43" s="125"/>
      <c r="R43" s="125"/>
      <c r="S43" s="125" t="s">
        <v>40</v>
      </c>
      <c r="T43" s="125" t="s">
        <v>40</v>
      </c>
      <c r="U43" s="125"/>
      <c r="V43" s="125"/>
      <c r="W43" s="125"/>
      <c r="X43" s="125"/>
      <c r="Y43" s="125"/>
      <c r="Z43" s="125"/>
      <c r="AA43" s="125"/>
      <c r="AB43" s="125"/>
      <c r="AC43" s="125"/>
      <c r="AD43" s="125"/>
      <c r="AE43" s="125"/>
      <c r="AF43" s="125"/>
      <c r="AG43" s="125"/>
      <c r="AH43" s="125"/>
      <c r="AI43" s="125"/>
      <c r="AJ43" s="125"/>
      <c r="AK43" s="125"/>
      <c r="AL43" s="126"/>
      <c r="AN43" s="74" t="s">
        <v>49</v>
      </c>
      <c r="AO43" s="67" cm="1">
        <f t="array" ref="AO43">SUM(COUNTIF(D62:AH62,{"*/OZ";"OZ/*"}))</f>
        <v>0</v>
      </c>
      <c r="AP43" s="67">
        <f>COUNTIF(D62:AH62,"CC")</f>
        <v>0</v>
      </c>
      <c r="AQ43" s="67">
        <f>COUNTIF(D62:AH62,"CP")</f>
        <v>0</v>
      </c>
      <c r="AR43" s="85">
        <f>COUNTIF(D62:AH62,"AG")</f>
        <v>0</v>
      </c>
      <c r="AS43" s="85">
        <f>COUNTIF(D62:AH62,"DS")</f>
        <v>0</v>
      </c>
      <c r="AT43" s="88">
        <f>COUNTIF(D62:AH62,"PS")</f>
        <v>0</v>
      </c>
      <c r="AU43" s="92">
        <f>COUNTIF(D62:AH62,"SI")</f>
        <v>0</v>
      </c>
      <c r="AV43" s="92"/>
      <c r="AW43" s="93"/>
    </row>
    <row r="44" spans="2:49" ht="18.75" customHeight="1" thickBot="1" x14ac:dyDescent="0.3">
      <c r="B44" s="129"/>
      <c r="C44" s="130"/>
      <c r="D44" s="131"/>
      <c r="E44" s="131"/>
      <c r="F44" s="131"/>
      <c r="G44" s="131"/>
      <c r="H44" s="131"/>
      <c r="I44" s="131"/>
      <c r="J44" s="131"/>
      <c r="K44" s="131"/>
      <c r="L44" s="131"/>
      <c r="M44" s="131"/>
      <c r="N44" s="131"/>
      <c r="O44" s="131"/>
      <c r="P44" s="131"/>
      <c r="Q44" s="131"/>
      <c r="R44" s="131"/>
      <c r="S44" s="131"/>
      <c r="T44" s="131"/>
      <c r="U44" s="131"/>
      <c r="V44" s="131"/>
      <c r="W44" s="131"/>
      <c r="X44" s="131"/>
      <c r="Y44" s="131"/>
      <c r="Z44" s="131"/>
      <c r="AA44" s="131"/>
      <c r="AB44" s="131"/>
      <c r="AC44" s="131"/>
      <c r="AD44" s="131"/>
      <c r="AE44" s="131"/>
      <c r="AF44" s="131"/>
      <c r="AG44" s="131"/>
      <c r="AH44" s="131"/>
      <c r="AI44" s="131"/>
      <c r="AJ44" s="131"/>
      <c r="AK44" s="131"/>
      <c r="AL44" s="132"/>
      <c r="AN44" s="74" t="s">
        <v>50</v>
      </c>
      <c r="AO44" s="67" cm="1">
        <f t="array" ref="AO44">SUM(COUNTIF(D70:AH70,{"*/OZ";"OZ/*"}))</f>
        <v>0</v>
      </c>
      <c r="AP44" s="67">
        <f>COUNTIF(D70:AH70,"CC")</f>
        <v>0</v>
      </c>
      <c r="AQ44" s="67">
        <f>COUNTIF(D70:AH70,"CP")</f>
        <v>0</v>
      </c>
      <c r="AR44" s="85">
        <f>COUNTIF(D70:AH70,"AG")</f>
        <v>0</v>
      </c>
      <c r="AS44" s="85">
        <f>COUNTIF(D70:AH70,"DS")</f>
        <v>0</v>
      </c>
      <c r="AT44" s="88">
        <f>COUNTIF(D70:AH70,"PS")</f>
        <v>0</v>
      </c>
      <c r="AU44" s="92">
        <f>COUNTIF(D70:AH70,"SI")</f>
        <v>0</v>
      </c>
      <c r="AV44" s="92"/>
      <c r="AW44" s="93"/>
    </row>
    <row r="45" spans="2:49" ht="18.75" customHeight="1" thickTop="1" x14ac:dyDescent="0.25">
      <c r="B45" s="129"/>
      <c r="C45" s="130"/>
      <c r="D45" s="100">
        <v>1</v>
      </c>
      <c r="E45" s="5">
        <v>2</v>
      </c>
      <c r="F45" s="5">
        <v>3</v>
      </c>
      <c r="G45" s="5">
        <v>4</v>
      </c>
      <c r="H45" s="5">
        <v>5</v>
      </c>
      <c r="I45" s="6">
        <v>6</v>
      </c>
      <c r="J45" s="7">
        <v>7</v>
      </c>
      <c r="K45" s="5">
        <v>8</v>
      </c>
      <c r="L45" s="5">
        <v>9</v>
      </c>
      <c r="M45" s="5">
        <v>10</v>
      </c>
      <c r="N45" s="5">
        <v>11</v>
      </c>
      <c r="O45" s="5">
        <v>12</v>
      </c>
      <c r="P45" s="6">
        <v>13</v>
      </c>
      <c r="Q45" s="7">
        <v>14</v>
      </c>
      <c r="R45" s="5">
        <v>15</v>
      </c>
      <c r="S45" s="5">
        <v>16</v>
      </c>
      <c r="T45" s="5">
        <v>17</v>
      </c>
      <c r="U45" s="5">
        <v>18</v>
      </c>
      <c r="V45" s="5">
        <v>19</v>
      </c>
      <c r="W45" s="6">
        <v>20</v>
      </c>
      <c r="X45" s="7">
        <v>21</v>
      </c>
      <c r="Y45" s="5">
        <v>22</v>
      </c>
      <c r="Z45" s="5">
        <v>23</v>
      </c>
      <c r="AA45" s="5">
        <v>24</v>
      </c>
      <c r="AB45" s="5">
        <v>25</v>
      </c>
      <c r="AC45" s="5">
        <v>26</v>
      </c>
      <c r="AD45" s="6">
        <v>27</v>
      </c>
      <c r="AE45" s="98">
        <v>28</v>
      </c>
      <c r="AF45" s="100">
        <v>29</v>
      </c>
      <c r="AG45" s="8">
        <v>30</v>
      </c>
      <c r="AH45" s="133"/>
      <c r="AI45" s="131"/>
      <c r="AJ45" s="131"/>
      <c r="AK45" s="131"/>
      <c r="AL45" s="132"/>
      <c r="AN45" s="74" t="s">
        <v>52</v>
      </c>
      <c r="AO45" s="67" cm="1">
        <f t="array" ref="AO45">SUM(COUNTIF(D78:AH78,{"*/OZ";"OZ/*"}))</f>
        <v>0</v>
      </c>
      <c r="AP45" s="67">
        <f>COUNTIF(D78:AH78,"CC")</f>
        <v>0</v>
      </c>
      <c r="AQ45" s="67">
        <f>COUNTIF(D78:AH78,"CP")</f>
        <v>0</v>
      </c>
      <c r="AR45" s="85">
        <f>COUNTIF(D78:AH78,"AG")</f>
        <v>0</v>
      </c>
      <c r="AS45" s="85">
        <f>COUNTIF(D78:AH78,"DS")</f>
        <v>0</v>
      </c>
      <c r="AT45" s="88">
        <f>COUNTIF(D78:AH78,"PS")</f>
        <v>0</v>
      </c>
      <c r="AU45" s="92">
        <f>COUNTIF(D78:AH78,"SI")</f>
        <v>0</v>
      </c>
      <c r="AV45" s="92"/>
      <c r="AW45" s="93"/>
    </row>
    <row r="46" spans="2:49" ht="18.75" customHeight="1" thickBot="1" x14ac:dyDescent="0.3">
      <c r="B46" s="129"/>
      <c r="C46" s="130"/>
      <c r="D46" s="101"/>
      <c r="E46" s="54"/>
      <c r="F46" s="54"/>
      <c r="G46" s="54"/>
      <c r="H46" s="54"/>
      <c r="I46" s="55"/>
      <c r="J46" s="56"/>
      <c r="K46" s="54"/>
      <c r="L46" s="54"/>
      <c r="M46" s="54"/>
      <c r="N46" s="54"/>
      <c r="O46" s="54"/>
      <c r="P46" s="55"/>
      <c r="Q46" s="56"/>
      <c r="R46" s="54"/>
      <c r="S46" s="54"/>
      <c r="T46" s="54"/>
      <c r="U46" s="54"/>
      <c r="V46" s="54"/>
      <c r="W46" s="55"/>
      <c r="X46" s="56"/>
      <c r="Y46" s="54"/>
      <c r="Z46" s="54"/>
      <c r="AA46" s="54"/>
      <c r="AB46" s="54"/>
      <c r="AC46" s="54"/>
      <c r="AD46" s="55"/>
      <c r="AE46" s="99"/>
      <c r="AF46" s="101"/>
      <c r="AG46" s="57"/>
      <c r="AH46" s="131"/>
      <c r="AI46" s="131"/>
      <c r="AJ46" s="131"/>
      <c r="AK46" s="131"/>
      <c r="AL46" s="132"/>
      <c r="AN46" s="74" t="s">
        <v>51</v>
      </c>
      <c r="AO46" s="67" cm="1">
        <f t="array" ref="AO46">SUM(COUNTIF(D86:AH86,{"*/OZ";"OZ/*"}))</f>
        <v>0</v>
      </c>
      <c r="AP46" s="67">
        <f>COUNTIF(D86:AH86,"CC")</f>
        <v>0</v>
      </c>
      <c r="AQ46" s="67">
        <f>COUNTIF(D86:AH86,"CP")</f>
        <v>0</v>
      </c>
      <c r="AR46" s="85">
        <f>COUNTIF(D86:AH86,"AG")</f>
        <v>0</v>
      </c>
      <c r="AS46" s="85">
        <f>COUNTIF(D86:AH86,"DS")</f>
        <v>0</v>
      </c>
      <c r="AT46" s="88">
        <f>COUNTIF(D86:AH86,"PS")</f>
        <v>0</v>
      </c>
      <c r="AU46" s="92">
        <f>COUNTIF(D86:AH86,"SI")</f>
        <v>0</v>
      </c>
      <c r="AV46" s="92"/>
      <c r="AW46" s="93"/>
    </row>
    <row r="47" spans="2:49" ht="18.75" customHeight="1" thickTop="1" thickBot="1" x14ac:dyDescent="0.3">
      <c r="B47" s="146" t="s">
        <v>17</v>
      </c>
      <c r="C47" s="147"/>
      <c r="D47" s="131"/>
      <c r="E47" s="131"/>
      <c r="F47" s="131"/>
      <c r="G47" s="131"/>
      <c r="H47" s="131"/>
      <c r="I47" s="131"/>
      <c r="J47" s="131"/>
      <c r="K47" s="131"/>
      <c r="L47" s="131"/>
      <c r="M47" s="131"/>
      <c r="N47" s="131"/>
      <c r="O47" s="131"/>
      <c r="P47" s="131"/>
      <c r="Q47" s="131"/>
      <c r="R47" s="131"/>
      <c r="S47" s="131"/>
      <c r="T47" s="131"/>
      <c r="U47" s="131"/>
      <c r="V47" s="131"/>
      <c r="W47" s="131"/>
      <c r="X47" s="131"/>
      <c r="Y47" s="131"/>
      <c r="Z47" s="131"/>
      <c r="AA47" s="131"/>
      <c r="AB47" s="131"/>
      <c r="AC47" s="131"/>
      <c r="AD47" s="131"/>
      <c r="AE47" s="131"/>
      <c r="AF47" s="131"/>
      <c r="AG47" s="131"/>
      <c r="AH47" s="131"/>
      <c r="AI47" s="131"/>
      <c r="AJ47" s="131"/>
      <c r="AK47" s="131"/>
      <c r="AL47" s="132"/>
      <c r="AN47" s="78" t="s">
        <v>53</v>
      </c>
      <c r="AO47" s="67" cm="1">
        <f t="array" ref="AO47">SUM(COUNTIF(D94:AH94,{"*/OZ";"OZ/*"}))</f>
        <v>0</v>
      </c>
      <c r="AP47" s="67">
        <f>COUNTIF(D94:AH94,"CC")</f>
        <v>0</v>
      </c>
      <c r="AQ47" s="67">
        <f>COUNTIF(D94:AH94,"CP")</f>
        <v>0</v>
      </c>
      <c r="AR47" s="85">
        <f>COUNTIF(D94:AH94,"AG")</f>
        <v>0</v>
      </c>
      <c r="AS47" s="85">
        <f>COUNTIF(D94:AH94,"DS")</f>
        <v>0</v>
      </c>
      <c r="AT47" s="88">
        <f>COUNTIF(D94:AH94,"PS")</f>
        <v>0</v>
      </c>
      <c r="AU47" s="94">
        <f>COUNTIF(D94:AH94,"SI")</f>
        <v>0</v>
      </c>
      <c r="AV47" s="94"/>
      <c r="AW47" s="95"/>
    </row>
    <row r="48" spans="2:49" ht="18.75" customHeight="1" thickBot="1" x14ac:dyDescent="0.35">
      <c r="B48" s="146"/>
      <c r="C48" s="147"/>
      <c r="D48" s="145" t="s">
        <v>7</v>
      </c>
      <c r="E48" s="145"/>
      <c r="F48" s="145"/>
      <c r="G48" s="145"/>
      <c r="H48" s="145"/>
      <c r="I48" s="145"/>
      <c r="J48" s="145"/>
      <c r="K48" s="131"/>
      <c r="L48" s="145" t="s">
        <v>1</v>
      </c>
      <c r="M48" s="145"/>
      <c r="N48" s="145"/>
      <c r="O48" s="145"/>
      <c r="P48" s="145"/>
      <c r="Q48" s="145"/>
      <c r="R48" s="145"/>
      <c r="S48" s="145"/>
      <c r="T48" s="145"/>
      <c r="U48" s="131"/>
      <c r="V48" s="145" t="s">
        <v>2</v>
      </c>
      <c r="W48" s="145"/>
      <c r="X48" s="145"/>
      <c r="Y48" s="145"/>
      <c r="Z48" s="145"/>
      <c r="AA48" s="145"/>
      <c r="AB48" s="145"/>
      <c r="AC48" s="131"/>
      <c r="AD48" s="145" t="s">
        <v>3</v>
      </c>
      <c r="AE48" s="145"/>
      <c r="AF48" s="145"/>
      <c r="AG48" s="145"/>
      <c r="AH48" s="145"/>
      <c r="AI48" s="145"/>
      <c r="AJ48" s="131"/>
      <c r="AK48" s="131"/>
      <c r="AL48" s="132"/>
      <c r="AN48" s="84" t="s">
        <v>61</v>
      </c>
      <c r="AO48" s="86">
        <f t="shared" ref="AO48:AT48" si="8">SUM(AO36:AO47)</f>
        <v>0</v>
      </c>
      <c r="AP48" s="86">
        <f t="shared" si="8"/>
        <v>0</v>
      </c>
      <c r="AQ48" s="86">
        <f t="shared" si="8"/>
        <v>0</v>
      </c>
      <c r="AR48" s="87">
        <f t="shared" si="8"/>
        <v>0</v>
      </c>
      <c r="AS48" s="87">
        <f t="shared" si="8"/>
        <v>0</v>
      </c>
      <c r="AT48" s="89">
        <f t="shared" si="8"/>
        <v>0</v>
      </c>
      <c r="AU48" s="87">
        <f>SUM(AU36:AU47)</f>
        <v>0</v>
      </c>
      <c r="AV48" s="96"/>
      <c r="AW48" s="97"/>
    </row>
    <row r="49" spans="2:43" ht="18.75" customHeight="1" x14ac:dyDescent="0.25">
      <c r="B49" s="129"/>
      <c r="C49" s="130"/>
      <c r="D49" s="3" t="s">
        <v>8</v>
      </c>
      <c r="E49" s="3" t="s">
        <v>9</v>
      </c>
      <c r="F49" s="3" t="s">
        <v>10</v>
      </c>
      <c r="G49" s="3" t="s">
        <v>11</v>
      </c>
      <c r="H49" s="3" t="s">
        <v>4</v>
      </c>
      <c r="I49" s="3" t="s">
        <v>5</v>
      </c>
      <c r="J49" s="3" t="s">
        <v>6</v>
      </c>
      <c r="K49" s="131"/>
      <c r="L49" s="3" t="s">
        <v>8</v>
      </c>
      <c r="M49" s="3" t="s">
        <v>9</v>
      </c>
      <c r="N49" s="3" t="s">
        <v>10</v>
      </c>
      <c r="O49" s="3" t="s">
        <v>11</v>
      </c>
      <c r="P49" s="3" t="s">
        <v>4</v>
      </c>
      <c r="Q49" s="3" t="s">
        <v>5</v>
      </c>
      <c r="R49" s="3" t="s">
        <v>6</v>
      </c>
      <c r="S49" s="3" t="s">
        <v>31</v>
      </c>
      <c r="T49" s="3" t="s">
        <v>32</v>
      </c>
      <c r="U49" s="131"/>
      <c r="V49" s="3" t="s">
        <v>8</v>
      </c>
      <c r="W49" s="3" t="s">
        <v>9</v>
      </c>
      <c r="X49" s="3" t="s">
        <v>10</v>
      </c>
      <c r="Y49" s="3" t="s">
        <v>11</v>
      </c>
      <c r="Z49" s="3" t="s">
        <v>4</v>
      </c>
      <c r="AA49" s="3" t="s">
        <v>5</v>
      </c>
      <c r="AB49" s="3" t="s">
        <v>6</v>
      </c>
      <c r="AC49" s="131"/>
      <c r="AD49" s="3" t="s">
        <v>8</v>
      </c>
      <c r="AE49" s="3" t="s">
        <v>9</v>
      </c>
      <c r="AF49" s="3" t="s">
        <v>10</v>
      </c>
      <c r="AG49" s="3" t="s">
        <v>11</v>
      </c>
      <c r="AH49" s="3" t="s">
        <v>4</v>
      </c>
      <c r="AI49" s="3" t="s">
        <v>5</v>
      </c>
      <c r="AJ49" s="131"/>
      <c r="AK49" s="131"/>
      <c r="AL49" s="132"/>
      <c r="AN49" s="30"/>
      <c r="AO49" s="30"/>
      <c r="AP49" s="30"/>
      <c r="AQ49" s="30"/>
    </row>
    <row r="50" spans="2:43" ht="18.75" customHeight="1" x14ac:dyDescent="0.25">
      <c r="B50" s="129"/>
      <c r="C50" s="130"/>
      <c r="D50" s="2">
        <f t="shared" ref="D50:J50" si="9">V42</f>
        <v>0</v>
      </c>
      <c r="E50" s="2">
        <f t="shared" si="9"/>
        <v>0</v>
      </c>
      <c r="F50" s="2">
        <f t="shared" si="9"/>
        <v>0</v>
      </c>
      <c r="G50" s="2">
        <f t="shared" si="9"/>
        <v>0</v>
      </c>
      <c r="H50" s="2">
        <f t="shared" si="9"/>
        <v>0</v>
      </c>
      <c r="I50" s="2">
        <f t="shared" si="9"/>
        <v>0</v>
      </c>
      <c r="J50" s="2">
        <f t="shared" si="9"/>
        <v>0</v>
      </c>
      <c r="K50" s="131"/>
      <c r="L50" s="2" cm="1">
        <f t="array" ref="L50">SUM(COUNTIF(D46:AH46,{"RH";"RHR"}))+0.5*SUM(COUNTIF(D46:AH46,{"*/RH";"RH/*"}))</f>
        <v>0</v>
      </c>
      <c r="M50" s="2" cm="1">
        <f t="array" ref="M50">SUM(COUNTIF(D46:AH46,{"CH";"CHR"}))+0.5*SUM(COUNTIF(D46:AH46,{"*/CH";"CH/*"}))</f>
        <v>0</v>
      </c>
      <c r="N50" s="2" cm="1">
        <f t="array" ref="N50">SUM(COUNTIF(D46:AH46,{"RR";"RRR"}))+0.5*SUM(COUNTIF(D46:AH46,{"*/RR";"RR/*"}))</f>
        <v>0</v>
      </c>
      <c r="O50" s="2" cm="1">
        <f t="array" ref="O50">SUM(COUNTIF(D46:AH46,{"CV";"CVR"}))+0.5*SUM(COUNTIF(D46:AH46,{"*/CV";"CV/*"}))</f>
        <v>0</v>
      </c>
      <c r="P50" s="2" cm="1">
        <f t="array" ref="P50">SUM(COUNTIF(D46:AH46,{"CN";"CNR"}))+0.5*SUM(COUNTIF(D46:AH46,{"*/CN";"CN/*"}))</f>
        <v>0</v>
      </c>
      <c r="Q50" s="2" cm="1">
        <f t="array" ref="Q50">SUM(COUNTIF(D46:AH46,{"JC";"JCR"}))+0.5*SUM(COUNTIF(D46:AH46,{"*/JC";"JC/*"}))</f>
        <v>0</v>
      </c>
      <c r="R50" s="2">
        <f>COUNTIF(D46:AH46,"MM")</f>
        <v>0</v>
      </c>
      <c r="S50" s="63"/>
      <c r="T50" s="63"/>
      <c r="U50" s="131"/>
      <c r="V50" s="2">
        <f>D50+L50+S50</f>
        <v>0</v>
      </c>
      <c r="W50" s="2">
        <f>E50+M50+T50</f>
        <v>0</v>
      </c>
      <c r="X50" s="2">
        <f t="shared" ref="X50:AB50" si="10">F50+N50</f>
        <v>0</v>
      </c>
      <c r="Y50" s="2">
        <f t="shared" si="10"/>
        <v>0</v>
      </c>
      <c r="Z50" s="2">
        <f t="shared" si="10"/>
        <v>0</v>
      </c>
      <c r="AA50" s="2">
        <f t="shared" si="10"/>
        <v>0</v>
      </c>
      <c r="AB50" s="2">
        <f t="shared" si="10"/>
        <v>0</v>
      </c>
      <c r="AC50" s="131"/>
      <c r="AD50" s="2">
        <f>I2-V50</f>
        <v>52</v>
      </c>
      <c r="AE50" s="2">
        <f>N2-W50</f>
        <v>52</v>
      </c>
      <c r="AF50" s="2">
        <f>S2-X50</f>
        <v>11</v>
      </c>
      <c r="AG50" s="2">
        <f>X2-Y50</f>
        <v>13</v>
      </c>
      <c r="AH50" s="2">
        <f>AH2-Z50</f>
        <v>25</v>
      </c>
      <c r="AI50" s="2">
        <f>AI42-Q50</f>
        <v>13</v>
      </c>
      <c r="AJ50" s="131"/>
      <c r="AK50" s="131"/>
      <c r="AL50" s="132"/>
      <c r="AN50" s="30"/>
      <c r="AO50" s="30"/>
      <c r="AP50" s="30"/>
      <c r="AQ50" s="30"/>
    </row>
    <row r="51" spans="2:43" ht="18.75" customHeight="1" x14ac:dyDescent="0.25">
      <c r="B51" s="138"/>
      <c r="C51" s="131"/>
      <c r="D51" s="131"/>
      <c r="E51" s="131"/>
      <c r="F51" s="131"/>
      <c r="G51" s="131"/>
      <c r="H51" s="131"/>
      <c r="I51" s="131"/>
      <c r="J51" s="131"/>
      <c r="K51" s="131"/>
      <c r="L51" s="131"/>
      <c r="M51" s="131"/>
      <c r="N51" s="131"/>
      <c r="O51" s="131"/>
      <c r="P51" s="131"/>
      <c r="Q51" s="131"/>
      <c r="R51" s="131"/>
      <c r="S51" s="131" t="s">
        <v>40</v>
      </c>
      <c r="T51" s="131" t="s">
        <v>40</v>
      </c>
      <c r="U51" s="131"/>
      <c r="V51" s="131"/>
      <c r="W51" s="131"/>
      <c r="X51" s="131"/>
      <c r="Y51" s="131"/>
      <c r="Z51" s="131"/>
      <c r="AA51" s="131"/>
      <c r="AB51" s="131"/>
      <c r="AC51" s="131"/>
      <c r="AD51" s="131"/>
      <c r="AE51" s="131"/>
      <c r="AF51" s="131"/>
      <c r="AG51" s="131"/>
      <c r="AH51" s="131"/>
      <c r="AI51" s="131"/>
      <c r="AJ51" s="131"/>
      <c r="AK51" s="131"/>
      <c r="AL51" s="132"/>
      <c r="AN51" s="30"/>
      <c r="AO51" s="30"/>
      <c r="AP51" s="30"/>
      <c r="AQ51" s="30"/>
    </row>
    <row r="52" spans="2:43" ht="18.75" customHeight="1" thickBot="1" x14ac:dyDescent="0.35">
      <c r="B52" s="134"/>
      <c r="C52" s="135"/>
      <c r="D52" s="136"/>
      <c r="E52" s="136"/>
      <c r="F52" s="136"/>
      <c r="G52" s="136"/>
      <c r="H52" s="136"/>
      <c r="I52" s="136"/>
      <c r="J52" s="136"/>
      <c r="K52" s="136"/>
      <c r="L52" s="136"/>
      <c r="M52" s="136"/>
      <c r="N52" s="136"/>
      <c r="O52" s="136"/>
      <c r="P52" s="136"/>
      <c r="Q52" s="136"/>
      <c r="R52" s="136"/>
      <c r="S52" s="136"/>
      <c r="T52" s="136"/>
      <c r="U52" s="136"/>
      <c r="V52" s="136"/>
      <c r="W52" s="136"/>
      <c r="X52" s="136"/>
      <c r="Y52" s="136"/>
      <c r="Z52" s="136"/>
      <c r="AA52" s="136"/>
      <c r="AB52" s="136"/>
      <c r="AC52" s="136"/>
      <c r="AD52" s="136"/>
      <c r="AE52" s="136"/>
      <c r="AF52" s="136"/>
      <c r="AG52" s="136"/>
      <c r="AH52" s="136"/>
      <c r="AI52" s="136"/>
      <c r="AJ52" s="136"/>
      <c r="AK52" s="136"/>
      <c r="AL52" s="137"/>
      <c r="AN52" s="30"/>
      <c r="AO52" s="30"/>
      <c r="AP52" s="30"/>
      <c r="AQ52" s="30"/>
    </row>
    <row r="53" spans="2:43" ht="18.75" customHeight="1" thickTop="1" x14ac:dyDescent="0.25">
      <c r="B53" s="127"/>
      <c r="C53" s="128"/>
      <c r="D53" s="10">
        <v>1</v>
      </c>
      <c r="E53" s="5">
        <v>2</v>
      </c>
      <c r="F53" s="5">
        <v>3</v>
      </c>
      <c r="G53" s="6">
        <v>4</v>
      </c>
      <c r="H53" s="7">
        <v>5</v>
      </c>
      <c r="I53" s="5">
        <v>6</v>
      </c>
      <c r="J53" s="5">
        <v>7</v>
      </c>
      <c r="K53" s="5">
        <v>8</v>
      </c>
      <c r="L53" s="5">
        <v>9</v>
      </c>
      <c r="M53" s="5">
        <v>10</v>
      </c>
      <c r="N53" s="6">
        <v>11</v>
      </c>
      <c r="O53" s="7">
        <v>12</v>
      </c>
      <c r="P53" s="5">
        <v>13</v>
      </c>
      <c r="Q53" s="5">
        <v>14</v>
      </c>
      <c r="R53" s="5">
        <v>15</v>
      </c>
      <c r="S53" s="5">
        <v>16</v>
      </c>
      <c r="T53" s="5">
        <v>17</v>
      </c>
      <c r="U53" s="6">
        <v>18</v>
      </c>
      <c r="V53" s="7">
        <v>19</v>
      </c>
      <c r="W53" s="5">
        <v>20</v>
      </c>
      <c r="X53" s="7">
        <v>21</v>
      </c>
      <c r="Y53" s="5">
        <v>22</v>
      </c>
      <c r="Z53" s="5">
        <v>23</v>
      </c>
      <c r="AA53" s="5">
        <v>24</v>
      </c>
      <c r="AB53" s="6">
        <v>25</v>
      </c>
      <c r="AC53" s="98">
        <v>26</v>
      </c>
      <c r="AD53" s="100">
        <v>27</v>
      </c>
      <c r="AE53" s="5">
        <v>28</v>
      </c>
      <c r="AF53" s="5">
        <v>29</v>
      </c>
      <c r="AG53" s="5">
        <v>30</v>
      </c>
      <c r="AH53" s="8">
        <v>31</v>
      </c>
      <c r="AI53" s="125"/>
      <c r="AJ53" s="125"/>
      <c r="AK53" s="125"/>
      <c r="AL53" s="126"/>
      <c r="AN53" s="30"/>
      <c r="AO53" s="30"/>
      <c r="AP53" s="30"/>
      <c r="AQ53" s="30"/>
    </row>
    <row r="54" spans="2:43" ht="18.75" customHeight="1" thickBot="1" x14ac:dyDescent="0.3">
      <c r="B54" s="127"/>
      <c r="C54" s="128"/>
      <c r="D54" s="60"/>
      <c r="E54" s="54"/>
      <c r="F54" s="54"/>
      <c r="G54" s="55"/>
      <c r="H54" s="56"/>
      <c r="I54" s="54"/>
      <c r="J54" s="54"/>
      <c r="K54" s="54"/>
      <c r="L54" s="54"/>
      <c r="M54" s="54"/>
      <c r="N54" s="55"/>
      <c r="O54" s="56"/>
      <c r="P54" s="54"/>
      <c r="Q54" s="54"/>
      <c r="R54" s="54"/>
      <c r="S54" s="54"/>
      <c r="T54" s="54"/>
      <c r="U54" s="55"/>
      <c r="V54" s="56"/>
      <c r="W54" s="54"/>
      <c r="X54" s="56"/>
      <c r="Y54" s="54"/>
      <c r="Z54" s="54"/>
      <c r="AA54" s="54"/>
      <c r="AB54" s="55"/>
      <c r="AC54" s="99"/>
      <c r="AD54" s="101"/>
      <c r="AE54" s="54"/>
      <c r="AF54" s="54"/>
      <c r="AG54" s="54"/>
      <c r="AH54" s="57"/>
      <c r="AI54" s="125"/>
      <c r="AJ54" s="125"/>
      <c r="AK54" s="125"/>
      <c r="AL54" s="126"/>
      <c r="AN54" s="30"/>
      <c r="AO54" s="30"/>
      <c r="AP54" s="30"/>
      <c r="AQ54" s="30"/>
    </row>
    <row r="55" spans="2:43" ht="18.75" customHeight="1" thickTop="1" x14ac:dyDescent="0.25">
      <c r="B55" s="148" t="s">
        <v>18</v>
      </c>
      <c r="C55" s="149"/>
      <c r="D55" s="125"/>
      <c r="E55" s="125"/>
      <c r="F55" s="125"/>
      <c r="G55" s="125"/>
      <c r="H55" s="125"/>
      <c r="I55" s="125"/>
      <c r="J55" s="125"/>
      <c r="K55" s="125"/>
      <c r="L55" s="125"/>
      <c r="M55" s="125"/>
      <c r="N55" s="125"/>
      <c r="O55" s="125"/>
      <c r="P55" s="125"/>
      <c r="Q55" s="125"/>
      <c r="R55" s="125"/>
      <c r="S55" s="125"/>
      <c r="T55" s="125"/>
      <c r="U55" s="125"/>
      <c r="V55" s="125"/>
      <c r="W55" s="125"/>
      <c r="X55" s="125"/>
      <c r="Y55" s="125"/>
      <c r="Z55" s="125"/>
      <c r="AA55" s="125"/>
      <c r="AB55" s="125"/>
      <c r="AC55" s="125"/>
      <c r="AD55" s="125"/>
      <c r="AE55" s="125"/>
      <c r="AF55" s="125"/>
      <c r="AG55" s="125"/>
      <c r="AH55" s="125"/>
      <c r="AI55" s="125"/>
      <c r="AJ55" s="125"/>
      <c r="AK55" s="125"/>
      <c r="AL55" s="126"/>
      <c r="AN55" s="30"/>
      <c r="AO55" s="30"/>
      <c r="AP55" s="30"/>
      <c r="AQ55" s="30"/>
    </row>
    <row r="56" spans="2:43" ht="18.75" customHeight="1" x14ac:dyDescent="0.25">
      <c r="B56" s="148"/>
      <c r="C56" s="149"/>
      <c r="D56" s="145" t="s">
        <v>7</v>
      </c>
      <c r="E56" s="145"/>
      <c r="F56" s="145"/>
      <c r="G56" s="145"/>
      <c r="H56" s="145"/>
      <c r="I56" s="145"/>
      <c r="J56" s="145"/>
      <c r="K56" s="125"/>
      <c r="L56" s="145" t="s">
        <v>1</v>
      </c>
      <c r="M56" s="145"/>
      <c r="N56" s="145"/>
      <c r="O56" s="145"/>
      <c r="P56" s="145"/>
      <c r="Q56" s="145"/>
      <c r="R56" s="145"/>
      <c r="S56" s="145"/>
      <c r="T56" s="145"/>
      <c r="U56" s="125"/>
      <c r="V56" s="145" t="s">
        <v>2</v>
      </c>
      <c r="W56" s="145"/>
      <c r="X56" s="145"/>
      <c r="Y56" s="145"/>
      <c r="Z56" s="145"/>
      <c r="AA56" s="145"/>
      <c r="AB56" s="145"/>
      <c r="AC56" s="125"/>
      <c r="AD56" s="145" t="s">
        <v>3</v>
      </c>
      <c r="AE56" s="145"/>
      <c r="AF56" s="145"/>
      <c r="AG56" s="145"/>
      <c r="AH56" s="145"/>
      <c r="AI56" s="145"/>
      <c r="AJ56" s="125"/>
      <c r="AK56" s="125"/>
      <c r="AL56" s="126"/>
      <c r="AN56" s="30"/>
      <c r="AO56" s="30"/>
      <c r="AP56" s="30"/>
      <c r="AQ56" s="30"/>
    </row>
    <row r="57" spans="2:43" ht="18.75" customHeight="1" x14ac:dyDescent="0.25">
      <c r="B57" s="127"/>
      <c r="C57" s="128"/>
      <c r="D57" s="3" t="s">
        <v>8</v>
      </c>
      <c r="E57" s="3" t="s">
        <v>9</v>
      </c>
      <c r="F57" s="3" t="s">
        <v>10</v>
      </c>
      <c r="G57" s="3" t="s">
        <v>11</v>
      </c>
      <c r="H57" s="3" t="s">
        <v>4</v>
      </c>
      <c r="I57" s="3" t="s">
        <v>5</v>
      </c>
      <c r="J57" s="3" t="s">
        <v>6</v>
      </c>
      <c r="K57" s="125"/>
      <c r="L57" s="3" t="s">
        <v>8</v>
      </c>
      <c r="M57" s="3" t="s">
        <v>9</v>
      </c>
      <c r="N57" s="3" t="s">
        <v>10</v>
      </c>
      <c r="O57" s="3" t="s">
        <v>11</v>
      </c>
      <c r="P57" s="3" t="s">
        <v>4</v>
      </c>
      <c r="Q57" s="3" t="s">
        <v>5</v>
      </c>
      <c r="R57" s="3" t="s">
        <v>6</v>
      </c>
      <c r="S57" s="3" t="s">
        <v>31</v>
      </c>
      <c r="T57" s="3" t="s">
        <v>32</v>
      </c>
      <c r="U57" s="125"/>
      <c r="V57" s="3" t="s">
        <v>8</v>
      </c>
      <c r="W57" s="3" t="s">
        <v>9</v>
      </c>
      <c r="X57" s="3" t="s">
        <v>10</v>
      </c>
      <c r="Y57" s="3" t="s">
        <v>11</v>
      </c>
      <c r="Z57" s="3" t="s">
        <v>4</v>
      </c>
      <c r="AA57" s="3" t="s">
        <v>5</v>
      </c>
      <c r="AB57" s="3" t="s">
        <v>6</v>
      </c>
      <c r="AC57" s="125"/>
      <c r="AD57" s="3" t="s">
        <v>8</v>
      </c>
      <c r="AE57" s="3" t="s">
        <v>9</v>
      </c>
      <c r="AF57" s="3" t="s">
        <v>10</v>
      </c>
      <c r="AG57" s="3" t="s">
        <v>11</v>
      </c>
      <c r="AH57" s="3" t="s">
        <v>4</v>
      </c>
      <c r="AI57" s="3" t="s">
        <v>5</v>
      </c>
      <c r="AJ57" s="125"/>
      <c r="AK57" s="125"/>
      <c r="AL57" s="126"/>
      <c r="AN57" s="30"/>
      <c r="AO57" s="30"/>
      <c r="AP57" s="30"/>
      <c r="AQ57" s="30"/>
    </row>
    <row r="58" spans="2:43" ht="18.75" customHeight="1" x14ac:dyDescent="0.25">
      <c r="B58" s="127"/>
      <c r="C58" s="128"/>
      <c r="D58" s="2">
        <f t="shared" ref="D58:J58" si="11">V50</f>
        <v>0</v>
      </c>
      <c r="E58" s="2">
        <f t="shared" si="11"/>
        <v>0</v>
      </c>
      <c r="F58" s="2">
        <f t="shared" si="11"/>
        <v>0</v>
      </c>
      <c r="G58" s="2">
        <f t="shared" si="11"/>
        <v>0</v>
      </c>
      <c r="H58" s="2">
        <f t="shared" si="11"/>
        <v>0</v>
      </c>
      <c r="I58" s="2">
        <f t="shared" si="11"/>
        <v>0</v>
      </c>
      <c r="J58" s="2">
        <f t="shared" si="11"/>
        <v>0</v>
      </c>
      <c r="K58" s="125"/>
      <c r="L58" s="2" cm="1">
        <f t="array" ref="L58">SUM(COUNTIF(D54:AH54,{"RH";"RHR"}))+0.5*SUM(COUNTIF(D54:AH54,{"*/RH";"RH/*"}))</f>
        <v>0</v>
      </c>
      <c r="M58" s="2" cm="1">
        <f t="array" ref="M58">SUM(COUNTIF(D54:AH54,{"CH";"CHR"}))+0.5*SUM(COUNTIF(D54:AH54,{"*/CH";"CH/*"}))</f>
        <v>0</v>
      </c>
      <c r="N58" s="2" cm="1">
        <f t="array" ref="N58">SUM(COUNTIF(D54:AH54,{"RR";"RRR"}))+0.5*SUM(COUNTIF(D54:AH54,{"*/RR";"RR/*"}))</f>
        <v>0</v>
      </c>
      <c r="O58" s="2" cm="1">
        <f t="array" ref="O58">SUM(COUNTIF(D54:AH54,{"CV";"CVR"}))+0.5*SUM(COUNTIF(D54:AH54,{"*/CV";"CV/*"}))</f>
        <v>0</v>
      </c>
      <c r="P58" s="2" cm="1">
        <f t="array" ref="P58">SUM(COUNTIF(D54:AH54,{"CN";"CNR"}))+0.5*SUM(COUNTIF(D54:AH54,{"*/CN";"CN/*"}))</f>
        <v>0</v>
      </c>
      <c r="Q58" s="2" cm="1">
        <f t="array" ref="Q58">SUM(COUNTIF(D54:AH54,{"JC";"JCR"}))+0.5*SUM(COUNTIF(D54:AH54,{"*/JC";"JC/*"}))</f>
        <v>0</v>
      </c>
      <c r="R58" s="2">
        <f>COUNTIF(D54:AH54,"MM")</f>
        <v>0</v>
      </c>
      <c r="S58" s="63"/>
      <c r="T58" s="63"/>
      <c r="U58" s="125"/>
      <c r="V58" s="2">
        <f>D58+L58+S58</f>
        <v>0</v>
      </c>
      <c r="W58" s="2">
        <f>E58+M58+T58</f>
        <v>0</v>
      </c>
      <c r="X58" s="2">
        <f t="shared" ref="X58:AB58" si="12">F58+N58</f>
        <v>0</v>
      </c>
      <c r="Y58" s="2">
        <f t="shared" si="12"/>
        <v>0</v>
      </c>
      <c r="Z58" s="2">
        <f t="shared" si="12"/>
        <v>0</v>
      </c>
      <c r="AA58" s="2">
        <f t="shared" si="12"/>
        <v>0</v>
      </c>
      <c r="AB58" s="2">
        <f t="shared" si="12"/>
        <v>0</v>
      </c>
      <c r="AC58" s="125"/>
      <c r="AD58" s="2">
        <f>I2-V58</f>
        <v>52</v>
      </c>
      <c r="AE58" s="2">
        <f>N2-W58</f>
        <v>52</v>
      </c>
      <c r="AF58" s="2">
        <f>S2-X58</f>
        <v>11</v>
      </c>
      <c r="AG58" s="2">
        <f>X2-Y58</f>
        <v>13</v>
      </c>
      <c r="AH58" s="2">
        <f>AH2-Z58</f>
        <v>25</v>
      </c>
      <c r="AI58" s="2">
        <f>AI50-Q58</f>
        <v>13</v>
      </c>
      <c r="AJ58" s="125"/>
      <c r="AK58" s="125"/>
      <c r="AL58" s="126"/>
      <c r="AN58" s="30"/>
      <c r="AO58" s="30"/>
      <c r="AP58" s="30"/>
      <c r="AQ58" s="30"/>
    </row>
    <row r="59" spans="2:43" ht="18.75" customHeight="1" x14ac:dyDescent="0.25">
      <c r="B59" s="127"/>
      <c r="C59" s="128"/>
      <c r="D59" s="125"/>
      <c r="E59" s="125"/>
      <c r="F59" s="125"/>
      <c r="G59" s="125"/>
      <c r="H59" s="125"/>
      <c r="I59" s="125"/>
      <c r="J59" s="125"/>
      <c r="K59" s="125"/>
      <c r="L59" s="125"/>
      <c r="M59" s="125"/>
      <c r="N59" s="125"/>
      <c r="O59" s="125"/>
      <c r="P59" s="125"/>
      <c r="Q59" s="125"/>
      <c r="R59" s="125"/>
      <c r="S59" s="125" t="s">
        <v>40</v>
      </c>
      <c r="T59" s="125" t="s">
        <v>40</v>
      </c>
      <c r="U59" s="125"/>
      <c r="V59" s="125"/>
      <c r="W59" s="125"/>
      <c r="X59" s="125"/>
      <c r="Y59" s="125"/>
      <c r="Z59" s="125"/>
      <c r="AA59" s="125"/>
      <c r="AB59" s="125"/>
      <c r="AC59" s="125"/>
      <c r="AD59" s="125"/>
      <c r="AE59" s="125"/>
      <c r="AF59" s="125"/>
      <c r="AG59" s="125"/>
      <c r="AH59" s="125"/>
      <c r="AI59" s="125"/>
      <c r="AJ59" s="125"/>
      <c r="AK59" s="125"/>
      <c r="AL59" s="126"/>
      <c r="AN59" s="30"/>
      <c r="AO59" s="30"/>
      <c r="AP59" s="30"/>
      <c r="AQ59" s="30"/>
    </row>
    <row r="60" spans="2:43" ht="18.75" customHeight="1" thickBot="1" x14ac:dyDescent="0.3">
      <c r="B60" s="129"/>
      <c r="C60" s="130"/>
      <c r="D60" s="131"/>
      <c r="E60" s="131"/>
      <c r="F60" s="131"/>
      <c r="G60" s="131"/>
      <c r="H60" s="131"/>
      <c r="I60" s="131"/>
      <c r="J60" s="131"/>
      <c r="K60" s="131"/>
      <c r="L60" s="131"/>
      <c r="M60" s="131"/>
      <c r="N60" s="131"/>
      <c r="O60" s="131"/>
      <c r="P60" s="131"/>
      <c r="Q60" s="131"/>
      <c r="R60" s="131"/>
      <c r="S60" s="131"/>
      <c r="T60" s="131"/>
      <c r="U60" s="131"/>
      <c r="V60" s="131"/>
      <c r="W60" s="131"/>
      <c r="X60" s="131"/>
      <c r="Y60" s="131"/>
      <c r="Z60" s="131"/>
      <c r="AA60" s="131"/>
      <c r="AB60" s="131"/>
      <c r="AC60" s="131"/>
      <c r="AD60" s="131"/>
      <c r="AE60" s="131"/>
      <c r="AF60" s="131"/>
      <c r="AG60" s="131"/>
      <c r="AH60" s="131"/>
      <c r="AI60" s="131"/>
      <c r="AJ60" s="131"/>
      <c r="AK60" s="131"/>
      <c r="AL60" s="132"/>
      <c r="AN60" s="30"/>
      <c r="AO60" s="30"/>
      <c r="AP60" s="30"/>
      <c r="AQ60" s="30"/>
    </row>
    <row r="61" spans="2:43" ht="18.75" customHeight="1" thickTop="1" x14ac:dyDescent="0.25">
      <c r="B61" s="129"/>
      <c r="C61" s="130"/>
      <c r="D61" s="9">
        <v>1</v>
      </c>
      <c r="E61" s="7">
        <v>2</v>
      </c>
      <c r="F61" s="5">
        <v>3</v>
      </c>
      <c r="G61" s="5">
        <v>4</v>
      </c>
      <c r="H61" s="5">
        <v>5</v>
      </c>
      <c r="I61" s="5">
        <v>6</v>
      </c>
      <c r="J61" s="5">
        <v>7</v>
      </c>
      <c r="K61" s="6">
        <v>8</v>
      </c>
      <c r="L61" s="7">
        <v>9</v>
      </c>
      <c r="M61" s="5">
        <v>10</v>
      </c>
      <c r="N61" s="5">
        <v>11</v>
      </c>
      <c r="O61" s="5">
        <v>12</v>
      </c>
      <c r="P61" s="5">
        <v>13</v>
      </c>
      <c r="Q61" s="5">
        <v>14</v>
      </c>
      <c r="R61" s="7">
        <v>15</v>
      </c>
      <c r="S61" s="7">
        <v>16</v>
      </c>
      <c r="T61" s="5">
        <v>17</v>
      </c>
      <c r="U61" s="5">
        <v>18</v>
      </c>
      <c r="V61" s="5">
        <v>19</v>
      </c>
      <c r="W61" s="5">
        <v>20</v>
      </c>
      <c r="X61" s="5">
        <v>21</v>
      </c>
      <c r="Y61" s="6">
        <v>22</v>
      </c>
      <c r="Z61" s="98">
        <v>23</v>
      </c>
      <c r="AA61" s="100">
        <v>24</v>
      </c>
      <c r="AB61" s="5">
        <v>25</v>
      </c>
      <c r="AC61" s="5">
        <v>26</v>
      </c>
      <c r="AD61" s="5">
        <v>27</v>
      </c>
      <c r="AE61" s="5">
        <v>28</v>
      </c>
      <c r="AF61" s="6">
        <v>29</v>
      </c>
      <c r="AG61" s="7">
        <v>30</v>
      </c>
      <c r="AH61" s="8">
        <v>31</v>
      </c>
      <c r="AI61" s="131"/>
      <c r="AJ61" s="131"/>
      <c r="AK61" s="131"/>
      <c r="AL61" s="132"/>
      <c r="AN61" s="30"/>
      <c r="AO61" s="30"/>
      <c r="AP61" s="30"/>
      <c r="AQ61" s="30"/>
    </row>
    <row r="62" spans="2:43" ht="18.75" customHeight="1" thickBot="1" x14ac:dyDescent="0.3">
      <c r="B62" s="129"/>
      <c r="C62" s="130"/>
      <c r="D62" s="58"/>
      <c r="E62" s="56"/>
      <c r="F62" s="54"/>
      <c r="G62" s="54"/>
      <c r="H62" s="54"/>
      <c r="I62" s="54"/>
      <c r="J62" s="54"/>
      <c r="K62" s="55"/>
      <c r="L62" s="56"/>
      <c r="M62" s="54"/>
      <c r="N62" s="54"/>
      <c r="O62" s="54"/>
      <c r="P62" s="54"/>
      <c r="Q62" s="54"/>
      <c r="R62" s="56"/>
      <c r="S62" s="56"/>
      <c r="T62" s="54"/>
      <c r="U62" s="54"/>
      <c r="V62" s="54"/>
      <c r="W62" s="54"/>
      <c r="X62" s="54"/>
      <c r="Y62" s="55"/>
      <c r="Z62" s="99"/>
      <c r="AA62" s="101"/>
      <c r="AB62" s="54"/>
      <c r="AC62" s="54"/>
      <c r="AD62" s="54"/>
      <c r="AE62" s="54"/>
      <c r="AF62" s="55"/>
      <c r="AG62" s="56"/>
      <c r="AH62" s="57"/>
      <c r="AI62" s="131"/>
      <c r="AJ62" s="131"/>
      <c r="AK62" s="131"/>
      <c r="AL62" s="132"/>
      <c r="AN62" s="30"/>
      <c r="AO62" s="30"/>
      <c r="AP62" s="30"/>
      <c r="AQ62" s="30"/>
    </row>
    <row r="63" spans="2:43" ht="18.75" customHeight="1" thickTop="1" x14ac:dyDescent="0.25">
      <c r="B63" s="146" t="s">
        <v>19</v>
      </c>
      <c r="C63" s="147"/>
      <c r="D63" s="131"/>
      <c r="E63" s="131"/>
      <c r="F63" s="131"/>
      <c r="G63" s="131"/>
      <c r="H63" s="131"/>
      <c r="I63" s="131"/>
      <c r="J63" s="131"/>
      <c r="K63" s="131"/>
      <c r="L63" s="131"/>
      <c r="M63" s="131"/>
      <c r="N63" s="131"/>
      <c r="O63" s="131"/>
      <c r="P63" s="131"/>
      <c r="Q63" s="131"/>
      <c r="R63" s="131"/>
      <c r="S63" s="131"/>
      <c r="T63" s="131"/>
      <c r="U63" s="131"/>
      <c r="V63" s="131"/>
      <c r="W63" s="131"/>
      <c r="X63" s="131"/>
      <c r="Y63" s="131"/>
      <c r="Z63" s="131"/>
      <c r="AA63" s="131"/>
      <c r="AB63" s="131"/>
      <c r="AC63" s="131"/>
      <c r="AD63" s="131"/>
      <c r="AE63" s="131"/>
      <c r="AF63" s="131"/>
      <c r="AG63" s="131"/>
      <c r="AH63" s="131"/>
      <c r="AI63" s="131"/>
      <c r="AJ63" s="131"/>
      <c r="AK63" s="131"/>
      <c r="AL63" s="132"/>
      <c r="AN63" s="30"/>
      <c r="AO63" s="30"/>
      <c r="AP63" s="30"/>
      <c r="AQ63" s="30"/>
    </row>
    <row r="64" spans="2:43" ht="18.75" customHeight="1" x14ac:dyDescent="0.25">
      <c r="B64" s="146"/>
      <c r="C64" s="147"/>
      <c r="D64" s="145" t="s">
        <v>7</v>
      </c>
      <c r="E64" s="145"/>
      <c r="F64" s="145"/>
      <c r="G64" s="145"/>
      <c r="H64" s="145"/>
      <c r="I64" s="145"/>
      <c r="J64" s="145"/>
      <c r="K64" s="131"/>
      <c r="L64" s="145" t="s">
        <v>1</v>
      </c>
      <c r="M64" s="145"/>
      <c r="N64" s="145"/>
      <c r="O64" s="145"/>
      <c r="P64" s="145"/>
      <c r="Q64" s="145"/>
      <c r="R64" s="145"/>
      <c r="S64" s="145"/>
      <c r="T64" s="145"/>
      <c r="U64" s="131"/>
      <c r="V64" s="145" t="s">
        <v>2</v>
      </c>
      <c r="W64" s="145"/>
      <c r="X64" s="145"/>
      <c r="Y64" s="145"/>
      <c r="Z64" s="145"/>
      <c r="AA64" s="145"/>
      <c r="AB64" s="145"/>
      <c r="AC64" s="131"/>
      <c r="AD64" s="145" t="s">
        <v>3</v>
      </c>
      <c r="AE64" s="145"/>
      <c r="AF64" s="145"/>
      <c r="AG64" s="145"/>
      <c r="AH64" s="145"/>
      <c r="AI64" s="145"/>
      <c r="AJ64" s="131"/>
      <c r="AK64" s="131"/>
      <c r="AL64" s="132"/>
      <c r="AN64" s="30"/>
      <c r="AO64" s="30"/>
      <c r="AP64" s="30"/>
      <c r="AQ64" s="30"/>
    </row>
    <row r="65" spans="2:43" ht="18.75" customHeight="1" x14ac:dyDescent="0.25">
      <c r="B65" s="129"/>
      <c r="C65" s="130"/>
      <c r="D65" s="3" t="s">
        <v>8</v>
      </c>
      <c r="E65" s="3" t="s">
        <v>9</v>
      </c>
      <c r="F65" s="3" t="s">
        <v>10</v>
      </c>
      <c r="G65" s="3" t="s">
        <v>11</v>
      </c>
      <c r="H65" s="3" t="s">
        <v>4</v>
      </c>
      <c r="I65" s="3" t="s">
        <v>5</v>
      </c>
      <c r="J65" s="3" t="s">
        <v>6</v>
      </c>
      <c r="K65" s="131"/>
      <c r="L65" s="3" t="s">
        <v>8</v>
      </c>
      <c r="M65" s="3" t="s">
        <v>9</v>
      </c>
      <c r="N65" s="3" t="s">
        <v>10</v>
      </c>
      <c r="O65" s="3" t="s">
        <v>11</v>
      </c>
      <c r="P65" s="3" t="s">
        <v>4</v>
      </c>
      <c r="Q65" s="3" t="s">
        <v>5</v>
      </c>
      <c r="R65" s="3" t="s">
        <v>6</v>
      </c>
      <c r="S65" s="3" t="s">
        <v>31</v>
      </c>
      <c r="T65" s="3" t="s">
        <v>32</v>
      </c>
      <c r="U65" s="131"/>
      <c r="V65" s="3" t="s">
        <v>8</v>
      </c>
      <c r="W65" s="3" t="s">
        <v>9</v>
      </c>
      <c r="X65" s="3" t="s">
        <v>10</v>
      </c>
      <c r="Y65" s="3" t="s">
        <v>11</v>
      </c>
      <c r="Z65" s="3" t="s">
        <v>4</v>
      </c>
      <c r="AA65" s="3" t="s">
        <v>5</v>
      </c>
      <c r="AB65" s="3" t="s">
        <v>6</v>
      </c>
      <c r="AC65" s="131"/>
      <c r="AD65" s="3" t="s">
        <v>8</v>
      </c>
      <c r="AE65" s="3" t="s">
        <v>9</v>
      </c>
      <c r="AF65" s="3" t="s">
        <v>10</v>
      </c>
      <c r="AG65" s="3" t="s">
        <v>11</v>
      </c>
      <c r="AH65" s="3" t="s">
        <v>4</v>
      </c>
      <c r="AI65" s="3" t="s">
        <v>5</v>
      </c>
      <c r="AJ65" s="131"/>
      <c r="AK65" s="131"/>
      <c r="AL65" s="132"/>
      <c r="AN65" s="30"/>
      <c r="AO65" s="30"/>
      <c r="AP65" s="30"/>
      <c r="AQ65" s="30"/>
    </row>
    <row r="66" spans="2:43" ht="18.75" customHeight="1" x14ac:dyDescent="0.25">
      <c r="B66" s="129"/>
      <c r="C66" s="130"/>
      <c r="D66" s="2">
        <f t="shared" ref="D66:J66" si="13">V58</f>
        <v>0</v>
      </c>
      <c r="E66" s="2">
        <f t="shared" si="13"/>
        <v>0</v>
      </c>
      <c r="F66" s="2">
        <f t="shared" si="13"/>
        <v>0</v>
      </c>
      <c r="G66" s="2">
        <f t="shared" si="13"/>
        <v>0</v>
      </c>
      <c r="H66" s="2">
        <f t="shared" si="13"/>
        <v>0</v>
      </c>
      <c r="I66" s="2">
        <f t="shared" si="13"/>
        <v>0</v>
      </c>
      <c r="J66" s="2">
        <f t="shared" si="13"/>
        <v>0</v>
      </c>
      <c r="K66" s="131"/>
      <c r="L66" s="2" cm="1">
        <f t="array" ref="L66">SUM(COUNTIF(D62:AH62,{"RH";"RHR"}))+0.5*SUM(COUNTIF(D62:AH62,{"*/RH";"RH/*"}))</f>
        <v>0</v>
      </c>
      <c r="M66" s="2" cm="1">
        <f t="array" ref="M66">SUM(COUNTIF(D62:AH62,{"CH";"CHR"}))+0.5*SUM(COUNTIF(D62:AH62,{"*/CH";"CH/*"}))</f>
        <v>0</v>
      </c>
      <c r="N66" s="2" cm="1">
        <f t="array" ref="N66">SUM(COUNTIF(D62:AH62,{"RR";"RRR"}))+0.5*SUM(COUNTIF(D62:AH62,{"*/RR";"RR/*"}))</f>
        <v>0</v>
      </c>
      <c r="O66" s="2" cm="1">
        <f t="array" ref="O66">SUM(COUNTIF(D62:AH62,{"CV";"CVR"}))+0.5*SUM(COUNTIF(D62:AH62,{"*/CV";"CV/*"}))</f>
        <v>0</v>
      </c>
      <c r="P66" s="2" cm="1">
        <f t="array" ref="P66">SUM(COUNTIF(D62:AH62,{"CN";"CNR"}))+0.5*SUM(COUNTIF(D62:AH62,{"*/CN";"CN/*"}))</f>
        <v>0</v>
      </c>
      <c r="Q66" s="2" cm="1">
        <f t="array" ref="Q66">SUM(COUNTIF(D62:AH62,{"JC";"JCR"}))+0.5*SUM(COUNTIF(D62:AH62,{"*/JC";"JC/*"}))</f>
        <v>0</v>
      </c>
      <c r="R66" s="2">
        <f>COUNTIF(D62:AH62,"MM")</f>
        <v>0</v>
      </c>
      <c r="S66" s="63"/>
      <c r="T66" s="63"/>
      <c r="U66" s="131"/>
      <c r="V66" s="2">
        <f>D66+L66+S66</f>
        <v>0</v>
      </c>
      <c r="W66" s="2">
        <f>E66+M66+T66</f>
        <v>0</v>
      </c>
      <c r="X66" s="2">
        <f t="shared" ref="X66:AB66" si="14">F66+N66</f>
        <v>0</v>
      </c>
      <c r="Y66" s="2">
        <f t="shared" si="14"/>
        <v>0</v>
      </c>
      <c r="Z66" s="2">
        <f t="shared" si="14"/>
        <v>0</v>
      </c>
      <c r="AA66" s="2">
        <f t="shared" si="14"/>
        <v>0</v>
      </c>
      <c r="AB66" s="2">
        <f t="shared" si="14"/>
        <v>0</v>
      </c>
      <c r="AC66" s="131"/>
      <c r="AD66" s="2">
        <f>I2-V66</f>
        <v>52</v>
      </c>
      <c r="AE66" s="2">
        <f>N2-W66</f>
        <v>52</v>
      </c>
      <c r="AF66" s="2">
        <f>S2-X66</f>
        <v>11</v>
      </c>
      <c r="AG66" s="2">
        <f>X2-Y66</f>
        <v>13</v>
      </c>
      <c r="AH66" s="2">
        <f>AH2-Z66</f>
        <v>25</v>
      </c>
      <c r="AI66" s="2">
        <f>AI58-Q66</f>
        <v>13</v>
      </c>
      <c r="AJ66" s="131"/>
      <c r="AK66" s="131"/>
      <c r="AL66" s="132"/>
      <c r="AN66" s="30"/>
      <c r="AO66" s="30"/>
      <c r="AP66" s="30"/>
      <c r="AQ66" s="30"/>
    </row>
    <row r="67" spans="2:43" ht="18.75" customHeight="1" x14ac:dyDescent="0.25">
      <c r="B67" s="138"/>
      <c r="C67" s="131"/>
      <c r="D67" s="131"/>
      <c r="E67" s="131"/>
      <c r="F67" s="131"/>
      <c r="G67" s="131"/>
      <c r="H67" s="131"/>
      <c r="I67" s="131"/>
      <c r="J67" s="131"/>
      <c r="K67" s="131"/>
      <c r="L67" s="131"/>
      <c r="M67" s="131"/>
      <c r="N67" s="131"/>
      <c r="O67" s="131"/>
      <c r="P67" s="131"/>
      <c r="Q67" s="131"/>
      <c r="R67" s="131"/>
      <c r="S67" s="131" t="s">
        <v>40</v>
      </c>
      <c r="T67" s="131" t="s">
        <v>40</v>
      </c>
      <c r="U67" s="131"/>
      <c r="V67" s="131"/>
      <c r="W67" s="131"/>
      <c r="X67" s="131"/>
      <c r="Y67" s="131"/>
      <c r="Z67" s="131"/>
      <c r="AA67" s="131"/>
      <c r="AB67" s="131"/>
      <c r="AC67" s="131"/>
      <c r="AD67" s="131"/>
      <c r="AE67" s="131"/>
      <c r="AF67" s="131"/>
      <c r="AG67" s="131"/>
      <c r="AH67" s="131"/>
      <c r="AI67" s="131"/>
      <c r="AJ67" s="131"/>
      <c r="AK67" s="131"/>
      <c r="AL67" s="132"/>
      <c r="AN67" s="30"/>
      <c r="AO67" s="30"/>
      <c r="AP67" s="30"/>
      <c r="AQ67" s="30"/>
    </row>
    <row r="68" spans="2:43" ht="18.75" customHeight="1" thickBot="1" x14ac:dyDescent="0.35">
      <c r="B68" s="134"/>
      <c r="C68" s="135"/>
      <c r="D68" s="136"/>
      <c r="E68" s="136"/>
      <c r="F68" s="136"/>
      <c r="G68" s="136"/>
      <c r="H68" s="136"/>
      <c r="I68" s="136"/>
      <c r="J68" s="136"/>
      <c r="K68" s="136"/>
      <c r="L68" s="136"/>
      <c r="M68" s="136"/>
      <c r="N68" s="136"/>
      <c r="O68" s="136"/>
      <c r="P68" s="136"/>
      <c r="Q68" s="136"/>
      <c r="R68" s="136"/>
      <c r="S68" s="136"/>
      <c r="T68" s="136"/>
      <c r="U68" s="136"/>
      <c r="V68" s="136"/>
      <c r="W68" s="136"/>
      <c r="X68" s="136"/>
      <c r="Y68" s="136"/>
      <c r="Z68" s="136"/>
      <c r="AA68" s="136"/>
      <c r="AB68" s="136"/>
      <c r="AC68" s="136"/>
      <c r="AD68" s="136"/>
      <c r="AE68" s="136"/>
      <c r="AF68" s="136"/>
      <c r="AG68" s="136"/>
      <c r="AH68" s="136"/>
      <c r="AI68" s="136"/>
      <c r="AJ68" s="136"/>
      <c r="AK68" s="136"/>
      <c r="AL68" s="137"/>
      <c r="AN68" s="30"/>
      <c r="AO68" s="30"/>
      <c r="AP68" s="30"/>
      <c r="AQ68" s="30"/>
    </row>
    <row r="69" spans="2:43" ht="18.75" customHeight="1" thickTop="1" x14ac:dyDescent="0.25">
      <c r="B69" s="127"/>
      <c r="C69" s="128"/>
      <c r="D69" s="10">
        <v>1</v>
      </c>
      <c r="E69" s="5">
        <v>2</v>
      </c>
      <c r="F69" s="5">
        <v>3</v>
      </c>
      <c r="G69" s="5">
        <v>4</v>
      </c>
      <c r="H69" s="6">
        <v>5</v>
      </c>
      <c r="I69" s="7">
        <v>6</v>
      </c>
      <c r="J69" s="5">
        <v>7</v>
      </c>
      <c r="K69" s="5">
        <v>8</v>
      </c>
      <c r="L69" s="5">
        <v>9</v>
      </c>
      <c r="M69" s="5">
        <v>10</v>
      </c>
      <c r="N69" s="5">
        <v>11</v>
      </c>
      <c r="O69" s="6">
        <v>12</v>
      </c>
      <c r="P69" s="7">
        <v>13</v>
      </c>
      <c r="Q69" s="5">
        <v>14</v>
      </c>
      <c r="R69" s="5">
        <v>15</v>
      </c>
      <c r="S69" s="5">
        <v>16</v>
      </c>
      <c r="T69" s="5">
        <v>17</v>
      </c>
      <c r="U69" s="5">
        <v>18</v>
      </c>
      <c r="V69" s="6">
        <v>19</v>
      </c>
      <c r="W69" s="98">
        <v>20</v>
      </c>
      <c r="X69" s="100">
        <v>21</v>
      </c>
      <c r="Y69" s="5">
        <v>22</v>
      </c>
      <c r="Z69" s="5">
        <v>23</v>
      </c>
      <c r="AA69" s="5">
        <v>24</v>
      </c>
      <c r="AB69" s="5">
        <v>25</v>
      </c>
      <c r="AC69" s="6">
        <v>26</v>
      </c>
      <c r="AD69" s="7">
        <v>27</v>
      </c>
      <c r="AE69" s="5">
        <v>28</v>
      </c>
      <c r="AF69" s="5">
        <v>29</v>
      </c>
      <c r="AG69" s="8">
        <v>30</v>
      </c>
      <c r="AH69" s="139"/>
      <c r="AI69" s="125"/>
      <c r="AJ69" s="125"/>
      <c r="AK69" s="125"/>
      <c r="AL69" s="126"/>
      <c r="AN69" s="30"/>
      <c r="AO69" s="30"/>
      <c r="AP69" s="30"/>
      <c r="AQ69" s="30"/>
    </row>
    <row r="70" spans="2:43" ht="18.75" customHeight="1" thickBot="1" x14ac:dyDescent="0.3">
      <c r="B70" s="127"/>
      <c r="C70" s="128"/>
      <c r="D70" s="60"/>
      <c r="E70" s="54"/>
      <c r="F70" s="54"/>
      <c r="G70" s="54"/>
      <c r="H70" s="55"/>
      <c r="I70" s="56"/>
      <c r="J70" s="54"/>
      <c r="K70" s="54"/>
      <c r="L70" s="54"/>
      <c r="M70" s="54"/>
      <c r="N70" s="54"/>
      <c r="O70" s="55"/>
      <c r="P70" s="56"/>
      <c r="Q70" s="54"/>
      <c r="R70" s="54"/>
      <c r="S70" s="54"/>
      <c r="T70" s="54"/>
      <c r="U70" s="54"/>
      <c r="V70" s="55"/>
      <c r="W70" s="99"/>
      <c r="X70" s="101"/>
      <c r="Y70" s="54"/>
      <c r="Z70" s="54"/>
      <c r="AA70" s="54"/>
      <c r="AB70" s="54"/>
      <c r="AC70" s="55"/>
      <c r="AD70" s="56"/>
      <c r="AE70" s="54"/>
      <c r="AF70" s="54"/>
      <c r="AG70" s="57"/>
      <c r="AH70" s="125"/>
      <c r="AI70" s="125"/>
      <c r="AJ70" s="125"/>
      <c r="AK70" s="125"/>
      <c r="AL70" s="126"/>
      <c r="AN70" s="30"/>
      <c r="AO70" s="30"/>
      <c r="AP70" s="30"/>
      <c r="AQ70" s="30"/>
    </row>
    <row r="71" spans="2:43" ht="18.75" customHeight="1" thickTop="1" x14ac:dyDescent="0.25">
      <c r="B71" s="148" t="s">
        <v>20</v>
      </c>
      <c r="C71" s="149"/>
      <c r="D71" s="125"/>
      <c r="E71" s="125"/>
      <c r="F71" s="125"/>
      <c r="G71" s="125"/>
      <c r="H71" s="125"/>
      <c r="I71" s="125"/>
      <c r="J71" s="125"/>
      <c r="K71" s="125"/>
      <c r="L71" s="125"/>
      <c r="M71" s="125"/>
      <c r="N71" s="125"/>
      <c r="O71" s="125"/>
      <c r="P71" s="125"/>
      <c r="Q71" s="125"/>
      <c r="R71" s="125"/>
      <c r="S71" s="125"/>
      <c r="T71" s="125"/>
      <c r="U71" s="125"/>
      <c r="V71" s="125"/>
      <c r="W71" s="125"/>
      <c r="X71" s="125"/>
      <c r="Y71" s="125"/>
      <c r="Z71" s="125"/>
      <c r="AA71" s="125"/>
      <c r="AB71" s="125"/>
      <c r="AC71" s="125"/>
      <c r="AD71" s="125"/>
      <c r="AE71" s="125"/>
      <c r="AF71" s="125"/>
      <c r="AG71" s="125"/>
      <c r="AH71" s="125"/>
      <c r="AI71" s="125"/>
      <c r="AJ71" s="125"/>
      <c r="AK71" s="125"/>
      <c r="AL71" s="126"/>
      <c r="AN71" s="30"/>
      <c r="AO71" s="30"/>
      <c r="AP71" s="30"/>
      <c r="AQ71" s="30"/>
    </row>
    <row r="72" spans="2:43" ht="18.75" customHeight="1" x14ac:dyDescent="0.25">
      <c r="B72" s="148"/>
      <c r="C72" s="149"/>
      <c r="D72" s="145" t="s">
        <v>7</v>
      </c>
      <c r="E72" s="145"/>
      <c r="F72" s="145"/>
      <c r="G72" s="145"/>
      <c r="H72" s="145"/>
      <c r="I72" s="145"/>
      <c r="J72" s="145"/>
      <c r="K72" s="125"/>
      <c r="L72" s="145" t="s">
        <v>1</v>
      </c>
      <c r="M72" s="145"/>
      <c r="N72" s="145"/>
      <c r="O72" s="145"/>
      <c r="P72" s="145"/>
      <c r="Q72" s="145"/>
      <c r="R72" s="145"/>
      <c r="S72" s="145"/>
      <c r="T72" s="145"/>
      <c r="U72" s="125"/>
      <c r="V72" s="145" t="s">
        <v>2</v>
      </c>
      <c r="W72" s="145"/>
      <c r="X72" s="145"/>
      <c r="Y72" s="145"/>
      <c r="Z72" s="145"/>
      <c r="AA72" s="145"/>
      <c r="AB72" s="145"/>
      <c r="AC72" s="125"/>
      <c r="AD72" s="145" t="s">
        <v>3</v>
      </c>
      <c r="AE72" s="145"/>
      <c r="AF72" s="145"/>
      <c r="AG72" s="145"/>
      <c r="AH72" s="145"/>
      <c r="AI72" s="145"/>
      <c r="AJ72" s="125"/>
      <c r="AK72" s="125"/>
      <c r="AL72" s="126"/>
      <c r="AN72" s="30"/>
      <c r="AO72" s="30"/>
      <c r="AP72" s="30"/>
      <c r="AQ72" s="30"/>
    </row>
    <row r="73" spans="2:43" ht="18.75" customHeight="1" x14ac:dyDescent="0.25">
      <c r="B73" s="127"/>
      <c r="C73" s="128"/>
      <c r="D73" s="3" t="s">
        <v>8</v>
      </c>
      <c r="E73" s="3" t="s">
        <v>9</v>
      </c>
      <c r="F73" s="3" t="s">
        <v>10</v>
      </c>
      <c r="G73" s="3" t="s">
        <v>11</v>
      </c>
      <c r="H73" s="3" t="s">
        <v>4</v>
      </c>
      <c r="I73" s="3" t="s">
        <v>5</v>
      </c>
      <c r="J73" s="3" t="s">
        <v>6</v>
      </c>
      <c r="K73" s="125"/>
      <c r="L73" s="3" t="s">
        <v>8</v>
      </c>
      <c r="M73" s="3" t="s">
        <v>9</v>
      </c>
      <c r="N73" s="3" t="s">
        <v>10</v>
      </c>
      <c r="O73" s="3" t="s">
        <v>11</v>
      </c>
      <c r="P73" s="3" t="s">
        <v>4</v>
      </c>
      <c r="Q73" s="3" t="s">
        <v>5</v>
      </c>
      <c r="R73" s="3" t="s">
        <v>6</v>
      </c>
      <c r="S73" s="3" t="s">
        <v>31</v>
      </c>
      <c r="T73" s="3" t="s">
        <v>32</v>
      </c>
      <c r="U73" s="125"/>
      <c r="V73" s="3" t="s">
        <v>8</v>
      </c>
      <c r="W73" s="3" t="s">
        <v>9</v>
      </c>
      <c r="X73" s="3" t="s">
        <v>10</v>
      </c>
      <c r="Y73" s="3" t="s">
        <v>11</v>
      </c>
      <c r="Z73" s="3" t="s">
        <v>4</v>
      </c>
      <c r="AA73" s="3" t="s">
        <v>5</v>
      </c>
      <c r="AB73" s="3" t="s">
        <v>6</v>
      </c>
      <c r="AC73" s="125"/>
      <c r="AD73" s="3" t="s">
        <v>8</v>
      </c>
      <c r="AE73" s="3" t="s">
        <v>9</v>
      </c>
      <c r="AF73" s="3" t="s">
        <v>10</v>
      </c>
      <c r="AG73" s="3" t="s">
        <v>11</v>
      </c>
      <c r="AH73" s="3" t="s">
        <v>4</v>
      </c>
      <c r="AI73" s="3" t="s">
        <v>5</v>
      </c>
      <c r="AJ73" s="125"/>
      <c r="AK73" s="125"/>
      <c r="AL73" s="126"/>
      <c r="AN73" s="30"/>
      <c r="AO73" s="30"/>
      <c r="AP73" s="30"/>
      <c r="AQ73" s="30"/>
    </row>
    <row r="74" spans="2:43" ht="18.75" customHeight="1" x14ac:dyDescent="0.25">
      <c r="B74" s="127"/>
      <c r="C74" s="128"/>
      <c r="D74" s="2">
        <f t="shared" ref="D74:J74" si="15">V66</f>
        <v>0</v>
      </c>
      <c r="E74" s="2">
        <f t="shared" si="15"/>
        <v>0</v>
      </c>
      <c r="F74" s="2">
        <f t="shared" si="15"/>
        <v>0</v>
      </c>
      <c r="G74" s="2">
        <f t="shared" si="15"/>
        <v>0</v>
      </c>
      <c r="H74" s="2">
        <f t="shared" si="15"/>
        <v>0</v>
      </c>
      <c r="I74" s="2">
        <f t="shared" si="15"/>
        <v>0</v>
      </c>
      <c r="J74" s="2">
        <f t="shared" si="15"/>
        <v>0</v>
      </c>
      <c r="K74" s="125"/>
      <c r="L74" s="2" cm="1">
        <f t="array" ref="L74">SUM(COUNTIF(D70:AH70,{"RH";"RHR"}))+0.5*SUM(COUNTIF(D70:AH70,{"*/RH";"RH/*"}))</f>
        <v>0</v>
      </c>
      <c r="M74" s="2" cm="1">
        <f t="array" ref="M74">SUM(COUNTIF(D70:AH70,{"CH";"CHR"}))+0.5*SUM(COUNTIF(D70:AH70,{"*/CH";"CH/*"}))</f>
        <v>0</v>
      </c>
      <c r="N74" s="2" cm="1">
        <f t="array" ref="N74">SUM(COUNTIF(D70:AH70,{"RR";"RRR"}))+0.5*SUM(COUNTIF(D70:AH70,{"*/RR";"RR/*"}))</f>
        <v>0</v>
      </c>
      <c r="O74" s="2" cm="1">
        <f t="array" ref="O74">SUM(COUNTIF(D70:AH70,{"CV";"CVR"}))+0.5*SUM(COUNTIF(D70:AH70,{"*/CV";"CV/*"}))</f>
        <v>0</v>
      </c>
      <c r="P74" s="2" cm="1">
        <f t="array" ref="P74">SUM(COUNTIF(D70:AH70,{"CN";"CNR"}))+0.5*SUM(COUNTIF(D70:AH70,{"*/CN";"CN/*"}))</f>
        <v>0</v>
      </c>
      <c r="Q74" s="2" cm="1">
        <f t="array" ref="Q74">SUM(COUNTIF(D70:AH70,{"JC";"JCR"}))+0.5*SUM(COUNTIF(D70:AH70,{"*/JC";"JC/*"}))</f>
        <v>0</v>
      </c>
      <c r="R74" s="2">
        <f>COUNTIF(D70:AH70,"MM")</f>
        <v>0</v>
      </c>
      <c r="S74" s="63"/>
      <c r="T74" s="63"/>
      <c r="U74" s="125"/>
      <c r="V74" s="2">
        <f>D74+L74+S74</f>
        <v>0</v>
      </c>
      <c r="W74" s="2">
        <f>E74+M74+T74</f>
        <v>0</v>
      </c>
      <c r="X74" s="2">
        <f t="shared" ref="X74:AB74" si="16">F74+N74</f>
        <v>0</v>
      </c>
      <c r="Y74" s="2">
        <f t="shared" si="16"/>
        <v>0</v>
      </c>
      <c r="Z74" s="2">
        <f t="shared" si="16"/>
        <v>0</v>
      </c>
      <c r="AA74" s="2">
        <f t="shared" si="16"/>
        <v>0</v>
      </c>
      <c r="AB74" s="2">
        <f t="shared" si="16"/>
        <v>0</v>
      </c>
      <c r="AC74" s="125"/>
      <c r="AD74" s="2">
        <f>I2-V74</f>
        <v>52</v>
      </c>
      <c r="AE74" s="2">
        <f>N2-W74</f>
        <v>52</v>
      </c>
      <c r="AF74" s="2">
        <f>S2-X74</f>
        <v>11</v>
      </c>
      <c r="AG74" s="2">
        <f>X2-Y74</f>
        <v>13</v>
      </c>
      <c r="AH74" s="2">
        <f>AH2-Z74</f>
        <v>25</v>
      </c>
      <c r="AI74" s="2">
        <f>AI66-Q74</f>
        <v>13</v>
      </c>
      <c r="AJ74" s="125"/>
      <c r="AK74" s="125"/>
      <c r="AL74" s="126"/>
      <c r="AN74" s="30"/>
      <c r="AO74" s="30"/>
      <c r="AP74" s="30"/>
      <c r="AQ74" s="30"/>
    </row>
    <row r="75" spans="2:43" ht="18.75" customHeight="1" x14ac:dyDescent="0.25">
      <c r="B75" s="127"/>
      <c r="C75" s="128"/>
      <c r="D75" s="125"/>
      <c r="E75" s="125"/>
      <c r="F75" s="125"/>
      <c r="G75" s="125"/>
      <c r="H75" s="125"/>
      <c r="I75" s="125"/>
      <c r="J75" s="125"/>
      <c r="K75" s="125"/>
      <c r="L75" s="125"/>
      <c r="M75" s="125"/>
      <c r="N75" s="125"/>
      <c r="O75" s="125"/>
      <c r="P75" s="125"/>
      <c r="Q75" s="125"/>
      <c r="R75" s="125"/>
      <c r="S75" s="125" t="s">
        <v>40</v>
      </c>
      <c r="T75" s="125" t="s">
        <v>40</v>
      </c>
      <c r="U75" s="125"/>
      <c r="V75" s="125"/>
      <c r="W75" s="125"/>
      <c r="X75" s="125"/>
      <c r="Y75" s="125"/>
      <c r="Z75" s="125"/>
      <c r="AA75" s="125"/>
      <c r="AB75" s="125"/>
      <c r="AC75" s="125"/>
      <c r="AD75" s="125"/>
      <c r="AE75" s="125"/>
      <c r="AF75" s="125"/>
      <c r="AG75" s="125"/>
      <c r="AH75" s="125"/>
      <c r="AI75" s="125"/>
      <c r="AJ75" s="125"/>
      <c r="AK75" s="125"/>
      <c r="AL75" s="126"/>
      <c r="AN75" s="30"/>
      <c r="AO75" s="30"/>
      <c r="AP75" s="30"/>
      <c r="AQ75" s="30"/>
    </row>
    <row r="76" spans="2:43" ht="18.75" customHeight="1" thickBot="1" x14ac:dyDescent="0.3">
      <c r="B76" s="129"/>
      <c r="C76" s="130"/>
      <c r="D76" s="131"/>
      <c r="E76" s="131"/>
      <c r="F76" s="131"/>
      <c r="G76" s="131"/>
      <c r="H76" s="131"/>
      <c r="I76" s="131"/>
      <c r="J76" s="131"/>
      <c r="K76" s="131"/>
      <c r="L76" s="131"/>
      <c r="M76" s="131"/>
      <c r="N76" s="131"/>
      <c r="O76" s="131"/>
      <c r="P76" s="131"/>
      <c r="Q76" s="131"/>
      <c r="R76" s="131"/>
      <c r="S76" s="131"/>
      <c r="T76" s="131"/>
      <c r="U76" s="131"/>
      <c r="V76" s="131"/>
      <c r="W76" s="131"/>
      <c r="X76" s="131"/>
      <c r="Y76" s="131"/>
      <c r="Z76" s="131"/>
      <c r="AA76" s="131"/>
      <c r="AB76" s="131"/>
      <c r="AC76" s="131"/>
      <c r="AD76" s="131"/>
      <c r="AE76" s="131"/>
      <c r="AF76" s="131"/>
      <c r="AG76" s="131"/>
      <c r="AH76" s="131"/>
      <c r="AI76" s="131"/>
      <c r="AJ76" s="131"/>
      <c r="AK76" s="131"/>
      <c r="AL76" s="132"/>
      <c r="AN76" s="30"/>
      <c r="AO76" s="30"/>
      <c r="AP76" s="30"/>
      <c r="AQ76" s="30"/>
    </row>
    <row r="77" spans="2:43" ht="18.75" customHeight="1" thickTop="1" x14ac:dyDescent="0.25">
      <c r="B77" s="129"/>
      <c r="C77" s="130"/>
      <c r="D77" s="10">
        <v>1</v>
      </c>
      <c r="E77" s="5">
        <v>2</v>
      </c>
      <c r="F77" s="6">
        <v>3</v>
      </c>
      <c r="G77" s="7">
        <v>4</v>
      </c>
      <c r="H77" s="5">
        <v>5</v>
      </c>
      <c r="I77" s="5">
        <v>6</v>
      </c>
      <c r="J77" s="5">
        <v>7</v>
      </c>
      <c r="K77" s="5">
        <v>8</v>
      </c>
      <c r="L77" s="5">
        <v>9</v>
      </c>
      <c r="M77" s="6">
        <v>10</v>
      </c>
      <c r="N77" s="7">
        <v>11</v>
      </c>
      <c r="O77" s="5">
        <v>12</v>
      </c>
      <c r="P77" s="5">
        <v>13</v>
      </c>
      <c r="Q77" s="5">
        <v>14</v>
      </c>
      <c r="R77" s="5">
        <v>15</v>
      </c>
      <c r="S77" s="5">
        <v>16</v>
      </c>
      <c r="T77" s="6">
        <v>17</v>
      </c>
      <c r="U77" s="98">
        <v>18</v>
      </c>
      <c r="V77" s="100">
        <v>19</v>
      </c>
      <c r="W77" s="5">
        <v>20</v>
      </c>
      <c r="X77" s="5">
        <v>21</v>
      </c>
      <c r="Y77" s="5">
        <v>22</v>
      </c>
      <c r="Z77" s="5">
        <v>23</v>
      </c>
      <c r="AA77" s="6">
        <v>24</v>
      </c>
      <c r="AB77" s="7">
        <v>25</v>
      </c>
      <c r="AC77" s="5">
        <v>26</v>
      </c>
      <c r="AD77" s="5">
        <v>27</v>
      </c>
      <c r="AE77" s="5">
        <v>28</v>
      </c>
      <c r="AF77" s="5">
        <v>29</v>
      </c>
      <c r="AG77" s="5">
        <v>30</v>
      </c>
      <c r="AH77" s="11">
        <v>31</v>
      </c>
      <c r="AI77" s="131"/>
      <c r="AJ77" s="131"/>
      <c r="AK77" s="131"/>
      <c r="AL77" s="132"/>
      <c r="AN77" s="30"/>
      <c r="AO77" s="30"/>
      <c r="AP77" s="30"/>
      <c r="AQ77" s="30"/>
    </row>
    <row r="78" spans="2:43" ht="18.75" customHeight="1" thickBot="1" x14ac:dyDescent="0.3">
      <c r="B78" s="129"/>
      <c r="C78" s="130"/>
      <c r="D78" s="60"/>
      <c r="E78" s="54"/>
      <c r="F78" s="55"/>
      <c r="G78" s="56"/>
      <c r="H78" s="54"/>
      <c r="I78" s="54"/>
      <c r="J78" s="54"/>
      <c r="K78" s="54"/>
      <c r="L78" s="54"/>
      <c r="M78" s="55"/>
      <c r="N78" s="56"/>
      <c r="O78" s="54"/>
      <c r="P78" s="54"/>
      <c r="Q78" s="54"/>
      <c r="R78" s="54"/>
      <c r="S78" s="54"/>
      <c r="T78" s="55"/>
      <c r="U78" s="99"/>
      <c r="V78" s="101"/>
      <c r="W78" s="54"/>
      <c r="X78" s="54"/>
      <c r="Y78" s="54"/>
      <c r="Z78" s="54"/>
      <c r="AA78" s="55"/>
      <c r="AB78" s="56"/>
      <c r="AC78" s="54"/>
      <c r="AD78" s="54"/>
      <c r="AE78" s="54"/>
      <c r="AF78" s="54"/>
      <c r="AG78" s="54"/>
      <c r="AH78" s="61"/>
      <c r="AI78" s="131"/>
      <c r="AJ78" s="131"/>
      <c r="AK78" s="131"/>
      <c r="AL78" s="132"/>
      <c r="AN78" s="30"/>
      <c r="AO78" s="30"/>
      <c r="AP78" s="30"/>
      <c r="AQ78" s="30"/>
    </row>
    <row r="79" spans="2:43" ht="18.75" customHeight="1" thickTop="1" x14ac:dyDescent="0.25">
      <c r="B79" s="146" t="s">
        <v>21</v>
      </c>
      <c r="C79" s="147"/>
      <c r="D79" s="131"/>
      <c r="E79" s="131"/>
      <c r="F79" s="131"/>
      <c r="G79" s="131"/>
      <c r="H79" s="131"/>
      <c r="I79" s="131"/>
      <c r="J79" s="131"/>
      <c r="K79" s="131"/>
      <c r="L79" s="131"/>
      <c r="M79" s="131"/>
      <c r="N79" s="131"/>
      <c r="O79" s="131"/>
      <c r="P79" s="131"/>
      <c r="Q79" s="131"/>
      <c r="R79" s="131"/>
      <c r="S79" s="131"/>
      <c r="T79" s="131"/>
      <c r="U79" s="131"/>
      <c r="V79" s="131"/>
      <c r="W79" s="131"/>
      <c r="X79" s="131"/>
      <c r="Y79" s="131"/>
      <c r="Z79" s="131"/>
      <c r="AA79" s="131"/>
      <c r="AB79" s="131"/>
      <c r="AC79" s="131"/>
      <c r="AD79" s="131"/>
      <c r="AE79" s="131"/>
      <c r="AF79" s="131"/>
      <c r="AG79" s="131"/>
      <c r="AH79" s="131"/>
      <c r="AI79" s="131"/>
      <c r="AJ79" s="131"/>
      <c r="AK79" s="131"/>
      <c r="AL79" s="132"/>
      <c r="AN79" s="30"/>
      <c r="AO79" s="30"/>
      <c r="AP79" s="30"/>
      <c r="AQ79" s="30"/>
    </row>
    <row r="80" spans="2:43" ht="18.75" customHeight="1" x14ac:dyDescent="0.25">
      <c r="B80" s="146"/>
      <c r="C80" s="147"/>
      <c r="D80" s="145" t="s">
        <v>7</v>
      </c>
      <c r="E80" s="145"/>
      <c r="F80" s="145"/>
      <c r="G80" s="145"/>
      <c r="H80" s="145"/>
      <c r="I80" s="145"/>
      <c r="J80" s="145"/>
      <c r="K80" s="131"/>
      <c r="L80" s="145" t="s">
        <v>1</v>
      </c>
      <c r="M80" s="145"/>
      <c r="N80" s="145"/>
      <c r="O80" s="145"/>
      <c r="P80" s="145"/>
      <c r="Q80" s="145"/>
      <c r="R80" s="145"/>
      <c r="S80" s="145"/>
      <c r="T80" s="145"/>
      <c r="U80" s="131"/>
      <c r="V80" s="145" t="s">
        <v>2</v>
      </c>
      <c r="W80" s="145"/>
      <c r="X80" s="145"/>
      <c r="Y80" s="145"/>
      <c r="Z80" s="145"/>
      <c r="AA80" s="145"/>
      <c r="AB80" s="145"/>
      <c r="AC80" s="131"/>
      <c r="AD80" s="145" t="s">
        <v>3</v>
      </c>
      <c r="AE80" s="145"/>
      <c r="AF80" s="145"/>
      <c r="AG80" s="145"/>
      <c r="AH80" s="145"/>
      <c r="AI80" s="145"/>
      <c r="AJ80" s="131"/>
      <c r="AK80" s="131"/>
      <c r="AL80" s="132"/>
      <c r="AN80" s="30"/>
      <c r="AO80" s="30"/>
      <c r="AP80" s="30"/>
      <c r="AQ80" s="30"/>
    </row>
    <row r="81" spans="2:43" ht="18.75" customHeight="1" x14ac:dyDescent="0.25">
      <c r="B81" s="129"/>
      <c r="C81" s="130"/>
      <c r="D81" s="3" t="s">
        <v>8</v>
      </c>
      <c r="E81" s="3" t="s">
        <v>9</v>
      </c>
      <c r="F81" s="3" t="s">
        <v>10</v>
      </c>
      <c r="G81" s="3" t="s">
        <v>11</v>
      </c>
      <c r="H81" s="3" t="s">
        <v>4</v>
      </c>
      <c r="I81" s="3" t="s">
        <v>5</v>
      </c>
      <c r="J81" s="3" t="s">
        <v>6</v>
      </c>
      <c r="K81" s="131"/>
      <c r="L81" s="3" t="s">
        <v>8</v>
      </c>
      <c r="M81" s="3" t="s">
        <v>9</v>
      </c>
      <c r="N81" s="3" t="s">
        <v>10</v>
      </c>
      <c r="O81" s="3" t="s">
        <v>11</v>
      </c>
      <c r="P81" s="3" t="s">
        <v>4</v>
      </c>
      <c r="Q81" s="3" t="s">
        <v>5</v>
      </c>
      <c r="R81" s="3" t="s">
        <v>6</v>
      </c>
      <c r="S81" s="3" t="s">
        <v>31</v>
      </c>
      <c r="T81" s="3" t="s">
        <v>32</v>
      </c>
      <c r="U81" s="131"/>
      <c r="V81" s="3" t="s">
        <v>8</v>
      </c>
      <c r="W81" s="3" t="s">
        <v>9</v>
      </c>
      <c r="X81" s="3" t="s">
        <v>10</v>
      </c>
      <c r="Y81" s="3" t="s">
        <v>11</v>
      </c>
      <c r="Z81" s="3" t="s">
        <v>4</v>
      </c>
      <c r="AA81" s="3" t="s">
        <v>5</v>
      </c>
      <c r="AB81" s="3" t="s">
        <v>6</v>
      </c>
      <c r="AC81" s="131"/>
      <c r="AD81" s="3" t="s">
        <v>8</v>
      </c>
      <c r="AE81" s="3" t="s">
        <v>9</v>
      </c>
      <c r="AF81" s="3" t="s">
        <v>10</v>
      </c>
      <c r="AG81" s="3" t="s">
        <v>11</v>
      </c>
      <c r="AH81" s="3" t="s">
        <v>4</v>
      </c>
      <c r="AI81" s="3" t="s">
        <v>5</v>
      </c>
      <c r="AJ81" s="131"/>
      <c r="AK81" s="131"/>
      <c r="AL81" s="132"/>
      <c r="AN81" s="30"/>
      <c r="AO81" s="30"/>
      <c r="AP81" s="30"/>
      <c r="AQ81" s="30"/>
    </row>
    <row r="82" spans="2:43" ht="18.75" customHeight="1" x14ac:dyDescent="0.25">
      <c r="B82" s="129"/>
      <c r="C82" s="130"/>
      <c r="D82" s="2">
        <f t="shared" ref="D82:J82" si="17">V74</f>
        <v>0</v>
      </c>
      <c r="E82" s="2">
        <f t="shared" si="17"/>
        <v>0</v>
      </c>
      <c r="F82" s="2">
        <f t="shared" si="17"/>
        <v>0</v>
      </c>
      <c r="G82" s="2">
        <f t="shared" si="17"/>
        <v>0</v>
      </c>
      <c r="H82" s="2">
        <f t="shared" si="17"/>
        <v>0</v>
      </c>
      <c r="I82" s="2">
        <f t="shared" si="17"/>
        <v>0</v>
      </c>
      <c r="J82" s="2">
        <f t="shared" si="17"/>
        <v>0</v>
      </c>
      <c r="K82" s="131"/>
      <c r="L82" s="2" cm="1">
        <f t="array" ref="L82">SUM(COUNTIF(D78:AH78,{"RH";"RHR"}))+0.5*SUM(COUNTIF(D78:AH78,{"*/RH";"RH/*"}))</f>
        <v>0</v>
      </c>
      <c r="M82" s="2" cm="1">
        <f t="array" ref="M82">SUM(COUNTIF(D78:AH78,{"CH";"CHR"}))+0.5*SUM(COUNTIF(D78:AH78,{"*/CH";"CH/*"}))</f>
        <v>0</v>
      </c>
      <c r="N82" s="2" cm="1">
        <f t="array" ref="N82">SUM(COUNTIF(D78:AH78,{"RR";"RRR"}))+0.5*SUM(COUNTIF(D78:AH78,{"*/RR";"RR/*"}))</f>
        <v>0</v>
      </c>
      <c r="O82" s="2" cm="1">
        <f t="array" ref="O82">SUM(COUNTIF(D78:AH78,{"CV";"CVR"}))+0.5*SUM(COUNTIF(D78:AH78,{"*/CV";"CV/*"}))</f>
        <v>0</v>
      </c>
      <c r="P82" s="2" cm="1">
        <f t="array" ref="P82">SUM(COUNTIF(D78:AH78,{"CN";"CNR"}))+0.5*SUM(COUNTIF(D78:AH78,{"*/CN";"CN/*"}))</f>
        <v>0</v>
      </c>
      <c r="Q82" s="2" cm="1">
        <f t="array" ref="Q82">SUM(COUNTIF(D78:AH78,{"JC";"JCR"}))+0.5*SUM(COUNTIF(D78:AH78,{"*/JC";"JC/*"}))</f>
        <v>0</v>
      </c>
      <c r="R82" s="2">
        <f>COUNTIF(D78:AH78,"MM")</f>
        <v>0</v>
      </c>
      <c r="S82" s="63"/>
      <c r="T82" s="63"/>
      <c r="U82" s="131"/>
      <c r="V82" s="2">
        <f>D82+L82+S82</f>
        <v>0</v>
      </c>
      <c r="W82" s="2">
        <f>E82+M82+T82</f>
        <v>0</v>
      </c>
      <c r="X82" s="2">
        <f t="shared" ref="X82:AB82" si="18">F82+N82</f>
        <v>0</v>
      </c>
      <c r="Y82" s="2">
        <f t="shared" si="18"/>
        <v>0</v>
      </c>
      <c r="Z82" s="2">
        <f t="shared" si="18"/>
        <v>0</v>
      </c>
      <c r="AA82" s="2">
        <f t="shared" si="18"/>
        <v>0</v>
      </c>
      <c r="AB82" s="2">
        <f t="shared" si="18"/>
        <v>0</v>
      </c>
      <c r="AC82" s="131"/>
      <c r="AD82" s="2">
        <f>I2-V82</f>
        <v>52</v>
      </c>
      <c r="AE82" s="2">
        <f>N2-W82</f>
        <v>52</v>
      </c>
      <c r="AF82" s="2">
        <f>S2-X82</f>
        <v>11</v>
      </c>
      <c r="AG82" s="2">
        <f>X2-Y82</f>
        <v>13</v>
      </c>
      <c r="AH82" s="2">
        <f>AH2-Z82</f>
        <v>25</v>
      </c>
      <c r="AI82" s="2">
        <f>AI74-Q82</f>
        <v>13</v>
      </c>
      <c r="AJ82" s="131"/>
      <c r="AK82" s="131"/>
      <c r="AL82" s="132"/>
      <c r="AN82" s="30"/>
      <c r="AO82" s="30"/>
      <c r="AP82" s="30"/>
      <c r="AQ82" s="30"/>
    </row>
    <row r="83" spans="2:43" ht="18.75" customHeight="1" x14ac:dyDescent="0.25">
      <c r="B83" s="138"/>
      <c r="C83" s="131"/>
      <c r="D83" s="131"/>
      <c r="E83" s="131"/>
      <c r="F83" s="131"/>
      <c r="G83" s="131"/>
      <c r="H83" s="131"/>
      <c r="I83" s="131"/>
      <c r="J83" s="131"/>
      <c r="K83" s="131"/>
      <c r="L83" s="131"/>
      <c r="M83" s="131"/>
      <c r="N83" s="131"/>
      <c r="O83" s="131"/>
      <c r="P83" s="131"/>
      <c r="Q83" s="131"/>
      <c r="R83" s="131"/>
      <c r="S83" s="131" t="s">
        <v>40</v>
      </c>
      <c r="T83" s="131" t="s">
        <v>40</v>
      </c>
      <c r="U83" s="131"/>
      <c r="V83" s="131"/>
      <c r="W83" s="131"/>
      <c r="X83" s="131"/>
      <c r="Y83" s="131"/>
      <c r="Z83" s="131"/>
      <c r="AA83" s="131"/>
      <c r="AB83" s="131"/>
      <c r="AC83" s="131"/>
      <c r="AD83" s="131"/>
      <c r="AE83" s="131"/>
      <c r="AF83" s="131"/>
      <c r="AG83" s="131"/>
      <c r="AH83" s="131"/>
      <c r="AI83" s="131"/>
      <c r="AJ83" s="131"/>
      <c r="AK83" s="131"/>
      <c r="AL83" s="132"/>
      <c r="AN83" s="30"/>
      <c r="AO83" s="30"/>
      <c r="AP83" s="30"/>
      <c r="AQ83" s="30"/>
    </row>
    <row r="84" spans="2:43" ht="18.75" customHeight="1" thickBot="1" x14ac:dyDescent="0.35">
      <c r="B84" s="134"/>
      <c r="C84" s="135"/>
      <c r="D84" s="136"/>
      <c r="E84" s="136"/>
      <c r="F84" s="136"/>
      <c r="G84" s="136"/>
      <c r="H84" s="136"/>
      <c r="I84" s="136"/>
      <c r="J84" s="136"/>
      <c r="K84" s="136"/>
      <c r="L84" s="136"/>
      <c r="M84" s="136"/>
      <c r="N84" s="136"/>
      <c r="O84" s="136"/>
      <c r="P84" s="136"/>
      <c r="Q84" s="136"/>
      <c r="R84" s="136"/>
      <c r="S84" s="136"/>
      <c r="T84" s="136"/>
      <c r="U84" s="136"/>
      <c r="V84" s="136"/>
      <c r="W84" s="136"/>
      <c r="X84" s="136"/>
      <c r="Y84" s="136"/>
      <c r="Z84" s="136"/>
      <c r="AA84" s="136"/>
      <c r="AB84" s="136"/>
      <c r="AC84" s="136"/>
      <c r="AD84" s="136"/>
      <c r="AE84" s="136"/>
      <c r="AF84" s="136"/>
      <c r="AG84" s="136"/>
      <c r="AH84" s="136"/>
      <c r="AI84" s="136"/>
      <c r="AJ84" s="136"/>
      <c r="AK84" s="136"/>
      <c r="AL84" s="137"/>
      <c r="AN84" s="30"/>
      <c r="AO84" s="30"/>
      <c r="AP84" s="30"/>
      <c r="AQ84" s="30"/>
    </row>
    <row r="85" spans="2:43" ht="18.75" customHeight="1" thickTop="1" x14ac:dyDescent="0.25">
      <c r="B85" s="127"/>
      <c r="C85" s="128"/>
      <c r="D85" s="4">
        <v>1</v>
      </c>
      <c r="E85" s="5">
        <v>2</v>
      </c>
      <c r="F85" s="5">
        <v>3</v>
      </c>
      <c r="G85" s="5">
        <v>4</v>
      </c>
      <c r="H85" s="5">
        <v>5</v>
      </c>
      <c r="I85" s="5">
        <v>6</v>
      </c>
      <c r="J85" s="6">
        <v>7</v>
      </c>
      <c r="K85" s="7">
        <v>8</v>
      </c>
      <c r="L85" s="5">
        <v>9</v>
      </c>
      <c r="M85" s="5">
        <v>10</v>
      </c>
      <c r="N85" s="7">
        <v>11</v>
      </c>
      <c r="O85" s="5">
        <v>12</v>
      </c>
      <c r="P85" s="5">
        <v>13</v>
      </c>
      <c r="Q85" s="6">
        <v>14</v>
      </c>
      <c r="R85" s="98">
        <v>15</v>
      </c>
      <c r="S85" s="100">
        <v>16</v>
      </c>
      <c r="T85" s="5">
        <v>17</v>
      </c>
      <c r="U85" s="5">
        <v>18</v>
      </c>
      <c r="V85" s="5">
        <v>19</v>
      </c>
      <c r="W85" s="5">
        <v>20</v>
      </c>
      <c r="X85" s="6">
        <v>21</v>
      </c>
      <c r="Y85" s="7">
        <v>22</v>
      </c>
      <c r="Z85" s="5">
        <v>23</v>
      </c>
      <c r="AA85" s="5">
        <v>24</v>
      </c>
      <c r="AB85" s="5">
        <v>25</v>
      </c>
      <c r="AC85" s="5">
        <v>26</v>
      </c>
      <c r="AD85" s="5">
        <v>27</v>
      </c>
      <c r="AE85" s="6">
        <v>28</v>
      </c>
      <c r="AF85" s="7">
        <v>29</v>
      </c>
      <c r="AG85" s="8">
        <v>30</v>
      </c>
      <c r="AH85" s="139"/>
      <c r="AI85" s="125"/>
      <c r="AJ85" s="125"/>
      <c r="AK85" s="125"/>
      <c r="AL85" s="126"/>
      <c r="AN85" s="30"/>
      <c r="AO85" s="30"/>
      <c r="AP85" s="30"/>
      <c r="AQ85" s="30"/>
    </row>
    <row r="86" spans="2:43" ht="18.75" customHeight="1" thickBot="1" x14ac:dyDescent="0.3">
      <c r="B86" s="127"/>
      <c r="C86" s="128"/>
      <c r="D86" s="53"/>
      <c r="E86" s="54"/>
      <c r="F86" s="54"/>
      <c r="G86" s="54"/>
      <c r="H86" s="54"/>
      <c r="I86" s="54"/>
      <c r="J86" s="55"/>
      <c r="K86" s="56"/>
      <c r="L86" s="54"/>
      <c r="M86" s="54"/>
      <c r="N86" s="56"/>
      <c r="O86" s="54"/>
      <c r="P86" s="54"/>
      <c r="Q86" s="55"/>
      <c r="R86" s="99"/>
      <c r="S86" s="101"/>
      <c r="T86" s="54"/>
      <c r="U86" s="54"/>
      <c r="V86" s="54"/>
      <c r="W86" s="54"/>
      <c r="X86" s="55"/>
      <c r="Y86" s="56"/>
      <c r="Z86" s="54"/>
      <c r="AA86" s="54"/>
      <c r="AB86" s="54"/>
      <c r="AC86" s="54"/>
      <c r="AD86" s="54"/>
      <c r="AE86" s="55"/>
      <c r="AF86" s="56"/>
      <c r="AG86" s="57"/>
      <c r="AH86" s="125"/>
      <c r="AI86" s="125"/>
      <c r="AJ86" s="125"/>
      <c r="AK86" s="125"/>
      <c r="AL86" s="126"/>
      <c r="AN86" s="30"/>
      <c r="AO86" s="30"/>
      <c r="AP86" s="30"/>
      <c r="AQ86" s="30"/>
    </row>
    <row r="87" spans="2:43" ht="18.75" customHeight="1" thickTop="1" x14ac:dyDescent="0.25">
      <c r="B87" s="148" t="s">
        <v>22</v>
      </c>
      <c r="C87" s="149"/>
      <c r="D87" s="125"/>
      <c r="E87" s="125"/>
      <c r="F87" s="125"/>
      <c r="G87" s="125"/>
      <c r="H87" s="125"/>
      <c r="I87" s="125"/>
      <c r="J87" s="125"/>
      <c r="K87" s="125"/>
      <c r="L87" s="125"/>
      <c r="M87" s="125"/>
      <c r="N87" s="125"/>
      <c r="O87" s="125"/>
      <c r="P87" s="125"/>
      <c r="Q87" s="125"/>
      <c r="R87" s="125"/>
      <c r="S87" s="125"/>
      <c r="T87" s="125"/>
      <c r="U87" s="125"/>
      <c r="V87" s="125"/>
      <c r="W87" s="125"/>
      <c r="X87" s="125"/>
      <c r="Y87" s="125"/>
      <c r="Z87" s="125"/>
      <c r="AA87" s="125"/>
      <c r="AB87" s="125"/>
      <c r="AC87" s="125"/>
      <c r="AD87" s="125"/>
      <c r="AE87" s="125"/>
      <c r="AF87" s="125"/>
      <c r="AG87" s="125"/>
      <c r="AH87" s="125"/>
      <c r="AI87" s="125"/>
      <c r="AJ87" s="125"/>
      <c r="AK87" s="125"/>
      <c r="AL87" s="126"/>
      <c r="AN87" s="30"/>
      <c r="AO87" s="30"/>
      <c r="AP87" s="30"/>
      <c r="AQ87" s="30"/>
    </row>
    <row r="88" spans="2:43" ht="18.75" customHeight="1" x14ac:dyDescent="0.25">
      <c r="B88" s="148"/>
      <c r="C88" s="149"/>
      <c r="D88" s="145" t="s">
        <v>7</v>
      </c>
      <c r="E88" s="145"/>
      <c r="F88" s="145"/>
      <c r="G88" s="145"/>
      <c r="H88" s="145"/>
      <c r="I88" s="145"/>
      <c r="J88" s="145"/>
      <c r="K88" s="125"/>
      <c r="L88" s="145" t="s">
        <v>1</v>
      </c>
      <c r="M88" s="145"/>
      <c r="N88" s="145"/>
      <c r="O88" s="145"/>
      <c r="P88" s="145"/>
      <c r="Q88" s="145"/>
      <c r="R88" s="145"/>
      <c r="S88" s="145"/>
      <c r="T88" s="145"/>
      <c r="U88" s="125"/>
      <c r="V88" s="145" t="s">
        <v>2</v>
      </c>
      <c r="W88" s="145"/>
      <c r="X88" s="145"/>
      <c r="Y88" s="145"/>
      <c r="Z88" s="145"/>
      <c r="AA88" s="145"/>
      <c r="AB88" s="145"/>
      <c r="AC88" s="125"/>
      <c r="AD88" s="145" t="s">
        <v>3</v>
      </c>
      <c r="AE88" s="145"/>
      <c r="AF88" s="145"/>
      <c r="AG88" s="145"/>
      <c r="AH88" s="145"/>
      <c r="AI88" s="145"/>
      <c r="AJ88" s="125"/>
      <c r="AK88" s="125"/>
      <c r="AL88" s="126"/>
      <c r="AN88" s="30"/>
      <c r="AO88" s="30"/>
      <c r="AP88" s="30"/>
      <c r="AQ88" s="30"/>
    </row>
    <row r="89" spans="2:43" ht="18.75" customHeight="1" x14ac:dyDescent="0.25">
      <c r="B89" s="127"/>
      <c r="C89" s="128"/>
      <c r="D89" s="3" t="s">
        <v>8</v>
      </c>
      <c r="E89" s="3" t="s">
        <v>9</v>
      </c>
      <c r="F89" s="3" t="s">
        <v>10</v>
      </c>
      <c r="G89" s="3" t="s">
        <v>11</v>
      </c>
      <c r="H89" s="3" t="s">
        <v>4</v>
      </c>
      <c r="I89" s="3" t="s">
        <v>5</v>
      </c>
      <c r="J89" s="3" t="s">
        <v>6</v>
      </c>
      <c r="K89" s="125"/>
      <c r="L89" s="3" t="s">
        <v>8</v>
      </c>
      <c r="M89" s="3" t="s">
        <v>9</v>
      </c>
      <c r="N89" s="3" t="s">
        <v>10</v>
      </c>
      <c r="O89" s="3" t="s">
        <v>11</v>
      </c>
      <c r="P89" s="3" t="s">
        <v>4</v>
      </c>
      <c r="Q89" s="3" t="s">
        <v>5</v>
      </c>
      <c r="R89" s="3" t="s">
        <v>6</v>
      </c>
      <c r="S89" s="3" t="s">
        <v>31</v>
      </c>
      <c r="T89" s="3" t="s">
        <v>32</v>
      </c>
      <c r="U89" s="125"/>
      <c r="V89" s="3" t="s">
        <v>8</v>
      </c>
      <c r="W89" s="3" t="s">
        <v>9</v>
      </c>
      <c r="X89" s="3" t="s">
        <v>10</v>
      </c>
      <c r="Y89" s="3" t="s">
        <v>11</v>
      </c>
      <c r="Z89" s="3" t="s">
        <v>4</v>
      </c>
      <c r="AA89" s="3" t="s">
        <v>5</v>
      </c>
      <c r="AB89" s="3" t="s">
        <v>6</v>
      </c>
      <c r="AC89" s="125"/>
      <c r="AD89" s="3" t="s">
        <v>8</v>
      </c>
      <c r="AE89" s="3" t="s">
        <v>9</v>
      </c>
      <c r="AF89" s="3" t="s">
        <v>10</v>
      </c>
      <c r="AG89" s="3" t="s">
        <v>11</v>
      </c>
      <c r="AH89" s="3" t="s">
        <v>4</v>
      </c>
      <c r="AI89" s="3" t="s">
        <v>5</v>
      </c>
      <c r="AJ89" s="125"/>
      <c r="AK89" s="125"/>
      <c r="AL89" s="126"/>
      <c r="AN89" s="30"/>
      <c r="AO89" s="30"/>
      <c r="AP89" s="30"/>
      <c r="AQ89" s="30"/>
    </row>
    <row r="90" spans="2:43" ht="18.75" customHeight="1" x14ac:dyDescent="0.25">
      <c r="B90" s="127"/>
      <c r="C90" s="128"/>
      <c r="D90" s="2">
        <f t="shared" ref="D90:J90" si="19">V82</f>
        <v>0</v>
      </c>
      <c r="E90" s="2">
        <f t="shared" si="19"/>
        <v>0</v>
      </c>
      <c r="F90" s="2">
        <f t="shared" si="19"/>
        <v>0</v>
      </c>
      <c r="G90" s="2">
        <f t="shared" si="19"/>
        <v>0</v>
      </c>
      <c r="H90" s="2">
        <f t="shared" si="19"/>
        <v>0</v>
      </c>
      <c r="I90" s="2">
        <f t="shared" si="19"/>
        <v>0</v>
      </c>
      <c r="J90" s="2">
        <f t="shared" si="19"/>
        <v>0</v>
      </c>
      <c r="K90" s="125"/>
      <c r="L90" s="2" cm="1">
        <f t="array" ref="L90">SUM(COUNTIF(D86:AH86,{"RH";"RHR"}))+0.5*SUM(COUNTIF(D86:AH86,{"*/RH";"RH/*"}))</f>
        <v>0</v>
      </c>
      <c r="M90" s="2" cm="1">
        <f t="array" ref="M90">SUM(COUNTIF(D86:AH86,{"CH";"CHR"}))+0.5*SUM(COUNTIF(D86:AH86,{"*/CH";"CH/*"}))</f>
        <v>0</v>
      </c>
      <c r="N90" s="2" cm="1">
        <f t="array" ref="N90">SUM(COUNTIF(D86:AH86,{"RR";"RRR"}))+0.5*SUM(COUNTIF(D86:AH86,{"*/RR";"RR/*"}))</f>
        <v>0</v>
      </c>
      <c r="O90" s="2" cm="1">
        <f t="array" ref="O90">SUM(COUNTIF(D86:AH86,{"CV";"CVR"}))+0.5*SUM(COUNTIF(D86:AH86,{"*/CV";"CV/*"}))</f>
        <v>0</v>
      </c>
      <c r="P90" s="2" cm="1">
        <f t="array" ref="P90">SUM(COUNTIF(D86:AH86,{"CN";"CNR"}))+0.5*SUM(COUNTIF(D86:AH86,{"*/CN";"CN/*"}))</f>
        <v>0</v>
      </c>
      <c r="Q90" s="2" cm="1">
        <f t="array" ref="Q90">SUM(COUNTIF(D86:AH86,{"JC";"JCR"}))+0.5*SUM(COUNTIF(D86:AH86,{"*/JC";"JC/*"}))</f>
        <v>0</v>
      </c>
      <c r="R90" s="2">
        <f>COUNTIF(D86:AH86,"MM")</f>
        <v>0</v>
      </c>
      <c r="S90" s="63"/>
      <c r="T90" s="63"/>
      <c r="U90" s="125"/>
      <c r="V90" s="2">
        <f>D90+L90+S90</f>
        <v>0</v>
      </c>
      <c r="W90" s="2">
        <f>E90+M90+T90</f>
        <v>0</v>
      </c>
      <c r="X90" s="2">
        <f t="shared" ref="X90:AB90" si="20">F90+N90</f>
        <v>0</v>
      </c>
      <c r="Y90" s="2">
        <f t="shared" si="20"/>
        <v>0</v>
      </c>
      <c r="Z90" s="2">
        <f t="shared" si="20"/>
        <v>0</v>
      </c>
      <c r="AA90" s="2">
        <f t="shared" si="20"/>
        <v>0</v>
      </c>
      <c r="AB90" s="2">
        <f t="shared" si="20"/>
        <v>0</v>
      </c>
      <c r="AC90" s="125"/>
      <c r="AD90" s="2">
        <f>I2-V90</f>
        <v>52</v>
      </c>
      <c r="AE90" s="2">
        <f>N2-W90</f>
        <v>52</v>
      </c>
      <c r="AF90" s="2">
        <f>S2-X90</f>
        <v>11</v>
      </c>
      <c r="AG90" s="2">
        <f>X2-Y90</f>
        <v>13</v>
      </c>
      <c r="AH90" s="2">
        <f>AH2-Z90</f>
        <v>25</v>
      </c>
      <c r="AI90" s="2">
        <f>AI82-Q90</f>
        <v>13</v>
      </c>
      <c r="AJ90" s="125"/>
      <c r="AK90" s="125"/>
      <c r="AL90" s="126"/>
      <c r="AN90" s="30"/>
      <c r="AO90" s="30"/>
      <c r="AP90" s="30"/>
      <c r="AQ90" s="30"/>
    </row>
    <row r="91" spans="2:43" ht="18.75" customHeight="1" x14ac:dyDescent="0.25">
      <c r="B91" s="127"/>
      <c r="C91" s="128"/>
      <c r="D91" s="125"/>
      <c r="E91" s="125"/>
      <c r="F91" s="125"/>
      <c r="G91" s="125"/>
      <c r="H91" s="125"/>
      <c r="I91" s="125"/>
      <c r="J91" s="125"/>
      <c r="K91" s="125"/>
      <c r="L91" s="125"/>
      <c r="M91" s="125"/>
      <c r="N91" s="125"/>
      <c r="O91" s="125"/>
      <c r="P91" s="125"/>
      <c r="Q91" s="125"/>
      <c r="R91" s="125"/>
      <c r="S91" s="125" t="s">
        <v>40</v>
      </c>
      <c r="T91" s="125" t="s">
        <v>40</v>
      </c>
      <c r="U91" s="125"/>
      <c r="V91" s="125"/>
      <c r="W91" s="125"/>
      <c r="X91" s="125"/>
      <c r="Y91" s="125"/>
      <c r="Z91" s="125"/>
      <c r="AA91" s="125"/>
      <c r="AB91" s="125"/>
      <c r="AC91" s="125"/>
      <c r="AD91" s="125"/>
      <c r="AE91" s="125"/>
      <c r="AF91" s="125"/>
      <c r="AG91" s="125"/>
      <c r="AH91" s="125"/>
      <c r="AI91" s="125"/>
      <c r="AJ91" s="125"/>
      <c r="AK91" s="125"/>
      <c r="AL91" s="126"/>
      <c r="AN91" s="30"/>
      <c r="AO91" s="30"/>
      <c r="AP91" s="30"/>
      <c r="AQ91" s="30"/>
    </row>
    <row r="92" spans="2:43" ht="18.75" customHeight="1" thickBot="1" x14ac:dyDescent="0.3">
      <c r="B92" s="129"/>
      <c r="C92" s="130"/>
      <c r="D92" s="131"/>
      <c r="E92" s="131"/>
      <c r="F92" s="131"/>
      <c r="G92" s="131"/>
      <c r="H92" s="131"/>
      <c r="I92" s="131"/>
      <c r="J92" s="131"/>
      <c r="K92" s="131"/>
      <c r="L92" s="131"/>
      <c r="M92" s="131"/>
      <c r="N92" s="131"/>
      <c r="O92" s="131"/>
      <c r="P92" s="131"/>
      <c r="Q92" s="131"/>
      <c r="R92" s="131"/>
      <c r="S92" s="131"/>
      <c r="T92" s="131"/>
      <c r="U92" s="131"/>
      <c r="V92" s="131"/>
      <c r="W92" s="131"/>
      <c r="X92" s="131"/>
      <c r="Y92" s="131"/>
      <c r="Z92" s="131"/>
      <c r="AA92" s="131"/>
      <c r="AB92" s="131"/>
      <c r="AC92" s="131"/>
      <c r="AD92" s="131"/>
      <c r="AE92" s="131"/>
      <c r="AF92" s="131"/>
      <c r="AG92" s="131"/>
      <c r="AH92" s="131"/>
      <c r="AI92" s="131"/>
      <c r="AJ92" s="131"/>
      <c r="AK92" s="131"/>
      <c r="AL92" s="132"/>
      <c r="AN92" s="30"/>
      <c r="AO92" s="30"/>
      <c r="AP92" s="30"/>
      <c r="AQ92" s="30"/>
    </row>
    <row r="93" spans="2:43" ht="18.75" customHeight="1" thickTop="1" x14ac:dyDescent="0.25">
      <c r="B93" s="129"/>
      <c r="C93" s="130"/>
      <c r="D93" s="10">
        <v>1</v>
      </c>
      <c r="E93" s="5">
        <v>2</v>
      </c>
      <c r="F93" s="5">
        <v>3</v>
      </c>
      <c r="G93" s="5">
        <v>4</v>
      </c>
      <c r="H93" s="6">
        <v>5</v>
      </c>
      <c r="I93" s="7">
        <v>6</v>
      </c>
      <c r="J93" s="5">
        <v>7</v>
      </c>
      <c r="K93" s="5">
        <v>8</v>
      </c>
      <c r="L93" s="5">
        <v>9</v>
      </c>
      <c r="M93" s="5">
        <v>10</v>
      </c>
      <c r="N93" s="5">
        <v>11</v>
      </c>
      <c r="O93" s="6">
        <v>12</v>
      </c>
      <c r="P93" s="98">
        <v>13</v>
      </c>
      <c r="Q93" s="100">
        <v>14</v>
      </c>
      <c r="R93" s="5">
        <v>15</v>
      </c>
      <c r="S93" s="5">
        <v>16</v>
      </c>
      <c r="T93" s="5">
        <v>17</v>
      </c>
      <c r="U93" s="5">
        <v>18</v>
      </c>
      <c r="V93" s="6">
        <v>19</v>
      </c>
      <c r="W93" s="7">
        <v>20</v>
      </c>
      <c r="X93" s="5">
        <v>21</v>
      </c>
      <c r="Y93" s="5">
        <v>22</v>
      </c>
      <c r="Z93" s="5">
        <v>23</v>
      </c>
      <c r="AA93" s="5">
        <v>24</v>
      </c>
      <c r="AB93" s="7">
        <v>25</v>
      </c>
      <c r="AC93" s="6">
        <v>26</v>
      </c>
      <c r="AD93" s="7">
        <v>27</v>
      </c>
      <c r="AE93" s="5">
        <v>28</v>
      </c>
      <c r="AF93" s="5">
        <v>29</v>
      </c>
      <c r="AG93" s="5">
        <v>30</v>
      </c>
      <c r="AH93" s="8">
        <v>31</v>
      </c>
      <c r="AI93" s="131"/>
      <c r="AJ93" s="131"/>
      <c r="AK93" s="131"/>
      <c r="AL93" s="132"/>
      <c r="AN93" s="30"/>
      <c r="AO93" s="30"/>
      <c r="AP93" s="30"/>
      <c r="AQ93" s="30"/>
    </row>
    <row r="94" spans="2:43" ht="18.75" customHeight="1" thickBot="1" x14ac:dyDescent="0.3">
      <c r="B94" s="129"/>
      <c r="C94" s="130"/>
      <c r="D94" s="60"/>
      <c r="E94" s="54"/>
      <c r="F94" s="54"/>
      <c r="G94" s="54"/>
      <c r="H94" s="55"/>
      <c r="I94" s="56"/>
      <c r="J94" s="54"/>
      <c r="K94" s="54"/>
      <c r="L94" s="54"/>
      <c r="M94" s="54"/>
      <c r="N94" s="54"/>
      <c r="O94" s="55"/>
      <c r="P94" s="99"/>
      <c r="Q94" s="101"/>
      <c r="R94" s="54"/>
      <c r="S94" s="54"/>
      <c r="T94" s="54"/>
      <c r="U94" s="54"/>
      <c r="V94" s="55"/>
      <c r="W94" s="56"/>
      <c r="X94" s="54"/>
      <c r="Y94" s="54"/>
      <c r="Z94" s="54"/>
      <c r="AA94" s="54"/>
      <c r="AB94" s="56"/>
      <c r="AC94" s="55"/>
      <c r="AD94" s="56"/>
      <c r="AE94" s="54"/>
      <c r="AF94" s="54"/>
      <c r="AG94" s="54"/>
      <c r="AH94" s="57"/>
      <c r="AI94" s="131"/>
      <c r="AJ94" s="131"/>
      <c r="AK94" s="131"/>
      <c r="AL94" s="132"/>
      <c r="AN94" s="30"/>
      <c r="AO94" s="30"/>
      <c r="AP94" s="30"/>
      <c r="AQ94" s="30"/>
    </row>
    <row r="95" spans="2:43" ht="18.75" customHeight="1" thickTop="1" x14ac:dyDescent="0.25">
      <c r="B95" s="146" t="s">
        <v>23</v>
      </c>
      <c r="C95" s="147"/>
      <c r="D95" s="131"/>
      <c r="E95" s="131"/>
      <c r="F95" s="131"/>
      <c r="G95" s="131"/>
      <c r="H95" s="131"/>
      <c r="I95" s="131"/>
      <c r="J95" s="131"/>
      <c r="K95" s="131"/>
      <c r="L95" s="131"/>
      <c r="M95" s="131"/>
      <c r="N95" s="131"/>
      <c r="O95" s="131"/>
      <c r="P95" s="131"/>
      <c r="Q95" s="131"/>
      <c r="R95" s="131"/>
      <c r="S95" s="131"/>
      <c r="T95" s="131"/>
      <c r="U95" s="131"/>
      <c r="V95" s="131"/>
      <c r="W95" s="131"/>
      <c r="X95" s="131"/>
      <c r="Y95" s="131"/>
      <c r="Z95" s="131"/>
      <c r="AA95" s="131"/>
      <c r="AB95" s="131"/>
      <c r="AC95" s="131"/>
      <c r="AD95" s="131"/>
      <c r="AE95" s="131"/>
      <c r="AF95" s="131"/>
      <c r="AG95" s="131"/>
      <c r="AH95" s="131"/>
      <c r="AI95" s="131"/>
      <c r="AJ95" s="131"/>
      <c r="AK95" s="131"/>
      <c r="AL95" s="132"/>
      <c r="AN95" s="30"/>
      <c r="AO95" s="30"/>
      <c r="AP95" s="30"/>
      <c r="AQ95" s="30"/>
    </row>
    <row r="96" spans="2:43" ht="18.75" customHeight="1" x14ac:dyDescent="0.25">
      <c r="B96" s="146"/>
      <c r="C96" s="147"/>
      <c r="D96" s="145" t="s">
        <v>7</v>
      </c>
      <c r="E96" s="145"/>
      <c r="F96" s="145"/>
      <c r="G96" s="145"/>
      <c r="H96" s="145"/>
      <c r="I96" s="145"/>
      <c r="J96" s="145"/>
      <c r="K96" s="131"/>
      <c r="L96" s="145" t="s">
        <v>1</v>
      </c>
      <c r="M96" s="145"/>
      <c r="N96" s="145"/>
      <c r="O96" s="145"/>
      <c r="P96" s="145"/>
      <c r="Q96" s="145"/>
      <c r="R96" s="145"/>
      <c r="S96" s="145"/>
      <c r="T96" s="145"/>
      <c r="U96" s="131"/>
      <c r="V96" s="145" t="s">
        <v>2</v>
      </c>
      <c r="W96" s="145"/>
      <c r="X96" s="145"/>
      <c r="Y96" s="145"/>
      <c r="Z96" s="145"/>
      <c r="AA96" s="145"/>
      <c r="AB96" s="145"/>
      <c r="AC96" s="131"/>
      <c r="AD96" s="145" t="s">
        <v>3</v>
      </c>
      <c r="AE96" s="145"/>
      <c r="AF96" s="145"/>
      <c r="AG96" s="145"/>
      <c r="AH96" s="145"/>
      <c r="AI96" s="145"/>
      <c r="AJ96" s="131"/>
      <c r="AK96" s="131"/>
      <c r="AL96" s="132"/>
      <c r="AN96" s="30"/>
      <c r="AO96" s="30"/>
      <c r="AP96" s="30"/>
      <c r="AQ96" s="30"/>
    </row>
    <row r="97" spans="2:43" ht="18.75" customHeight="1" x14ac:dyDescent="0.25">
      <c r="B97" s="129"/>
      <c r="C97" s="130"/>
      <c r="D97" s="3" t="s">
        <v>8</v>
      </c>
      <c r="E97" s="3" t="s">
        <v>9</v>
      </c>
      <c r="F97" s="3" t="s">
        <v>10</v>
      </c>
      <c r="G97" s="3" t="s">
        <v>11</v>
      </c>
      <c r="H97" s="3" t="s">
        <v>4</v>
      </c>
      <c r="I97" s="3" t="s">
        <v>5</v>
      </c>
      <c r="J97" s="3" t="s">
        <v>6</v>
      </c>
      <c r="K97" s="131"/>
      <c r="L97" s="3" t="s">
        <v>8</v>
      </c>
      <c r="M97" s="3" t="s">
        <v>9</v>
      </c>
      <c r="N97" s="3" t="s">
        <v>10</v>
      </c>
      <c r="O97" s="3" t="s">
        <v>11</v>
      </c>
      <c r="P97" s="3" t="s">
        <v>4</v>
      </c>
      <c r="Q97" s="3" t="s">
        <v>5</v>
      </c>
      <c r="R97" s="3" t="s">
        <v>6</v>
      </c>
      <c r="S97" s="3" t="s">
        <v>31</v>
      </c>
      <c r="T97" s="3" t="s">
        <v>32</v>
      </c>
      <c r="U97" s="131"/>
      <c r="V97" s="3" t="s">
        <v>8</v>
      </c>
      <c r="W97" s="3" t="s">
        <v>9</v>
      </c>
      <c r="X97" s="3" t="s">
        <v>10</v>
      </c>
      <c r="Y97" s="3" t="s">
        <v>11</v>
      </c>
      <c r="Z97" s="3" t="s">
        <v>4</v>
      </c>
      <c r="AA97" s="3" t="s">
        <v>5</v>
      </c>
      <c r="AB97" s="3" t="s">
        <v>6</v>
      </c>
      <c r="AC97" s="131"/>
      <c r="AD97" s="3" t="s">
        <v>8</v>
      </c>
      <c r="AE97" s="3" t="s">
        <v>9</v>
      </c>
      <c r="AF97" s="3" t="s">
        <v>10</v>
      </c>
      <c r="AG97" s="3" t="s">
        <v>11</v>
      </c>
      <c r="AH97" s="3" t="s">
        <v>4</v>
      </c>
      <c r="AI97" s="3" t="s">
        <v>5</v>
      </c>
      <c r="AJ97" s="131"/>
      <c r="AK97" s="131"/>
      <c r="AL97" s="132"/>
      <c r="AN97" s="30"/>
      <c r="AO97" s="30"/>
      <c r="AP97" s="30"/>
      <c r="AQ97" s="30"/>
    </row>
    <row r="98" spans="2:43" ht="18.75" customHeight="1" x14ac:dyDescent="0.25">
      <c r="B98" s="129"/>
      <c r="C98" s="130"/>
      <c r="D98" s="2">
        <f t="shared" ref="D98:J98" si="21">V90</f>
        <v>0</v>
      </c>
      <c r="E98" s="2">
        <f t="shared" si="21"/>
        <v>0</v>
      </c>
      <c r="F98" s="2">
        <f t="shared" si="21"/>
        <v>0</v>
      </c>
      <c r="G98" s="2">
        <f t="shared" si="21"/>
        <v>0</v>
      </c>
      <c r="H98" s="2">
        <f t="shared" si="21"/>
        <v>0</v>
      </c>
      <c r="I98" s="2">
        <f t="shared" si="21"/>
        <v>0</v>
      </c>
      <c r="J98" s="2">
        <f t="shared" si="21"/>
        <v>0</v>
      </c>
      <c r="K98" s="131"/>
      <c r="L98" s="2" cm="1">
        <f t="array" ref="L98">SUM(COUNTIF(D94:AH94,{"RH";"RHR"}))+0.5*SUM(COUNTIF(D94:AH94,{"*/RH";"RH/*"}))</f>
        <v>0</v>
      </c>
      <c r="M98" s="2" cm="1">
        <f t="array" ref="M98">SUM(COUNTIF(D94:AH94,{"CH";"CHR"}))+0.5*SUM(COUNTIF(D94:AH94,{"*/CH";"CH/*"}))</f>
        <v>0</v>
      </c>
      <c r="N98" s="2" cm="1">
        <f t="array" ref="N98">SUM(COUNTIF(D94:AH94,{"RR";"RRR"}))+0.5*SUM(COUNTIF(D94:AH94,{"*/RR";"RR/*"}))</f>
        <v>0</v>
      </c>
      <c r="O98" s="2" cm="1">
        <f t="array" ref="O98">SUM(COUNTIF(D94:AH94,{"CV";"CVR"}))+0.5*SUM(COUNTIF(D94:AH94,{"*/CV";"CV/*"}))</f>
        <v>0</v>
      </c>
      <c r="P98" s="2" cm="1">
        <f t="array" ref="P98">SUM(COUNTIF(D94:AH94,{"CN";"CNR"}))+0.5*SUM(COUNTIF(D94:AH94,{"*/CN";"CN/*"}))</f>
        <v>0</v>
      </c>
      <c r="Q98" s="2" cm="1">
        <f t="array" ref="Q98">SUM(COUNTIF(D94:AH94,{"JC";"JCR"}))+0.5*SUM(COUNTIF(D94:AH94,{"*/JC";"JC/*"}))</f>
        <v>0</v>
      </c>
      <c r="R98" s="2">
        <f>COUNTIF(D94:AH94,"MM")</f>
        <v>0</v>
      </c>
      <c r="S98" s="63"/>
      <c r="T98" s="63"/>
      <c r="U98" s="131"/>
      <c r="V98" s="2">
        <f>D98+L98+S98</f>
        <v>0</v>
      </c>
      <c r="W98" s="2">
        <f>E98+M98+T98</f>
        <v>0</v>
      </c>
      <c r="X98" s="2">
        <f t="shared" ref="X98:AB98" si="22">F98+N98</f>
        <v>0</v>
      </c>
      <c r="Y98" s="2">
        <f t="shared" si="22"/>
        <v>0</v>
      </c>
      <c r="Z98" s="2">
        <f t="shared" si="22"/>
        <v>0</v>
      </c>
      <c r="AA98" s="2">
        <f t="shared" si="22"/>
        <v>0</v>
      </c>
      <c r="AB98" s="2">
        <f t="shared" si="22"/>
        <v>0</v>
      </c>
      <c r="AC98" s="131"/>
      <c r="AD98" s="2">
        <f>I2-V98</f>
        <v>52</v>
      </c>
      <c r="AE98" s="2">
        <f>N2-W98</f>
        <v>52</v>
      </c>
      <c r="AF98" s="2">
        <f>S2-X98</f>
        <v>11</v>
      </c>
      <c r="AG98" s="2">
        <f>X2-Y98</f>
        <v>13</v>
      </c>
      <c r="AH98" s="2">
        <f>AH2-Z98</f>
        <v>25</v>
      </c>
      <c r="AI98" s="2">
        <f>AI90-Q98</f>
        <v>13</v>
      </c>
      <c r="AJ98" s="131"/>
      <c r="AK98" s="131"/>
      <c r="AL98" s="132"/>
      <c r="AN98" s="30"/>
      <c r="AO98" s="30"/>
      <c r="AP98" s="30"/>
      <c r="AQ98" s="30"/>
    </row>
    <row r="99" spans="2:43" ht="18.75" customHeight="1" thickBot="1" x14ac:dyDescent="0.3">
      <c r="B99" s="140"/>
      <c r="C99" s="141"/>
      <c r="D99" s="141"/>
      <c r="E99" s="141"/>
      <c r="F99" s="141"/>
      <c r="G99" s="141"/>
      <c r="H99" s="141"/>
      <c r="I99" s="141"/>
      <c r="J99" s="141"/>
      <c r="K99" s="141"/>
      <c r="L99" s="141"/>
      <c r="M99" s="141"/>
      <c r="N99" s="141"/>
      <c r="O99" s="141"/>
      <c r="P99" s="141"/>
      <c r="Q99" s="141"/>
      <c r="R99" s="141"/>
      <c r="S99" s="141" t="s">
        <v>40</v>
      </c>
      <c r="T99" s="141" t="s">
        <v>40</v>
      </c>
      <c r="U99" s="141"/>
      <c r="V99" s="141"/>
      <c r="W99" s="141"/>
      <c r="X99" s="141"/>
      <c r="Y99" s="141"/>
      <c r="Z99" s="141"/>
      <c r="AA99" s="141"/>
      <c r="AB99" s="141"/>
      <c r="AC99" s="141"/>
      <c r="AD99" s="141"/>
      <c r="AE99" s="141"/>
      <c r="AF99" s="141"/>
      <c r="AG99" s="141"/>
      <c r="AH99" s="141"/>
      <c r="AI99" s="141"/>
      <c r="AJ99" s="141"/>
      <c r="AK99" s="141"/>
      <c r="AL99" s="142"/>
    </row>
  </sheetData>
  <mergeCells count="80">
    <mergeCell ref="AE2:AG2"/>
    <mergeCell ref="AN2:AQ2"/>
    <mergeCell ref="AO5:AP5"/>
    <mergeCell ref="AR5:AS5"/>
    <mergeCell ref="B7:C8"/>
    <mergeCell ref="AO7:AP7"/>
    <mergeCell ref="AR7:AS7"/>
    <mergeCell ref="D8:J8"/>
    <mergeCell ref="L8:T8"/>
    <mergeCell ref="V8:AB8"/>
    <mergeCell ref="B2:C2"/>
    <mergeCell ref="F2:H2"/>
    <mergeCell ref="K2:M2"/>
    <mergeCell ref="P2:R2"/>
    <mergeCell ref="U2:W2"/>
    <mergeCell ref="Z2:AB2"/>
    <mergeCell ref="AD8:AI8"/>
    <mergeCell ref="AN11:AQ11"/>
    <mergeCell ref="AR11:AS11"/>
    <mergeCell ref="B15:C16"/>
    <mergeCell ref="D16:J16"/>
    <mergeCell ref="L16:T16"/>
    <mergeCell ref="V16:AB16"/>
    <mergeCell ref="AD16:AI16"/>
    <mergeCell ref="B23:C24"/>
    <mergeCell ref="D24:J24"/>
    <mergeCell ref="L24:T24"/>
    <mergeCell ref="V24:AB24"/>
    <mergeCell ref="AD24:AI24"/>
    <mergeCell ref="AN33:AW34"/>
    <mergeCell ref="AN17:AT17"/>
    <mergeCell ref="AO18:AP18"/>
    <mergeCell ref="AQ18:AR18"/>
    <mergeCell ref="AS18:AT18"/>
    <mergeCell ref="B31:C32"/>
    <mergeCell ref="D32:J32"/>
    <mergeCell ref="L32:T32"/>
    <mergeCell ref="V32:AB32"/>
    <mergeCell ref="AD32:AI32"/>
    <mergeCell ref="B47:C48"/>
    <mergeCell ref="D48:J48"/>
    <mergeCell ref="L48:T48"/>
    <mergeCell ref="V48:AB48"/>
    <mergeCell ref="AD48:AI48"/>
    <mergeCell ref="B39:C40"/>
    <mergeCell ref="D40:J40"/>
    <mergeCell ref="L40:T40"/>
    <mergeCell ref="V40:AB40"/>
    <mergeCell ref="AD40:AI40"/>
    <mergeCell ref="B63:C64"/>
    <mergeCell ref="D64:J64"/>
    <mergeCell ref="L64:T64"/>
    <mergeCell ref="V64:AB64"/>
    <mergeCell ref="AD64:AI64"/>
    <mergeCell ref="B55:C56"/>
    <mergeCell ref="D56:J56"/>
    <mergeCell ref="L56:T56"/>
    <mergeCell ref="V56:AB56"/>
    <mergeCell ref="AD56:AI56"/>
    <mergeCell ref="B95:C96"/>
    <mergeCell ref="D96:J96"/>
    <mergeCell ref="L96:T96"/>
    <mergeCell ref="V96:AB96"/>
    <mergeCell ref="AD96:AI96"/>
    <mergeCell ref="AJ2:AK2"/>
    <mergeCell ref="B87:C88"/>
    <mergeCell ref="D88:J88"/>
    <mergeCell ref="L88:T88"/>
    <mergeCell ref="V88:AB88"/>
    <mergeCell ref="AD88:AI88"/>
    <mergeCell ref="B71:C72"/>
    <mergeCell ref="D72:J72"/>
    <mergeCell ref="L72:T72"/>
    <mergeCell ref="V72:AB72"/>
    <mergeCell ref="AD72:AI72"/>
    <mergeCell ref="B79:C80"/>
    <mergeCell ref="D80:J80"/>
    <mergeCell ref="L80:T80"/>
    <mergeCell ref="V80:AB80"/>
    <mergeCell ref="AD80:AI80"/>
  </mergeCells>
  <conditionalFormatting sqref="D14:AF14">
    <cfRule type="containsText" dxfId="41" priority="20" operator="containsText" text="AP">
      <formula>NOT(ISERROR(SEARCH("AP",D14)))</formula>
    </cfRule>
  </conditionalFormatting>
  <conditionalFormatting sqref="D30:AG30">
    <cfRule type="containsText" dxfId="40" priority="18" operator="containsText" text="AP">
      <formula>NOT(ISERROR(SEARCH("AP",D30)))</formula>
    </cfRule>
  </conditionalFormatting>
  <conditionalFormatting sqref="D46:AG46">
    <cfRule type="containsText" dxfId="39" priority="16" operator="containsText" text="AP">
      <formula>NOT(ISERROR(SEARCH("AP",D46)))</formula>
    </cfRule>
  </conditionalFormatting>
  <conditionalFormatting sqref="D70:AG70">
    <cfRule type="containsText" dxfId="38" priority="13" operator="containsText" text="AP">
      <formula>NOT(ISERROR(SEARCH("AP",D70)))</formula>
    </cfRule>
  </conditionalFormatting>
  <conditionalFormatting sqref="D86:AG86">
    <cfRule type="containsText" dxfId="37" priority="11" operator="containsText" text="AP">
      <formula>NOT(ISERROR(SEARCH("AP",D86)))</formula>
    </cfRule>
  </conditionalFormatting>
  <conditionalFormatting sqref="D6:AH6">
    <cfRule type="containsText" dxfId="36" priority="21" operator="containsText" text="AP">
      <formula>NOT(ISERROR(SEARCH("AP",D6)))</formula>
    </cfRule>
  </conditionalFormatting>
  <conditionalFormatting sqref="D22:AH22">
    <cfRule type="containsText" dxfId="35" priority="19" operator="containsText" text="AP">
      <formula>NOT(ISERROR(SEARCH("AP",D22)))</formula>
    </cfRule>
  </conditionalFormatting>
  <conditionalFormatting sqref="D38:AH38">
    <cfRule type="containsText" dxfId="34" priority="17" operator="containsText" text="AP">
      <formula>NOT(ISERROR(SEARCH("AP",D38)))</formula>
    </cfRule>
  </conditionalFormatting>
  <conditionalFormatting sqref="D54:AH54">
    <cfRule type="containsText" dxfId="33" priority="15" operator="containsText" text="AP">
      <formula>NOT(ISERROR(SEARCH("AP",D54)))</formula>
    </cfRule>
  </conditionalFormatting>
  <conditionalFormatting sqref="D62:AH62">
    <cfRule type="containsText" dxfId="32" priority="14" operator="containsText" text="AP">
      <formula>NOT(ISERROR(SEARCH("AP",D62)))</formula>
    </cfRule>
  </conditionalFormatting>
  <conditionalFormatting sqref="D78:AH78">
    <cfRule type="containsText" dxfId="31" priority="12" operator="containsText" text="AP">
      <formula>NOT(ISERROR(SEARCH("AP",D78)))</formula>
    </cfRule>
  </conditionalFormatting>
  <conditionalFormatting sqref="D94:AH94">
    <cfRule type="containsText" dxfId="30" priority="10" operator="containsText" text="AP">
      <formula>NOT(ISERROR(SEARCH("AP",D94)))</formula>
    </cfRule>
  </conditionalFormatting>
  <conditionalFormatting sqref="AP31">
    <cfRule type="expression" dxfId="29" priority="3">
      <formula>$AP$31&gt;$AO$31</formula>
    </cfRule>
    <cfRule type="expression" dxfId="28" priority="4">
      <formula>$AP$31&lt;$AO$31</formula>
    </cfRule>
    <cfRule type="expression" dxfId="27" priority="9">
      <formula>$AP$31=$AO$31</formula>
    </cfRule>
  </conditionalFormatting>
  <conditionalFormatting sqref="AR31">
    <cfRule type="expression" dxfId="26" priority="2">
      <formula>$AR$31&gt;$AQ$31</formula>
    </cfRule>
    <cfRule type="expression" dxfId="25" priority="5">
      <formula>$AR$31&lt;$AQ$31</formula>
    </cfRule>
    <cfRule type="expression" dxfId="24" priority="8">
      <formula>$AR$31=$AQ$31</formula>
    </cfRule>
  </conditionalFormatting>
  <conditionalFormatting sqref="AT31">
    <cfRule type="expression" dxfId="23" priority="1">
      <formula>$AT$31&gt;$AS$31</formula>
    </cfRule>
    <cfRule type="expression" dxfId="22" priority="6">
      <formula>$AT$31&lt;$AS$31</formula>
    </cfRule>
    <cfRule type="expression" dxfId="21" priority="7">
      <formula>$AT$31=$AS$31</formula>
    </cfRule>
  </conditionalFormatting>
  <dataValidations count="1">
    <dataValidation type="list" allowBlank="1" showInputMessage="1" showErrorMessage="1" sqref="AR11:AS11" xr:uid="{DE0AF818-F978-46E6-B922-C8889F674995}">
      <formula1>$BH$7:$BH$8</formula1>
    </dataValidation>
  </dataValidations>
  <pageMargins left="0.7" right="0.7" top="0.75" bottom="0.75" header="0.3" footer="0.3"/>
  <ignoredErrors>
    <ignoredError sqref="AA10 AS31" formula="1"/>
  </ignoredErrors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9188C3C-C565-46A8-BC2C-99AC870C55A8}">
  <dimension ref="B1:BI99"/>
  <sheetViews>
    <sheetView showGridLines="0" showRowColHeaders="0" zoomScale="90" zoomScaleNormal="90" workbookViewId="0">
      <selection activeCell="AK32" sqref="AK32"/>
    </sheetView>
  </sheetViews>
  <sheetFormatPr baseColWidth="10" defaultRowHeight="15" x14ac:dyDescent="0.25"/>
  <cols>
    <col min="1" max="1" width="3.7109375" customWidth="1"/>
    <col min="3" max="3" width="16.7109375" customWidth="1"/>
    <col min="4" max="35" width="7.28515625" customWidth="1"/>
    <col min="36" max="36" width="3.140625" customWidth="1"/>
    <col min="37" max="37" width="13.85546875" customWidth="1"/>
    <col min="38" max="38" width="7.28515625" customWidth="1"/>
    <col min="39" max="39" width="4.5703125" customWidth="1"/>
    <col min="54" max="54" width="12.140625" customWidth="1"/>
    <col min="60" max="60" width="0" hidden="1" customWidth="1"/>
  </cols>
  <sheetData>
    <row r="1" spans="2:61" x14ac:dyDescent="0.25">
      <c r="B1" s="17"/>
      <c r="C1" s="18"/>
      <c r="D1" s="18"/>
      <c r="E1" s="18"/>
      <c r="F1" s="18"/>
      <c r="G1" s="18"/>
      <c r="H1" s="18"/>
      <c r="I1" s="18"/>
      <c r="J1" s="18"/>
      <c r="K1" s="18"/>
      <c r="L1" s="18"/>
      <c r="M1" s="18"/>
      <c r="N1" s="18"/>
      <c r="O1" s="18"/>
      <c r="P1" s="18"/>
      <c r="Q1" s="18"/>
      <c r="R1" s="18"/>
      <c r="S1" s="18"/>
      <c r="T1" s="18"/>
      <c r="U1" s="18"/>
      <c r="V1" s="18"/>
      <c r="W1" s="18"/>
      <c r="X1" s="18"/>
      <c r="Y1" s="18"/>
      <c r="Z1" s="18"/>
      <c r="AA1" s="18"/>
      <c r="AB1" s="18"/>
      <c r="AC1" s="18"/>
      <c r="AD1" s="18"/>
      <c r="AE1" s="18"/>
      <c r="AF1" s="18"/>
      <c r="AG1" s="18"/>
      <c r="AH1" s="18"/>
      <c r="AI1" s="18"/>
      <c r="AJ1" s="18"/>
      <c r="AK1" s="18"/>
      <c r="AL1" s="18"/>
      <c r="AM1" s="18"/>
      <c r="AN1" s="17"/>
      <c r="AO1" s="18"/>
      <c r="AP1" s="18"/>
      <c r="AQ1" s="18"/>
      <c r="AR1" s="18"/>
      <c r="AS1" s="18"/>
      <c r="AT1" s="19"/>
    </row>
    <row r="2" spans="2:61" s="16" customFormat="1" ht="41.25" customHeight="1" x14ac:dyDescent="0.25">
      <c r="B2" s="152" t="s">
        <v>26</v>
      </c>
      <c r="C2" s="170"/>
      <c r="D2" s="64">
        <v>365</v>
      </c>
      <c r="E2" s="118"/>
      <c r="F2" s="170" t="s">
        <v>24</v>
      </c>
      <c r="G2" s="170"/>
      <c r="H2" s="170"/>
      <c r="I2" s="64">
        <v>52</v>
      </c>
      <c r="J2" s="118"/>
      <c r="K2" s="170" t="s">
        <v>25</v>
      </c>
      <c r="L2" s="170"/>
      <c r="M2" s="170"/>
      <c r="N2" s="64">
        <v>52</v>
      </c>
      <c r="O2" s="113"/>
      <c r="P2" s="170" t="s">
        <v>28</v>
      </c>
      <c r="Q2" s="170"/>
      <c r="R2" s="170"/>
      <c r="S2" s="64">
        <v>11</v>
      </c>
      <c r="T2" s="113"/>
      <c r="U2" s="143" t="s">
        <v>27</v>
      </c>
      <c r="V2" s="143"/>
      <c r="W2" s="143"/>
      <c r="X2" s="64">
        <v>13</v>
      </c>
      <c r="Y2" s="113"/>
      <c r="Z2" s="170" t="s">
        <v>29</v>
      </c>
      <c r="AA2" s="170"/>
      <c r="AB2" s="170"/>
      <c r="AC2" s="113">
        <f>I2+N2+S2+X2</f>
        <v>128</v>
      </c>
      <c r="AD2" s="113"/>
      <c r="AE2" s="170" t="s">
        <v>66</v>
      </c>
      <c r="AF2" s="170"/>
      <c r="AG2" s="170"/>
      <c r="AH2" s="64">
        <v>25</v>
      </c>
      <c r="AI2" s="113"/>
      <c r="AJ2" s="143" t="s">
        <v>65</v>
      </c>
      <c r="AK2" s="143"/>
      <c r="AL2" s="115">
        <v>13</v>
      </c>
      <c r="AM2" s="113"/>
      <c r="AN2" s="154" t="s">
        <v>30</v>
      </c>
      <c r="AO2" s="143"/>
      <c r="AP2" s="143"/>
      <c r="AQ2" s="143"/>
      <c r="AR2" s="119">
        <f>AB98*AC2/D2</f>
        <v>0</v>
      </c>
      <c r="AS2" s="120">
        <f>ROUNDDOWN(AR2,0)</f>
        <v>0</v>
      </c>
      <c r="AT2" s="22"/>
    </row>
    <row r="3" spans="2:61" s="16" customFormat="1" ht="12.75" customHeight="1" thickBot="1" x14ac:dyDescent="0.3">
      <c r="B3" s="23"/>
      <c r="C3" s="24"/>
      <c r="D3" s="25"/>
      <c r="E3" s="26"/>
      <c r="F3" s="24"/>
      <c r="G3" s="24"/>
      <c r="H3" s="24"/>
      <c r="I3" s="25"/>
      <c r="J3" s="26"/>
      <c r="K3" s="24"/>
      <c r="L3" s="24"/>
      <c r="M3" s="24"/>
      <c r="N3" s="25"/>
      <c r="O3" s="25"/>
      <c r="P3" s="24"/>
      <c r="Q3" s="24"/>
      <c r="R3" s="24"/>
      <c r="S3" s="25"/>
      <c r="T3" s="25"/>
      <c r="U3" s="25"/>
      <c r="V3" s="25"/>
      <c r="W3" s="25"/>
      <c r="X3" s="25"/>
      <c r="Y3" s="25"/>
      <c r="Z3" s="24"/>
      <c r="AA3" s="24"/>
      <c r="AB3" s="24"/>
      <c r="AC3" s="25"/>
      <c r="AD3" s="25"/>
      <c r="AE3" s="25"/>
      <c r="AF3" s="25"/>
      <c r="AG3" s="25"/>
      <c r="AH3" s="25"/>
      <c r="AI3" s="25"/>
      <c r="AJ3" s="25"/>
      <c r="AK3" s="25"/>
      <c r="AL3" s="25"/>
      <c r="AM3" s="25"/>
      <c r="AN3" s="33"/>
      <c r="AO3" s="25"/>
      <c r="AP3" s="25"/>
      <c r="AQ3" s="25"/>
      <c r="AR3" s="25"/>
      <c r="AS3" s="25"/>
      <c r="AT3" s="27"/>
    </row>
    <row r="4" spans="2:61" ht="18.75" customHeight="1" thickBot="1" x14ac:dyDescent="0.3">
      <c r="B4" s="121"/>
      <c r="C4" s="122"/>
      <c r="D4" s="122"/>
      <c r="E4" s="122"/>
      <c r="F4" s="122"/>
      <c r="G4" s="122"/>
      <c r="H4" s="122"/>
      <c r="I4" s="122"/>
      <c r="J4" s="122"/>
      <c r="K4" s="122"/>
      <c r="L4" s="122"/>
      <c r="M4" s="122"/>
      <c r="N4" s="122"/>
      <c r="O4" s="122"/>
      <c r="P4" s="122"/>
      <c r="Q4" s="122"/>
      <c r="R4" s="122"/>
      <c r="S4" s="122"/>
      <c r="T4" s="122"/>
      <c r="U4" s="122"/>
      <c r="V4" s="122"/>
      <c r="W4" s="122"/>
      <c r="X4" s="122"/>
      <c r="Y4" s="122"/>
      <c r="Z4" s="122"/>
      <c r="AA4" s="122"/>
      <c r="AB4" s="122"/>
      <c r="AC4" s="122"/>
      <c r="AD4" s="122"/>
      <c r="AE4" s="122"/>
      <c r="AF4" s="122"/>
      <c r="AG4" s="122"/>
      <c r="AH4" s="122"/>
      <c r="AI4" s="122"/>
      <c r="AJ4" s="122"/>
      <c r="AK4" s="122"/>
      <c r="AL4" s="123"/>
      <c r="AN4" s="116"/>
      <c r="AO4" s="117"/>
      <c r="AP4" s="117"/>
      <c r="AQ4" s="117"/>
      <c r="AR4" s="114"/>
      <c r="AS4" s="114"/>
      <c r="AT4" s="112"/>
    </row>
    <row r="5" spans="2:61" s="1" customFormat="1" ht="18.75" customHeight="1" thickTop="1" x14ac:dyDescent="0.25">
      <c r="B5" s="124"/>
      <c r="C5" s="125"/>
      <c r="D5" s="4">
        <v>1</v>
      </c>
      <c r="E5" s="6">
        <v>2</v>
      </c>
      <c r="F5" s="7">
        <v>3</v>
      </c>
      <c r="G5" s="5">
        <v>4</v>
      </c>
      <c r="H5" s="5">
        <v>5</v>
      </c>
      <c r="I5" s="5">
        <v>6</v>
      </c>
      <c r="J5" s="5">
        <v>7</v>
      </c>
      <c r="K5" s="5">
        <v>8</v>
      </c>
      <c r="L5" s="6">
        <v>9</v>
      </c>
      <c r="M5" s="98">
        <v>10</v>
      </c>
      <c r="N5" s="100">
        <v>11</v>
      </c>
      <c r="O5" s="5">
        <v>12</v>
      </c>
      <c r="P5" s="5">
        <v>13</v>
      </c>
      <c r="Q5" s="5">
        <v>14</v>
      </c>
      <c r="R5" s="5">
        <v>15</v>
      </c>
      <c r="S5" s="6">
        <v>16</v>
      </c>
      <c r="T5" s="7">
        <v>17</v>
      </c>
      <c r="U5" s="5">
        <v>18</v>
      </c>
      <c r="V5" s="5">
        <v>19</v>
      </c>
      <c r="W5" s="5">
        <v>20</v>
      </c>
      <c r="X5" s="5">
        <v>21</v>
      </c>
      <c r="Y5" s="5">
        <v>22</v>
      </c>
      <c r="Z5" s="6">
        <v>23</v>
      </c>
      <c r="AA5" s="7">
        <v>24</v>
      </c>
      <c r="AB5" s="5">
        <v>25</v>
      </c>
      <c r="AC5" s="5">
        <v>26</v>
      </c>
      <c r="AD5" s="5">
        <v>27</v>
      </c>
      <c r="AE5" s="5">
        <v>28</v>
      </c>
      <c r="AF5" s="5">
        <v>29</v>
      </c>
      <c r="AG5" s="6">
        <v>30</v>
      </c>
      <c r="AH5" s="12">
        <v>31</v>
      </c>
      <c r="AI5" s="125"/>
      <c r="AJ5" s="125"/>
      <c r="AK5" s="125"/>
      <c r="AL5" s="126"/>
      <c r="AN5" s="37"/>
      <c r="AO5" s="155" t="s">
        <v>33</v>
      </c>
      <c r="AP5" s="155"/>
      <c r="AQ5" s="34"/>
      <c r="AR5" s="155" t="s">
        <v>34</v>
      </c>
      <c r="AS5" s="155"/>
      <c r="AT5" s="38"/>
    </row>
    <row r="6" spans="2:61" s="1" customFormat="1" ht="18.75" customHeight="1" thickBot="1" x14ac:dyDescent="0.3">
      <c r="B6" s="124"/>
      <c r="C6" s="125"/>
      <c r="D6" s="53"/>
      <c r="E6" s="55"/>
      <c r="F6" s="56"/>
      <c r="G6" s="54"/>
      <c r="H6" s="54"/>
      <c r="I6" s="54"/>
      <c r="J6" s="54"/>
      <c r="K6" s="54"/>
      <c r="L6" s="55"/>
      <c r="M6" s="99"/>
      <c r="N6" s="101"/>
      <c r="O6" s="54"/>
      <c r="P6" s="54"/>
      <c r="Q6" s="54"/>
      <c r="R6" s="54"/>
      <c r="S6" s="55"/>
      <c r="T6" s="56"/>
      <c r="U6" s="54"/>
      <c r="V6" s="54"/>
      <c r="W6" s="54"/>
      <c r="X6" s="54"/>
      <c r="Y6" s="54"/>
      <c r="Z6" s="55"/>
      <c r="AA6" s="56"/>
      <c r="AB6" s="54"/>
      <c r="AC6" s="54"/>
      <c r="AD6" s="54"/>
      <c r="AE6" s="54"/>
      <c r="AF6" s="54"/>
      <c r="AG6" s="55"/>
      <c r="AH6" s="62"/>
      <c r="AI6" s="125"/>
      <c r="AJ6" s="125"/>
      <c r="AK6" s="125"/>
      <c r="AL6" s="126"/>
      <c r="AN6" s="37"/>
      <c r="AO6" s="34"/>
      <c r="AP6" s="34"/>
      <c r="AQ6" s="34"/>
      <c r="AR6" s="39"/>
      <c r="AS6" s="39"/>
      <c r="AT6" s="38"/>
    </row>
    <row r="7" spans="2:61" s="1" customFormat="1" ht="18.75" customHeight="1" thickTop="1" x14ac:dyDescent="0.25">
      <c r="B7" s="148" t="s">
        <v>12</v>
      </c>
      <c r="C7" s="149"/>
      <c r="D7" s="125"/>
      <c r="E7" s="125"/>
      <c r="F7" s="125"/>
      <c r="G7" s="125"/>
      <c r="H7" s="125"/>
      <c r="I7" s="125"/>
      <c r="J7" s="125"/>
      <c r="K7" s="125"/>
      <c r="L7" s="125"/>
      <c r="M7" s="125"/>
      <c r="N7" s="125"/>
      <c r="O7" s="125"/>
      <c r="P7" s="125"/>
      <c r="Q7" s="125"/>
      <c r="R7" s="125"/>
      <c r="S7" s="125"/>
      <c r="T7" s="125"/>
      <c r="U7" s="125"/>
      <c r="V7" s="125"/>
      <c r="W7" s="125"/>
      <c r="X7" s="125"/>
      <c r="Y7" s="125"/>
      <c r="Z7" s="125"/>
      <c r="AA7" s="125"/>
      <c r="AB7" s="125"/>
      <c r="AC7" s="125"/>
      <c r="AD7" s="125"/>
      <c r="AE7" s="125"/>
      <c r="AF7" s="125"/>
      <c r="AG7" s="125"/>
      <c r="AH7" s="125"/>
      <c r="AI7" s="125"/>
      <c r="AJ7" s="125"/>
      <c r="AK7" s="125"/>
      <c r="AL7" s="126"/>
      <c r="AN7" s="37"/>
      <c r="AO7" s="156">
        <f>S10+S18+S26+S34+S42+S50+S58+S66+S74+S82+S90+S98</f>
        <v>0</v>
      </c>
      <c r="AP7" s="156"/>
      <c r="AQ7" s="34"/>
      <c r="AR7" s="157">
        <f>T10+T18+T26+T34+T42+T50+T58+T66+T74+T82+T90+T98</f>
        <v>0</v>
      </c>
      <c r="AS7" s="157"/>
      <c r="AT7" s="38"/>
      <c r="BH7" s="28" t="s">
        <v>38</v>
      </c>
      <c r="BI7" s="28"/>
    </row>
    <row r="8" spans="2:61" s="1" customFormat="1" ht="18.75" customHeight="1" thickBot="1" x14ac:dyDescent="0.3">
      <c r="B8" s="148"/>
      <c r="C8" s="149"/>
      <c r="D8" s="145" t="s">
        <v>0</v>
      </c>
      <c r="E8" s="145"/>
      <c r="F8" s="145"/>
      <c r="G8" s="145"/>
      <c r="H8" s="145"/>
      <c r="I8" s="145"/>
      <c r="J8" s="145"/>
      <c r="K8" s="125"/>
      <c r="L8" s="145" t="s">
        <v>1</v>
      </c>
      <c r="M8" s="145"/>
      <c r="N8" s="145"/>
      <c r="O8" s="145"/>
      <c r="P8" s="145"/>
      <c r="Q8" s="145"/>
      <c r="R8" s="145"/>
      <c r="S8" s="145"/>
      <c r="T8" s="145"/>
      <c r="U8" s="125"/>
      <c r="V8" s="145" t="s">
        <v>2</v>
      </c>
      <c r="W8" s="145"/>
      <c r="X8" s="145"/>
      <c r="Y8" s="145"/>
      <c r="Z8" s="145"/>
      <c r="AA8" s="145"/>
      <c r="AB8" s="145"/>
      <c r="AC8" s="125"/>
      <c r="AD8" s="145" t="s">
        <v>3</v>
      </c>
      <c r="AE8" s="145"/>
      <c r="AF8" s="145"/>
      <c r="AG8" s="145"/>
      <c r="AH8" s="145"/>
      <c r="AI8" s="145"/>
      <c r="AJ8" s="125"/>
      <c r="AK8" s="125"/>
      <c r="AL8" s="126"/>
      <c r="AN8" s="40"/>
      <c r="AO8" s="41"/>
      <c r="AP8" s="41"/>
      <c r="AQ8" s="41"/>
      <c r="AR8" s="42"/>
      <c r="AS8" s="42"/>
      <c r="AT8" s="43"/>
      <c r="BH8" s="28" t="s">
        <v>39</v>
      </c>
      <c r="BI8" s="28"/>
    </row>
    <row r="9" spans="2:61" s="1" customFormat="1" ht="18.75" customHeight="1" thickBot="1" x14ac:dyDescent="0.3">
      <c r="B9" s="127"/>
      <c r="C9" s="128"/>
      <c r="D9" s="3" t="s">
        <v>8</v>
      </c>
      <c r="E9" s="3" t="s">
        <v>9</v>
      </c>
      <c r="F9" s="3" t="s">
        <v>10</v>
      </c>
      <c r="G9" s="3" t="s">
        <v>11</v>
      </c>
      <c r="H9" s="3" t="s">
        <v>4</v>
      </c>
      <c r="I9" s="3" t="s">
        <v>5</v>
      </c>
      <c r="J9" s="14"/>
      <c r="K9" s="125"/>
      <c r="L9" s="3" t="s">
        <v>8</v>
      </c>
      <c r="M9" s="3" t="s">
        <v>9</v>
      </c>
      <c r="N9" s="3" t="s">
        <v>10</v>
      </c>
      <c r="O9" s="3" t="s">
        <v>11</v>
      </c>
      <c r="P9" s="3" t="s">
        <v>4</v>
      </c>
      <c r="Q9" s="3" t="s">
        <v>5</v>
      </c>
      <c r="R9" s="3" t="s">
        <v>6</v>
      </c>
      <c r="S9" s="3" t="s">
        <v>31</v>
      </c>
      <c r="T9" s="3" t="s">
        <v>32</v>
      </c>
      <c r="U9" s="125"/>
      <c r="V9" s="3" t="s">
        <v>8</v>
      </c>
      <c r="W9" s="3" t="s">
        <v>9</v>
      </c>
      <c r="X9" s="3" t="s">
        <v>10</v>
      </c>
      <c r="Y9" s="3" t="s">
        <v>11</v>
      </c>
      <c r="Z9" s="3" t="s">
        <v>4</v>
      </c>
      <c r="AA9" s="3" t="s">
        <v>5</v>
      </c>
      <c r="AB9" s="3" t="s">
        <v>6</v>
      </c>
      <c r="AC9" s="125"/>
      <c r="AD9" s="3" t="s">
        <v>8</v>
      </c>
      <c r="AE9" s="3" t="s">
        <v>9</v>
      </c>
      <c r="AF9" s="3" t="s">
        <v>10</v>
      </c>
      <c r="AG9" s="3" t="s">
        <v>11</v>
      </c>
      <c r="AH9" s="3" t="s">
        <v>4</v>
      </c>
      <c r="AI9" s="3" t="s">
        <v>5</v>
      </c>
      <c r="AJ9" s="125"/>
      <c r="AK9" s="125"/>
      <c r="AL9" s="126"/>
      <c r="AN9" s="30"/>
      <c r="AO9" s="30"/>
      <c r="AP9" s="30"/>
      <c r="AQ9" s="30"/>
    </row>
    <row r="10" spans="2:61" s="1" customFormat="1" ht="18.75" customHeight="1" x14ac:dyDescent="0.25">
      <c r="B10" s="127"/>
      <c r="C10" s="128"/>
      <c r="D10" s="63"/>
      <c r="E10" s="63"/>
      <c r="F10" s="63"/>
      <c r="G10" s="63"/>
      <c r="H10" s="63"/>
      <c r="I10" s="63"/>
      <c r="J10" s="15"/>
      <c r="K10" s="125"/>
      <c r="L10" s="2" cm="1">
        <f t="array" ref="L10">SUM(COUNTIF(D6:AH6,{"RH";"RHR"}))+0.5*SUM(COUNTIF(D6:AH6,{"*/RH";"RH/*"}))</f>
        <v>0</v>
      </c>
      <c r="M10" s="2" cm="1">
        <f t="array" ref="M10">SUM(COUNTIF(D6:AH6,{"CH";"CHR"}))+0.5*SUM(COUNTIF(D6:AH6,{"*/CH";"CH/*"}))</f>
        <v>0</v>
      </c>
      <c r="N10" s="2" cm="1">
        <f t="array" ref="N10">SUM(COUNTIF(D6:AH6,{"RR";"RRR"}))+0.5*SUM(COUNTIF(D6:AH6,{"*/RR";"RR/*"}))</f>
        <v>0</v>
      </c>
      <c r="O10" s="2" cm="1">
        <f t="array" ref="O10">SUM(COUNTIF(D6:AH6,{"CV";"CVR"}))+0.5*SUM(COUNTIF(D6:AH6,{"*/CV";"CV/*"}))</f>
        <v>0</v>
      </c>
      <c r="P10" s="2" cm="1">
        <f t="array" ref="P10">SUM(COUNTIF(D6:AH6,{"CN";"CNR"}))+0.5*SUM(COUNTIF(D6:AH6,{"*/CN";"CN/*"}))</f>
        <v>0</v>
      </c>
      <c r="Q10" s="2" cm="1">
        <f t="array" ref="Q10">SUM(COUNTIF(D6:AH6,{"JC";"JCR"}))+0.5*SUM(COUNTIF(D6:AH6,{"*/JC";"JC/*"}))</f>
        <v>0</v>
      </c>
      <c r="R10" s="2">
        <f>COUNTIF(D6:AH6,"MM")</f>
        <v>0</v>
      </c>
      <c r="S10" s="63"/>
      <c r="T10" s="63"/>
      <c r="U10" s="125"/>
      <c r="V10" s="2">
        <f>SUM(D10,L10)+S10</f>
        <v>0</v>
      </c>
      <c r="W10" s="2">
        <f>SUM(E10,M10)+T10</f>
        <v>0</v>
      </c>
      <c r="X10" s="2">
        <f>SUM(F10,N10)</f>
        <v>0</v>
      </c>
      <c r="Y10" s="2">
        <f>SUM(G10,O10)</f>
        <v>0</v>
      </c>
      <c r="Z10" s="2">
        <f>SUM(H10,P10)</f>
        <v>0</v>
      </c>
      <c r="AA10" s="2">
        <f>Q10</f>
        <v>0</v>
      </c>
      <c r="AB10" s="2">
        <f>SUM(J10,R10)</f>
        <v>0</v>
      </c>
      <c r="AC10" s="125"/>
      <c r="AD10" s="2">
        <f>I2-V10</f>
        <v>52</v>
      </c>
      <c r="AE10" s="2">
        <f>N2-W10</f>
        <v>52</v>
      </c>
      <c r="AF10" s="2">
        <f>S2-X10</f>
        <v>11</v>
      </c>
      <c r="AG10" s="2">
        <f>X2-Y10-AS14</f>
        <v>13</v>
      </c>
      <c r="AH10" s="2">
        <f>AH2-H10-P10</f>
        <v>25</v>
      </c>
      <c r="AI10" s="2">
        <f>I10+AL2-AA10-AP14</f>
        <v>13</v>
      </c>
      <c r="AJ10" s="125"/>
      <c r="AK10" s="125"/>
      <c r="AL10" s="126"/>
      <c r="AN10" s="45"/>
      <c r="AO10" s="46"/>
      <c r="AP10" s="46"/>
      <c r="AQ10" s="46"/>
      <c r="AR10" s="46"/>
      <c r="AS10" s="46"/>
      <c r="AT10" s="47"/>
    </row>
    <row r="11" spans="2:61" s="1" customFormat="1" ht="18.75" customHeight="1" x14ac:dyDescent="0.25">
      <c r="B11" s="127"/>
      <c r="C11" s="128"/>
      <c r="D11" s="125" t="s">
        <v>40</v>
      </c>
      <c r="E11" s="125" t="s">
        <v>40</v>
      </c>
      <c r="F11" s="125" t="s">
        <v>40</v>
      </c>
      <c r="G11" s="125" t="s">
        <v>40</v>
      </c>
      <c r="H11" s="125" t="s">
        <v>40</v>
      </c>
      <c r="I11" s="125" t="s">
        <v>40</v>
      </c>
      <c r="J11" s="125"/>
      <c r="K11" s="125"/>
      <c r="L11" s="125"/>
      <c r="M11" s="125"/>
      <c r="N11" s="125"/>
      <c r="O11" s="125"/>
      <c r="P11" s="125"/>
      <c r="Q11" s="125"/>
      <c r="R11" s="125"/>
      <c r="S11" s="125" t="s">
        <v>40</v>
      </c>
      <c r="T11" s="125" t="s">
        <v>40</v>
      </c>
      <c r="U11" s="125"/>
      <c r="V11" s="125"/>
      <c r="W11" s="125"/>
      <c r="X11" s="125"/>
      <c r="Y11" s="125"/>
      <c r="Z11" s="125"/>
      <c r="AA11" s="125"/>
      <c r="AB11" s="125"/>
      <c r="AC11" s="125"/>
      <c r="AD11" s="125"/>
      <c r="AE11" s="125"/>
      <c r="AF11" s="125"/>
      <c r="AG11" s="125"/>
      <c r="AH11" s="125"/>
      <c r="AI11" s="125"/>
      <c r="AJ11" s="125"/>
      <c r="AK11" s="125"/>
      <c r="AL11" s="126"/>
      <c r="AN11" s="154" t="s">
        <v>35</v>
      </c>
      <c r="AO11" s="151"/>
      <c r="AP11" s="151"/>
      <c r="AQ11" s="151"/>
      <c r="AR11" s="153" t="s">
        <v>39</v>
      </c>
      <c r="AS11" s="153"/>
      <c r="AT11" s="48"/>
    </row>
    <row r="12" spans="2:61" s="1" customFormat="1" ht="18.75" customHeight="1" thickBot="1" x14ac:dyDescent="0.3">
      <c r="B12" s="129"/>
      <c r="C12" s="130"/>
      <c r="D12" s="131"/>
      <c r="E12" s="131"/>
      <c r="F12" s="131"/>
      <c r="G12" s="131"/>
      <c r="H12" s="131"/>
      <c r="I12" s="131"/>
      <c r="J12" s="131"/>
      <c r="K12" s="131"/>
      <c r="L12" s="131"/>
      <c r="M12" s="131"/>
      <c r="N12" s="131"/>
      <c r="O12" s="131"/>
      <c r="P12" s="131"/>
      <c r="Q12" s="131"/>
      <c r="R12" s="131"/>
      <c r="S12" s="131"/>
      <c r="T12" s="131"/>
      <c r="U12" s="131"/>
      <c r="V12" s="131"/>
      <c r="W12" s="131"/>
      <c r="X12" s="131"/>
      <c r="Y12" s="131"/>
      <c r="Z12" s="131"/>
      <c r="AA12" s="131"/>
      <c r="AB12" s="131"/>
      <c r="AC12" s="131"/>
      <c r="AD12" s="131"/>
      <c r="AE12" s="131"/>
      <c r="AF12" s="131"/>
      <c r="AG12" s="131"/>
      <c r="AH12" s="131"/>
      <c r="AI12" s="131"/>
      <c r="AJ12" s="131"/>
      <c r="AK12" s="131"/>
      <c r="AL12" s="132"/>
      <c r="AN12" s="33"/>
      <c r="AO12" s="25"/>
      <c r="AP12" s="25"/>
      <c r="AQ12" s="25"/>
      <c r="AR12" s="25"/>
      <c r="AS12" s="25"/>
      <c r="AT12" s="27"/>
    </row>
    <row r="13" spans="2:61" s="1" customFormat="1" ht="18.75" customHeight="1" thickTop="1" x14ac:dyDescent="0.25">
      <c r="B13" s="129"/>
      <c r="C13" s="130"/>
      <c r="D13" s="10">
        <v>1</v>
      </c>
      <c r="E13" s="5">
        <v>2</v>
      </c>
      <c r="F13" s="5">
        <v>3</v>
      </c>
      <c r="G13" s="5">
        <v>4</v>
      </c>
      <c r="H13" s="5">
        <v>5</v>
      </c>
      <c r="I13" s="6">
        <v>6</v>
      </c>
      <c r="J13" s="98">
        <v>7</v>
      </c>
      <c r="K13" s="100">
        <v>8</v>
      </c>
      <c r="L13" s="5">
        <v>9</v>
      </c>
      <c r="M13" s="5">
        <v>10</v>
      </c>
      <c r="N13" s="5">
        <v>11</v>
      </c>
      <c r="O13" s="5">
        <v>12</v>
      </c>
      <c r="P13" s="6">
        <v>13</v>
      </c>
      <c r="Q13" s="7">
        <v>14</v>
      </c>
      <c r="R13" s="5">
        <v>15</v>
      </c>
      <c r="S13" s="5">
        <v>16</v>
      </c>
      <c r="T13" s="5">
        <v>17</v>
      </c>
      <c r="U13" s="5">
        <v>18</v>
      </c>
      <c r="V13" s="5">
        <v>19</v>
      </c>
      <c r="W13" s="6">
        <v>20</v>
      </c>
      <c r="X13" s="7">
        <v>21</v>
      </c>
      <c r="Y13" s="5">
        <v>22</v>
      </c>
      <c r="Z13" s="5">
        <v>23</v>
      </c>
      <c r="AA13" s="5">
        <v>24</v>
      </c>
      <c r="AB13" s="5">
        <v>25</v>
      </c>
      <c r="AC13" s="5">
        <v>26</v>
      </c>
      <c r="AD13" s="6">
        <v>27</v>
      </c>
      <c r="AE13" s="98">
        <v>28</v>
      </c>
      <c r="AF13" s="13">
        <v>29</v>
      </c>
      <c r="AG13" s="133"/>
      <c r="AH13" s="133"/>
      <c r="AI13" s="131"/>
      <c r="AJ13" s="131"/>
      <c r="AK13" s="131"/>
      <c r="AL13" s="132"/>
      <c r="AN13" s="49"/>
      <c r="AO13" s="50"/>
      <c r="AP13" s="50"/>
      <c r="AQ13" s="50"/>
      <c r="AR13" s="50"/>
      <c r="AS13" s="50"/>
      <c r="AT13" s="51"/>
    </row>
    <row r="14" spans="2:61" s="1" customFormat="1" ht="18.75" customHeight="1" thickBot="1" x14ac:dyDescent="0.35">
      <c r="B14" s="129"/>
      <c r="C14" s="130"/>
      <c r="D14" s="60"/>
      <c r="E14" s="54"/>
      <c r="F14" s="54"/>
      <c r="G14" s="54"/>
      <c r="H14" s="54"/>
      <c r="I14" s="55"/>
      <c r="J14" s="99"/>
      <c r="K14" s="101"/>
      <c r="L14" s="54"/>
      <c r="M14" s="54"/>
      <c r="N14" s="54"/>
      <c r="O14" s="54"/>
      <c r="P14" s="55"/>
      <c r="Q14" s="56"/>
      <c r="R14" s="54"/>
      <c r="S14" s="54"/>
      <c r="T14" s="54"/>
      <c r="U14" s="54"/>
      <c r="V14" s="54"/>
      <c r="W14" s="55"/>
      <c r="X14" s="56"/>
      <c r="Y14" s="54"/>
      <c r="Z14" s="54"/>
      <c r="AA14" s="54"/>
      <c r="AB14" s="54"/>
      <c r="AC14" s="54"/>
      <c r="AD14" s="55"/>
      <c r="AE14" s="99"/>
      <c r="AF14" s="59"/>
      <c r="AG14" s="131"/>
      <c r="AH14" s="131"/>
      <c r="AI14" s="131"/>
      <c r="AJ14" s="131"/>
      <c r="AK14" s="131"/>
      <c r="AL14" s="132"/>
      <c r="AN14" s="37"/>
      <c r="AO14" s="52" t="s">
        <v>36</v>
      </c>
      <c r="AP14" s="52">
        <f>INT(AB98/28)</f>
        <v>0</v>
      </c>
      <c r="AQ14" s="52"/>
      <c r="AR14" s="52" t="s">
        <v>37</v>
      </c>
      <c r="AS14" s="52">
        <f>IF(AR11="Régulier", INT(AB98/28), 0)</f>
        <v>0</v>
      </c>
      <c r="AT14" s="38"/>
    </row>
    <row r="15" spans="2:61" s="1" customFormat="1" ht="18.75" customHeight="1" thickTop="1" thickBot="1" x14ac:dyDescent="0.3">
      <c r="B15" s="146" t="s">
        <v>13</v>
      </c>
      <c r="C15" s="147"/>
      <c r="D15" s="131"/>
      <c r="E15" s="131"/>
      <c r="F15" s="131"/>
      <c r="G15" s="131"/>
      <c r="H15" s="131"/>
      <c r="I15" s="131"/>
      <c r="J15" s="131"/>
      <c r="K15" s="131"/>
      <c r="L15" s="131"/>
      <c r="M15" s="131"/>
      <c r="N15" s="131"/>
      <c r="O15" s="131"/>
      <c r="P15" s="131"/>
      <c r="Q15" s="131"/>
      <c r="R15" s="131"/>
      <c r="S15" s="131"/>
      <c r="T15" s="131"/>
      <c r="U15" s="131"/>
      <c r="V15" s="131"/>
      <c r="W15" s="131"/>
      <c r="X15" s="131"/>
      <c r="Y15" s="131"/>
      <c r="Z15" s="131"/>
      <c r="AA15" s="131"/>
      <c r="AB15" s="131"/>
      <c r="AC15" s="131"/>
      <c r="AD15" s="131"/>
      <c r="AE15" s="131"/>
      <c r="AF15" s="131"/>
      <c r="AG15" s="131"/>
      <c r="AH15" s="131"/>
      <c r="AI15" s="131"/>
      <c r="AJ15" s="131"/>
      <c r="AK15" s="131"/>
      <c r="AL15" s="132"/>
      <c r="AN15" s="40"/>
      <c r="AO15" s="41"/>
      <c r="AP15" s="41"/>
      <c r="AQ15" s="41"/>
      <c r="AR15" s="42"/>
      <c r="AS15" s="42"/>
      <c r="AT15" s="43"/>
    </row>
    <row r="16" spans="2:61" s="1" customFormat="1" ht="18.75" customHeight="1" thickBot="1" x14ac:dyDescent="0.3">
      <c r="B16" s="146"/>
      <c r="C16" s="147"/>
      <c r="D16" s="145" t="s">
        <v>7</v>
      </c>
      <c r="E16" s="145"/>
      <c r="F16" s="145"/>
      <c r="G16" s="145"/>
      <c r="H16" s="145"/>
      <c r="I16" s="145"/>
      <c r="J16" s="145"/>
      <c r="K16" s="131"/>
      <c r="L16" s="145" t="s">
        <v>1</v>
      </c>
      <c r="M16" s="145"/>
      <c r="N16" s="145"/>
      <c r="O16" s="145"/>
      <c r="P16" s="145"/>
      <c r="Q16" s="145"/>
      <c r="R16" s="145"/>
      <c r="S16" s="145"/>
      <c r="T16" s="145"/>
      <c r="U16" s="131"/>
      <c r="V16" s="145" t="s">
        <v>2</v>
      </c>
      <c r="W16" s="145"/>
      <c r="X16" s="145"/>
      <c r="Y16" s="145"/>
      <c r="Z16" s="145"/>
      <c r="AA16" s="145"/>
      <c r="AB16" s="145"/>
      <c r="AC16" s="131"/>
      <c r="AD16" s="145" t="s">
        <v>3</v>
      </c>
      <c r="AE16" s="145"/>
      <c r="AF16" s="145"/>
      <c r="AG16" s="145"/>
      <c r="AH16" s="145"/>
      <c r="AI16" s="145"/>
      <c r="AJ16" s="131"/>
      <c r="AK16" s="131"/>
      <c r="AL16" s="132"/>
      <c r="AN16" s="30"/>
      <c r="AO16" s="44"/>
      <c r="AP16" s="44"/>
      <c r="AQ16" s="30"/>
      <c r="AR16" s="29"/>
      <c r="AS16" s="29"/>
    </row>
    <row r="17" spans="2:46" s="1" customFormat="1" ht="18.75" customHeight="1" x14ac:dyDescent="0.25">
      <c r="B17" s="129"/>
      <c r="C17" s="130"/>
      <c r="D17" s="3" t="s">
        <v>8</v>
      </c>
      <c r="E17" s="3" t="s">
        <v>9</v>
      </c>
      <c r="F17" s="3" t="s">
        <v>10</v>
      </c>
      <c r="G17" s="3" t="s">
        <v>11</v>
      </c>
      <c r="H17" s="3" t="s">
        <v>4</v>
      </c>
      <c r="I17" s="3" t="s">
        <v>5</v>
      </c>
      <c r="J17" s="3" t="s">
        <v>6</v>
      </c>
      <c r="K17" s="131"/>
      <c r="L17" s="3" t="s">
        <v>8</v>
      </c>
      <c r="M17" s="3" t="s">
        <v>9</v>
      </c>
      <c r="N17" s="3" t="s">
        <v>10</v>
      </c>
      <c r="O17" s="3" t="s">
        <v>11</v>
      </c>
      <c r="P17" s="3" t="s">
        <v>4</v>
      </c>
      <c r="Q17" s="3" t="s">
        <v>5</v>
      </c>
      <c r="R17" s="3" t="s">
        <v>6</v>
      </c>
      <c r="S17" s="3" t="s">
        <v>31</v>
      </c>
      <c r="T17" s="3" t="s">
        <v>32</v>
      </c>
      <c r="U17" s="131"/>
      <c r="V17" s="3" t="s">
        <v>8</v>
      </c>
      <c r="W17" s="3" t="s">
        <v>9</v>
      </c>
      <c r="X17" s="3" t="s">
        <v>10</v>
      </c>
      <c r="Y17" s="3" t="s">
        <v>11</v>
      </c>
      <c r="Z17" s="3" t="s">
        <v>4</v>
      </c>
      <c r="AA17" s="3" t="s">
        <v>5</v>
      </c>
      <c r="AB17" s="3" t="s">
        <v>6</v>
      </c>
      <c r="AC17" s="131"/>
      <c r="AD17" s="3" t="s">
        <v>8</v>
      </c>
      <c r="AE17" s="3" t="s">
        <v>9</v>
      </c>
      <c r="AF17" s="3" t="s">
        <v>10</v>
      </c>
      <c r="AG17" s="3" t="s">
        <v>11</v>
      </c>
      <c r="AH17" s="3" t="s">
        <v>4</v>
      </c>
      <c r="AI17" s="3" t="s">
        <v>5</v>
      </c>
      <c r="AJ17" s="131"/>
      <c r="AK17" s="131"/>
      <c r="AL17" s="132"/>
      <c r="AN17" s="161" t="s">
        <v>56</v>
      </c>
      <c r="AO17" s="162"/>
      <c r="AP17" s="162"/>
      <c r="AQ17" s="162"/>
      <c r="AR17" s="162"/>
      <c r="AS17" s="162"/>
      <c r="AT17" s="163"/>
    </row>
    <row r="18" spans="2:46" s="1" customFormat="1" ht="18.75" customHeight="1" x14ac:dyDescent="0.25">
      <c r="B18" s="129"/>
      <c r="C18" s="130"/>
      <c r="D18" s="2">
        <f>V10</f>
        <v>0</v>
      </c>
      <c r="E18" s="2">
        <f t="shared" ref="E18:J18" si="0">W10</f>
        <v>0</v>
      </c>
      <c r="F18" s="2">
        <f t="shared" si="0"/>
        <v>0</v>
      </c>
      <c r="G18" s="2">
        <f t="shared" si="0"/>
        <v>0</v>
      </c>
      <c r="H18" s="2">
        <f t="shared" si="0"/>
        <v>0</v>
      </c>
      <c r="I18" s="2">
        <f t="shared" si="0"/>
        <v>0</v>
      </c>
      <c r="J18" s="2">
        <f t="shared" si="0"/>
        <v>0</v>
      </c>
      <c r="K18" s="131"/>
      <c r="L18" s="2" cm="1">
        <f t="array" ref="L18">SUM(COUNTIF(D14:AH14,{"RH";"RHR"}))+0.5*SUM(COUNTIF(D14:AH14,{"*/RH";"RH/*"}))</f>
        <v>0</v>
      </c>
      <c r="M18" s="2" cm="1">
        <f t="array" ref="M18">SUM(COUNTIF(D14:AH14,{"CH";"CHR"}))+0.5*SUM(COUNTIF(D14:AH14,{"*/CH";"CH/*"}))</f>
        <v>0</v>
      </c>
      <c r="N18" s="2" cm="1">
        <f t="array" ref="N18">SUM(COUNTIF(D14:AH14,{"RR";"RRR"}))+0.5*SUM(COUNTIF(D14:AH14,{"*/RR";"RR/*"}))</f>
        <v>0</v>
      </c>
      <c r="O18" s="2" cm="1">
        <f t="array" ref="O18">SUM(COUNTIF(D14:AH14,{"CV";"CVR"}))+0.5*SUM(COUNTIF(D14:AH14,{"*/CV";"CV/*"}))</f>
        <v>0</v>
      </c>
      <c r="P18" s="2" cm="1">
        <f t="array" ref="P18">SUM(COUNTIF(D14:AH14,{"CN";"CNR"}))+0.5*SUM(COUNTIF(D14:AH14,{"*/CN";"CN/*"}))</f>
        <v>0</v>
      </c>
      <c r="Q18" s="2" cm="1">
        <f t="array" ref="Q18">SUM(COUNTIF(D14:AH14,{"JC";"JCR"}))+0.5*SUM(COUNTIF(D14:AH14,{"*/JC";"JC/*"}))</f>
        <v>0</v>
      </c>
      <c r="R18" s="2">
        <f>COUNTIF(D14:AH14,"MM")</f>
        <v>0</v>
      </c>
      <c r="S18" s="63"/>
      <c r="T18" s="63"/>
      <c r="U18" s="131"/>
      <c r="V18" s="2">
        <f>D18+L18+S18</f>
        <v>0</v>
      </c>
      <c r="W18" s="2">
        <f>E18+M18+T18</f>
        <v>0</v>
      </c>
      <c r="X18" s="2">
        <f t="shared" ref="X18:AB18" si="1">F18+N18</f>
        <v>0</v>
      </c>
      <c r="Y18" s="2">
        <f t="shared" si="1"/>
        <v>0</v>
      </c>
      <c r="Z18" s="2">
        <f t="shared" si="1"/>
        <v>0</v>
      </c>
      <c r="AA18" s="2">
        <f t="shared" si="1"/>
        <v>0</v>
      </c>
      <c r="AB18" s="2">
        <f t="shared" si="1"/>
        <v>0</v>
      </c>
      <c r="AC18" s="131"/>
      <c r="AD18" s="2">
        <f>+I2-V18</f>
        <v>52</v>
      </c>
      <c r="AE18" s="2">
        <f>N2-W18</f>
        <v>52</v>
      </c>
      <c r="AF18" s="2">
        <f>S2-X18</f>
        <v>11</v>
      </c>
      <c r="AG18" s="2">
        <f>X2-Y18</f>
        <v>13</v>
      </c>
      <c r="AH18" s="2">
        <f>AH2-Z18</f>
        <v>25</v>
      </c>
      <c r="AI18" s="2">
        <f>AI10-Q18</f>
        <v>13</v>
      </c>
      <c r="AJ18" s="131"/>
      <c r="AK18" s="131"/>
      <c r="AL18" s="132"/>
      <c r="AN18" s="74"/>
      <c r="AO18" s="158" t="s">
        <v>8</v>
      </c>
      <c r="AP18" s="158"/>
      <c r="AQ18" s="158" t="s">
        <v>9</v>
      </c>
      <c r="AR18" s="158"/>
      <c r="AS18" s="159" t="s">
        <v>11</v>
      </c>
      <c r="AT18" s="160"/>
    </row>
    <row r="19" spans="2:46" s="1" customFormat="1" ht="18.75" customHeight="1" x14ac:dyDescent="0.25">
      <c r="B19" s="129"/>
      <c r="C19" s="130"/>
      <c r="D19" s="131"/>
      <c r="E19" s="131"/>
      <c r="F19" s="131"/>
      <c r="G19" s="131"/>
      <c r="H19" s="131"/>
      <c r="I19" s="131"/>
      <c r="J19" s="131"/>
      <c r="K19" s="131"/>
      <c r="L19" s="131"/>
      <c r="M19" s="131"/>
      <c r="N19" s="131"/>
      <c r="O19" s="131"/>
      <c r="P19" s="131"/>
      <c r="Q19" s="131"/>
      <c r="R19" s="131"/>
      <c r="S19" s="131" t="s">
        <v>40</v>
      </c>
      <c r="T19" s="131" t="s">
        <v>40</v>
      </c>
      <c r="U19" s="131"/>
      <c r="V19" s="131"/>
      <c r="W19" s="131"/>
      <c r="X19" s="131"/>
      <c r="Y19" s="131"/>
      <c r="Z19" s="131"/>
      <c r="AA19" s="131"/>
      <c r="AB19" s="131"/>
      <c r="AC19" s="131"/>
      <c r="AD19" s="131"/>
      <c r="AE19" s="131"/>
      <c r="AF19" s="131"/>
      <c r="AG19" s="131"/>
      <c r="AH19" s="131"/>
      <c r="AI19" s="131"/>
      <c r="AJ19" s="131"/>
      <c r="AK19" s="131"/>
      <c r="AL19" s="132"/>
      <c r="AN19" s="74"/>
      <c r="AO19" s="67" t="s">
        <v>54</v>
      </c>
      <c r="AP19" s="67" t="s">
        <v>55</v>
      </c>
      <c r="AQ19" s="67" t="s">
        <v>54</v>
      </c>
      <c r="AR19" s="67" t="s">
        <v>55</v>
      </c>
      <c r="AS19" s="67" t="s">
        <v>54</v>
      </c>
      <c r="AT19" s="75" t="s">
        <v>55</v>
      </c>
    </row>
    <row r="20" spans="2:46" s="1" customFormat="1" ht="18.75" customHeight="1" thickBot="1" x14ac:dyDescent="0.35">
      <c r="B20" s="134"/>
      <c r="C20" s="135"/>
      <c r="D20" s="136"/>
      <c r="E20" s="136"/>
      <c r="F20" s="136"/>
      <c r="G20" s="136"/>
      <c r="H20" s="136"/>
      <c r="I20" s="136"/>
      <c r="J20" s="136"/>
      <c r="K20" s="136"/>
      <c r="L20" s="136"/>
      <c r="M20" s="136"/>
      <c r="N20" s="136"/>
      <c r="O20" s="136"/>
      <c r="P20" s="136"/>
      <c r="Q20" s="136"/>
      <c r="R20" s="136"/>
      <c r="S20" s="136"/>
      <c r="T20" s="136"/>
      <c r="U20" s="136"/>
      <c r="V20" s="136"/>
      <c r="W20" s="136"/>
      <c r="X20" s="136"/>
      <c r="Y20" s="136"/>
      <c r="Z20" s="136"/>
      <c r="AA20" s="136"/>
      <c r="AB20" s="136"/>
      <c r="AC20" s="136"/>
      <c r="AD20" s="136"/>
      <c r="AE20" s="136"/>
      <c r="AF20" s="136"/>
      <c r="AG20" s="136"/>
      <c r="AH20" s="136"/>
      <c r="AI20" s="136"/>
      <c r="AJ20" s="136"/>
      <c r="AK20" s="136"/>
      <c r="AL20" s="137"/>
      <c r="AN20" s="74" t="s">
        <v>42</v>
      </c>
      <c r="AO20" s="71">
        <v>4</v>
      </c>
      <c r="AP20" s="68">
        <f>V10</f>
        <v>0</v>
      </c>
      <c r="AQ20" s="71">
        <v>4</v>
      </c>
      <c r="AR20" s="69">
        <f>W10</f>
        <v>0</v>
      </c>
      <c r="AS20" s="72">
        <v>1</v>
      </c>
      <c r="AT20" s="76">
        <f>Y10</f>
        <v>0</v>
      </c>
    </row>
    <row r="21" spans="2:46" ht="18.75" customHeight="1" thickTop="1" x14ac:dyDescent="0.3">
      <c r="B21" s="127"/>
      <c r="C21" s="128"/>
      <c r="D21" s="10">
        <v>1</v>
      </c>
      <c r="E21" s="5">
        <v>2</v>
      </c>
      <c r="F21" s="5">
        <v>3</v>
      </c>
      <c r="G21" s="5">
        <v>4</v>
      </c>
      <c r="H21" s="5">
        <v>5</v>
      </c>
      <c r="I21" s="6">
        <v>6</v>
      </c>
      <c r="J21" s="98">
        <v>7</v>
      </c>
      <c r="K21" s="100">
        <v>8</v>
      </c>
      <c r="L21" s="5">
        <v>9</v>
      </c>
      <c r="M21" s="5">
        <v>10</v>
      </c>
      <c r="N21" s="5">
        <v>11</v>
      </c>
      <c r="O21" s="5">
        <v>12</v>
      </c>
      <c r="P21" s="6">
        <v>13</v>
      </c>
      <c r="Q21" s="7">
        <v>14</v>
      </c>
      <c r="R21" s="5">
        <v>15</v>
      </c>
      <c r="S21" s="5">
        <v>16</v>
      </c>
      <c r="T21" s="5">
        <v>17</v>
      </c>
      <c r="U21" s="5">
        <v>18</v>
      </c>
      <c r="V21" s="5">
        <v>19</v>
      </c>
      <c r="W21" s="6">
        <v>20</v>
      </c>
      <c r="X21" s="7">
        <v>21</v>
      </c>
      <c r="Y21" s="5">
        <v>22</v>
      </c>
      <c r="Z21" s="5">
        <v>23</v>
      </c>
      <c r="AA21" s="5">
        <v>24</v>
      </c>
      <c r="AB21" s="5">
        <v>25</v>
      </c>
      <c r="AC21" s="5">
        <v>26</v>
      </c>
      <c r="AD21" s="6">
        <v>27</v>
      </c>
      <c r="AE21" s="7">
        <v>28</v>
      </c>
      <c r="AF21" s="7">
        <v>29</v>
      </c>
      <c r="AG21" s="5">
        <v>30</v>
      </c>
      <c r="AH21" s="8">
        <v>31</v>
      </c>
      <c r="AI21" s="125"/>
      <c r="AJ21" s="125"/>
      <c r="AK21" s="125"/>
      <c r="AL21" s="126"/>
      <c r="AN21" s="74" t="s">
        <v>43</v>
      </c>
      <c r="AO21" s="71">
        <v>8</v>
      </c>
      <c r="AP21" s="68">
        <f>V18</f>
        <v>0</v>
      </c>
      <c r="AQ21" s="71">
        <v>8</v>
      </c>
      <c r="AR21" s="70">
        <f>W18</f>
        <v>0</v>
      </c>
      <c r="AS21" s="73">
        <v>2</v>
      </c>
      <c r="AT21" s="77">
        <f>Y18</f>
        <v>0</v>
      </c>
    </row>
    <row r="22" spans="2:46" ht="18.75" customHeight="1" thickBot="1" x14ac:dyDescent="0.35">
      <c r="B22" s="127"/>
      <c r="C22" s="128"/>
      <c r="D22" s="60"/>
      <c r="E22" s="54"/>
      <c r="F22" s="54"/>
      <c r="G22" s="54"/>
      <c r="H22" s="54"/>
      <c r="I22" s="55"/>
      <c r="J22" s="99"/>
      <c r="K22" s="101"/>
      <c r="L22" s="54"/>
      <c r="M22" s="54"/>
      <c r="N22" s="54"/>
      <c r="O22" s="54"/>
      <c r="P22" s="55"/>
      <c r="Q22" s="56"/>
      <c r="R22" s="54"/>
      <c r="S22" s="54"/>
      <c r="T22" s="54"/>
      <c r="U22" s="54"/>
      <c r="V22" s="54"/>
      <c r="W22" s="55"/>
      <c r="X22" s="56"/>
      <c r="Y22" s="54"/>
      <c r="Z22" s="54"/>
      <c r="AA22" s="54"/>
      <c r="AB22" s="54"/>
      <c r="AC22" s="54"/>
      <c r="AD22" s="55"/>
      <c r="AE22" s="56"/>
      <c r="AF22" s="56"/>
      <c r="AG22" s="54"/>
      <c r="AH22" s="57"/>
      <c r="AI22" s="125"/>
      <c r="AJ22" s="125"/>
      <c r="AK22" s="125"/>
      <c r="AL22" s="126"/>
      <c r="AN22" s="74" t="s">
        <v>44</v>
      </c>
      <c r="AO22" s="71">
        <v>13</v>
      </c>
      <c r="AP22" s="68">
        <f>V26</f>
        <v>0</v>
      </c>
      <c r="AQ22" s="71">
        <v>13</v>
      </c>
      <c r="AR22" s="70">
        <f>W26</f>
        <v>0</v>
      </c>
      <c r="AS22" s="73">
        <v>3</v>
      </c>
      <c r="AT22" s="77">
        <f>Y26</f>
        <v>0</v>
      </c>
    </row>
    <row r="23" spans="2:46" ht="18.75" customHeight="1" thickTop="1" x14ac:dyDescent="0.3">
      <c r="B23" s="148" t="s">
        <v>14</v>
      </c>
      <c r="C23" s="149"/>
      <c r="D23" s="125"/>
      <c r="E23" s="125"/>
      <c r="F23" s="125"/>
      <c r="G23" s="125"/>
      <c r="H23" s="125"/>
      <c r="I23" s="125"/>
      <c r="J23" s="125"/>
      <c r="K23" s="125"/>
      <c r="L23" s="125"/>
      <c r="M23" s="125"/>
      <c r="N23" s="125"/>
      <c r="O23" s="125"/>
      <c r="P23" s="125"/>
      <c r="Q23" s="125"/>
      <c r="R23" s="125"/>
      <c r="S23" s="125"/>
      <c r="T23" s="125"/>
      <c r="U23" s="125"/>
      <c r="V23" s="125"/>
      <c r="W23" s="125"/>
      <c r="X23" s="125"/>
      <c r="Y23" s="125"/>
      <c r="Z23" s="125"/>
      <c r="AA23" s="125"/>
      <c r="AB23" s="125"/>
      <c r="AC23" s="125"/>
      <c r="AD23" s="125"/>
      <c r="AE23" s="125"/>
      <c r="AF23" s="125"/>
      <c r="AG23" s="125"/>
      <c r="AH23" s="125"/>
      <c r="AI23" s="125"/>
      <c r="AJ23" s="125"/>
      <c r="AK23" s="125"/>
      <c r="AL23" s="126"/>
      <c r="AN23" s="74" t="s">
        <v>45</v>
      </c>
      <c r="AO23" s="71">
        <v>17</v>
      </c>
      <c r="AP23" s="68">
        <f>V34</f>
        <v>0</v>
      </c>
      <c r="AQ23" s="71">
        <v>17</v>
      </c>
      <c r="AR23" s="70">
        <f>W34</f>
        <v>0</v>
      </c>
      <c r="AS23" s="73">
        <v>4</v>
      </c>
      <c r="AT23" s="77">
        <f>Y34</f>
        <v>0</v>
      </c>
    </row>
    <row r="24" spans="2:46" ht="18.75" customHeight="1" x14ac:dyDescent="0.3">
      <c r="B24" s="148"/>
      <c r="C24" s="149"/>
      <c r="D24" s="145" t="s">
        <v>7</v>
      </c>
      <c r="E24" s="145"/>
      <c r="F24" s="145"/>
      <c r="G24" s="145"/>
      <c r="H24" s="145"/>
      <c r="I24" s="145"/>
      <c r="J24" s="145"/>
      <c r="K24" s="125"/>
      <c r="L24" s="145" t="s">
        <v>1</v>
      </c>
      <c r="M24" s="145"/>
      <c r="N24" s="145"/>
      <c r="O24" s="145"/>
      <c r="P24" s="145"/>
      <c r="Q24" s="145"/>
      <c r="R24" s="145"/>
      <c r="S24" s="145"/>
      <c r="T24" s="145"/>
      <c r="U24" s="125"/>
      <c r="V24" s="145" t="s">
        <v>2</v>
      </c>
      <c r="W24" s="145"/>
      <c r="X24" s="145"/>
      <c r="Y24" s="145"/>
      <c r="Z24" s="145"/>
      <c r="AA24" s="145"/>
      <c r="AB24" s="145"/>
      <c r="AC24" s="125"/>
      <c r="AD24" s="145" t="s">
        <v>3</v>
      </c>
      <c r="AE24" s="145"/>
      <c r="AF24" s="145"/>
      <c r="AG24" s="145"/>
      <c r="AH24" s="145"/>
      <c r="AI24" s="145"/>
      <c r="AJ24" s="125"/>
      <c r="AK24" s="125"/>
      <c r="AL24" s="126"/>
      <c r="AN24" s="74" t="s">
        <v>46</v>
      </c>
      <c r="AO24" s="71">
        <v>22</v>
      </c>
      <c r="AP24" s="68">
        <f>V42</f>
        <v>0</v>
      </c>
      <c r="AQ24" s="71">
        <v>22</v>
      </c>
      <c r="AR24" s="70">
        <f>W42</f>
        <v>0</v>
      </c>
      <c r="AS24" s="73">
        <v>5</v>
      </c>
      <c r="AT24" s="77">
        <f>Y42</f>
        <v>0</v>
      </c>
    </row>
    <row r="25" spans="2:46" ht="18.75" customHeight="1" x14ac:dyDescent="0.3">
      <c r="B25" s="127"/>
      <c r="C25" s="128"/>
      <c r="D25" s="3" t="s">
        <v>8</v>
      </c>
      <c r="E25" s="3" t="s">
        <v>9</v>
      </c>
      <c r="F25" s="3" t="s">
        <v>10</v>
      </c>
      <c r="G25" s="3" t="s">
        <v>11</v>
      </c>
      <c r="H25" s="3" t="s">
        <v>4</v>
      </c>
      <c r="I25" s="3" t="s">
        <v>5</v>
      </c>
      <c r="J25" s="3" t="s">
        <v>6</v>
      </c>
      <c r="K25" s="125"/>
      <c r="L25" s="3" t="s">
        <v>8</v>
      </c>
      <c r="M25" s="3" t="s">
        <v>9</v>
      </c>
      <c r="N25" s="3" t="s">
        <v>10</v>
      </c>
      <c r="O25" s="3" t="s">
        <v>11</v>
      </c>
      <c r="P25" s="3" t="s">
        <v>4</v>
      </c>
      <c r="Q25" s="3" t="s">
        <v>5</v>
      </c>
      <c r="R25" s="3" t="s">
        <v>6</v>
      </c>
      <c r="S25" s="3" t="s">
        <v>31</v>
      </c>
      <c r="T25" s="3" t="s">
        <v>32</v>
      </c>
      <c r="U25" s="125"/>
      <c r="V25" s="3" t="s">
        <v>8</v>
      </c>
      <c r="W25" s="3" t="s">
        <v>9</v>
      </c>
      <c r="X25" s="3" t="s">
        <v>10</v>
      </c>
      <c r="Y25" s="3" t="s">
        <v>11</v>
      </c>
      <c r="Z25" s="3" t="s">
        <v>4</v>
      </c>
      <c r="AA25" s="3" t="s">
        <v>5</v>
      </c>
      <c r="AB25" s="3" t="s">
        <v>6</v>
      </c>
      <c r="AC25" s="125"/>
      <c r="AD25" s="3" t="s">
        <v>8</v>
      </c>
      <c r="AE25" s="3" t="s">
        <v>9</v>
      </c>
      <c r="AF25" s="3" t="s">
        <v>10</v>
      </c>
      <c r="AG25" s="3" t="s">
        <v>11</v>
      </c>
      <c r="AH25" s="3" t="s">
        <v>4</v>
      </c>
      <c r="AI25" s="3" t="s">
        <v>5</v>
      </c>
      <c r="AJ25" s="125"/>
      <c r="AK25" s="125"/>
      <c r="AL25" s="126"/>
      <c r="AN25" s="74" t="s">
        <v>47</v>
      </c>
      <c r="AO25" s="71">
        <v>26</v>
      </c>
      <c r="AP25" s="68">
        <f>V50</f>
        <v>0</v>
      </c>
      <c r="AQ25" s="71">
        <v>26</v>
      </c>
      <c r="AR25" s="70">
        <f>W50</f>
        <v>0</v>
      </c>
      <c r="AS25" s="73">
        <v>6</v>
      </c>
      <c r="AT25" s="77">
        <f>Y50</f>
        <v>0</v>
      </c>
    </row>
    <row r="26" spans="2:46" ht="18.75" customHeight="1" x14ac:dyDescent="0.3">
      <c r="B26" s="127"/>
      <c r="C26" s="128"/>
      <c r="D26" s="2">
        <f t="shared" ref="D26:J26" si="2">V18</f>
        <v>0</v>
      </c>
      <c r="E26" s="2">
        <f t="shared" si="2"/>
        <v>0</v>
      </c>
      <c r="F26" s="2">
        <f t="shared" si="2"/>
        <v>0</v>
      </c>
      <c r="G26" s="2">
        <f t="shared" si="2"/>
        <v>0</v>
      </c>
      <c r="H26" s="2">
        <f t="shared" si="2"/>
        <v>0</v>
      </c>
      <c r="I26" s="2">
        <f t="shared" si="2"/>
        <v>0</v>
      </c>
      <c r="J26" s="2">
        <f t="shared" si="2"/>
        <v>0</v>
      </c>
      <c r="K26" s="125"/>
      <c r="L26" s="2" cm="1">
        <f t="array" ref="L26">SUM(COUNTIF(D22:AH22,{"RH";"RHR"}))+0.5*SUM(COUNTIF(D22:AH22,{"*/RH";"RH/*"}))</f>
        <v>0</v>
      </c>
      <c r="M26" s="2" cm="1">
        <f t="array" ref="M26">SUM(COUNTIF(D22:AH22,{"CH";"CHR"}))+0.5*SUM(COUNTIF(D22:AH22,{"*/CH";"CH/*"}))</f>
        <v>0</v>
      </c>
      <c r="N26" s="2" cm="1">
        <f t="array" ref="N26">SUM(COUNTIF(D22:AH22,{"RR";"RRR"}))+0.5*SUM(COUNTIF(D22:AH22,{"*/RR";"RR/*"}))</f>
        <v>0</v>
      </c>
      <c r="O26" s="2" cm="1">
        <f t="array" ref="O26">SUM(COUNTIF(D22:AH22,{"CV";"CVR"}))+0.5*SUM(COUNTIF(D22:AH22,{"*/CV";"CV/*"}))</f>
        <v>0</v>
      </c>
      <c r="P26" s="2" cm="1">
        <f t="array" ref="P26">SUM(COUNTIF(D22:AH22,{"CN";"CNR"}))+0.5*SUM(COUNTIF(D22:AH22,{"*/CN";"CN/*"}))</f>
        <v>0</v>
      </c>
      <c r="Q26" s="2" cm="1">
        <f t="array" ref="Q26">SUM(COUNTIF(D22:AH22,{"JC";"JCR"}))+0.5*SUM(COUNTIF(D22:AH22,{"*/JC";"JC/*"}))</f>
        <v>0</v>
      </c>
      <c r="R26" s="2">
        <f>COUNTIF(D22:AH22,"MM")</f>
        <v>0</v>
      </c>
      <c r="S26" s="63"/>
      <c r="T26" s="63"/>
      <c r="U26" s="125"/>
      <c r="V26" s="2">
        <f>D26+L26+S26</f>
        <v>0</v>
      </c>
      <c r="W26" s="2">
        <f>E26+M26+T26</f>
        <v>0</v>
      </c>
      <c r="X26" s="2">
        <f t="shared" ref="X26:AB26" si="3">F26+N26</f>
        <v>0</v>
      </c>
      <c r="Y26" s="2">
        <f t="shared" si="3"/>
        <v>0</v>
      </c>
      <c r="Z26" s="2">
        <f t="shared" si="3"/>
        <v>0</v>
      </c>
      <c r="AA26" s="2">
        <f t="shared" si="3"/>
        <v>0</v>
      </c>
      <c r="AB26" s="2">
        <f t="shared" si="3"/>
        <v>0</v>
      </c>
      <c r="AC26" s="125"/>
      <c r="AD26" s="2">
        <f>I2-V26</f>
        <v>52</v>
      </c>
      <c r="AE26" s="2">
        <f>N2-W26</f>
        <v>52</v>
      </c>
      <c r="AF26" s="2">
        <f>S2-X26</f>
        <v>11</v>
      </c>
      <c r="AG26" s="2">
        <f>X2-Y26</f>
        <v>13</v>
      </c>
      <c r="AH26" s="2">
        <f>AH2-Z26</f>
        <v>25</v>
      </c>
      <c r="AI26" s="2">
        <f>AI18-Q26</f>
        <v>13</v>
      </c>
      <c r="AJ26" s="125"/>
      <c r="AK26" s="125"/>
      <c r="AL26" s="126"/>
      <c r="AN26" s="74" t="s">
        <v>48</v>
      </c>
      <c r="AO26" s="71">
        <v>30</v>
      </c>
      <c r="AP26" s="68">
        <f>V58</f>
        <v>0</v>
      </c>
      <c r="AQ26" s="71">
        <v>30</v>
      </c>
      <c r="AR26" s="70">
        <f>W58</f>
        <v>0</v>
      </c>
      <c r="AS26" s="73">
        <v>7</v>
      </c>
      <c r="AT26" s="77">
        <f>Y58</f>
        <v>0</v>
      </c>
    </row>
    <row r="27" spans="2:46" ht="18.75" customHeight="1" x14ac:dyDescent="0.3">
      <c r="B27" s="127"/>
      <c r="C27" s="128"/>
      <c r="D27" s="125"/>
      <c r="E27" s="125"/>
      <c r="F27" s="125"/>
      <c r="G27" s="125"/>
      <c r="H27" s="125"/>
      <c r="I27" s="125"/>
      <c r="J27" s="125"/>
      <c r="K27" s="125"/>
      <c r="L27" s="125"/>
      <c r="M27" s="125"/>
      <c r="N27" s="125"/>
      <c r="O27" s="125"/>
      <c r="P27" s="125"/>
      <c r="Q27" s="125"/>
      <c r="R27" s="125"/>
      <c r="S27" s="125" t="s">
        <v>40</v>
      </c>
      <c r="T27" s="125" t="s">
        <v>40</v>
      </c>
      <c r="U27" s="125"/>
      <c r="V27" s="125"/>
      <c r="W27" s="125"/>
      <c r="X27" s="125"/>
      <c r="Y27" s="125"/>
      <c r="Z27" s="125"/>
      <c r="AA27" s="125"/>
      <c r="AB27" s="125"/>
      <c r="AC27" s="125"/>
      <c r="AD27" s="125"/>
      <c r="AE27" s="125"/>
      <c r="AF27" s="125"/>
      <c r="AG27" s="125"/>
      <c r="AH27" s="125"/>
      <c r="AI27" s="125"/>
      <c r="AJ27" s="125"/>
      <c r="AK27" s="125"/>
      <c r="AL27" s="126"/>
      <c r="AN27" s="74" t="s">
        <v>49</v>
      </c>
      <c r="AO27" s="71">
        <v>35</v>
      </c>
      <c r="AP27" s="68">
        <f>V66</f>
        <v>0</v>
      </c>
      <c r="AQ27" s="71">
        <v>35</v>
      </c>
      <c r="AR27" s="70">
        <f>W66</f>
        <v>0</v>
      </c>
      <c r="AS27" s="73">
        <v>8</v>
      </c>
      <c r="AT27" s="77">
        <f>Y66</f>
        <v>0</v>
      </c>
    </row>
    <row r="28" spans="2:46" ht="18.75" customHeight="1" thickBot="1" x14ac:dyDescent="0.35">
      <c r="B28" s="129"/>
      <c r="C28" s="130"/>
      <c r="D28" s="131"/>
      <c r="E28" s="131"/>
      <c r="F28" s="131"/>
      <c r="G28" s="131"/>
      <c r="H28" s="131"/>
      <c r="I28" s="131"/>
      <c r="J28" s="131"/>
      <c r="K28" s="131"/>
      <c r="L28" s="131"/>
      <c r="M28" s="131"/>
      <c r="N28" s="131"/>
      <c r="O28" s="131"/>
      <c r="P28" s="131"/>
      <c r="Q28" s="131"/>
      <c r="R28" s="131"/>
      <c r="S28" s="131"/>
      <c r="T28" s="131"/>
      <c r="U28" s="131"/>
      <c r="V28" s="131"/>
      <c r="W28" s="131"/>
      <c r="X28" s="131"/>
      <c r="Y28" s="131"/>
      <c r="Z28" s="131"/>
      <c r="AA28" s="131"/>
      <c r="AB28" s="131"/>
      <c r="AC28" s="131"/>
      <c r="AD28" s="131"/>
      <c r="AE28" s="131"/>
      <c r="AF28" s="131"/>
      <c r="AG28" s="131"/>
      <c r="AH28" s="131"/>
      <c r="AI28" s="131"/>
      <c r="AJ28" s="131"/>
      <c r="AK28" s="131"/>
      <c r="AL28" s="132"/>
      <c r="AN28" s="74" t="s">
        <v>50</v>
      </c>
      <c r="AO28" s="71">
        <v>39</v>
      </c>
      <c r="AP28" s="68">
        <f>V74</f>
        <v>0</v>
      </c>
      <c r="AQ28" s="71">
        <v>39</v>
      </c>
      <c r="AR28" s="70">
        <f>W74</f>
        <v>0</v>
      </c>
      <c r="AS28" s="73">
        <v>9</v>
      </c>
      <c r="AT28" s="77">
        <f>Y74</f>
        <v>0</v>
      </c>
    </row>
    <row r="29" spans="2:46" ht="18.75" customHeight="1" thickTop="1" x14ac:dyDescent="0.3">
      <c r="B29" s="129"/>
      <c r="C29" s="130"/>
      <c r="D29" s="10">
        <v>1</v>
      </c>
      <c r="E29" s="5">
        <v>2</v>
      </c>
      <c r="F29" s="6">
        <v>3</v>
      </c>
      <c r="G29" s="98">
        <v>4</v>
      </c>
      <c r="H29" s="100">
        <v>5</v>
      </c>
      <c r="I29" s="5">
        <v>6</v>
      </c>
      <c r="J29" s="5">
        <v>7</v>
      </c>
      <c r="K29" s="5">
        <v>8</v>
      </c>
      <c r="L29" s="5">
        <v>9</v>
      </c>
      <c r="M29" s="6">
        <v>10</v>
      </c>
      <c r="N29" s="7">
        <v>11</v>
      </c>
      <c r="O29" s="5">
        <v>12</v>
      </c>
      <c r="P29" s="5">
        <v>13</v>
      </c>
      <c r="Q29" s="5">
        <v>14</v>
      </c>
      <c r="R29" s="5">
        <v>15</v>
      </c>
      <c r="S29" s="5">
        <v>16</v>
      </c>
      <c r="T29" s="6">
        <v>17</v>
      </c>
      <c r="U29" s="7">
        <v>18</v>
      </c>
      <c r="V29" s="5">
        <v>19</v>
      </c>
      <c r="W29" s="5">
        <v>20</v>
      </c>
      <c r="X29" s="5">
        <v>21</v>
      </c>
      <c r="Y29" s="5">
        <v>22</v>
      </c>
      <c r="Z29" s="5">
        <v>23</v>
      </c>
      <c r="AA29" s="6">
        <v>24</v>
      </c>
      <c r="AB29" s="7">
        <v>25</v>
      </c>
      <c r="AC29" s="5">
        <v>26</v>
      </c>
      <c r="AD29" s="5">
        <v>27</v>
      </c>
      <c r="AE29" s="5">
        <v>28</v>
      </c>
      <c r="AF29" s="5">
        <v>29</v>
      </c>
      <c r="AG29" s="8">
        <v>30</v>
      </c>
      <c r="AH29" s="133"/>
      <c r="AI29" s="131"/>
      <c r="AJ29" s="131"/>
      <c r="AK29" s="131"/>
      <c r="AL29" s="132"/>
      <c r="AN29" s="74" t="s">
        <v>52</v>
      </c>
      <c r="AO29" s="71">
        <v>43</v>
      </c>
      <c r="AP29" s="68">
        <f>V82</f>
        <v>0</v>
      </c>
      <c r="AQ29" s="71">
        <v>43</v>
      </c>
      <c r="AR29" s="70">
        <f>W82</f>
        <v>0</v>
      </c>
      <c r="AS29" s="73">
        <v>10</v>
      </c>
      <c r="AT29" s="77">
        <f>Y82</f>
        <v>0</v>
      </c>
    </row>
    <row r="30" spans="2:46" ht="18.75" customHeight="1" thickBot="1" x14ac:dyDescent="0.35">
      <c r="B30" s="129"/>
      <c r="C30" s="130"/>
      <c r="D30" s="60"/>
      <c r="E30" s="54"/>
      <c r="F30" s="55"/>
      <c r="G30" s="99"/>
      <c r="H30" s="101"/>
      <c r="I30" s="54"/>
      <c r="J30" s="54"/>
      <c r="K30" s="54"/>
      <c r="L30" s="54"/>
      <c r="M30" s="55"/>
      <c r="N30" s="56"/>
      <c r="O30" s="54"/>
      <c r="P30" s="54"/>
      <c r="Q30" s="54"/>
      <c r="R30" s="54"/>
      <c r="S30" s="54"/>
      <c r="T30" s="55"/>
      <c r="U30" s="56"/>
      <c r="V30" s="54"/>
      <c r="W30" s="54"/>
      <c r="X30" s="54"/>
      <c r="Y30" s="54"/>
      <c r="Z30" s="54"/>
      <c r="AA30" s="55"/>
      <c r="AB30" s="56"/>
      <c r="AC30" s="54"/>
      <c r="AD30" s="54"/>
      <c r="AE30" s="54"/>
      <c r="AF30" s="54"/>
      <c r="AG30" s="57"/>
      <c r="AH30" s="131"/>
      <c r="AI30" s="131"/>
      <c r="AJ30" s="131"/>
      <c r="AK30" s="131"/>
      <c r="AL30" s="132"/>
      <c r="AN30" s="74" t="s">
        <v>51</v>
      </c>
      <c r="AO30" s="71">
        <v>48</v>
      </c>
      <c r="AP30" s="68">
        <f>V90</f>
        <v>0</v>
      </c>
      <c r="AQ30" s="71">
        <v>48</v>
      </c>
      <c r="AR30" s="70">
        <f>W90</f>
        <v>0</v>
      </c>
      <c r="AS30" s="73">
        <v>11</v>
      </c>
      <c r="AT30" s="77">
        <f>Y90</f>
        <v>0</v>
      </c>
    </row>
    <row r="31" spans="2:46" ht="18.75" customHeight="1" thickTop="1" thickBot="1" x14ac:dyDescent="0.35">
      <c r="B31" s="146" t="s">
        <v>15</v>
      </c>
      <c r="C31" s="147"/>
      <c r="D31" s="131"/>
      <c r="E31" s="131"/>
      <c r="F31" s="131"/>
      <c r="G31" s="131"/>
      <c r="H31" s="131"/>
      <c r="I31" s="131"/>
      <c r="J31" s="131"/>
      <c r="K31" s="131"/>
      <c r="L31" s="131"/>
      <c r="M31" s="131"/>
      <c r="N31" s="131"/>
      <c r="O31" s="131"/>
      <c r="P31" s="131"/>
      <c r="Q31" s="131"/>
      <c r="R31" s="131"/>
      <c r="S31" s="131"/>
      <c r="T31" s="131"/>
      <c r="U31" s="131"/>
      <c r="V31" s="131"/>
      <c r="W31" s="131"/>
      <c r="X31" s="131"/>
      <c r="Y31" s="131"/>
      <c r="Z31" s="131"/>
      <c r="AA31" s="131"/>
      <c r="AB31" s="131"/>
      <c r="AC31" s="131"/>
      <c r="AD31" s="131"/>
      <c r="AE31" s="131"/>
      <c r="AF31" s="131"/>
      <c r="AG31" s="131"/>
      <c r="AH31" s="131"/>
      <c r="AI31" s="131"/>
      <c r="AJ31" s="131"/>
      <c r="AK31" s="131"/>
      <c r="AL31" s="132"/>
      <c r="AN31" s="78" t="s">
        <v>53</v>
      </c>
      <c r="AO31" s="79">
        <f>I2</f>
        <v>52</v>
      </c>
      <c r="AP31" s="80">
        <f>V98</f>
        <v>0</v>
      </c>
      <c r="AQ31" s="79">
        <f>N2</f>
        <v>52</v>
      </c>
      <c r="AR31" s="81">
        <f>W98</f>
        <v>0</v>
      </c>
      <c r="AS31" s="82">
        <f>X2</f>
        <v>13</v>
      </c>
      <c r="AT31" s="83">
        <f>Y98</f>
        <v>0</v>
      </c>
    </row>
    <row r="32" spans="2:46" ht="18.75" customHeight="1" thickBot="1" x14ac:dyDescent="0.3">
      <c r="B32" s="146"/>
      <c r="C32" s="147"/>
      <c r="D32" s="145" t="s">
        <v>7</v>
      </c>
      <c r="E32" s="145"/>
      <c r="F32" s="145"/>
      <c r="G32" s="145"/>
      <c r="H32" s="145"/>
      <c r="I32" s="145"/>
      <c r="J32" s="145"/>
      <c r="K32" s="131"/>
      <c r="L32" s="145" t="s">
        <v>1</v>
      </c>
      <c r="M32" s="145"/>
      <c r="N32" s="145"/>
      <c r="O32" s="145"/>
      <c r="P32" s="145"/>
      <c r="Q32" s="145"/>
      <c r="R32" s="145"/>
      <c r="S32" s="145"/>
      <c r="T32" s="145"/>
      <c r="U32" s="131"/>
      <c r="V32" s="145" t="s">
        <v>2</v>
      </c>
      <c r="W32" s="145"/>
      <c r="X32" s="145"/>
      <c r="Y32" s="145"/>
      <c r="Z32" s="145"/>
      <c r="AA32" s="145"/>
      <c r="AB32" s="145"/>
      <c r="AC32" s="131"/>
      <c r="AD32" s="145" t="s">
        <v>3</v>
      </c>
      <c r="AE32" s="145"/>
      <c r="AF32" s="145"/>
      <c r="AG32" s="145"/>
      <c r="AH32" s="145"/>
      <c r="AI32" s="145"/>
      <c r="AJ32" s="131"/>
      <c r="AK32" s="131"/>
      <c r="AL32" s="132"/>
      <c r="AN32" s="30"/>
      <c r="AO32" s="30"/>
      <c r="AP32" s="30"/>
      <c r="AQ32" s="30"/>
    </row>
    <row r="33" spans="2:49" ht="18.75" customHeight="1" x14ac:dyDescent="0.25">
      <c r="B33" s="129"/>
      <c r="C33" s="130"/>
      <c r="D33" s="3" t="s">
        <v>8</v>
      </c>
      <c r="E33" s="3" t="s">
        <v>9</v>
      </c>
      <c r="F33" s="3" t="s">
        <v>10</v>
      </c>
      <c r="G33" s="3" t="s">
        <v>11</v>
      </c>
      <c r="H33" s="3" t="s">
        <v>4</v>
      </c>
      <c r="I33" s="3" t="s">
        <v>5</v>
      </c>
      <c r="J33" s="3" t="s">
        <v>6</v>
      </c>
      <c r="K33" s="131"/>
      <c r="L33" s="3" t="s">
        <v>8</v>
      </c>
      <c r="M33" s="3" t="s">
        <v>9</v>
      </c>
      <c r="N33" s="3" t="s">
        <v>10</v>
      </c>
      <c r="O33" s="3" t="s">
        <v>11</v>
      </c>
      <c r="P33" s="3" t="s">
        <v>4</v>
      </c>
      <c r="Q33" s="3" t="s">
        <v>5</v>
      </c>
      <c r="R33" s="3" t="s">
        <v>6</v>
      </c>
      <c r="S33" s="3" t="s">
        <v>31</v>
      </c>
      <c r="T33" s="3" t="s">
        <v>32</v>
      </c>
      <c r="U33" s="131"/>
      <c r="V33" s="3" t="s">
        <v>8</v>
      </c>
      <c r="W33" s="3" t="s">
        <v>9</v>
      </c>
      <c r="X33" s="3" t="s">
        <v>10</v>
      </c>
      <c r="Y33" s="3" t="s">
        <v>11</v>
      </c>
      <c r="Z33" s="3" t="s">
        <v>4</v>
      </c>
      <c r="AA33" s="3" t="s">
        <v>5</v>
      </c>
      <c r="AB33" s="3" t="s">
        <v>6</v>
      </c>
      <c r="AC33" s="131"/>
      <c r="AD33" s="3" t="s">
        <v>8</v>
      </c>
      <c r="AE33" s="3" t="s">
        <v>9</v>
      </c>
      <c r="AF33" s="3" t="s">
        <v>10</v>
      </c>
      <c r="AG33" s="3" t="s">
        <v>11</v>
      </c>
      <c r="AH33" s="3" t="s">
        <v>4</v>
      </c>
      <c r="AI33" s="3" t="s">
        <v>5</v>
      </c>
      <c r="AJ33" s="131"/>
      <c r="AK33" s="131"/>
      <c r="AL33" s="132"/>
      <c r="AN33" s="164" t="s">
        <v>63</v>
      </c>
      <c r="AO33" s="165"/>
      <c r="AP33" s="165"/>
      <c r="AQ33" s="165"/>
      <c r="AR33" s="165"/>
      <c r="AS33" s="165"/>
      <c r="AT33" s="165"/>
      <c r="AU33" s="165"/>
      <c r="AV33" s="165"/>
      <c r="AW33" s="166"/>
    </row>
    <row r="34" spans="2:49" ht="18.75" customHeight="1" x14ac:dyDescent="0.25">
      <c r="B34" s="129"/>
      <c r="C34" s="130"/>
      <c r="D34" s="2">
        <f t="shared" ref="D34:J34" si="4">V26</f>
        <v>0</v>
      </c>
      <c r="E34" s="2">
        <f t="shared" si="4"/>
        <v>0</v>
      </c>
      <c r="F34" s="2">
        <f t="shared" si="4"/>
        <v>0</v>
      </c>
      <c r="G34" s="2">
        <f t="shared" si="4"/>
        <v>0</v>
      </c>
      <c r="H34" s="2">
        <f t="shared" si="4"/>
        <v>0</v>
      </c>
      <c r="I34" s="2">
        <f t="shared" si="4"/>
        <v>0</v>
      </c>
      <c r="J34" s="2">
        <f t="shared" si="4"/>
        <v>0</v>
      </c>
      <c r="K34" s="131"/>
      <c r="L34" s="2" cm="1">
        <f t="array" ref="L34">SUM(COUNTIF(D30:AH30,{"RH";"RHR"}))+0.5*SUM(COUNTIF(D30:AH30,{"*/RH";"RH/*"}))</f>
        <v>0</v>
      </c>
      <c r="M34" s="2" cm="1">
        <f t="array" ref="M34">SUM(COUNTIF(D30:AH30,{"CH";"CHR"}))+0.5*SUM(COUNTIF(D30:AH30,{"*/CH";"CH/*"}))</f>
        <v>0</v>
      </c>
      <c r="N34" s="2" cm="1">
        <f t="array" ref="N34">SUM(COUNTIF(D30:AH30,{"RR";"RRR"}))+0.5*SUM(COUNTIF(D30:AH30,{"*/RR";"RR/*"}))</f>
        <v>0</v>
      </c>
      <c r="O34" s="2" cm="1">
        <f t="array" ref="O34">SUM(COUNTIF(D30:AH30,{"CV";"CVR"}))+0.5*SUM(COUNTIF(D30:AH30,{"*/CV";"CV/*"}))</f>
        <v>0</v>
      </c>
      <c r="P34" s="2" cm="1">
        <f t="array" ref="P34">SUM(COUNTIF(D30:AH30,{"CN";"CNR"}))+0.5*SUM(COUNTIF(D30:AH30,{"*/CN";"CN/*"}))</f>
        <v>0</v>
      </c>
      <c r="Q34" s="2" cm="1">
        <f t="array" ref="Q34">SUM(COUNTIF(D30:AH30,{"JC";"JCR"}))+0.5*SUM(COUNTIF(D30:AH30,{"*/JC";"JC/*"}))</f>
        <v>0</v>
      </c>
      <c r="R34" s="2">
        <f>COUNTIF(D30:AH30,"MM")</f>
        <v>0</v>
      </c>
      <c r="S34" s="63"/>
      <c r="T34" s="63"/>
      <c r="U34" s="131"/>
      <c r="V34" s="2">
        <f>D34+L34+S34</f>
        <v>0</v>
      </c>
      <c r="W34" s="2">
        <f>E34+M34+T34</f>
        <v>0</v>
      </c>
      <c r="X34" s="2">
        <f t="shared" ref="X34:AB34" si="5">F34+N34</f>
        <v>0</v>
      </c>
      <c r="Y34" s="2">
        <f t="shared" si="5"/>
        <v>0</v>
      </c>
      <c r="Z34" s="2">
        <f t="shared" si="5"/>
        <v>0</v>
      </c>
      <c r="AA34" s="2">
        <f t="shared" si="5"/>
        <v>0</v>
      </c>
      <c r="AB34" s="2">
        <f t="shared" si="5"/>
        <v>0</v>
      </c>
      <c r="AC34" s="131"/>
      <c r="AD34" s="2">
        <f>I2-V34</f>
        <v>52</v>
      </c>
      <c r="AE34" s="2">
        <f>N2-W34</f>
        <v>52</v>
      </c>
      <c r="AF34" s="2">
        <f>S2-X34</f>
        <v>11</v>
      </c>
      <c r="AG34" s="2">
        <f>X2-Y34</f>
        <v>13</v>
      </c>
      <c r="AH34" s="2">
        <f>AH2-Z34</f>
        <v>25</v>
      </c>
      <c r="AI34" s="2">
        <f>AI26-Q34</f>
        <v>13</v>
      </c>
      <c r="AJ34" s="131"/>
      <c r="AK34" s="131"/>
      <c r="AL34" s="132"/>
      <c r="AN34" s="167"/>
      <c r="AO34" s="168"/>
      <c r="AP34" s="168"/>
      <c r="AQ34" s="168"/>
      <c r="AR34" s="168"/>
      <c r="AS34" s="168"/>
      <c r="AT34" s="168"/>
      <c r="AU34" s="168"/>
      <c r="AV34" s="168"/>
      <c r="AW34" s="169"/>
    </row>
    <row r="35" spans="2:49" ht="18.75" customHeight="1" x14ac:dyDescent="0.25">
      <c r="B35" s="138"/>
      <c r="C35" s="131"/>
      <c r="D35" s="131"/>
      <c r="E35" s="131"/>
      <c r="F35" s="131"/>
      <c r="G35" s="131"/>
      <c r="H35" s="131"/>
      <c r="I35" s="131"/>
      <c r="J35" s="131"/>
      <c r="K35" s="131"/>
      <c r="L35" s="131"/>
      <c r="M35" s="131"/>
      <c r="N35" s="131"/>
      <c r="O35" s="131"/>
      <c r="P35" s="131"/>
      <c r="Q35" s="131"/>
      <c r="R35" s="131"/>
      <c r="S35" s="131" t="s">
        <v>40</v>
      </c>
      <c r="T35" s="131" t="s">
        <v>40</v>
      </c>
      <c r="U35" s="131"/>
      <c r="V35" s="131"/>
      <c r="W35" s="131"/>
      <c r="X35" s="131"/>
      <c r="Y35" s="131"/>
      <c r="Z35" s="131"/>
      <c r="AA35" s="131"/>
      <c r="AB35" s="131"/>
      <c r="AC35" s="131"/>
      <c r="AD35" s="131"/>
      <c r="AE35" s="131"/>
      <c r="AF35" s="131"/>
      <c r="AG35" s="131"/>
      <c r="AH35" s="131"/>
      <c r="AI35" s="131"/>
      <c r="AJ35" s="131"/>
      <c r="AK35" s="131"/>
      <c r="AL35" s="132"/>
      <c r="AN35" s="74"/>
      <c r="AO35" s="90" t="s">
        <v>57</v>
      </c>
      <c r="AP35" s="90" t="s">
        <v>41</v>
      </c>
      <c r="AQ35" s="90" t="s">
        <v>58</v>
      </c>
      <c r="AR35" s="90" t="s">
        <v>59</v>
      </c>
      <c r="AS35" s="90" t="s">
        <v>60</v>
      </c>
      <c r="AT35" s="91" t="s">
        <v>62</v>
      </c>
      <c r="AU35" s="90" t="s">
        <v>64</v>
      </c>
      <c r="AV35" s="92"/>
      <c r="AW35" s="93"/>
    </row>
    <row r="36" spans="2:49" ht="18.75" customHeight="1" thickBot="1" x14ac:dyDescent="0.35">
      <c r="B36" s="134"/>
      <c r="C36" s="135"/>
      <c r="D36" s="136"/>
      <c r="E36" s="136"/>
      <c r="F36" s="136"/>
      <c r="G36" s="136"/>
      <c r="H36" s="136"/>
      <c r="I36" s="136"/>
      <c r="J36" s="136"/>
      <c r="K36" s="136"/>
      <c r="L36" s="136"/>
      <c r="M36" s="136"/>
      <c r="N36" s="136"/>
      <c r="O36" s="136"/>
      <c r="P36" s="136"/>
      <c r="Q36" s="136"/>
      <c r="R36" s="136"/>
      <c r="S36" s="136"/>
      <c r="T36" s="136"/>
      <c r="U36" s="136"/>
      <c r="V36" s="136"/>
      <c r="W36" s="136"/>
      <c r="X36" s="136"/>
      <c r="Y36" s="136"/>
      <c r="Z36" s="136"/>
      <c r="AA36" s="136"/>
      <c r="AB36" s="136"/>
      <c r="AC36" s="136"/>
      <c r="AD36" s="136"/>
      <c r="AE36" s="136"/>
      <c r="AF36" s="136"/>
      <c r="AG36" s="136"/>
      <c r="AH36" s="136"/>
      <c r="AI36" s="136"/>
      <c r="AJ36" s="136"/>
      <c r="AK36" s="136"/>
      <c r="AL36" s="137"/>
      <c r="AN36" s="74" t="s">
        <v>42</v>
      </c>
      <c r="AO36" s="67" cm="1">
        <f t="array" ref="AO36">SUM(COUNTIF(D6:AH6,{"*/OZ";"OZ/*"}))</f>
        <v>0</v>
      </c>
      <c r="AP36" s="67">
        <f>COUNTIF(D6:AH6,"CC")</f>
        <v>0</v>
      </c>
      <c r="AQ36" s="67">
        <f>COUNTIF(D6:AH6,"CP")</f>
        <v>0</v>
      </c>
      <c r="AR36" s="85">
        <f>COUNTIF(D6:AH6,"AG")</f>
        <v>0</v>
      </c>
      <c r="AS36" s="85">
        <f>COUNTIF(D6:AH6,"DS")</f>
        <v>0</v>
      </c>
      <c r="AT36" s="88">
        <f>COUNTIF(D6:AH6,"PS")</f>
        <v>0</v>
      </c>
      <c r="AU36" s="92">
        <f>COUNTIF(D6:AH6,"SI")</f>
        <v>0</v>
      </c>
      <c r="AV36" s="92"/>
      <c r="AW36" s="93"/>
    </row>
    <row r="37" spans="2:49" ht="18.75" customHeight="1" thickTop="1" x14ac:dyDescent="0.25">
      <c r="B37" s="127"/>
      <c r="C37" s="128"/>
      <c r="D37" s="9">
        <v>1</v>
      </c>
      <c r="E37" s="98">
        <v>2</v>
      </c>
      <c r="F37" s="100">
        <v>3</v>
      </c>
      <c r="G37" s="5">
        <v>4</v>
      </c>
      <c r="H37" s="5">
        <v>5</v>
      </c>
      <c r="I37" s="7">
        <v>6</v>
      </c>
      <c r="J37" s="5">
        <v>7</v>
      </c>
      <c r="K37" s="6">
        <v>8</v>
      </c>
      <c r="L37" s="7">
        <v>9</v>
      </c>
      <c r="M37" s="5">
        <v>10</v>
      </c>
      <c r="N37" s="5">
        <v>11</v>
      </c>
      <c r="O37" s="5">
        <v>12</v>
      </c>
      <c r="P37" s="5">
        <v>13</v>
      </c>
      <c r="Q37" s="5">
        <v>14</v>
      </c>
      <c r="R37" s="6">
        <v>15</v>
      </c>
      <c r="S37" s="7">
        <v>16</v>
      </c>
      <c r="T37" s="7">
        <v>17</v>
      </c>
      <c r="U37" s="5">
        <v>18</v>
      </c>
      <c r="V37" s="5">
        <v>19</v>
      </c>
      <c r="W37" s="5">
        <v>20</v>
      </c>
      <c r="X37" s="5">
        <v>21</v>
      </c>
      <c r="Y37" s="6">
        <v>22</v>
      </c>
      <c r="Z37" s="7">
        <v>23</v>
      </c>
      <c r="AA37" s="5">
        <v>24</v>
      </c>
      <c r="AB37" s="5">
        <v>25</v>
      </c>
      <c r="AC37" s="5">
        <v>26</v>
      </c>
      <c r="AD37" s="5">
        <v>27</v>
      </c>
      <c r="AE37" s="5">
        <v>28</v>
      </c>
      <c r="AF37" s="6">
        <v>29</v>
      </c>
      <c r="AG37" s="98">
        <v>30</v>
      </c>
      <c r="AH37" s="104">
        <v>31</v>
      </c>
      <c r="AI37" s="125"/>
      <c r="AJ37" s="125"/>
      <c r="AK37" s="125"/>
      <c r="AL37" s="126"/>
      <c r="AN37" s="74" t="s">
        <v>43</v>
      </c>
      <c r="AO37" s="67" cm="1">
        <f t="array" ref="AO37">SUM(COUNTIF(D14:AH14,{"*/OZ";"OZ/*"}))</f>
        <v>0</v>
      </c>
      <c r="AP37" s="67">
        <f>COUNTIF(D14:AH14,"CC")</f>
        <v>0</v>
      </c>
      <c r="AQ37" s="67">
        <f>COUNTIF(D14:AH14,"CP")</f>
        <v>0</v>
      </c>
      <c r="AR37" s="85">
        <f>COUNTIF(D14:AH14,"AG")</f>
        <v>0</v>
      </c>
      <c r="AS37" s="85">
        <f>COUNTIF(D14:AH14,"DS")</f>
        <v>0</v>
      </c>
      <c r="AT37" s="88">
        <f>COUNTIF(D14:AH14,"PS")</f>
        <v>0</v>
      </c>
      <c r="AU37" s="92">
        <f>COUNTIF(D14:AH14,"SI")</f>
        <v>0</v>
      </c>
      <c r="AV37" s="92"/>
      <c r="AW37" s="93"/>
    </row>
    <row r="38" spans="2:49" ht="18.75" customHeight="1" thickBot="1" x14ac:dyDescent="0.3">
      <c r="B38" s="127"/>
      <c r="C38" s="128"/>
      <c r="D38" s="58"/>
      <c r="E38" s="99"/>
      <c r="F38" s="101"/>
      <c r="G38" s="54"/>
      <c r="H38" s="54"/>
      <c r="I38" s="56"/>
      <c r="J38" s="54"/>
      <c r="K38" s="55"/>
      <c r="L38" s="56"/>
      <c r="M38" s="54"/>
      <c r="N38" s="54"/>
      <c r="O38" s="54"/>
      <c r="P38" s="54"/>
      <c r="Q38" s="54"/>
      <c r="R38" s="55"/>
      <c r="S38" s="56"/>
      <c r="T38" s="56"/>
      <c r="U38" s="54"/>
      <c r="V38" s="54"/>
      <c r="W38" s="54"/>
      <c r="X38" s="54"/>
      <c r="Y38" s="55"/>
      <c r="Z38" s="56"/>
      <c r="AA38" s="54"/>
      <c r="AB38" s="54"/>
      <c r="AC38" s="54"/>
      <c r="AD38" s="54"/>
      <c r="AE38" s="54"/>
      <c r="AF38" s="55"/>
      <c r="AG38" s="99"/>
      <c r="AH38" s="105"/>
      <c r="AI38" s="125"/>
      <c r="AJ38" s="125"/>
      <c r="AK38" s="125"/>
      <c r="AL38" s="126"/>
      <c r="AN38" s="74" t="s">
        <v>44</v>
      </c>
      <c r="AO38" s="67" cm="1">
        <f t="array" ref="AO38">SUM(COUNTIF(D22:AH22,{"*/OZ";"OZ/*"}))</f>
        <v>0</v>
      </c>
      <c r="AP38" s="67">
        <f>COUNTIF(D22:AH22,"CC")</f>
        <v>0</v>
      </c>
      <c r="AQ38" s="67">
        <f>COUNTIF(D22:AH22,"CP")</f>
        <v>0</v>
      </c>
      <c r="AR38" s="85">
        <f>COUNTIF(D22:AH22,"AG")</f>
        <v>0</v>
      </c>
      <c r="AS38" s="85">
        <f>COUNTIF(D22:AH22,"DS")</f>
        <v>0</v>
      </c>
      <c r="AT38" s="88">
        <f>COUNTIF(D22:AH22,"PS")</f>
        <v>0</v>
      </c>
      <c r="AU38" s="92">
        <f>COUNTIF(D22:AH22,"SI")</f>
        <v>0</v>
      </c>
      <c r="AV38" s="92"/>
      <c r="AW38" s="93"/>
    </row>
    <row r="39" spans="2:49" ht="18.75" customHeight="1" thickTop="1" x14ac:dyDescent="0.25">
      <c r="B39" s="148" t="s">
        <v>16</v>
      </c>
      <c r="C39" s="149"/>
      <c r="D39" s="125"/>
      <c r="E39" s="125"/>
      <c r="F39" s="125"/>
      <c r="G39" s="125"/>
      <c r="H39" s="125"/>
      <c r="I39" s="125"/>
      <c r="J39" s="125"/>
      <c r="K39" s="125"/>
      <c r="L39" s="125"/>
      <c r="M39" s="125"/>
      <c r="N39" s="125"/>
      <c r="O39" s="125"/>
      <c r="P39" s="125"/>
      <c r="Q39" s="125"/>
      <c r="R39" s="125"/>
      <c r="S39" s="125"/>
      <c r="T39" s="125"/>
      <c r="U39" s="125"/>
      <c r="V39" s="125"/>
      <c r="W39" s="125"/>
      <c r="X39" s="125"/>
      <c r="Y39" s="125"/>
      <c r="Z39" s="125"/>
      <c r="AA39" s="125"/>
      <c r="AB39" s="125"/>
      <c r="AC39" s="125"/>
      <c r="AD39" s="125"/>
      <c r="AE39" s="125"/>
      <c r="AF39" s="125"/>
      <c r="AG39" s="125"/>
      <c r="AH39" s="125"/>
      <c r="AI39" s="125"/>
      <c r="AJ39" s="125"/>
      <c r="AK39" s="125"/>
      <c r="AL39" s="126"/>
      <c r="AN39" s="74" t="s">
        <v>45</v>
      </c>
      <c r="AO39" s="67" cm="1">
        <f t="array" ref="AO39">SUM(COUNTIF(D30:AH30,{"*/OZ";"OZ/*"}))</f>
        <v>0</v>
      </c>
      <c r="AP39" s="67">
        <f>COUNTIF(D30:AH30,"CC")</f>
        <v>0</v>
      </c>
      <c r="AQ39" s="67">
        <f>COUNTIF(D30:AH30,"CP")</f>
        <v>0</v>
      </c>
      <c r="AR39" s="85">
        <f>COUNTIF(D30:AH30,"AG")</f>
        <v>0</v>
      </c>
      <c r="AS39" s="85">
        <f>COUNTIF(D30:AH30,"DS")</f>
        <v>0</v>
      </c>
      <c r="AT39" s="88">
        <f>COUNTIF(D30:AH30,"PS")</f>
        <v>0</v>
      </c>
      <c r="AU39" s="92">
        <f>COUNTIF(D30:AH30,"SI")</f>
        <v>0</v>
      </c>
      <c r="AV39" s="92"/>
      <c r="AW39" s="93"/>
    </row>
    <row r="40" spans="2:49" ht="18.75" customHeight="1" x14ac:dyDescent="0.25">
      <c r="B40" s="148"/>
      <c r="C40" s="149"/>
      <c r="D40" s="145" t="s">
        <v>7</v>
      </c>
      <c r="E40" s="145"/>
      <c r="F40" s="145"/>
      <c r="G40" s="145"/>
      <c r="H40" s="145"/>
      <c r="I40" s="145"/>
      <c r="J40" s="145"/>
      <c r="K40" s="125"/>
      <c r="L40" s="145" t="s">
        <v>1</v>
      </c>
      <c r="M40" s="145"/>
      <c r="N40" s="145"/>
      <c r="O40" s="145"/>
      <c r="P40" s="145"/>
      <c r="Q40" s="145"/>
      <c r="R40" s="145"/>
      <c r="S40" s="145"/>
      <c r="T40" s="145"/>
      <c r="U40" s="125"/>
      <c r="V40" s="145" t="s">
        <v>2</v>
      </c>
      <c r="W40" s="145"/>
      <c r="X40" s="145"/>
      <c r="Y40" s="145"/>
      <c r="Z40" s="145"/>
      <c r="AA40" s="145"/>
      <c r="AB40" s="145"/>
      <c r="AC40" s="125"/>
      <c r="AD40" s="145" t="s">
        <v>3</v>
      </c>
      <c r="AE40" s="145"/>
      <c r="AF40" s="145"/>
      <c r="AG40" s="145"/>
      <c r="AH40" s="145"/>
      <c r="AI40" s="145"/>
      <c r="AJ40" s="125"/>
      <c r="AK40" s="125"/>
      <c r="AL40" s="126"/>
      <c r="AN40" s="74" t="s">
        <v>46</v>
      </c>
      <c r="AO40" s="67" cm="1">
        <f t="array" ref="AO40">SUM(COUNTIF(D38:AH38,{"*/OZ";"OZ/*"}))</f>
        <v>0</v>
      </c>
      <c r="AP40" s="67">
        <f>COUNTIF(D38:AH38,"CC")</f>
        <v>0</v>
      </c>
      <c r="AQ40" s="67">
        <f>COUNTIF(D38:AH38,"CP")</f>
        <v>0</v>
      </c>
      <c r="AR40" s="85">
        <f>COUNTIF(D38:AH38,"AG")</f>
        <v>0</v>
      </c>
      <c r="AS40" s="85">
        <f>COUNTIF(D38:AH38,"DS")</f>
        <v>0</v>
      </c>
      <c r="AT40" s="88">
        <f>COUNTIF(D38:AH38,"PS")</f>
        <v>0</v>
      </c>
      <c r="AU40" s="88">
        <f>COUNTIF(D38:AH38,"SI")</f>
        <v>0</v>
      </c>
      <c r="AV40" s="92"/>
      <c r="AW40" s="93"/>
    </row>
    <row r="41" spans="2:49" ht="18.75" customHeight="1" x14ac:dyDescent="0.25">
      <c r="B41" s="127"/>
      <c r="C41" s="128"/>
      <c r="D41" s="3" t="s">
        <v>8</v>
      </c>
      <c r="E41" s="3" t="s">
        <v>9</v>
      </c>
      <c r="F41" s="3" t="s">
        <v>10</v>
      </c>
      <c r="G41" s="3" t="s">
        <v>11</v>
      </c>
      <c r="H41" s="3" t="s">
        <v>4</v>
      </c>
      <c r="I41" s="3" t="s">
        <v>5</v>
      </c>
      <c r="J41" s="3" t="s">
        <v>6</v>
      </c>
      <c r="K41" s="125"/>
      <c r="L41" s="3" t="s">
        <v>8</v>
      </c>
      <c r="M41" s="3" t="s">
        <v>9</v>
      </c>
      <c r="N41" s="3" t="s">
        <v>10</v>
      </c>
      <c r="O41" s="3" t="s">
        <v>11</v>
      </c>
      <c r="P41" s="3" t="s">
        <v>4</v>
      </c>
      <c r="Q41" s="3" t="s">
        <v>5</v>
      </c>
      <c r="R41" s="3" t="s">
        <v>6</v>
      </c>
      <c r="S41" s="3" t="s">
        <v>31</v>
      </c>
      <c r="T41" s="3" t="s">
        <v>32</v>
      </c>
      <c r="U41" s="125"/>
      <c r="V41" s="3" t="s">
        <v>8</v>
      </c>
      <c r="W41" s="3" t="s">
        <v>9</v>
      </c>
      <c r="X41" s="3" t="s">
        <v>10</v>
      </c>
      <c r="Y41" s="3" t="s">
        <v>11</v>
      </c>
      <c r="Z41" s="3" t="s">
        <v>4</v>
      </c>
      <c r="AA41" s="3" t="s">
        <v>5</v>
      </c>
      <c r="AB41" s="3" t="s">
        <v>6</v>
      </c>
      <c r="AC41" s="125"/>
      <c r="AD41" s="3" t="s">
        <v>8</v>
      </c>
      <c r="AE41" s="3" t="s">
        <v>9</v>
      </c>
      <c r="AF41" s="3" t="s">
        <v>10</v>
      </c>
      <c r="AG41" s="3" t="s">
        <v>11</v>
      </c>
      <c r="AH41" s="3" t="s">
        <v>4</v>
      </c>
      <c r="AI41" s="3" t="s">
        <v>5</v>
      </c>
      <c r="AJ41" s="125"/>
      <c r="AK41" s="125"/>
      <c r="AL41" s="126"/>
      <c r="AN41" s="74" t="s">
        <v>47</v>
      </c>
      <c r="AO41" s="67" cm="1">
        <f t="array" ref="AO41">SUM(COUNTIF(D46:AH46,{"*/OZ";"OZ/*"}))</f>
        <v>0</v>
      </c>
      <c r="AP41" s="67">
        <f>COUNTIF(D46:AH46,"CC")</f>
        <v>0</v>
      </c>
      <c r="AQ41" s="67">
        <f>COUNTIF(D46:AH46,"CP")</f>
        <v>0</v>
      </c>
      <c r="AR41" s="85">
        <f>COUNTIF(D46:AH46,"AG")</f>
        <v>0</v>
      </c>
      <c r="AS41" s="85">
        <f>COUNTIF(D46:AH46,"DS")</f>
        <v>0</v>
      </c>
      <c r="AT41" s="88">
        <f>COUNTIF(D46:AH46,"PS")</f>
        <v>0</v>
      </c>
      <c r="AU41" s="92">
        <f>COUNTIF(D46:AH46,"SI")</f>
        <v>0</v>
      </c>
      <c r="AV41" s="92"/>
      <c r="AW41" s="93"/>
    </row>
    <row r="42" spans="2:49" ht="18.75" customHeight="1" x14ac:dyDescent="0.25">
      <c r="B42" s="127"/>
      <c r="C42" s="128"/>
      <c r="D42" s="2">
        <f t="shared" ref="D42:J42" si="6">V34</f>
        <v>0</v>
      </c>
      <c r="E42" s="2">
        <f t="shared" si="6"/>
        <v>0</v>
      </c>
      <c r="F42" s="2">
        <f t="shared" si="6"/>
        <v>0</v>
      </c>
      <c r="G42" s="2">
        <f t="shared" si="6"/>
        <v>0</v>
      </c>
      <c r="H42" s="2">
        <f t="shared" si="6"/>
        <v>0</v>
      </c>
      <c r="I42" s="2">
        <f t="shared" si="6"/>
        <v>0</v>
      </c>
      <c r="J42" s="2">
        <f t="shared" si="6"/>
        <v>0</v>
      </c>
      <c r="K42" s="125"/>
      <c r="L42" s="2" cm="1">
        <f t="array" ref="L42">SUM(COUNTIF(D38:AH38,{"RH";"RHR"}))+0.5*SUM(COUNTIF(D38:AH38,{"*/RH";"RH/*"}))</f>
        <v>0</v>
      </c>
      <c r="M42" s="2" cm="1">
        <f t="array" ref="M42">SUM(COUNTIF(D38:AH38,{"CH";"CHR"}))+0.5*SUM(COUNTIF(D38:AH38,{"*/CH";"CH/*"}))</f>
        <v>0</v>
      </c>
      <c r="N42" s="2" cm="1">
        <f t="array" ref="N42">SUM(COUNTIF(D38:AH38,{"RR";"RRR"}))+0.5*SUM(COUNTIF(D38:AH38,{"*/RR";"RR/*"}))</f>
        <v>0</v>
      </c>
      <c r="O42" s="2" cm="1">
        <f t="array" ref="O42">SUM(COUNTIF(D38:AH38,{"CV";"CVR"}))+0.5*SUM(COUNTIF(D38:AH38,{"*/CV";"CV/*"}))</f>
        <v>0</v>
      </c>
      <c r="P42" s="2" cm="1">
        <f t="array" ref="P42">SUM(COUNTIF(D38:AH38,{"CN";"CNR"}))+0.5*SUM(COUNTIF(D38:AH38,{"*/CN";"CN/*"}))</f>
        <v>0</v>
      </c>
      <c r="Q42" s="2" cm="1">
        <f t="array" ref="Q42">SUM(COUNTIF(D38:AH38,{"JC";"JCR"}))+0.5*SUM(COUNTIF(D38:AH38,{"*/JC";"JC/*"}))</f>
        <v>0</v>
      </c>
      <c r="R42" s="2">
        <f>COUNTIF(D38:AH38,"MM")</f>
        <v>0</v>
      </c>
      <c r="S42" s="63"/>
      <c r="T42" s="63"/>
      <c r="U42" s="125"/>
      <c r="V42" s="2">
        <f>D42+L42+S42</f>
        <v>0</v>
      </c>
      <c r="W42" s="2">
        <f>E42+M42+T42</f>
        <v>0</v>
      </c>
      <c r="X42" s="2">
        <f t="shared" ref="X42:AB42" si="7">F42+N42</f>
        <v>0</v>
      </c>
      <c r="Y42" s="2">
        <f t="shared" si="7"/>
        <v>0</v>
      </c>
      <c r="Z42" s="2">
        <f t="shared" si="7"/>
        <v>0</v>
      </c>
      <c r="AA42" s="2">
        <f t="shared" si="7"/>
        <v>0</v>
      </c>
      <c r="AB42" s="2">
        <f t="shared" si="7"/>
        <v>0</v>
      </c>
      <c r="AC42" s="125"/>
      <c r="AD42" s="2">
        <f>I2-V42</f>
        <v>52</v>
      </c>
      <c r="AE42" s="2">
        <f>N2-W42</f>
        <v>52</v>
      </c>
      <c r="AF42" s="2">
        <f>S2-X42</f>
        <v>11</v>
      </c>
      <c r="AG42" s="2">
        <f>X2-Y42</f>
        <v>13</v>
      </c>
      <c r="AH42" s="2">
        <f>AH2-Z42</f>
        <v>25</v>
      </c>
      <c r="AI42" s="2">
        <f>AI34-Q42</f>
        <v>13</v>
      </c>
      <c r="AJ42" s="125"/>
      <c r="AK42" s="125"/>
      <c r="AL42" s="126"/>
      <c r="AN42" s="74" t="s">
        <v>48</v>
      </c>
      <c r="AO42" s="67" cm="1">
        <f t="array" ref="AO42">SUM(COUNTIF(D54:AH54,{"*/OZ";"OZ/*"}))</f>
        <v>0</v>
      </c>
      <c r="AP42" s="67">
        <f>COUNTIF(D54:AH54,"CC")</f>
        <v>0</v>
      </c>
      <c r="AQ42" s="67">
        <f>COUNTIF(D54:AH54,"CP")</f>
        <v>0</v>
      </c>
      <c r="AR42" s="85">
        <f>COUNTIF(D54:AH54,"AG")</f>
        <v>0</v>
      </c>
      <c r="AS42" s="85">
        <f>COUNTIF(D54:AH54,"DS")</f>
        <v>0</v>
      </c>
      <c r="AT42" s="88">
        <f>COUNTIF(D54:AH54,"PS")</f>
        <v>0</v>
      </c>
      <c r="AU42" s="92">
        <f>COUNTIF(D54:AH54,"SI")</f>
        <v>0</v>
      </c>
      <c r="AV42" s="92"/>
      <c r="AW42" s="93"/>
    </row>
    <row r="43" spans="2:49" ht="18.75" customHeight="1" x14ac:dyDescent="0.25">
      <c r="B43" s="127"/>
      <c r="C43" s="128"/>
      <c r="D43" s="125"/>
      <c r="E43" s="125"/>
      <c r="F43" s="125"/>
      <c r="G43" s="125"/>
      <c r="H43" s="125"/>
      <c r="I43" s="125"/>
      <c r="J43" s="125"/>
      <c r="K43" s="125"/>
      <c r="L43" s="125"/>
      <c r="M43" s="125"/>
      <c r="N43" s="125"/>
      <c r="O43" s="125"/>
      <c r="P43" s="125"/>
      <c r="Q43" s="125"/>
      <c r="R43" s="125"/>
      <c r="S43" s="125" t="s">
        <v>40</v>
      </c>
      <c r="T43" s="125" t="s">
        <v>40</v>
      </c>
      <c r="U43" s="125"/>
      <c r="V43" s="125"/>
      <c r="W43" s="125"/>
      <c r="X43" s="125"/>
      <c r="Y43" s="125"/>
      <c r="Z43" s="125"/>
      <c r="AA43" s="125"/>
      <c r="AB43" s="125"/>
      <c r="AC43" s="125"/>
      <c r="AD43" s="125"/>
      <c r="AE43" s="125"/>
      <c r="AF43" s="125"/>
      <c r="AG43" s="125"/>
      <c r="AH43" s="125"/>
      <c r="AI43" s="125"/>
      <c r="AJ43" s="125"/>
      <c r="AK43" s="125"/>
      <c r="AL43" s="126"/>
      <c r="AN43" s="74" t="s">
        <v>49</v>
      </c>
      <c r="AO43" s="67" cm="1">
        <f t="array" ref="AO43">SUM(COUNTIF(D62:AH62,{"*/OZ";"OZ/*"}))</f>
        <v>0</v>
      </c>
      <c r="AP43" s="67">
        <f>COUNTIF(D62:AH62,"CC")</f>
        <v>0</v>
      </c>
      <c r="AQ43" s="67">
        <f>COUNTIF(D62:AH62,"CP")</f>
        <v>0</v>
      </c>
      <c r="AR43" s="85">
        <f>COUNTIF(D62:AH62,"AG")</f>
        <v>0</v>
      </c>
      <c r="AS43" s="85">
        <f>COUNTIF(D62:AH62,"DS")</f>
        <v>0</v>
      </c>
      <c r="AT43" s="88">
        <f>COUNTIF(D62:AH62,"PS")</f>
        <v>0</v>
      </c>
      <c r="AU43" s="92">
        <f>COUNTIF(D62:AH62,"SI")</f>
        <v>0</v>
      </c>
      <c r="AV43" s="92"/>
      <c r="AW43" s="93"/>
    </row>
    <row r="44" spans="2:49" ht="18.75" customHeight="1" thickBot="1" x14ac:dyDescent="0.3">
      <c r="B44" s="129"/>
      <c r="C44" s="130"/>
      <c r="D44" s="131"/>
      <c r="E44" s="131"/>
      <c r="F44" s="131"/>
      <c r="G44" s="131"/>
      <c r="H44" s="131"/>
      <c r="I44" s="131"/>
      <c r="J44" s="131"/>
      <c r="K44" s="131"/>
      <c r="L44" s="131"/>
      <c r="M44" s="131"/>
      <c r="N44" s="131"/>
      <c r="O44" s="131"/>
      <c r="P44" s="131"/>
      <c r="Q44" s="131"/>
      <c r="R44" s="131"/>
      <c r="S44" s="131"/>
      <c r="T44" s="131"/>
      <c r="U44" s="131"/>
      <c r="V44" s="131"/>
      <c r="W44" s="131"/>
      <c r="X44" s="131"/>
      <c r="Y44" s="131"/>
      <c r="Z44" s="131"/>
      <c r="AA44" s="131"/>
      <c r="AB44" s="131"/>
      <c r="AC44" s="131"/>
      <c r="AD44" s="131"/>
      <c r="AE44" s="131"/>
      <c r="AF44" s="131"/>
      <c r="AG44" s="131"/>
      <c r="AH44" s="131"/>
      <c r="AI44" s="131"/>
      <c r="AJ44" s="131"/>
      <c r="AK44" s="131"/>
      <c r="AL44" s="132"/>
      <c r="AN44" s="74" t="s">
        <v>50</v>
      </c>
      <c r="AO44" s="67" cm="1">
        <f t="array" ref="AO44">SUM(COUNTIF(D70:AH70,{"*/OZ";"OZ/*"}))</f>
        <v>0</v>
      </c>
      <c r="AP44" s="67">
        <f>COUNTIF(D70:AH70,"CC")</f>
        <v>0</v>
      </c>
      <c r="AQ44" s="67">
        <f>COUNTIF(D70:AH70,"CP")</f>
        <v>0</v>
      </c>
      <c r="AR44" s="85">
        <f>COUNTIF(D70:AH70,"AG")</f>
        <v>0</v>
      </c>
      <c r="AS44" s="85">
        <f>COUNTIF(D70:AH70,"DS")</f>
        <v>0</v>
      </c>
      <c r="AT44" s="88">
        <f>COUNTIF(D70:AH70,"PS")</f>
        <v>0</v>
      </c>
      <c r="AU44" s="92">
        <f>COUNTIF(D70:AH70,"SI")</f>
        <v>0</v>
      </c>
      <c r="AV44" s="92"/>
      <c r="AW44" s="93"/>
    </row>
    <row r="45" spans="2:49" ht="18.75" customHeight="1" thickTop="1" x14ac:dyDescent="0.25">
      <c r="B45" s="129"/>
      <c r="C45" s="130"/>
      <c r="D45" s="10">
        <v>1</v>
      </c>
      <c r="E45" s="5">
        <v>2</v>
      </c>
      <c r="F45" s="5">
        <v>3</v>
      </c>
      <c r="G45" s="5">
        <v>4</v>
      </c>
      <c r="H45" s="6">
        <v>5</v>
      </c>
      <c r="I45" s="7">
        <v>6</v>
      </c>
      <c r="J45" s="5">
        <v>7</v>
      </c>
      <c r="K45" s="5">
        <v>8</v>
      </c>
      <c r="L45" s="5">
        <v>9</v>
      </c>
      <c r="M45" s="5">
        <v>10</v>
      </c>
      <c r="N45" s="5">
        <v>11</v>
      </c>
      <c r="O45" s="6">
        <v>12</v>
      </c>
      <c r="P45" s="7">
        <v>13</v>
      </c>
      <c r="Q45" s="5">
        <v>14</v>
      </c>
      <c r="R45" s="5">
        <v>15</v>
      </c>
      <c r="S45" s="5">
        <v>16</v>
      </c>
      <c r="T45" s="5">
        <v>17</v>
      </c>
      <c r="U45" s="5">
        <v>18</v>
      </c>
      <c r="V45" s="6">
        <v>19</v>
      </c>
      <c r="W45" s="7">
        <v>20</v>
      </c>
      <c r="X45" s="5">
        <v>21</v>
      </c>
      <c r="Y45" s="5">
        <v>22</v>
      </c>
      <c r="Z45" s="5">
        <v>23</v>
      </c>
      <c r="AA45" s="5">
        <v>24</v>
      </c>
      <c r="AB45" s="5">
        <v>25</v>
      </c>
      <c r="AC45" s="6">
        <v>26</v>
      </c>
      <c r="AD45" s="98">
        <v>27</v>
      </c>
      <c r="AE45" s="100">
        <v>28</v>
      </c>
      <c r="AF45" s="5">
        <v>29</v>
      </c>
      <c r="AG45" s="8">
        <v>30</v>
      </c>
      <c r="AH45" s="133"/>
      <c r="AI45" s="131"/>
      <c r="AJ45" s="131"/>
      <c r="AK45" s="131"/>
      <c r="AL45" s="132"/>
      <c r="AN45" s="74" t="s">
        <v>52</v>
      </c>
      <c r="AO45" s="67" cm="1">
        <f t="array" ref="AO45">SUM(COUNTIF(D78:AH78,{"*/OZ";"OZ/*"}))</f>
        <v>0</v>
      </c>
      <c r="AP45" s="67">
        <f>COUNTIF(D78:AH78,"CC")</f>
        <v>0</v>
      </c>
      <c r="AQ45" s="67">
        <f>COUNTIF(D78:AH78,"CP")</f>
        <v>0</v>
      </c>
      <c r="AR45" s="85">
        <f>COUNTIF(D78:AH78,"AG")</f>
        <v>0</v>
      </c>
      <c r="AS45" s="85">
        <f>COUNTIF(D78:AH78,"DS")</f>
        <v>0</v>
      </c>
      <c r="AT45" s="88">
        <f>COUNTIF(D78:AH78,"PS")</f>
        <v>0</v>
      </c>
      <c r="AU45" s="92">
        <f>COUNTIF(D78:AH78,"SI")</f>
        <v>0</v>
      </c>
      <c r="AV45" s="92"/>
      <c r="AW45" s="93"/>
    </row>
    <row r="46" spans="2:49" ht="18.75" customHeight="1" thickBot="1" x14ac:dyDescent="0.3">
      <c r="B46" s="129"/>
      <c r="C46" s="130"/>
      <c r="D46" s="60"/>
      <c r="E46" s="54"/>
      <c r="F46" s="54"/>
      <c r="G46" s="54"/>
      <c r="H46" s="55"/>
      <c r="I46" s="56"/>
      <c r="J46" s="54"/>
      <c r="K46" s="54"/>
      <c r="L46" s="54"/>
      <c r="M46" s="54"/>
      <c r="N46" s="54"/>
      <c r="O46" s="55"/>
      <c r="P46" s="56"/>
      <c r="Q46" s="54"/>
      <c r="R46" s="54"/>
      <c r="S46" s="54"/>
      <c r="T46" s="54"/>
      <c r="U46" s="54"/>
      <c r="V46" s="55"/>
      <c r="W46" s="56"/>
      <c r="X46" s="54"/>
      <c r="Y46" s="54"/>
      <c r="Z46" s="54"/>
      <c r="AA46" s="54"/>
      <c r="AB46" s="54"/>
      <c r="AC46" s="55"/>
      <c r="AD46" s="99"/>
      <c r="AE46" s="101"/>
      <c r="AF46" s="54"/>
      <c r="AG46" s="57"/>
      <c r="AH46" s="131"/>
      <c r="AI46" s="131"/>
      <c r="AJ46" s="131"/>
      <c r="AK46" s="131"/>
      <c r="AL46" s="132"/>
      <c r="AN46" s="74" t="s">
        <v>51</v>
      </c>
      <c r="AO46" s="67" cm="1">
        <f t="array" ref="AO46">SUM(COUNTIF(D86:AH86,{"*/OZ";"OZ/*"}))</f>
        <v>0</v>
      </c>
      <c r="AP46" s="67">
        <f>COUNTIF(D86:AH86,"CC")</f>
        <v>0</v>
      </c>
      <c r="AQ46" s="67">
        <f>COUNTIF(D86:AH86,"CP")</f>
        <v>0</v>
      </c>
      <c r="AR46" s="85">
        <f>COUNTIF(D86:AH86,"AG")</f>
        <v>0</v>
      </c>
      <c r="AS46" s="85">
        <f>COUNTIF(D86:AH86,"DS")</f>
        <v>0</v>
      </c>
      <c r="AT46" s="88">
        <f>COUNTIF(D86:AH86,"PS")</f>
        <v>0</v>
      </c>
      <c r="AU46" s="92">
        <f>COUNTIF(D86:AH86,"SI")</f>
        <v>0</v>
      </c>
      <c r="AV46" s="92"/>
      <c r="AW46" s="93"/>
    </row>
    <row r="47" spans="2:49" ht="18.75" customHeight="1" thickTop="1" thickBot="1" x14ac:dyDescent="0.3">
      <c r="B47" s="146" t="s">
        <v>17</v>
      </c>
      <c r="C47" s="147"/>
      <c r="D47" s="131"/>
      <c r="E47" s="131"/>
      <c r="F47" s="131"/>
      <c r="G47" s="131"/>
      <c r="H47" s="131"/>
      <c r="I47" s="131"/>
      <c r="J47" s="131"/>
      <c r="K47" s="131"/>
      <c r="L47" s="131"/>
      <c r="M47" s="131"/>
      <c r="N47" s="131"/>
      <c r="O47" s="131"/>
      <c r="P47" s="131"/>
      <c r="Q47" s="131"/>
      <c r="R47" s="131"/>
      <c r="S47" s="131"/>
      <c r="T47" s="131"/>
      <c r="U47" s="131"/>
      <c r="V47" s="131"/>
      <c r="W47" s="131"/>
      <c r="X47" s="131"/>
      <c r="Y47" s="131"/>
      <c r="Z47" s="131"/>
      <c r="AA47" s="131"/>
      <c r="AB47" s="131"/>
      <c r="AC47" s="131"/>
      <c r="AD47" s="131"/>
      <c r="AE47" s="131"/>
      <c r="AF47" s="131"/>
      <c r="AG47" s="131"/>
      <c r="AH47" s="131"/>
      <c r="AI47" s="131"/>
      <c r="AJ47" s="131"/>
      <c r="AK47" s="131"/>
      <c r="AL47" s="132"/>
      <c r="AN47" s="78" t="s">
        <v>53</v>
      </c>
      <c r="AO47" s="67" cm="1">
        <f t="array" ref="AO47">SUM(COUNTIF(D94:AH94,{"*/OZ";"OZ/*"}))</f>
        <v>0</v>
      </c>
      <c r="AP47" s="67">
        <f>COUNTIF(D94:AH94,"CC")</f>
        <v>0</v>
      </c>
      <c r="AQ47" s="67">
        <f>COUNTIF(D94:AH94,"CP")</f>
        <v>0</v>
      </c>
      <c r="AR47" s="85">
        <f>COUNTIF(D94:AH94,"AG")</f>
        <v>0</v>
      </c>
      <c r="AS47" s="85">
        <f>COUNTIF(D94:AH94,"DS")</f>
        <v>0</v>
      </c>
      <c r="AT47" s="88">
        <f>COUNTIF(D94:AH94,"PS")</f>
        <v>0</v>
      </c>
      <c r="AU47" s="94">
        <f>COUNTIF(D94:AH94,"SI")</f>
        <v>0</v>
      </c>
      <c r="AV47" s="94"/>
      <c r="AW47" s="95"/>
    </row>
    <row r="48" spans="2:49" ht="18.75" customHeight="1" thickBot="1" x14ac:dyDescent="0.35">
      <c r="B48" s="146"/>
      <c r="C48" s="147"/>
      <c r="D48" s="145" t="s">
        <v>7</v>
      </c>
      <c r="E48" s="145"/>
      <c r="F48" s="145"/>
      <c r="G48" s="145"/>
      <c r="H48" s="145"/>
      <c r="I48" s="145"/>
      <c r="J48" s="145"/>
      <c r="K48" s="131"/>
      <c r="L48" s="145" t="s">
        <v>1</v>
      </c>
      <c r="M48" s="145"/>
      <c r="N48" s="145"/>
      <c r="O48" s="145"/>
      <c r="P48" s="145"/>
      <c r="Q48" s="145"/>
      <c r="R48" s="145"/>
      <c r="S48" s="145"/>
      <c r="T48" s="145"/>
      <c r="U48" s="131"/>
      <c r="V48" s="145" t="s">
        <v>2</v>
      </c>
      <c r="W48" s="145"/>
      <c r="X48" s="145"/>
      <c r="Y48" s="145"/>
      <c r="Z48" s="145"/>
      <c r="AA48" s="145"/>
      <c r="AB48" s="145"/>
      <c r="AC48" s="131"/>
      <c r="AD48" s="145" t="s">
        <v>3</v>
      </c>
      <c r="AE48" s="145"/>
      <c r="AF48" s="145"/>
      <c r="AG48" s="145"/>
      <c r="AH48" s="145"/>
      <c r="AI48" s="145"/>
      <c r="AJ48" s="131"/>
      <c r="AK48" s="131"/>
      <c r="AL48" s="132"/>
      <c r="AN48" s="84" t="s">
        <v>61</v>
      </c>
      <c r="AO48" s="86">
        <f t="shared" ref="AO48:AT48" si="8">SUM(AO36:AO47)</f>
        <v>0</v>
      </c>
      <c r="AP48" s="86">
        <f t="shared" si="8"/>
        <v>0</v>
      </c>
      <c r="AQ48" s="86">
        <f t="shared" si="8"/>
        <v>0</v>
      </c>
      <c r="AR48" s="87">
        <f t="shared" si="8"/>
        <v>0</v>
      </c>
      <c r="AS48" s="87">
        <f t="shared" si="8"/>
        <v>0</v>
      </c>
      <c r="AT48" s="89">
        <f t="shared" si="8"/>
        <v>0</v>
      </c>
      <c r="AU48" s="87">
        <f>SUM(AU36:AU47)</f>
        <v>0</v>
      </c>
      <c r="AV48" s="96"/>
      <c r="AW48" s="97"/>
    </row>
    <row r="49" spans="2:43" ht="18.75" customHeight="1" x14ac:dyDescent="0.25">
      <c r="B49" s="129"/>
      <c r="C49" s="130"/>
      <c r="D49" s="3" t="s">
        <v>8</v>
      </c>
      <c r="E49" s="3" t="s">
        <v>9</v>
      </c>
      <c r="F49" s="3" t="s">
        <v>10</v>
      </c>
      <c r="G49" s="3" t="s">
        <v>11</v>
      </c>
      <c r="H49" s="3" t="s">
        <v>4</v>
      </c>
      <c r="I49" s="3" t="s">
        <v>5</v>
      </c>
      <c r="J49" s="3" t="s">
        <v>6</v>
      </c>
      <c r="K49" s="131"/>
      <c r="L49" s="3" t="s">
        <v>8</v>
      </c>
      <c r="M49" s="3" t="s">
        <v>9</v>
      </c>
      <c r="N49" s="3" t="s">
        <v>10</v>
      </c>
      <c r="O49" s="3" t="s">
        <v>11</v>
      </c>
      <c r="P49" s="3" t="s">
        <v>4</v>
      </c>
      <c r="Q49" s="3" t="s">
        <v>5</v>
      </c>
      <c r="R49" s="3" t="s">
        <v>6</v>
      </c>
      <c r="S49" s="3" t="s">
        <v>31</v>
      </c>
      <c r="T49" s="3" t="s">
        <v>32</v>
      </c>
      <c r="U49" s="131"/>
      <c r="V49" s="3" t="s">
        <v>8</v>
      </c>
      <c r="W49" s="3" t="s">
        <v>9</v>
      </c>
      <c r="X49" s="3" t="s">
        <v>10</v>
      </c>
      <c r="Y49" s="3" t="s">
        <v>11</v>
      </c>
      <c r="Z49" s="3" t="s">
        <v>4</v>
      </c>
      <c r="AA49" s="3" t="s">
        <v>5</v>
      </c>
      <c r="AB49" s="3" t="s">
        <v>6</v>
      </c>
      <c r="AC49" s="131"/>
      <c r="AD49" s="3" t="s">
        <v>8</v>
      </c>
      <c r="AE49" s="3" t="s">
        <v>9</v>
      </c>
      <c r="AF49" s="3" t="s">
        <v>10</v>
      </c>
      <c r="AG49" s="3" t="s">
        <v>11</v>
      </c>
      <c r="AH49" s="3" t="s">
        <v>4</v>
      </c>
      <c r="AI49" s="3" t="s">
        <v>5</v>
      </c>
      <c r="AJ49" s="131"/>
      <c r="AK49" s="131"/>
      <c r="AL49" s="132"/>
      <c r="AN49" s="30"/>
      <c r="AO49" s="30"/>
      <c r="AP49" s="30"/>
      <c r="AQ49" s="30"/>
    </row>
    <row r="50" spans="2:43" ht="18.75" customHeight="1" x14ac:dyDescent="0.25">
      <c r="B50" s="129"/>
      <c r="C50" s="130"/>
      <c r="D50" s="2">
        <f t="shared" ref="D50:J50" si="9">V42</f>
        <v>0</v>
      </c>
      <c r="E50" s="2">
        <f t="shared" si="9"/>
        <v>0</v>
      </c>
      <c r="F50" s="2">
        <f t="shared" si="9"/>
        <v>0</v>
      </c>
      <c r="G50" s="2">
        <f t="shared" si="9"/>
        <v>0</v>
      </c>
      <c r="H50" s="2">
        <f t="shared" si="9"/>
        <v>0</v>
      </c>
      <c r="I50" s="2">
        <f t="shared" si="9"/>
        <v>0</v>
      </c>
      <c r="J50" s="2">
        <f t="shared" si="9"/>
        <v>0</v>
      </c>
      <c r="K50" s="131"/>
      <c r="L50" s="2" cm="1">
        <f t="array" ref="L50">SUM(COUNTIF(D46:AH46,{"RH";"RHR"}))+0.5*SUM(COUNTIF(D46:AH46,{"*/RH";"RH/*"}))</f>
        <v>0</v>
      </c>
      <c r="M50" s="2" cm="1">
        <f t="array" ref="M50">SUM(COUNTIF(D46:AH46,{"CH";"CHR"}))+0.5*SUM(COUNTIF(D46:AH46,{"*/CH";"CH/*"}))</f>
        <v>0</v>
      </c>
      <c r="N50" s="2" cm="1">
        <f t="array" ref="N50">SUM(COUNTIF(D46:AH46,{"RR";"RRR"}))+0.5*SUM(COUNTIF(D46:AH46,{"*/RR";"RR/*"}))</f>
        <v>0</v>
      </c>
      <c r="O50" s="2" cm="1">
        <f t="array" ref="O50">SUM(COUNTIF(D46:AH46,{"CV";"CVR"}))+0.5*SUM(COUNTIF(D46:AH46,{"*/CV";"CV/*"}))</f>
        <v>0</v>
      </c>
      <c r="P50" s="2" cm="1">
        <f t="array" ref="P50">SUM(COUNTIF(D46:AH46,{"CN";"CNR"}))+0.5*SUM(COUNTIF(D46:AH46,{"*/CN";"CN/*"}))</f>
        <v>0</v>
      </c>
      <c r="Q50" s="2" cm="1">
        <f t="array" ref="Q50">SUM(COUNTIF(D46:AH46,{"JC";"JCR"}))+0.5*SUM(COUNTIF(D46:AH46,{"*/JC";"JC/*"}))</f>
        <v>0</v>
      </c>
      <c r="R50" s="2">
        <f>COUNTIF(D46:AH46,"MM")</f>
        <v>0</v>
      </c>
      <c r="S50" s="63"/>
      <c r="T50" s="63"/>
      <c r="U50" s="131"/>
      <c r="V50" s="2">
        <f>D50+L50+S50</f>
        <v>0</v>
      </c>
      <c r="W50" s="2">
        <f>E50+M50+T50</f>
        <v>0</v>
      </c>
      <c r="X50" s="2">
        <f t="shared" ref="X50:AB50" si="10">F50+N50</f>
        <v>0</v>
      </c>
      <c r="Y50" s="2">
        <f t="shared" si="10"/>
        <v>0</v>
      </c>
      <c r="Z50" s="2">
        <f t="shared" si="10"/>
        <v>0</v>
      </c>
      <c r="AA50" s="2">
        <f t="shared" si="10"/>
        <v>0</v>
      </c>
      <c r="AB50" s="2">
        <f t="shared" si="10"/>
        <v>0</v>
      </c>
      <c r="AC50" s="131"/>
      <c r="AD50" s="2">
        <f>I2-V50</f>
        <v>52</v>
      </c>
      <c r="AE50" s="2">
        <f>N2-W50</f>
        <v>52</v>
      </c>
      <c r="AF50" s="2">
        <f>S2-X50</f>
        <v>11</v>
      </c>
      <c r="AG50" s="2">
        <f>X2-Y50</f>
        <v>13</v>
      </c>
      <c r="AH50" s="2">
        <f>AH2-Z50</f>
        <v>25</v>
      </c>
      <c r="AI50" s="2">
        <f>AI42-Q50</f>
        <v>13</v>
      </c>
      <c r="AJ50" s="131"/>
      <c r="AK50" s="131"/>
      <c r="AL50" s="132"/>
      <c r="AN50" s="30"/>
      <c r="AO50" s="30"/>
      <c r="AP50" s="30"/>
      <c r="AQ50" s="30"/>
    </row>
    <row r="51" spans="2:43" ht="18.75" customHeight="1" x14ac:dyDescent="0.25">
      <c r="B51" s="138"/>
      <c r="C51" s="131"/>
      <c r="D51" s="131"/>
      <c r="E51" s="131"/>
      <c r="F51" s="131"/>
      <c r="G51" s="131"/>
      <c r="H51" s="131"/>
      <c r="I51" s="131"/>
      <c r="J51" s="131"/>
      <c r="K51" s="131"/>
      <c r="L51" s="131"/>
      <c r="M51" s="131"/>
      <c r="N51" s="131"/>
      <c r="O51" s="131"/>
      <c r="P51" s="131"/>
      <c r="Q51" s="131"/>
      <c r="R51" s="131"/>
      <c r="S51" s="131" t="s">
        <v>40</v>
      </c>
      <c r="T51" s="131" t="s">
        <v>40</v>
      </c>
      <c r="U51" s="131"/>
      <c r="V51" s="131"/>
      <c r="W51" s="131"/>
      <c r="X51" s="131"/>
      <c r="Y51" s="131"/>
      <c r="Z51" s="131"/>
      <c r="AA51" s="131"/>
      <c r="AB51" s="131"/>
      <c r="AC51" s="131"/>
      <c r="AD51" s="131"/>
      <c r="AE51" s="131"/>
      <c r="AF51" s="131"/>
      <c r="AG51" s="131"/>
      <c r="AH51" s="131"/>
      <c r="AI51" s="131"/>
      <c r="AJ51" s="131"/>
      <c r="AK51" s="131"/>
      <c r="AL51" s="132"/>
      <c r="AN51" s="30"/>
      <c r="AO51" s="30"/>
      <c r="AP51" s="30"/>
      <c r="AQ51" s="30"/>
    </row>
    <row r="52" spans="2:43" ht="18.75" customHeight="1" thickBot="1" x14ac:dyDescent="0.35">
      <c r="B52" s="134"/>
      <c r="C52" s="135"/>
      <c r="D52" s="136"/>
      <c r="E52" s="136"/>
      <c r="F52" s="136"/>
      <c r="G52" s="136"/>
      <c r="H52" s="136"/>
      <c r="I52" s="136"/>
      <c r="J52" s="136"/>
      <c r="K52" s="136"/>
      <c r="L52" s="136"/>
      <c r="M52" s="136"/>
      <c r="N52" s="136"/>
      <c r="O52" s="136"/>
      <c r="P52" s="136"/>
      <c r="Q52" s="136"/>
      <c r="R52" s="136"/>
      <c r="S52" s="136"/>
      <c r="T52" s="136"/>
      <c r="U52" s="136"/>
      <c r="V52" s="136"/>
      <c r="W52" s="136"/>
      <c r="X52" s="136"/>
      <c r="Y52" s="136"/>
      <c r="Z52" s="136"/>
      <c r="AA52" s="136"/>
      <c r="AB52" s="136"/>
      <c r="AC52" s="136"/>
      <c r="AD52" s="136"/>
      <c r="AE52" s="136"/>
      <c r="AF52" s="136"/>
      <c r="AG52" s="136"/>
      <c r="AH52" s="136"/>
      <c r="AI52" s="136"/>
      <c r="AJ52" s="136"/>
      <c r="AK52" s="136"/>
      <c r="AL52" s="137"/>
      <c r="AN52" s="30"/>
      <c r="AO52" s="30"/>
      <c r="AP52" s="30"/>
      <c r="AQ52" s="30"/>
    </row>
    <row r="53" spans="2:43" ht="18.75" customHeight="1" thickTop="1" x14ac:dyDescent="0.25">
      <c r="B53" s="127"/>
      <c r="C53" s="128"/>
      <c r="D53" s="10">
        <v>1</v>
      </c>
      <c r="E53" s="5">
        <v>2</v>
      </c>
      <c r="F53" s="6">
        <v>3</v>
      </c>
      <c r="G53" s="7">
        <v>4</v>
      </c>
      <c r="H53" s="5">
        <v>5</v>
      </c>
      <c r="I53" s="5">
        <v>6</v>
      </c>
      <c r="J53" s="5">
        <v>7</v>
      </c>
      <c r="K53" s="5">
        <v>8</v>
      </c>
      <c r="L53" s="5">
        <v>9</v>
      </c>
      <c r="M53" s="6">
        <v>10</v>
      </c>
      <c r="N53" s="7">
        <v>11</v>
      </c>
      <c r="O53" s="5">
        <v>12</v>
      </c>
      <c r="P53" s="5">
        <v>13</v>
      </c>
      <c r="Q53" s="5">
        <v>14</v>
      </c>
      <c r="R53" s="5">
        <v>15</v>
      </c>
      <c r="S53" s="5">
        <v>16</v>
      </c>
      <c r="T53" s="6">
        <v>17</v>
      </c>
      <c r="U53" s="7">
        <v>18</v>
      </c>
      <c r="V53" s="5">
        <v>19</v>
      </c>
      <c r="W53" s="5">
        <v>20</v>
      </c>
      <c r="X53" s="7">
        <v>21</v>
      </c>
      <c r="Y53" s="5">
        <v>22</v>
      </c>
      <c r="Z53" s="5">
        <v>23</v>
      </c>
      <c r="AA53" s="6">
        <v>24</v>
      </c>
      <c r="AB53" s="98">
        <v>25</v>
      </c>
      <c r="AC53" s="100">
        <v>26</v>
      </c>
      <c r="AD53" s="5">
        <v>27</v>
      </c>
      <c r="AE53" s="5">
        <v>28</v>
      </c>
      <c r="AF53" s="5">
        <v>29</v>
      </c>
      <c r="AG53" s="5">
        <v>30</v>
      </c>
      <c r="AH53" s="11">
        <v>31</v>
      </c>
      <c r="AI53" s="125"/>
      <c r="AJ53" s="125"/>
      <c r="AK53" s="125"/>
      <c r="AL53" s="126"/>
      <c r="AN53" s="30"/>
      <c r="AO53" s="30"/>
      <c r="AP53" s="30"/>
      <c r="AQ53" s="30"/>
    </row>
    <row r="54" spans="2:43" ht="18.75" customHeight="1" thickBot="1" x14ac:dyDescent="0.3">
      <c r="B54" s="127"/>
      <c r="C54" s="128"/>
      <c r="D54" s="60"/>
      <c r="E54" s="54"/>
      <c r="F54" s="55"/>
      <c r="G54" s="56"/>
      <c r="H54" s="54"/>
      <c r="I54" s="54"/>
      <c r="J54" s="54"/>
      <c r="K54" s="54"/>
      <c r="L54" s="54"/>
      <c r="M54" s="55"/>
      <c r="N54" s="56"/>
      <c r="O54" s="54"/>
      <c r="P54" s="54"/>
      <c r="Q54" s="54"/>
      <c r="R54" s="54"/>
      <c r="S54" s="54"/>
      <c r="T54" s="55"/>
      <c r="U54" s="56"/>
      <c r="V54" s="54"/>
      <c r="W54" s="54"/>
      <c r="X54" s="56"/>
      <c r="Y54" s="54"/>
      <c r="Z54" s="54"/>
      <c r="AA54" s="55"/>
      <c r="AB54" s="99"/>
      <c r="AC54" s="101"/>
      <c r="AD54" s="54"/>
      <c r="AE54" s="54"/>
      <c r="AF54" s="54"/>
      <c r="AG54" s="54"/>
      <c r="AH54" s="61"/>
      <c r="AI54" s="125"/>
      <c r="AJ54" s="125"/>
      <c r="AK54" s="125"/>
      <c r="AL54" s="126"/>
      <c r="AN54" s="30"/>
      <c r="AO54" s="30"/>
      <c r="AP54" s="30"/>
      <c r="AQ54" s="30"/>
    </row>
    <row r="55" spans="2:43" ht="18.75" customHeight="1" thickTop="1" x14ac:dyDescent="0.25">
      <c r="B55" s="148" t="s">
        <v>18</v>
      </c>
      <c r="C55" s="149"/>
      <c r="D55" s="125"/>
      <c r="E55" s="125"/>
      <c r="F55" s="125"/>
      <c r="G55" s="125"/>
      <c r="H55" s="125"/>
      <c r="I55" s="125"/>
      <c r="J55" s="125"/>
      <c r="K55" s="125"/>
      <c r="L55" s="125"/>
      <c r="M55" s="125"/>
      <c r="N55" s="125"/>
      <c r="O55" s="125"/>
      <c r="P55" s="125"/>
      <c r="Q55" s="125"/>
      <c r="R55" s="125"/>
      <c r="S55" s="125"/>
      <c r="T55" s="125"/>
      <c r="U55" s="125"/>
      <c r="V55" s="125"/>
      <c r="W55" s="125"/>
      <c r="X55" s="125"/>
      <c r="Y55" s="125"/>
      <c r="Z55" s="125"/>
      <c r="AA55" s="125"/>
      <c r="AB55" s="125"/>
      <c r="AC55" s="125"/>
      <c r="AD55" s="125"/>
      <c r="AE55" s="125"/>
      <c r="AF55" s="125"/>
      <c r="AG55" s="125"/>
      <c r="AH55" s="125"/>
      <c r="AI55" s="125"/>
      <c r="AJ55" s="125"/>
      <c r="AK55" s="125"/>
      <c r="AL55" s="126"/>
      <c r="AN55" s="30"/>
      <c r="AO55" s="30"/>
      <c r="AP55" s="30"/>
      <c r="AQ55" s="30"/>
    </row>
    <row r="56" spans="2:43" ht="18.75" customHeight="1" x14ac:dyDescent="0.25">
      <c r="B56" s="148"/>
      <c r="C56" s="149"/>
      <c r="D56" s="145" t="s">
        <v>7</v>
      </c>
      <c r="E56" s="145"/>
      <c r="F56" s="145"/>
      <c r="G56" s="145"/>
      <c r="H56" s="145"/>
      <c r="I56" s="145"/>
      <c r="J56" s="145"/>
      <c r="K56" s="125"/>
      <c r="L56" s="145" t="s">
        <v>1</v>
      </c>
      <c r="M56" s="145"/>
      <c r="N56" s="145"/>
      <c r="O56" s="145"/>
      <c r="P56" s="145"/>
      <c r="Q56" s="145"/>
      <c r="R56" s="145"/>
      <c r="S56" s="145"/>
      <c r="T56" s="145"/>
      <c r="U56" s="125"/>
      <c r="V56" s="145" t="s">
        <v>2</v>
      </c>
      <c r="W56" s="145"/>
      <c r="X56" s="145"/>
      <c r="Y56" s="145"/>
      <c r="Z56" s="145"/>
      <c r="AA56" s="145"/>
      <c r="AB56" s="145"/>
      <c r="AC56" s="125"/>
      <c r="AD56" s="145" t="s">
        <v>3</v>
      </c>
      <c r="AE56" s="145"/>
      <c r="AF56" s="145"/>
      <c r="AG56" s="145"/>
      <c r="AH56" s="145"/>
      <c r="AI56" s="145"/>
      <c r="AJ56" s="125"/>
      <c r="AK56" s="125"/>
      <c r="AL56" s="126"/>
      <c r="AN56" s="30"/>
      <c r="AO56" s="30"/>
      <c r="AP56" s="30"/>
      <c r="AQ56" s="30"/>
    </row>
    <row r="57" spans="2:43" ht="18.75" customHeight="1" x14ac:dyDescent="0.25">
      <c r="B57" s="127"/>
      <c r="C57" s="128"/>
      <c r="D57" s="3" t="s">
        <v>8</v>
      </c>
      <c r="E57" s="3" t="s">
        <v>9</v>
      </c>
      <c r="F57" s="3" t="s">
        <v>10</v>
      </c>
      <c r="G57" s="3" t="s">
        <v>11</v>
      </c>
      <c r="H57" s="3" t="s">
        <v>4</v>
      </c>
      <c r="I57" s="3" t="s">
        <v>5</v>
      </c>
      <c r="J57" s="3" t="s">
        <v>6</v>
      </c>
      <c r="K57" s="125"/>
      <c r="L57" s="3" t="s">
        <v>8</v>
      </c>
      <c r="M57" s="3" t="s">
        <v>9</v>
      </c>
      <c r="N57" s="3" t="s">
        <v>10</v>
      </c>
      <c r="O57" s="3" t="s">
        <v>11</v>
      </c>
      <c r="P57" s="3" t="s">
        <v>4</v>
      </c>
      <c r="Q57" s="3" t="s">
        <v>5</v>
      </c>
      <c r="R57" s="3" t="s">
        <v>6</v>
      </c>
      <c r="S57" s="3" t="s">
        <v>31</v>
      </c>
      <c r="T57" s="3" t="s">
        <v>32</v>
      </c>
      <c r="U57" s="125"/>
      <c r="V57" s="3" t="s">
        <v>8</v>
      </c>
      <c r="W57" s="3" t="s">
        <v>9</v>
      </c>
      <c r="X57" s="3" t="s">
        <v>10</v>
      </c>
      <c r="Y57" s="3" t="s">
        <v>11</v>
      </c>
      <c r="Z57" s="3" t="s">
        <v>4</v>
      </c>
      <c r="AA57" s="3" t="s">
        <v>5</v>
      </c>
      <c r="AB57" s="3" t="s">
        <v>6</v>
      </c>
      <c r="AC57" s="125"/>
      <c r="AD57" s="3" t="s">
        <v>8</v>
      </c>
      <c r="AE57" s="3" t="s">
        <v>9</v>
      </c>
      <c r="AF57" s="3" t="s">
        <v>10</v>
      </c>
      <c r="AG57" s="3" t="s">
        <v>11</v>
      </c>
      <c r="AH57" s="3" t="s">
        <v>4</v>
      </c>
      <c r="AI57" s="3" t="s">
        <v>5</v>
      </c>
      <c r="AJ57" s="125"/>
      <c r="AK57" s="125"/>
      <c r="AL57" s="126"/>
      <c r="AN57" s="30"/>
      <c r="AO57" s="30"/>
      <c r="AP57" s="30"/>
      <c r="AQ57" s="30"/>
    </row>
    <row r="58" spans="2:43" ht="18.75" customHeight="1" x14ac:dyDescent="0.25">
      <c r="B58" s="127"/>
      <c r="C58" s="128"/>
      <c r="D58" s="2">
        <f t="shared" ref="D58:J58" si="11">V50</f>
        <v>0</v>
      </c>
      <c r="E58" s="2">
        <f t="shared" si="11"/>
        <v>0</v>
      </c>
      <c r="F58" s="2">
        <f t="shared" si="11"/>
        <v>0</v>
      </c>
      <c r="G58" s="2">
        <f t="shared" si="11"/>
        <v>0</v>
      </c>
      <c r="H58" s="2">
        <f t="shared" si="11"/>
        <v>0</v>
      </c>
      <c r="I58" s="2">
        <f t="shared" si="11"/>
        <v>0</v>
      </c>
      <c r="J58" s="2">
        <f t="shared" si="11"/>
        <v>0</v>
      </c>
      <c r="K58" s="125"/>
      <c r="L58" s="2" cm="1">
        <f t="array" ref="L58">SUM(COUNTIF(D54:AH54,{"RH";"RHR"}))+0.5*SUM(COUNTIF(D54:AH54,{"*/RH";"RH/*"}))</f>
        <v>0</v>
      </c>
      <c r="M58" s="2" cm="1">
        <f t="array" ref="M58">SUM(COUNTIF(D54:AH54,{"CH";"CHR"}))+0.5*SUM(COUNTIF(D54:AH54,{"*/CH";"CH/*"}))</f>
        <v>0</v>
      </c>
      <c r="N58" s="2" cm="1">
        <f t="array" ref="N58">SUM(COUNTIF(D54:AH54,{"RR";"RRR"}))+0.5*SUM(COUNTIF(D54:AH54,{"*/RR";"RR/*"}))</f>
        <v>0</v>
      </c>
      <c r="O58" s="2" cm="1">
        <f t="array" ref="O58">SUM(COUNTIF(D54:AH54,{"CV";"CVR"}))+0.5*SUM(COUNTIF(D54:AH54,{"*/CV";"CV/*"}))</f>
        <v>0</v>
      </c>
      <c r="P58" s="2" cm="1">
        <f t="array" ref="P58">SUM(COUNTIF(D54:AH54,{"CN";"CNR"}))+0.5*SUM(COUNTIF(D54:AH54,{"*/CN";"CN/*"}))</f>
        <v>0</v>
      </c>
      <c r="Q58" s="2" cm="1">
        <f t="array" ref="Q58">SUM(COUNTIF(D54:AH54,{"JC";"JCR"}))+0.5*SUM(COUNTIF(D54:AH54,{"*/JC";"JC/*"}))</f>
        <v>0</v>
      </c>
      <c r="R58" s="2">
        <f>COUNTIF(D54:AH54,"MM")</f>
        <v>0</v>
      </c>
      <c r="S58" s="63"/>
      <c r="T58" s="63"/>
      <c r="U58" s="125"/>
      <c r="V58" s="2">
        <f>D58+L58+S58</f>
        <v>0</v>
      </c>
      <c r="W58" s="2">
        <f>E58+M58+T58</f>
        <v>0</v>
      </c>
      <c r="X58" s="2">
        <f t="shared" ref="X58:AB58" si="12">F58+N58</f>
        <v>0</v>
      </c>
      <c r="Y58" s="2">
        <f t="shared" si="12"/>
        <v>0</v>
      </c>
      <c r="Z58" s="2">
        <f t="shared" si="12"/>
        <v>0</v>
      </c>
      <c r="AA58" s="2">
        <f t="shared" si="12"/>
        <v>0</v>
      </c>
      <c r="AB58" s="2">
        <f t="shared" si="12"/>
        <v>0</v>
      </c>
      <c r="AC58" s="125"/>
      <c r="AD58" s="2">
        <f>I2-V58</f>
        <v>52</v>
      </c>
      <c r="AE58" s="2">
        <f>N2-W58</f>
        <v>52</v>
      </c>
      <c r="AF58" s="2">
        <f>S2-X58</f>
        <v>11</v>
      </c>
      <c r="AG58" s="2">
        <f>X2-Y58</f>
        <v>13</v>
      </c>
      <c r="AH58" s="2">
        <f>AH2-Z58</f>
        <v>25</v>
      </c>
      <c r="AI58" s="2">
        <f>AI50-Q58</f>
        <v>13</v>
      </c>
      <c r="AJ58" s="125"/>
      <c r="AK58" s="125"/>
      <c r="AL58" s="126"/>
      <c r="AN58" s="30"/>
      <c r="AO58" s="30"/>
      <c r="AP58" s="30"/>
      <c r="AQ58" s="30"/>
    </row>
    <row r="59" spans="2:43" ht="18.75" customHeight="1" x14ac:dyDescent="0.25">
      <c r="B59" s="127"/>
      <c r="C59" s="128"/>
      <c r="D59" s="125"/>
      <c r="E59" s="125"/>
      <c r="F59" s="125"/>
      <c r="G59" s="125"/>
      <c r="H59" s="125"/>
      <c r="I59" s="125"/>
      <c r="J59" s="125"/>
      <c r="K59" s="125"/>
      <c r="L59" s="125"/>
      <c r="M59" s="125"/>
      <c r="N59" s="125"/>
      <c r="O59" s="125"/>
      <c r="P59" s="125"/>
      <c r="Q59" s="125"/>
      <c r="R59" s="125"/>
      <c r="S59" s="125" t="s">
        <v>40</v>
      </c>
      <c r="T59" s="125" t="s">
        <v>40</v>
      </c>
      <c r="U59" s="125"/>
      <c r="V59" s="125"/>
      <c r="W59" s="125"/>
      <c r="X59" s="125"/>
      <c r="Y59" s="125"/>
      <c r="Z59" s="125"/>
      <c r="AA59" s="125"/>
      <c r="AB59" s="125"/>
      <c r="AC59" s="125"/>
      <c r="AD59" s="125"/>
      <c r="AE59" s="125"/>
      <c r="AF59" s="125"/>
      <c r="AG59" s="125"/>
      <c r="AH59" s="125"/>
      <c r="AI59" s="125"/>
      <c r="AJ59" s="125"/>
      <c r="AK59" s="125"/>
      <c r="AL59" s="126"/>
      <c r="AN59" s="30"/>
      <c r="AO59" s="30"/>
      <c r="AP59" s="30"/>
      <c r="AQ59" s="30"/>
    </row>
    <row r="60" spans="2:43" ht="18.75" customHeight="1" thickBot="1" x14ac:dyDescent="0.3">
      <c r="B60" s="129"/>
      <c r="C60" s="130"/>
      <c r="D60" s="131"/>
      <c r="E60" s="131"/>
      <c r="F60" s="131"/>
      <c r="G60" s="131"/>
      <c r="H60" s="131"/>
      <c r="I60" s="131"/>
      <c r="J60" s="131"/>
      <c r="K60" s="131"/>
      <c r="L60" s="131"/>
      <c r="M60" s="131"/>
      <c r="N60" s="131"/>
      <c r="O60" s="131"/>
      <c r="P60" s="131"/>
      <c r="Q60" s="131"/>
      <c r="R60" s="131"/>
      <c r="S60" s="131"/>
      <c r="T60" s="131"/>
      <c r="U60" s="131"/>
      <c r="V60" s="131"/>
      <c r="W60" s="131"/>
      <c r="X60" s="131"/>
      <c r="Y60" s="131"/>
      <c r="Z60" s="131"/>
      <c r="AA60" s="131"/>
      <c r="AB60" s="131"/>
      <c r="AC60" s="131"/>
      <c r="AD60" s="131"/>
      <c r="AE60" s="131"/>
      <c r="AF60" s="131"/>
      <c r="AG60" s="131"/>
      <c r="AH60" s="131"/>
      <c r="AI60" s="131"/>
      <c r="AJ60" s="131"/>
      <c r="AK60" s="131"/>
      <c r="AL60" s="132"/>
      <c r="AN60" s="30"/>
      <c r="AO60" s="30"/>
      <c r="AP60" s="30"/>
      <c r="AQ60" s="30"/>
    </row>
    <row r="61" spans="2:43" ht="18.75" customHeight="1" thickTop="1" x14ac:dyDescent="0.25">
      <c r="B61" s="129"/>
      <c r="C61" s="130"/>
      <c r="D61" s="4">
        <v>1</v>
      </c>
      <c r="E61" s="5">
        <v>2</v>
      </c>
      <c r="F61" s="5">
        <v>3</v>
      </c>
      <c r="G61" s="5">
        <v>4</v>
      </c>
      <c r="H61" s="5">
        <v>5</v>
      </c>
      <c r="I61" s="5">
        <v>6</v>
      </c>
      <c r="J61" s="6">
        <v>7</v>
      </c>
      <c r="K61" s="7">
        <v>8</v>
      </c>
      <c r="L61" s="5">
        <v>9</v>
      </c>
      <c r="M61" s="5">
        <v>10</v>
      </c>
      <c r="N61" s="5">
        <v>11</v>
      </c>
      <c r="O61" s="5">
        <v>12</v>
      </c>
      <c r="P61" s="5">
        <v>13</v>
      </c>
      <c r="Q61" s="6">
        <v>14</v>
      </c>
      <c r="R61" s="7">
        <v>15</v>
      </c>
      <c r="S61" s="5">
        <v>16</v>
      </c>
      <c r="T61" s="5">
        <v>17</v>
      </c>
      <c r="U61" s="5">
        <v>18</v>
      </c>
      <c r="V61" s="5">
        <v>19</v>
      </c>
      <c r="W61" s="5">
        <v>20</v>
      </c>
      <c r="X61" s="6">
        <v>21</v>
      </c>
      <c r="Y61" s="98">
        <v>22</v>
      </c>
      <c r="Z61" s="100">
        <v>23</v>
      </c>
      <c r="AA61" s="5">
        <v>24</v>
      </c>
      <c r="AB61" s="5">
        <v>25</v>
      </c>
      <c r="AC61" s="5">
        <v>26</v>
      </c>
      <c r="AD61" s="5">
        <v>27</v>
      </c>
      <c r="AE61" s="6">
        <v>28</v>
      </c>
      <c r="AF61" s="7">
        <v>29</v>
      </c>
      <c r="AG61" s="5">
        <v>30</v>
      </c>
      <c r="AH61" s="8">
        <v>31</v>
      </c>
      <c r="AI61" s="131"/>
      <c r="AJ61" s="131"/>
      <c r="AK61" s="131"/>
      <c r="AL61" s="132"/>
      <c r="AN61" s="30"/>
      <c r="AO61" s="30"/>
      <c r="AP61" s="30"/>
      <c r="AQ61" s="30"/>
    </row>
    <row r="62" spans="2:43" ht="18.75" customHeight="1" thickBot="1" x14ac:dyDescent="0.3">
      <c r="B62" s="129"/>
      <c r="C62" s="130"/>
      <c r="D62" s="53"/>
      <c r="E62" s="54"/>
      <c r="F62" s="54"/>
      <c r="G62" s="54"/>
      <c r="H62" s="54"/>
      <c r="I62" s="54"/>
      <c r="J62" s="55"/>
      <c r="K62" s="56"/>
      <c r="L62" s="54"/>
      <c r="M62" s="54"/>
      <c r="N62" s="54"/>
      <c r="O62" s="54"/>
      <c r="P62" s="54"/>
      <c r="Q62" s="55"/>
      <c r="R62" s="56"/>
      <c r="S62" s="54"/>
      <c r="T62" s="54"/>
      <c r="U62" s="54"/>
      <c r="V62" s="54"/>
      <c r="W62" s="54"/>
      <c r="X62" s="55"/>
      <c r="Y62" s="99"/>
      <c r="Z62" s="101"/>
      <c r="AA62" s="54"/>
      <c r="AB62" s="54"/>
      <c r="AC62" s="54"/>
      <c r="AD62" s="54"/>
      <c r="AE62" s="55"/>
      <c r="AF62" s="56"/>
      <c r="AG62" s="54"/>
      <c r="AH62" s="57"/>
      <c r="AI62" s="131"/>
      <c r="AJ62" s="131"/>
      <c r="AK62" s="131"/>
      <c r="AL62" s="132"/>
      <c r="AN62" s="30"/>
      <c r="AO62" s="30"/>
      <c r="AP62" s="30"/>
      <c r="AQ62" s="30"/>
    </row>
    <row r="63" spans="2:43" ht="18.75" customHeight="1" thickTop="1" x14ac:dyDescent="0.25">
      <c r="B63" s="146" t="s">
        <v>19</v>
      </c>
      <c r="C63" s="147"/>
      <c r="D63" s="131"/>
      <c r="E63" s="131"/>
      <c r="F63" s="131"/>
      <c r="G63" s="131"/>
      <c r="H63" s="131"/>
      <c r="I63" s="131"/>
      <c r="J63" s="131"/>
      <c r="K63" s="131"/>
      <c r="L63" s="131"/>
      <c r="M63" s="131"/>
      <c r="N63" s="131"/>
      <c r="O63" s="131"/>
      <c r="P63" s="131"/>
      <c r="Q63" s="131"/>
      <c r="R63" s="131"/>
      <c r="S63" s="131"/>
      <c r="T63" s="131"/>
      <c r="U63" s="131"/>
      <c r="V63" s="131"/>
      <c r="W63" s="131"/>
      <c r="X63" s="131"/>
      <c r="Y63" s="131"/>
      <c r="Z63" s="131"/>
      <c r="AA63" s="131"/>
      <c r="AB63" s="131"/>
      <c r="AC63" s="131"/>
      <c r="AD63" s="131"/>
      <c r="AE63" s="131"/>
      <c r="AF63" s="131"/>
      <c r="AG63" s="131"/>
      <c r="AH63" s="131"/>
      <c r="AI63" s="131"/>
      <c r="AJ63" s="131"/>
      <c r="AK63" s="131"/>
      <c r="AL63" s="132"/>
      <c r="AN63" s="30"/>
      <c r="AO63" s="30"/>
      <c r="AP63" s="30"/>
      <c r="AQ63" s="30"/>
    </row>
    <row r="64" spans="2:43" ht="18.75" customHeight="1" x14ac:dyDescent="0.25">
      <c r="B64" s="146"/>
      <c r="C64" s="147"/>
      <c r="D64" s="145" t="s">
        <v>7</v>
      </c>
      <c r="E64" s="145"/>
      <c r="F64" s="145"/>
      <c r="G64" s="145"/>
      <c r="H64" s="145"/>
      <c r="I64" s="145"/>
      <c r="J64" s="145"/>
      <c r="K64" s="131"/>
      <c r="L64" s="145" t="s">
        <v>1</v>
      </c>
      <c r="M64" s="145"/>
      <c r="N64" s="145"/>
      <c r="O64" s="145"/>
      <c r="P64" s="145"/>
      <c r="Q64" s="145"/>
      <c r="R64" s="145"/>
      <c r="S64" s="145"/>
      <c r="T64" s="145"/>
      <c r="U64" s="131"/>
      <c r="V64" s="145" t="s">
        <v>2</v>
      </c>
      <c r="W64" s="145"/>
      <c r="X64" s="145"/>
      <c r="Y64" s="145"/>
      <c r="Z64" s="145"/>
      <c r="AA64" s="145"/>
      <c r="AB64" s="145"/>
      <c r="AC64" s="131"/>
      <c r="AD64" s="145" t="s">
        <v>3</v>
      </c>
      <c r="AE64" s="145"/>
      <c r="AF64" s="145"/>
      <c r="AG64" s="145"/>
      <c r="AH64" s="145"/>
      <c r="AI64" s="145"/>
      <c r="AJ64" s="131"/>
      <c r="AK64" s="131"/>
      <c r="AL64" s="132"/>
      <c r="AN64" s="30"/>
      <c r="AO64" s="30"/>
      <c r="AP64" s="30"/>
      <c r="AQ64" s="30"/>
    </row>
    <row r="65" spans="2:43" ht="18.75" customHeight="1" x14ac:dyDescent="0.25">
      <c r="B65" s="129"/>
      <c r="C65" s="130"/>
      <c r="D65" s="3" t="s">
        <v>8</v>
      </c>
      <c r="E65" s="3" t="s">
        <v>9</v>
      </c>
      <c r="F65" s="3" t="s">
        <v>10</v>
      </c>
      <c r="G65" s="3" t="s">
        <v>11</v>
      </c>
      <c r="H65" s="3" t="s">
        <v>4</v>
      </c>
      <c r="I65" s="3" t="s">
        <v>5</v>
      </c>
      <c r="J65" s="3" t="s">
        <v>6</v>
      </c>
      <c r="K65" s="131"/>
      <c r="L65" s="3" t="s">
        <v>8</v>
      </c>
      <c r="M65" s="3" t="s">
        <v>9</v>
      </c>
      <c r="N65" s="3" t="s">
        <v>10</v>
      </c>
      <c r="O65" s="3" t="s">
        <v>11</v>
      </c>
      <c r="P65" s="3" t="s">
        <v>4</v>
      </c>
      <c r="Q65" s="3" t="s">
        <v>5</v>
      </c>
      <c r="R65" s="3" t="s">
        <v>6</v>
      </c>
      <c r="S65" s="3" t="s">
        <v>31</v>
      </c>
      <c r="T65" s="3" t="s">
        <v>32</v>
      </c>
      <c r="U65" s="131"/>
      <c r="V65" s="3" t="s">
        <v>8</v>
      </c>
      <c r="W65" s="3" t="s">
        <v>9</v>
      </c>
      <c r="X65" s="3" t="s">
        <v>10</v>
      </c>
      <c r="Y65" s="3" t="s">
        <v>11</v>
      </c>
      <c r="Z65" s="3" t="s">
        <v>4</v>
      </c>
      <c r="AA65" s="3" t="s">
        <v>5</v>
      </c>
      <c r="AB65" s="3" t="s">
        <v>6</v>
      </c>
      <c r="AC65" s="131"/>
      <c r="AD65" s="3" t="s">
        <v>8</v>
      </c>
      <c r="AE65" s="3" t="s">
        <v>9</v>
      </c>
      <c r="AF65" s="3" t="s">
        <v>10</v>
      </c>
      <c r="AG65" s="3" t="s">
        <v>11</v>
      </c>
      <c r="AH65" s="3" t="s">
        <v>4</v>
      </c>
      <c r="AI65" s="3" t="s">
        <v>5</v>
      </c>
      <c r="AJ65" s="131"/>
      <c r="AK65" s="131"/>
      <c r="AL65" s="132"/>
      <c r="AN65" s="30"/>
      <c r="AO65" s="30"/>
      <c r="AP65" s="30"/>
      <c r="AQ65" s="30"/>
    </row>
    <row r="66" spans="2:43" ht="18.75" customHeight="1" x14ac:dyDescent="0.25">
      <c r="B66" s="129"/>
      <c r="C66" s="130"/>
      <c r="D66" s="2">
        <f t="shared" ref="D66:J66" si="13">V58</f>
        <v>0</v>
      </c>
      <c r="E66" s="2">
        <f t="shared" si="13"/>
        <v>0</v>
      </c>
      <c r="F66" s="2">
        <f t="shared" si="13"/>
        <v>0</v>
      </c>
      <c r="G66" s="2">
        <f t="shared" si="13"/>
        <v>0</v>
      </c>
      <c r="H66" s="2">
        <f t="shared" si="13"/>
        <v>0</v>
      </c>
      <c r="I66" s="2">
        <f t="shared" si="13"/>
        <v>0</v>
      </c>
      <c r="J66" s="2">
        <f t="shared" si="13"/>
        <v>0</v>
      </c>
      <c r="K66" s="131"/>
      <c r="L66" s="2" cm="1">
        <f t="array" ref="L66">SUM(COUNTIF(D62:AH62,{"RH";"RHR"}))+0.5*SUM(COUNTIF(D62:AH62,{"*/RH";"RH/*"}))</f>
        <v>0</v>
      </c>
      <c r="M66" s="2" cm="1">
        <f t="array" ref="M66">SUM(COUNTIF(D62:AH62,{"CH";"CHR"}))+0.5*SUM(COUNTIF(D62:AH62,{"*/CH";"CH/*"}))</f>
        <v>0</v>
      </c>
      <c r="N66" s="2" cm="1">
        <f t="array" ref="N66">SUM(COUNTIF(D62:AH62,{"RR";"RRR"}))+0.5*SUM(COUNTIF(D62:AH62,{"*/RR";"RR/*"}))</f>
        <v>0</v>
      </c>
      <c r="O66" s="2" cm="1">
        <f t="array" ref="O66">SUM(COUNTIF(D62:AH62,{"CV";"CVR"}))+0.5*SUM(COUNTIF(D62:AH62,{"*/CV";"CV/*"}))</f>
        <v>0</v>
      </c>
      <c r="P66" s="2" cm="1">
        <f t="array" ref="P66">SUM(COUNTIF(D62:AH62,{"CN";"CNR"}))+0.5*SUM(COUNTIF(D62:AH62,{"*/CN";"CN/*"}))</f>
        <v>0</v>
      </c>
      <c r="Q66" s="2" cm="1">
        <f t="array" ref="Q66">SUM(COUNTIF(D62:AH62,{"JC";"JCR"}))+0.5*SUM(COUNTIF(D62:AH62,{"*/JC";"JC/*"}))</f>
        <v>0</v>
      </c>
      <c r="R66" s="2">
        <f>COUNTIF(D62:AH62,"MM")</f>
        <v>0</v>
      </c>
      <c r="S66" s="63"/>
      <c r="T66" s="63"/>
      <c r="U66" s="131"/>
      <c r="V66" s="2">
        <f>D66+L66+S66</f>
        <v>0</v>
      </c>
      <c r="W66" s="2">
        <f>E66+M66+T66</f>
        <v>0</v>
      </c>
      <c r="X66" s="2">
        <f t="shared" ref="X66:AB66" si="14">F66+N66</f>
        <v>0</v>
      </c>
      <c r="Y66" s="2">
        <f t="shared" si="14"/>
        <v>0</v>
      </c>
      <c r="Z66" s="2">
        <f t="shared" si="14"/>
        <v>0</v>
      </c>
      <c r="AA66" s="2">
        <f t="shared" si="14"/>
        <v>0</v>
      </c>
      <c r="AB66" s="2">
        <f t="shared" si="14"/>
        <v>0</v>
      </c>
      <c r="AC66" s="131"/>
      <c r="AD66" s="2">
        <f>I2-V66</f>
        <v>52</v>
      </c>
      <c r="AE66" s="2">
        <f>N2-W66</f>
        <v>52</v>
      </c>
      <c r="AF66" s="2">
        <f>S2-X66</f>
        <v>11</v>
      </c>
      <c r="AG66" s="2">
        <f>X2-Y66</f>
        <v>13</v>
      </c>
      <c r="AH66" s="2">
        <f>AH2-Z66</f>
        <v>25</v>
      </c>
      <c r="AI66" s="2">
        <f>AI58-Q66</f>
        <v>13</v>
      </c>
      <c r="AJ66" s="131"/>
      <c r="AK66" s="131"/>
      <c r="AL66" s="132"/>
      <c r="AN66" s="30"/>
      <c r="AO66" s="30"/>
      <c r="AP66" s="30"/>
      <c r="AQ66" s="30"/>
    </row>
    <row r="67" spans="2:43" ht="18.75" customHeight="1" x14ac:dyDescent="0.25">
      <c r="B67" s="138"/>
      <c r="C67" s="131"/>
      <c r="D67" s="131"/>
      <c r="E67" s="131"/>
      <c r="F67" s="131"/>
      <c r="G67" s="131"/>
      <c r="H67" s="131"/>
      <c r="I67" s="131"/>
      <c r="J67" s="131"/>
      <c r="K67" s="131"/>
      <c r="L67" s="131"/>
      <c r="M67" s="131"/>
      <c r="N67" s="131"/>
      <c r="O67" s="131"/>
      <c r="P67" s="131"/>
      <c r="Q67" s="131"/>
      <c r="R67" s="131"/>
      <c r="S67" s="131" t="s">
        <v>40</v>
      </c>
      <c r="T67" s="131" t="s">
        <v>40</v>
      </c>
      <c r="U67" s="131"/>
      <c r="V67" s="131"/>
      <c r="W67" s="131"/>
      <c r="X67" s="131"/>
      <c r="Y67" s="131"/>
      <c r="Z67" s="131"/>
      <c r="AA67" s="131"/>
      <c r="AB67" s="131"/>
      <c r="AC67" s="131"/>
      <c r="AD67" s="131"/>
      <c r="AE67" s="131"/>
      <c r="AF67" s="131"/>
      <c r="AG67" s="131"/>
      <c r="AH67" s="131"/>
      <c r="AI67" s="131"/>
      <c r="AJ67" s="131"/>
      <c r="AK67" s="131"/>
      <c r="AL67" s="132"/>
      <c r="AN67" s="30"/>
      <c r="AO67" s="30"/>
      <c r="AP67" s="30"/>
      <c r="AQ67" s="30"/>
    </row>
    <row r="68" spans="2:43" ht="18.75" customHeight="1" thickBot="1" x14ac:dyDescent="0.35">
      <c r="B68" s="134"/>
      <c r="C68" s="135"/>
      <c r="D68" s="136"/>
      <c r="E68" s="136"/>
      <c r="F68" s="136"/>
      <c r="G68" s="136"/>
      <c r="H68" s="136"/>
      <c r="I68" s="136"/>
      <c r="J68" s="136"/>
      <c r="K68" s="136"/>
      <c r="L68" s="136"/>
      <c r="M68" s="136"/>
      <c r="N68" s="136"/>
      <c r="O68" s="136"/>
      <c r="P68" s="136"/>
      <c r="Q68" s="136"/>
      <c r="R68" s="136"/>
      <c r="S68" s="136"/>
      <c r="T68" s="136"/>
      <c r="U68" s="136"/>
      <c r="V68" s="136"/>
      <c r="W68" s="136"/>
      <c r="X68" s="136"/>
      <c r="Y68" s="136"/>
      <c r="Z68" s="136"/>
      <c r="AA68" s="136"/>
      <c r="AB68" s="136"/>
      <c r="AC68" s="136"/>
      <c r="AD68" s="136"/>
      <c r="AE68" s="136"/>
      <c r="AF68" s="136"/>
      <c r="AG68" s="136"/>
      <c r="AH68" s="136"/>
      <c r="AI68" s="136"/>
      <c r="AJ68" s="136"/>
      <c r="AK68" s="136"/>
      <c r="AL68" s="137"/>
      <c r="AN68" s="30"/>
      <c r="AO68" s="30"/>
      <c r="AP68" s="30"/>
      <c r="AQ68" s="30"/>
    </row>
    <row r="69" spans="2:43" ht="18.75" customHeight="1" thickTop="1" x14ac:dyDescent="0.25">
      <c r="B69" s="127"/>
      <c r="C69" s="128"/>
      <c r="D69" s="10">
        <v>1</v>
      </c>
      <c r="E69" s="5">
        <v>2</v>
      </c>
      <c r="F69" s="5">
        <v>3</v>
      </c>
      <c r="G69" s="6">
        <v>4</v>
      </c>
      <c r="H69" s="7">
        <v>5</v>
      </c>
      <c r="I69" s="5">
        <v>6</v>
      </c>
      <c r="J69" s="5">
        <v>7</v>
      </c>
      <c r="K69" s="5">
        <v>8</v>
      </c>
      <c r="L69" s="5">
        <v>9</v>
      </c>
      <c r="M69" s="5">
        <v>10</v>
      </c>
      <c r="N69" s="6">
        <v>11</v>
      </c>
      <c r="O69" s="7">
        <v>12</v>
      </c>
      <c r="P69" s="5">
        <v>13</v>
      </c>
      <c r="Q69" s="5">
        <v>14</v>
      </c>
      <c r="R69" s="5">
        <v>15</v>
      </c>
      <c r="S69" s="5">
        <v>16</v>
      </c>
      <c r="T69" s="5">
        <v>17</v>
      </c>
      <c r="U69" s="6">
        <v>18</v>
      </c>
      <c r="V69" s="98">
        <v>19</v>
      </c>
      <c r="W69" s="100">
        <v>20</v>
      </c>
      <c r="X69" s="5">
        <v>21</v>
      </c>
      <c r="Y69" s="5">
        <v>22</v>
      </c>
      <c r="Z69" s="5">
        <v>23</v>
      </c>
      <c r="AA69" s="5">
        <v>24</v>
      </c>
      <c r="AB69" s="6">
        <v>25</v>
      </c>
      <c r="AC69" s="7">
        <v>26</v>
      </c>
      <c r="AD69" s="5">
        <v>27</v>
      </c>
      <c r="AE69" s="5">
        <v>28</v>
      </c>
      <c r="AF69" s="5">
        <v>29</v>
      </c>
      <c r="AG69" s="8">
        <v>30</v>
      </c>
      <c r="AH69" s="139"/>
      <c r="AI69" s="125"/>
      <c r="AJ69" s="125"/>
      <c r="AK69" s="125"/>
      <c r="AL69" s="126"/>
      <c r="AN69" s="30"/>
      <c r="AO69" s="30"/>
      <c r="AP69" s="30"/>
      <c r="AQ69" s="30"/>
    </row>
    <row r="70" spans="2:43" ht="18.75" customHeight="1" thickBot="1" x14ac:dyDescent="0.3">
      <c r="B70" s="127"/>
      <c r="C70" s="128"/>
      <c r="D70" s="60"/>
      <c r="E70" s="54"/>
      <c r="F70" s="54"/>
      <c r="G70" s="55"/>
      <c r="H70" s="56"/>
      <c r="I70" s="54"/>
      <c r="J70" s="54"/>
      <c r="K70" s="54"/>
      <c r="L70" s="54"/>
      <c r="M70" s="54"/>
      <c r="N70" s="55"/>
      <c r="O70" s="56"/>
      <c r="P70" s="54"/>
      <c r="Q70" s="54"/>
      <c r="R70" s="54"/>
      <c r="S70" s="54"/>
      <c r="T70" s="54"/>
      <c r="U70" s="55"/>
      <c r="V70" s="99"/>
      <c r="W70" s="101"/>
      <c r="X70" s="54"/>
      <c r="Y70" s="54"/>
      <c r="Z70" s="54"/>
      <c r="AA70" s="54"/>
      <c r="AB70" s="55"/>
      <c r="AC70" s="56"/>
      <c r="AD70" s="54"/>
      <c r="AE70" s="54"/>
      <c r="AF70" s="54"/>
      <c r="AG70" s="57"/>
      <c r="AH70" s="125"/>
      <c r="AI70" s="125"/>
      <c r="AJ70" s="125"/>
      <c r="AK70" s="125"/>
      <c r="AL70" s="126"/>
      <c r="AN70" s="30"/>
      <c r="AO70" s="30"/>
      <c r="AP70" s="30"/>
      <c r="AQ70" s="30"/>
    </row>
    <row r="71" spans="2:43" ht="18.75" customHeight="1" thickTop="1" x14ac:dyDescent="0.25">
      <c r="B71" s="148" t="s">
        <v>20</v>
      </c>
      <c r="C71" s="149"/>
      <c r="D71" s="125"/>
      <c r="E71" s="125"/>
      <c r="F71" s="125"/>
      <c r="G71" s="125"/>
      <c r="H71" s="125"/>
      <c r="I71" s="125"/>
      <c r="J71" s="125"/>
      <c r="K71" s="125"/>
      <c r="L71" s="125"/>
      <c r="M71" s="125"/>
      <c r="N71" s="125"/>
      <c r="O71" s="125"/>
      <c r="P71" s="125"/>
      <c r="Q71" s="125"/>
      <c r="R71" s="125"/>
      <c r="S71" s="125"/>
      <c r="T71" s="125"/>
      <c r="U71" s="125"/>
      <c r="V71" s="125"/>
      <c r="W71" s="125"/>
      <c r="X71" s="125"/>
      <c r="Y71" s="125"/>
      <c r="Z71" s="125"/>
      <c r="AA71" s="125"/>
      <c r="AB71" s="125"/>
      <c r="AC71" s="125"/>
      <c r="AD71" s="125"/>
      <c r="AE71" s="125"/>
      <c r="AF71" s="125"/>
      <c r="AG71" s="125"/>
      <c r="AH71" s="125"/>
      <c r="AI71" s="125"/>
      <c r="AJ71" s="125"/>
      <c r="AK71" s="125"/>
      <c r="AL71" s="126"/>
      <c r="AN71" s="30"/>
      <c r="AO71" s="30"/>
      <c r="AP71" s="30"/>
      <c r="AQ71" s="30"/>
    </row>
    <row r="72" spans="2:43" ht="18.75" customHeight="1" x14ac:dyDescent="0.25">
      <c r="B72" s="148"/>
      <c r="C72" s="149"/>
      <c r="D72" s="145" t="s">
        <v>7</v>
      </c>
      <c r="E72" s="145"/>
      <c r="F72" s="145"/>
      <c r="G72" s="145"/>
      <c r="H72" s="145"/>
      <c r="I72" s="145"/>
      <c r="J72" s="145"/>
      <c r="K72" s="125"/>
      <c r="L72" s="145" t="s">
        <v>1</v>
      </c>
      <c r="M72" s="145"/>
      <c r="N72" s="145"/>
      <c r="O72" s="145"/>
      <c r="P72" s="145"/>
      <c r="Q72" s="145"/>
      <c r="R72" s="145"/>
      <c r="S72" s="145"/>
      <c r="T72" s="145"/>
      <c r="U72" s="125"/>
      <c r="V72" s="145" t="s">
        <v>2</v>
      </c>
      <c r="W72" s="145"/>
      <c r="X72" s="145"/>
      <c r="Y72" s="145"/>
      <c r="Z72" s="145"/>
      <c r="AA72" s="145"/>
      <c r="AB72" s="145"/>
      <c r="AC72" s="125"/>
      <c r="AD72" s="145" t="s">
        <v>3</v>
      </c>
      <c r="AE72" s="145"/>
      <c r="AF72" s="145"/>
      <c r="AG72" s="145"/>
      <c r="AH72" s="145"/>
      <c r="AI72" s="145"/>
      <c r="AJ72" s="125"/>
      <c r="AK72" s="125"/>
      <c r="AL72" s="126"/>
      <c r="AN72" s="30"/>
      <c r="AO72" s="30"/>
      <c r="AP72" s="30"/>
      <c r="AQ72" s="30"/>
    </row>
    <row r="73" spans="2:43" ht="18.75" customHeight="1" x14ac:dyDescent="0.25">
      <c r="B73" s="127"/>
      <c r="C73" s="128"/>
      <c r="D73" s="3" t="s">
        <v>8</v>
      </c>
      <c r="E73" s="3" t="s">
        <v>9</v>
      </c>
      <c r="F73" s="3" t="s">
        <v>10</v>
      </c>
      <c r="G73" s="3" t="s">
        <v>11</v>
      </c>
      <c r="H73" s="3" t="s">
        <v>4</v>
      </c>
      <c r="I73" s="3" t="s">
        <v>5</v>
      </c>
      <c r="J73" s="3" t="s">
        <v>6</v>
      </c>
      <c r="K73" s="125"/>
      <c r="L73" s="3" t="s">
        <v>8</v>
      </c>
      <c r="M73" s="3" t="s">
        <v>9</v>
      </c>
      <c r="N73" s="3" t="s">
        <v>10</v>
      </c>
      <c r="O73" s="3" t="s">
        <v>11</v>
      </c>
      <c r="P73" s="3" t="s">
        <v>4</v>
      </c>
      <c r="Q73" s="3" t="s">
        <v>5</v>
      </c>
      <c r="R73" s="3" t="s">
        <v>6</v>
      </c>
      <c r="S73" s="3" t="s">
        <v>31</v>
      </c>
      <c r="T73" s="3" t="s">
        <v>32</v>
      </c>
      <c r="U73" s="125"/>
      <c r="V73" s="3" t="s">
        <v>8</v>
      </c>
      <c r="W73" s="3" t="s">
        <v>9</v>
      </c>
      <c r="X73" s="3" t="s">
        <v>10</v>
      </c>
      <c r="Y73" s="3" t="s">
        <v>11</v>
      </c>
      <c r="Z73" s="3" t="s">
        <v>4</v>
      </c>
      <c r="AA73" s="3" t="s">
        <v>5</v>
      </c>
      <c r="AB73" s="3" t="s">
        <v>6</v>
      </c>
      <c r="AC73" s="125"/>
      <c r="AD73" s="3" t="s">
        <v>8</v>
      </c>
      <c r="AE73" s="3" t="s">
        <v>9</v>
      </c>
      <c r="AF73" s="3" t="s">
        <v>10</v>
      </c>
      <c r="AG73" s="3" t="s">
        <v>11</v>
      </c>
      <c r="AH73" s="3" t="s">
        <v>4</v>
      </c>
      <c r="AI73" s="3" t="s">
        <v>5</v>
      </c>
      <c r="AJ73" s="125"/>
      <c r="AK73" s="125"/>
      <c r="AL73" s="126"/>
      <c r="AN73" s="30"/>
      <c r="AO73" s="30"/>
      <c r="AP73" s="30"/>
      <c r="AQ73" s="30"/>
    </row>
    <row r="74" spans="2:43" ht="18.75" customHeight="1" x14ac:dyDescent="0.25">
      <c r="B74" s="127"/>
      <c r="C74" s="128"/>
      <c r="D74" s="2">
        <f t="shared" ref="D74:J74" si="15">V66</f>
        <v>0</v>
      </c>
      <c r="E74" s="2">
        <f t="shared" si="15"/>
        <v>0</v>
      </c>
      <c r="F74" s="2">
        <f t="shared" si="15"/>
        <v>0</v>
      </c>
      <c r="G74" s="2">
        <f t="shared" si="15"/>
        <v>0</v>
      </c>
      <c r="H74" s="2">
        <f t="shared" si="15"/>
        <v>0</v>
      </c>
      <c r="I74" s="2">
        <f t="shared" si="15"/>
        <v>0</v>
      </c>
      <c r="J74" s="2">
        <f t="shared" si="15"/>
        <v>0</v>
      </c>
      <c r="K74" s="125"/>
      <c r="L74" s="2" cm="1">
        <f t="array" ref="L74">SUM(COUNTIF(D70:AH70,{"RH";"RHR"}))+0.5*SUM(COUNTIF(D70:AH70,{"*/RH";"RH/*"}))</f>
        <v>0</v>
      </c>
      <c r="M74" s="2" cm="1">
        <f t="array" ref="M74">SUM(COUNTIF(D70:AH70,{"CH";"CHR"}))+0.5*SUM(COUNTIF(D70:AH70,{"*/CH";"CH/*"}))</f>
        <v>0</v>
      </c>
      <c r="N74" s="2" cm="1">
        <f t="array" ref="N74">SUM(COUNTIF(D70:AH70,{"RR";"RRR"}))+0.5*SUM(COUNTIF(D70:AH70,{"*/RR";"RR/*"}))</f>
        <v>0</v>
      </c>
      <c r="O74" s="2" cm="1">
        <f t="array" ref="O74">SUM(COUNTIF(D70:AH70,{"CV";"CVR"}))+0.5*SUM(COUNTIF(D70:AH70,{"*/CV";"CV/*"}))</f>
        <v>0</v>
      </c>
      <c r="P74" s="2" cm="1">
        <f t="array" ref="P74">SUM(COUNTIF(D70:AH70,{"CN";"CNR"}))+0.5*SUM(COUNTIF(D70:AH70,{"*/CN";"CN/*"}))</f>
        <v>0</v>
      </c>
      <c r="Q74" s="2" cm="1">
        <f t="array" ref="Q74">SUM(COUNTIF(D70:AH70,{"JC";"JCR"}))+0.5*SUM(COUNTIF(D70:AH70,{"*/JC";"JC/*"}))</f>
        <v>0</v>
      </c>
      <c r="R74" s="2">
        <f>COUNTIF(D70:AH70,"MM")</f>
        <v>0</v>
      </c>
      <c r="S74" s="63"/>
      <c r="T74" s="63"/>
      <c r="U74" s="125"/>
      <c r="V74" s="2">
        <f>D74+L74+S74</f>
        <v>0</v>
      </c>
      <c r="W74" s="2">
        <f>E74+M74+T74</f>
        <v>0</v>
      </c>
      <c r="X74" s="2">
        <f t="shared" ref="X74:AB74" si="16">F74+N74</f>
        <v>0</v>
      </c>
      <c r="Y74" s="2">
        <f t="shared" si="16"/>
        <v>0</v>
      </c>
      <c r="Z74" s="2">
        <f t="shared" si="16"/>
        <v>0</v>
      </c>
      <c r="AA74" s="2">
        <f t="shared" si="16"/>
        <v>0</v>
      </c>
      <c r="AB74" s="2">
        <f t="shared" si="16"/>
        <v>0</v>
      </c>
      <c r="AC74" s="125"/>
      <c r="AD74" s="2">
        <f>I2-V74</f>
        <v>52</v>
      </c>
      <c r="AE74" s="2">
        <f>N2-W74</f>
        <v>52</v>
      </c>
      <c r="AF74" s="2">
        <f>S2-X74</f>
        <v>11</v>
      </c>
      <c r="AG74" s="2">
        <f>X2-Y74</f>
        <v>13</v>
      </c>
      <c r="AH74" s="2">
        <f>AH2-Z74</f>
        <v>25</v>
      </c>
      <c r="AI74" s="2">
        <f>AI66-Q74</f>
        <v>13</v>
      </c>
      <c r="AJ74" s="125"/>
      <c r="AK74" s="125"/>
      <c r="AL74" s="126"/>
      <c r="AN74" s="30"/>
      <c r="AO74" s="30"/>
      <c r="AP74" s="30"/>
      <c r="AQ74" s="30"/>
    </row>
    <row r="75" spans="2:43" ht="18.75" customHeight="1" x14ac:dyDescent="0.25">
      <c r="B75" s="127"/>
      <c r="C75" s="128"/>
      <c r="D75" s="125"/>
      <c r="E75" s="125"/>
      <c r="F75" s="125"/>
      <c r="G75" s="125"/>
      <c r="H75" s="125"/>
      <c r="I75" s="125"/>
      <c r="J75" s="125"/>
      <c r="K75" s="125"/>
      <c r="L75" s="125"/>
      <c r="M75" s="125"/>
      <c r="N75" s="125"/>
      <c r="O75" s="125"/>
      <c r="P75" s="125"/>
      <c r="Q75" s="125"/>
      <c r="R75" s="125"/>
      <c r="S75" s="125" t="s">
        <v>40</v>
      </c>
      <c r="T75" s="125" t="s">
        <v>40</v>
      </c>
      <c r="U75" s="125"/>
      <c r="V75" s="125"/>
      <c r="W75" s="125"/>
      <c r="X75" s="125"/>
      <c r="Y75" s="125"/>
      <c r="Z75" s="125"/>
      <c r="AA75" s="125"/>
      <c r="AB75" s="125"/>
      <c r="AC75" s="125"/>
      <c r="AD75" s="125"/>
      <c r="AE75" s="125"/>
      <c r="AF75" s="125"/>
      <c r="AG75" s="125"/>
      <c r="AH75" s="125"/>
      <c r="AI75" s="125"/>
      <c r="AJ75" s="125"/>
      <c r="AK75" s="125"/>
      <c r="AL75" s="126"/>
      <c r="AN75" s="30"/>
      <c r="AO75" s="30"/>
      <c r="AP75" s="30"/>
      <c r="AQ75" s="30"/>
    </row>
    <row r="76" spans="2:43" ht="18.75" customHeight="1" thickBot="1" x14ac:dyDescent="0.3">
      <c r="B76" s="129"/>
      <c r="C76" s="130"/>
      <c r="D76" s="131"/>
      <c r="E76" s="131"/>
      <c r="F76" s="131"/>
      <c r="G76" s="131"/>
      <c r="H76" s="131"/>
      <c r="I76" s="131"/>
      <c r="J76" s="131"/>
      <c r="K76" s="131"/>
      <c r="L76" s="131"/>
      <c r="M76" s="131"/>
      <c r="N76" s="131"/>
      <c r="O76" s="131"/>
      <c r="P76" s="131"/>
      <c r="Q76" s="131"/>
      <c r="R76" s="131"/>
      <c r="S76" s="131"/>
      <c r="T76" s="131"/>
      <c r="U76" s="131"/>
      <c r="V76" s="131"/>
      <c r="W76" s="131"/>
      <c r="X76" s="131"/>
      <c r="Y76" s="131"/>
      <c r="Z76" s="131"/>
      <c r="AA76" s="131"/>
      <c r="AB76" s="131"/>
      <c r="AC76" s="131"/>
      <c r="AD76" s="131"/>
      <c r="AE76" s="131"/>
      <c r="AF76" s="131"/>
      <c r="AG76" s="131"/>
      <c r="AH76" s="131"/>
      <c r="AI76" s="131"/>
      <c r="AJ76" s="131"/>
      <c r="AK76" s="131"/>
      <c r="AL76" s="132"/>
      <c r="AN76" s="30"/>
      <c r="AO76" s="30"/>
      <c r="AP76" s="30"/>
      <c r="AQ76" s="30"/>
    </row>
    <row r="77" spans="2:43" ht="18.75" customHeight="1" thickTop="1" x14ac:dyDescent="0.25">
      <c r="B77" s="129"/>
      <c r="C77" s="130"/>
      <c r="D77" s="10">
        <v>1</v>
      </c>
      <c r="E77" s="6">
        <v>2</v>
      </c>
      <c r="F77" s="7">
        <v>3</v>
      </c>
      <c r="G77" s="5">
        <v>4</v>
      </c>
      <c r="H77" s="5">
        <v>5</v>
      </c>
      <c r="I77" s="5">
        <v>6</v>
      </c>
      <c r="J77" s="5">
        <v>7</v>
      </c>
      <c r="K77" s="5">
        <v>8</v>
      </c>
      <c r="L77" s="6">
        <v>9</v>
      </c>
      <c r="M77" s="7">
        <v>10</v>
      </c>
      <c r="N77" s="5">
        <v>11</v>
      </c>
      <c r="O77" s="5">
        <v>12</v>
      </c>
      <c r="P77" s="5">
        <v>13</v>
      </c>
      <c r="Q77" s="5">
        <v>14</v>
      </c>
      <c r="R77" s="5">
        <v>15</v>
      </c>
      <c r="S77" s="6">
        <v>16</v>
      </c>
      <c r="T77" s="98">
        <v>17</v>
      </c>
      <c r="U77" s="100">
        <v>18</v>
      </c>
      <c r="V77" s="5">
        <v>19</v>
      </c>
      <c r="W77" s="5">
        <v>20</v>
      </c>
      <c r="X77" s="5">
        <v>21</v>
      </c>
      <c r="Y77" s="5">
        <v>22</v>
      </c>
      <c r="Z77" s="6">
        <v>23</v>
      </c>
      <c r="AA77" s="7">
        <v>24</v>
      </c>
      <c r="AB77" s="5">
        <v>25</v>
      </c>
      <c r="AC77" s="5">
        <v>26</v>
      </c>
      <c r="AD77" s="5">
        <v>27</v>
      </c>
      <c r="AE77" s="5">
        <v>28</v>
      </c>
      <c r="AF77" s="5">
        <v>29</v>
      </c>
      <c r="AG77" s="6">
        <v>30</v>
      </c>
      <c r="AH77" s="12">
        <v>31</v>
      </c>
      <c r="AI77" s="131"/>
      <c r="AJ77" s="131"/>
      <c r="AK77" s="131"/>
      <c r="AL77" s="132"/>
      <c r="AN77" s="30"/>
      <c r="AO77" s="30"/>
      <c r="AP77" s="30"/>
      <c r="AQ77" s="30"/>
    </row>
    <row r="78" spans="2:43" ht="18.75" customHeight="1" thickBot="1" x14ac:dyDescent="0.3">
      <c r="B78" s="129"/>
      <c r="C78" s="130"/>
      <c r="D78" s="60"/>
      <c r="E78" s="55"/>
      <c r="F78" s="56"/>
      <c r="G78" s="54"/>
      <c r="H78" s="54"/>
      <c r="I78" s="54"/>
      <c r="J78" s="54"/>
      <c r="K78" s="54"/>
      <c r="L78" s="55"/>
      <c r="M78" s="56"/>
      <c r="N78" s="54"/>
      <c r="O78" s="54"/>
      <c r="P78" s="54"/>
      <c r="Q78" s="54"/>
      <c r="R78" s="54"/>
      <c r="S78" s="55"/>
      <c r="T78" s="99"/>
      <c r="U78" s="101"/>
      <c r="V78" s="54"/>
      <c r="W78" s="54"/>
      <c r="X78" s="54"/>
      <c r="Y78" s="54"/>
      <c r="Z78" s="55"/>
      <c r="AA78" s="56"/>
      <c r="AB78" s="54"/>
      <c r="AC78" s="54"/>
      <c r="AD78" s="54"/>
      <c r="AE78" s="54"/>
      <c r="AF78" s="54"/>
      <c r="AG78" s="55"/>
      <c r="AH78" s="62"/>
      <c r="AI78" s="131"/>
      <c r="AJ78" s="131"/>
      <c r="AK78" s="131"/>
      <c r="AL78" s="132"/>
      <c r="AN78" s="30"/>
      <c r="AO78" s="30"/>
      <c r="AP78" s="30"/>
      <c r="AQ78" s="30"/>
    </row>
    <row r="79" spans="2:43" ht="18.75" customHeight="1" thickTop="1" x14ac:dyDescent="0.25">
      <c r="B79" s="146" t="s">
        <v>21</v>
      </c>
      <c r="C79" s="147"/>
      <c r="D79" s="131"/>
      <c r="E79" s="131"/>
      <c r="F79" s="131"/>
      <c r="G79" s="131"/>
      <c r="H79" s="131"/>
      <c r="I79" s="131"/>
      <c r="J79" s="131"/>
      <c r="K79" s="131"/>
      <c r="L79" s="131"/>
      <c r="M79" s="131"/>
      <c r="N79" s="131"/>
      <c r="O79" s="131"/>
      <c r="P79" s="131"/>
      <c r="Q79" s="131"/>
      <c r="R79" s="131"/>
      <c r="S79" s="131"/>
      <c r="T79" s="131"/>
      <c r="U79" s="131"/>
      <c r="V79" s="131"/>
      <c r="W79" s="131"/>
      <c r="X79" s="131"/>
      <c r="Y79" s="131"/>
      <c r="Z79" s="131"/>
      <c r="AA79" s="131"/>
      <c r="AB79" s="131"/>
      <c r="AC79" s="131"/>
      <c r="AD79" s="131"/>
      <c r="AE79" s="131"/>
      <c r="AF79" s="131"/>
      <c r="AG79" s="131"/>
      <c r="AH79" s="131"/>
      <c r="AI79" s="131"/>
      <c r="AJ79" s="131"/>
      <c r="AK79" s="131"/>
      <c r="AL79" s="132"/>
      <c r="AN79" s="30"/>
      <c r="AO79" s="30"/>
      <c r="AP79" s="30"/>
      <c r="AQ79" s="30"/>
    </row>
    <row r="80" spans="2:43" ht="18.75" customHeight="1" x14ac:dyDescent="0.25">
      <c r="B80" s="146"/>
      <c r="C80" s="147"/>
      <c r="D80" s="145" t="s">
        <v>7</v>
      </c>
      <c r="E80" s="145"/>
      <c r="F80" s="145"/>
      <c r="G80" s="145"/>
      <c r="H80" s="145"/>
      <c r="I80" s="145"/>
      <c r="J80" s="145"/>
      <c r="K80" s="131"/>
      <c r="L80" s="145" t="s">
        <v>1</v>
      </c>
      <c r="M80" s="145"/>
      <c r="N80" s="145"/>
      <c r="O80" s="145"/>
      <c r="P80" s="145"/>
      <c r="Q80" s="145"/>
      <c r="R80" s="145"/>
      <c r="S80" s="145"/>
      <c r="T80" s="145"/>
      <c r="U80" s="131"/>
      <c r="V80" s="145" t="s">
        <v>2</v>
      </c>
      <c r="W80" s="145"/>
      <c r="X80" s="145"/>
      <c r="Y80" s="145"/>
      <c r="Z80" s="145"/>
      <c r="AA80" s="145"/>
      <c r="AB80" s="145"/>
      <c r="AC80" s="131"/>
      <c r="AD80" s="145" t="s">
        <v>3</v>
      </c>
      <c r="AE80" s="145"/>
      <c r="AF80" s="145"/>
      <c r="AG80" s="145"/>
      <c r="AH80" s="145"/>
      <c r="AI80" s="145"/>
      <c r="AJ80" s="131"/>
      <c r="AK80" s="131"/>
      <c r="AL80" s="132"/>
      <c r="AN80" s="30"/>
      <c r="AO80" s="30"/>
      <c r="AP80" s="30"/>
      <c r="AQ80" s="30"/>
    </row>
    <row r="81" spans="2:43" ht="18.75" customHeight="1" x14ac:dyDescent="0.25">
      <c r="B81" s="129"/>
      <c r="C81" s="130"/>
      <c r="D81" s="3" t="s">
        <v>8</v>
      </c>
      <c r="E81" s="3" t="s">
        <v>9</v>
      </c>
      <c r="F81" s="3" t="s">
        <v>10</v>
      </c>
      <c r="G81" s="3" t="s">
        <v>11</v>
      </c>
      <c r="H81" s="3" t="s">
        <v>4</v>
      </c>
      <c r="I81" s="3" t="s">
        <v>5</v>
      </c>
      <c r="J81" s="3" t="s">
        <v>6</v>
      </c>
      <c r="K81" s="131"/>
      <c r="L81" s="3" t="s">
        <v>8</v>
      </c>
      <c r="M81" s="3" t="s">
        <v>9</v>
      </c>
      <c r="N81" s="3" t="s">
        <v>10</v>
      </c>
      <c r="O81" s="3" t="s">
        <v>11</v>
      </c>
      <c r="P81" s="3" t="s">
        <v>4</v>
      </c>
      <c r="Q81" s="3" t="s">
        <v>5</v>
      </c>
      <c r="R81" s="3" t="s">
        <v>6</v>
      </c>
      <c r="S81" s="3" t="s">
        <v>31</v>
      </c>
      <c r="T81" s="3" t="s">
        <v>32</v>
      </c>
      <c r="U81" s="131"/>
      <c r="V81" s="3" t="s">
        <v>8</v>
      </c>
      <c r="W81" s="3" t="s">
        <v>9</v>
      </c>
      <c r="X81" s="3" t="s">
        <v>10</v>
      </c>
      <c r="Y81" s="3" t="s">
        <v>11</v>
      </c>
      <c r="Z81" s="3" t="s">
        <v>4</v>
      </c>
      <c r="AA81" s="3" t="s">
        <v>5</v>
      </c>
      <c r="AB81" s="3" t="s">
        <v>6</v>
      </c>
      <c r="AC81" s="131"/>
      <c r="AD81" s="3" t="s">
        <v>8</v>
      </c>
      <c r="AE81" s="3" t="s">
        <v>9</v>
      </c>
      <c r="AF81" s="3" t="s">
        <v>10</v>
      </c>
      <c r="AG81" s="3" t="s">
        <v>11</v>
      </c>
      <c r="AH81" s="3" t="s">
        <v>4</v>
      </c>
      <c r="AI81" s="3" t="s">
        <v>5</v>
      </c>
      <c r="AJ81" s="131"/>
      <c r="AK81" s="131"/>
      <c r="AL81" s="132"/>
      <c r="AN81" s="30"/>
      <c r="AO81" s="30"/>
      <c r="AP81" s="30"/>
      <c r="AQ81" s="30"/>
    </row>
    <row r="82" spans="2:43" ht="18.75" customHeight="1" x14ac:dyDescent="0.25">
      <c r="B82" s="129"/>
      <c r="C82" s="130"/>
      <c r="D82" s="2">
        <f t="shared" ref="D82:J82" si="17">V74</f>
        <v>0</v>
      </c>
      <c r="E82" s="2">
        <f t="shared" si="17"/>
        <v>0</v>
      </c>
      <c r="F82" s="2">
        <f t="shared" si="17"/>
        <v>0</v>
      </c>
      <c r="G82" s="2">
        <f t="shared" si="17"/>
        <v>0</v>
      </c>
      <c r="H82" s="2">
        <f t="shared" si="17"/>
        <v>0</v>
      </c>
      <c r="I82" s="2">
        <f t="shared" si="17"/>
        <v>0</v>
      </c>
      <c r="J82" s="2">
        <f t="shared" si="17"/>
        <v>0</v>
      </c>
      <c r="K82" s="131"/>
      <c r="L82" s="2" cm="1">
        <f t="array" ref="L82">SUM(COUNTIF(D78:AH78,{"RH";"RHR"}))+0.5*SUM(COUNTIF(D78:AH78,{"*/RH";"RH/*"}))</f>
        <v>0</v>
      </c>
      <c r="M82" s="2" cm="1">
        <f t="array" ref="M82">SUM(COUNTIF(D78:AH78,{"CH";"CHR"}))+0.5*SUM(COUNTIF(D78:AH78,{"*/CH";"CH/*"}))</f>
        <v>0</v>
      </c>
      <c r="N82" s="2" cm="1">
        <f t="array" ref="N82">SUM(COUNTIF(D78:AH78,{"RR";"RRR"}))+0.5*SUM(COUNTIF(D78:AH78,{"*/RR";"RR/*"}))</f>
        <v>0</v>
      </c>
      <c r="O82" s="2" cm="1">
        <f t="array" ref="O82">SUM(COUNTIF(D78:AH78,{"CV";"CVR"}))+0.5*SUM(COUNTIF(D78:AH78,{"*/CV";"CV/*"}))</f>
        <v>0</v>
      </c>
      <c r="P82" s="2" cm="1">
        <f t="array" ref="P82">SUM(COUNTIF(D78:AH78,{"CN";"CNR"}))+0.5*SUM(COUNTIF(D78:AH78,{"*/CN";"CN/*"}))</f>
        <v>0</v>
      </c>
      <c r="Q82" s="2" cm="1">
        <f t="array" ref="Q82">SUM(COUNTIF(D78:AH78,{"JC";"JCR"}))+0.5*SUM(COUNTIF(D78:AH78,{"*/JC";"JC/*"}))</f>
        <v>0</v>
      </c>
      <c r="R82" s="2">
        <f>COUNTIF(D78:AH78,"MM")</f>
        <v>0</v>
      </c>
      <c r="S82" s="63"/>
      <c r="T82" s="63"/>
      <c r="U82" s="131"/>
      <c r="V82" s="2">
        <f>D82+L82+S82</f>
        <v>0</v>
      </c>
      <c r="W82" s="2">
        <f>E82+M82+T82</f>
        <v>0</v>
      </c>
      <c r="X82" s="2">
        <f t="shared" ref="X82:AB82" si="18">F82+N82</f>
        <v>0</v>
      </c>
      <c r="Y82" s="2">
        <f t="shared" si="18"/>
        <v>0</v>
      </c>
      <c r="Z82" s="2">
        <f t="shared" si="18"/>
        <v>0</v>
      </c>
      <c r="AA82" s="2">
        <f t="shared" si="18"/>
        <v>0</v>
      </c>
      <c r="AB82" s="2">
        <f t="shared" si="18"/>
        <v>0</v>
      </c>
      <c r="AC82" s="131"/>
      <c r="AD82" s="2">
        <f>I2-V82</f>
        <v>52</v>
      </c>
      <c r="AE82" s="2">
        <f>N2-W82</f>
        <v>52</v>
      </c>
      <c r="AF82" s="2">
        <f>S2-X82</f>
        <v>11</v>
      </c>
      <c r="AG82" s="2">
        <f>X2-Y82</f>
        <v>13</v>
      </c>
      <c r="AH82" s="2">
        <f>AH2-Z82</f>
        <v>25</v>
      </c>
      <c r="AI82" s="2">
        <f>AI74-Q82</f>
        <v>13</v>
      </c>
      <c r="AJ82" s="131"/>
      <c r="AK82" s="131"/>
      <c r="AL82" s="132"/>
      <c r="AN82" s="30"/>
      <c r="AO82" s="30"/>
      <c r="AP82" s="30"/>
      <c r="AQ82" s="30"/>
    </row>
    <row r="83" spans="2:43" ht="18.75" customHeight="1" x14ac:dyDescent="0.25">
      <c r="B83" s="138"/>
      <c r="C83" s="131"/>
      <c r="D83" s="131"/>
      <c r="E83" s="131"/>
      <c r="F83" s="131"/>
      <c r="G83" s="131"/>
      <c r="H83" s="131"/>
      <c r="I83" s="131"/>
      <c r="J83" s="131"/>
      <c r="K83" s="131"/>
      <c r="L83" s="131"/>
      <c r="M83" s="131"/>
      <c r="N83" s="131"/>
      <c r="O83" s="131"/>
      <c r="P83" s="131"/>
      <c r="Q83" s="131"/>
      <c r="R83" s="131"/>
      <c r="S83" s="131" t="s">
        <v>40</v>
      </c>
      <c r="T83" s="131" t="s">
        <v>40</v>
      </c>
      <c r="U83" s="131"/>
      <c r="V83" s="131"/>
      <c r="W83" s="131"/>
      <c r="X83" s="131"/>
      <c r="Y83" s="131"/>
      <c r="Z83" s="131"/>
      <c r="AA83" s="131"/>
      <c r="AB83" s="131"/>
      <c r="AC83" s="131"/>
      <c r="AD83" s="131"/>
      <c r="AE83" s="131"/>
      <c r="AF83" s="131"/>
      <c r="AG83" s="131"/>
      <c r="AH83" s="131"/>
      <c r="AI83" s="131"/>
      <c r="AJ83" s="131"/>
      <c r="AK83" s="131"/>
      <c r="AL83" s="132"/>
      <c r="AN83" s="30"/>
      <c r="AO83" s="30"/>
      <c r="AP83" s="30"/>
      <c r="AQ83" s="30"/>
    </row>
    <row r="84" spans="2:43" ht="18.75" customHeight="1" thickBot="1" x14ac:dyDescent="0.35">
      <c r="B84" s="134"/>
      <c r="C84" s="135"/>
      <c r="D84" s="136"/>
      <c r="E84" s="136"/>
      <c r="F84" s="136"/>
      <c r="G84" s="136"/>
      <c r="H84" s="136"/>
      <c r="I84" s="136"/>
      <c r="J84" s="136"/>
      <c r="K84" s="136"/>
      <c r="L84" s="136"/>
      <c r="M84" s="136"/>
      <c r="N84" s="136"/>
      <c r="O84" s="136"/>
      <c r="P84" s="136"/>
      <c r="Q84" s="136"/>
      <c r="R84" s="136"/>
      <c r="S84" s="136"/>
      <c r="T84" s="136"/>
      <c r="U84" s="136"/>
      <c r="V84" s="136"/>
      <c r="W84" s="136"/>
      <c r="X84" s="136"/>
      <c r="Y84" s="136"/>
      <c r="Z84" s="136"/>
      <c r="AA84" s="136"/>
      <c r="AB84" s="136"/>
      <c r="AC84" s="136"/>
      <c r="AD84" s="136"/>
      <c r="AE84" s="136"/>
      <c r="AF84" s="136"/>
      <c r="AG84" s="136"/>
      <c r="AH84" s="136"/>
      <c r="AI84" s="136"/>
      <c r="AJ84" s="136"/>
      <c r="AK84" s="136"/>
      <c r="AL84" s="137"/>
      <c r="AN84" s="30"/>
      <c r="AO84" s="30"/>
      <c r="AP84" s="30"/>
      <c r="AQ84" s="30"/>
    </row>
    <row r="85" spans="2:43" ht="18.75" customHeight="1" thickTop="1" x14ac:dyDescent="0.25">
      <c r="B85" s="127"/>
      <c r="C85" s="128"/>
      <c r="D85" s="4">
        <v>1</v>
      </c>
      <c r="E85" s="5">
        <v>2</v>
      </c>
      <c r="F85" s="5">
        <v>3</v>
      </c>
      <c r="G85" s="5">
        <v>4</v>
      </c>
      <c r="H85" s="5">
        <v>5</v>
      </c>
      <c r="I85" s="6">
        <v>6</v>
      </c>
      <c r="J85" s="7">
        <v>7</v>
      </c>
      <c r="K85" s="5">
        <v>8</v>
      </c>
      <c r="L85" s="5">
        <v>9</v>
      </c>
      <c r="M85" s="5">
        <v>10</v>
      </c>
      <c r="N85" s="7">
        <v>11</v>
      </c>
      <c r="O85" s="5">
        <v>12</v>
      </c>
      <c r="P85" s="6">
        <v>13</v>
      </c>
      <c r="Q85" s="98">
        <v>14</v>
      </c>
      <c r="R85" s="100">
        <v>15</v>
      </c>
      <c r="S85" s="5">
        <v>16</v>
      </c>
      <c r="T85" s="5">
        <v>17</v>
      </c>
      <c r="U85" s="5">
        <v>18</v>
      </c>
      <c r="V85" s="5">
        <v>19</v>
      </c>
      <c r="W85" s="6">
        <v>20</v>
      </c>
      <c r="X85" s="7">
        <v>21</v>
      </c>
      <c r="Y85" s="5">
        <v>22</v>
      </c>
      <c r="Z85" s="5">
        <v>23</v>
      </c>
      <c r="AA85" s="5">
        <v>24</v>
      </c>
      <c r="AB85" s="5">
        <v>25</v>
      </c>
      <c r="AC85" s="5">
        <v>26</v>
      </c>
      <c r="AD85" s="6">
        <v>27</v>
      </c>
      <c r="AE85" s="7">
        <v>28</v>
      </c>
      <c r="AF85" s="5">
        <v>29</v>
      </c>
      <c r="AG85" s="8">
        <v>30</v>
      </c>
      <c r="AH85" s="139"/>
      <c r="AI85" s="125"/>
      <c r="AJ85" s="125"/>
      <c r="AK85" s="125"/>
      <c r="AL85" s="126"/>
      <c r="AN85" s="30"/>
      <c r="AO85" s="30"/>
      <c r="AP85" s="30"/>
      <c r="AQ85" s="30"/>
    </row>
    <row r="86" spans="2:43" ht="18.75" customHeight="1" thickBot="1" x14ac:dyDescent="0.3">
      <c r="B86" s="127"/>
      <c r="C86" s="128"/>
      <c r="D86" s="53"/>
      <c r="E86" s="54"/>
      <c r="F86" s="54"/>
      <c r="G86" s="54"/>
      <c r="H86" s="54"/>
      <c r="I86" s="55"/>
      <c r="J86" s="56"/>
      <c r="K86" s="54"/>
      <c r="L86" s="54"/>
      <c r="M86" s="54"/>
      <c r="N86" s="56"/>
      <c r="O86" s="54"/>
      <c r="P86" s="55"/>
      <c r="Q86" s="99"/>
      <c r="R86" s="101"/>
      <c r="S86" s="54"/>
      <c r="T86" s="54"/>
      <c r="U86" s="54"/>
      <c r="V86" s="54"/>
      <c r="W86" s="55"/>
      <c r="X86" s="56"/>
      <c r="Y86" s="54"/>
      <c r="Z86" s="54"/>
      <c r="AA86" s="54"/>
      <c r="AB86" s="54"/>
      <c r="AC86" s="54"/>
      <c r="AD86" s="55"/>
      <c r="AE86" s="56"/>
      <c r="AF86" s="54"/>
      <c r="AG86" s="57"/>
      <c r="AH86" s="125"/>
      <c r="AI86" s="125"/>
      <c r="AJ86" s="125"/>
      <c r="AK86" s="125"/>
      <c r="AL86" s="126"/>
      <c r="AN86" s="30"/>
      <c r="AO86" s="30"/>
      <c r="AP86" s="30"/>
      <c r="AQ86" s="30"/>
    </row>
    <row r="87" spans="2:43" ht="18.75" customHeight="1" thickTop="1" x14ac:dyDescent="0.25">
      <c r="B87" s="148" t="s">
        <v>22</v>
      </c>
      <c r="C87" s="149"/>
      <c r="D87" s="125"/>
      <c r="E87" s="125"/>
      <c r="F87" s="125"/>
      <c r="G87" s="125"/>
      <c r="H87" s="125"/>
      <c r="I87" s="125"/>
      <c r="J87" s="125"/>
      <c r="K87" s="125"/>
      <c r="L87" s="125"/>
      <c r="M87" s="125"/>
      <c r="N87" s="125"/>
      <c r="O87" s="125"/>
      <c r="P87" s="125"/>
      <c r="Q87" s="125"/>
      <c r="R87" s="125"/>
      <c r="S87" s="125"/>
      <c r="T87" s="125"/>
      <c r="U87" s="125"/>
      <c r="V87" s="125"/>
      <c r="W87" s="125"/>
      <c r="X87" s="125"/>
      <c r="Y87" s="125"/>
      <c r="Z87" s="125"/>
      <c r="AA87" s="125"/>
      <c r="AB87" s="125"/>
      <c r="AC87" s="125"/>
      <c r="AD87" s="125"/>
      <c r="AE87" s="125"/>
      <c r="AF87" s="125"/>
      <c r="AG87" s="125"/>
      <c r="AH87" s="125"/>
      <c r="AI87" s="125"/>
      <c r="AJ87" s="125"/>
      <c r="AK87" s="125"/>
      <c r="AL87" s="126"/>
      <c r="AN87" s="30"/>
      <c r="AO87" s="30"/>
      <c r="AP87" s="30"/>
      <c r="AQ87" s="30"/>
    </row>
    <row r="88" spans="2:43" ht="18.75" customHeight="1" x14ac:dyDescent="0.25">
      <c r="B88" s="148"/>
      <c r="C88" s="149"/>
      <c r="D88" s="145" t="s">
        <v>7</v>
      </c>
      <c r="E88" s="145"/>
      <c r="F88" s="145"/>
      <c r="G88" s="145"/>
      <c r="H88" s="145"/>
      <c r="I88" s="145"/>
      <c r="J88" s="145"/>
      <c r="K88" s="125"/>
      <c r="L88" s="145" t="s">
        <v>1</v>
      </c>
      <c r="M88" s="145"/>
      <c r="N88" s="145"/>
      <c r="O88" s="145"/>
      <c r="P88" s="145"/>
      <c r="Q88" s="145"/>
      <c r="R88" s="145"/>
      <c r="S88" s="145"/>
      <c r="T88" s="145"/>
      <c r="U88" s="125"/>
      <c r="V88" s="145" t="s">
        <v>2</v>
      </c>
      <c r="W88" s="145"/>
      <c r="X88" s="145"/>
      <c r="Y88" s="145"/>
      <c r="Z88" s="145"/>
      <c r="AA88" s="145"/>
      <c r="AB88" s="145"/>
      <c r="AC88" s="125"/>
      <c r="AD88" s="145" t="s">
        <v>3</v>
      </c>
      <c r="AE88" s="145"/>
      <c r="AF88" s="145"/>
      <c r="AG88" s="145"/>
      <c r="AH88" s="145"/>
      <c r="AI88" s="145"/>
      <c r="AJ88" s="125"/>
      <c r="AK88" s="125"/>
      <c r="AL88" s="126"/>
      <c r="AN88" s="30"/>
      <c r="AO88" s="30"/>
      <c r="AP88" s="30"/>
      <c r="AQ88" s="30"/>
    </row>
    <row r="89" spans="2:43" ht="18.75" customHeight="1" x14ac:dyDescent="0.25">
      <c r="B89" s="127"/>
      <c r="C89" s="128"/>
      <c r="D89" s="3" t="s">
        <v>8</v>
      </c>
      <c r="E89" s="3" t="s">
        <v>9</v>
      </c>
      <c r="F89" s="3" t="s">
        <v>10</v>
      </c>
      <c r="G89" s="3" t="s">
        <v>11</v>
      </c>
      <c r="H89" s="3" t="s">
        <v>4</v>
      </c>
      <c r="I89" s="3" t="s">
        <v>5</v>
      </c>
      <c r="J89" s="3" t="s">
        <v>6</v>
      </c>
      <c r="K89" s="125"/>
      <c r="L89" s="3" t="s">
        <v>8</v>
      </c>
      <c r="M89" s="3" t="s">
        <v>9</v>
      </c>
      <c r="N89" s="3" t="s">
        <v>10</v>
      </c>
      <c r="O89" s="3" t="s">
        <v>11</v>
      </c>
      <c r="P89" s="3" t="s">
        <v>4</v>
      </c>
      <c r="Q89" s="3" t="s">
        <v>5</v>
      </c>
      <c r="R89" s="3" t="s">
        <v>6</v>
      </c>
      <c r="S89" s="3" t="s">
        <v>31</v>
      </c>
      <c r="T89" s="3" t="s">
        <v>32</v>
      </c>
      <c r="U89" s="125"/>
      <c r="V89" s="3" t="s">
        <v>8</v>
      </c>
      <c r="W89" s="3" t="s">
        <v>9</v>
      </c>
      <c r="X89" s="3" t="s">
        <v>10</v>
      </c>
      <c r="Y89" s="3" t="s">
        <v>11</v>
      </c>
      <c r="Z89" s="3" t="s">
        <v>4</v>
      </c>
      <c r="AA89" s="3" t="s">
        <v>5</v>
      </c>
      <c r="AB89" s="3" t="s">
        <v>6</v>
      </c>
      <c r="AC89" s="125"/>
      <c r="AD89" s="3" t="s">
        <v>8</v>
      </c>
      <c r="AE89" s="3" t="s">
        <v>9</v>
      </c>
      <c r="AF89" s="3" t="s">
        <v>10</v>
      </c>
      <c r="AG89" s="3" t="s">
        <v>11</v>
      </c>
      <c r="AH89" s="3" t="s">
        <v>4</v>
      </c>
      <c r="AI89" s="3" t="s">
        <v>5</v>
      </c>
      <c r="AJ89" s="125"/>
      <c r="AK89" s="125"/>
      <c r="AL89" s="126"/>
      <c r="AN89" s="30"/>
      <c r="AO89" s="30"/>
      <c r="AP89" s="30"/>
      <c r="AQ89" s="30"/>
    </row>
    <row r="90" spans="2:43" ht="18.75" customHeight="1" x14ac:dyDescent="0.25">
      <c r="B90" s="127"/>
      <c r="C90" s="128"/>
      <c r="D90" s="2">
        <f t="shared" ref="D90:J90" si="19">V82</f>
        <v>0</v>
      </c>
      <c r="E90" s="2">
        <f t="shared" si="19"/>
        <v>0</v>
      </c>
      <c r="F90" s="2">
        <f t="shared" si="19"/>
        <v>0</v>
      </c>
      <c r="G90" s="2">
        <f t="shared" si="19"/>
        <v>0</v>
      </c>
      <c r="H90" s="2">
        <f t="shared" si="19"/>
        <v>0</v>
      </c>
      <c r="I90" s="2">
        <f t="shared" si="19"/>
        <v>0</v>
      </c>
      <c r="J90" s="2">
        <f t="shared" si="19"/>
        <v>0</v>
      </c>
      <c r="K90" s="125"/>
      <c r="L90" s="2" cm="1">
        <f t="array" ref="L90">SUM(COUNTIF(D86:AH86,{"RH";"RHR"}))+0.5*SUM(COUNTIF(D86:AH86,{"*/RH";"RH/*"}))</f>
        <v>0</v>
      </c>
      <c r="M90" s="2" cm="1">
        <f t="array" ref="M90">SUM(COUNTIF(D86:AH86,{"CH";"CHR"}))+0.5*SUM(COUNTIF(D86:AH86,{"*/CH";"CH/*"}))</f>
        <v>0</v>
      </c>
      <c r="N90" s="2" cm="1">
        <f t="array" ref="N90">SUM(COUNTIF(D86:AH86,{"RR";"RRR"}))+0.5*SUM(COUNTIF(D86:AH86,{"*/RR";"RR/*"}))</f>
        <v>0</v>
      </c>
      <c r="O90" s="2" cm="1">
        <f t="array" ref="O90">SUM(COUNTIF(D86:AH86,{"CV";"CVR"}))+0.5*SUM(COUNTIF(D86:AH86,{"*/CV";"CV/*"}))</f>
        <v>0</v>
      </c>
      <c r="P90" s="2" cm="1">
        <f t="array" ref="P90">SUM(COUNTIF(D86:AH86,{"CN";"CNR"}))+0.5*SUM(COUNTIF(D86:AH86,{"*/CN";"CN/*"}))</f>
        <v>0</v>
      </c>
      <c r="Q90" s="2" cm="1">
        <f t="array" ref="Q90">SUM(COUNTIF(D86:AH86,{"JC";"JCR"}))+0.5*SUM(COUNTIF(D86:AH86,{"*/JC";"JC/*"}))</f>
        <v>0</v>
      </c>
      <c r="R90" s="2">
        <f>COUNTIF(D86:AH86,"MM")</f>
        <v>0</v>
      </c>
      <c r="S90" s="63"/>
      <c r="T90" s="63"/>
      <c r="U90" s="125"/>
      <c r="V90" s="2">
        <f>D90+L90+S90</f>
        <v>0</v>
      </c>
      <c r="W90" s="2">
        <f>E90+M90+T90</f>
        <v>0</v>
      </c>
      <c r="X90" s="2">
        <f t="shared" ref="X90:AB90" si="20">F90+N90</f>
        <v>0</v>
      </c>
      <c r="Y90" s="2">
        <f t="shared" si="20"/>
        <v>0</v>
      </c>
      <c r="Z90" s="2">
        <f t="shared" si="20"/>
        <v>0</v>
      </c>
      <c r="AA90" s="2">
        <f t="shared" si="20"/>
        <v>0</v>
      </c>
      <c r="AB90" s="2">
        <f t="shared" si="20"/>
        <v>0</v>
      </c>
      <c r="AC90" s="125"/>
      <c r="AD90" s="2">
        <f>I2-V90</f>
        <v>52</v>
      </c>
      <c r="AE90" s="2">
        <f>N2-W90</f>
        <v>52</v>
      </c>
      <c r="AF90" s="2">
        <f>S2-X90</f>
        <v>11</v>
      </c>
      <c r="AG90" s="2">
        <f>X2-Y90</f>
        <v>13</v>
      </c>
      <c r="AH90" s="2">
        <f>AH2-Z90</f>
        <v>25</v>
      </c>
      <c r="AI90" s="2">
        <f>AI82-Q90</f>
        <v>13</v>
      </c>
      <c r="AJ90" s="125"/>
      <c r="AK90" s="125"/>
      <c r="AL90" s="126"/>
      <c r="AN90" s="30"/>
      <c r="AO90" s="30"/>
      <c r="AP90" s="30"/>
      <c r="AQ90" s="30"/>
    </row>
    <row r="91" spans="2:43" ht="18.75" customHeight="1" x14ac:dyDescent="0.25">
      <c r="B91" s="127"/>
      <c r="C91" s="128"/>
      <c r="D91" s="125"/>
      <c r="E91" s="125"/>
      <c r="F91" s="125"/>
      <c r="G91" s="125"/>
      <c r="H91" s="125"/>
      <c r="I91" s="125"/>
      <c r="J91" s="125"/>
      <c r="K91" s="125"/>
      <c r="L91" s="125"/>
      <c r="M91" s="125"/>
      <c r="N91" s="125"/>
      <c r="O91" s="125"/>
      <c r="P91" s="125"/>
      <c r="Q91" s="125"/>
      <c r="R91" s="125"/>
      <c r="S91" s="125" t="s">
        <v>40</v>
      </c>
      <c r="T91" s="125" t="s">
        <v>40</v>
      </c>
      <c r="U91" s="125"/>
      <c r="V91" s="125"/>
      <c r="W91" s="125"/>
      <c r="X91" s="125"/>
      <c r="Y91" s="125"/>
      <c r="Z91" s="125"/>
      <c r="AA91" s="125"/>
      <c r="AB91" s="125"/>
      <c r="AC91" s="125"/>
      <c r="AD91" s="125"/>
      <c r="AE91" s="125"/>
      <c r="AF91" s="125"/>
      <c r="AG91" s="125"/>
      <c r="AH91" s="125"/>
      <c r="AI91" s="125"/>
      <c r="AJ91" s="125"/>
      <c r="AK91" s="125"/>
      <c r="AL91" s="126"/>
      <c r="AN91" s="30"/>
      <c r="AO91" s="30"/>
      <c r="AP91" s="30"/>
      <c r="AQ91" s="30"/>
    </row>
    <row r="92" spans="2:43" ht="18.75" customHeight="1" thickBot="1" x14ac:dyDescent="0.3">
      <c r="B92" s="129"/>
      <c r="C92" s="130"/>
      <c r="D92" s="131"/>
      <c r="E92" s="131"/>
      <c r="F92" s="131"/>
      <c r="G92" s="131"/>
      <c r="H92" s="131"/>
      <c r="I92" s="131"/>
      <c r="J92" s="131"/>
      <c r="K92" s="131"/>
      <c r="L92" s="131"/>
      <c r="M92" s="131"/>
      <c r="N92" s="131"/>
      <c r="O92" s="131"/>
      <c r="P92" s="131"/>
      <c r="Q92" s="131"/>
      <c r="R92" s="131"/>
      <c r="S92" s="131"/>
      <c r="T92" s="131"/>
      <c r="U92" s="131"/>
      <c r="V92" s="131"/>
      <c r="W92" s="131"/>
      <c r="X92" s="131"/>
      <c r="Y92" s="131"/>
      <c r="Z92" s="131"/>
      <c r="AA92" s="131"/>
      <c r="AB92" s="131"/>
      <c r="AC92" s="131"/>
      <c r="AD92" s="131"/>
      <c r="AE92" s="131"/>
      <c r="AF92" s="131"/>
      <c r="AG92" s="131"/>
      <c r="AH92" s="131"/>
      <c r="AI92" s="131"/>
      <c r="AJ92" s="131"/>
      <c r="AK92" s="131"/>
      <c r="AL92" s="132"/>
      <c r="AN92" s="30"/>
      <c r="AO92" s="30"/>
      <c r="AP92" s="30"/>
      <c r="AQ92" s="30"/>
    </row>
    <row r="93" spans="2:43" ht="18.75" customHeight="1" thickTop="1" x14ac:dyDescent="0.25">
      <c r="B93" s="129"/>
      <c r="C93" s="130"/>
      <c r="D93" s="10">
        <v>1</v>
      </c>
      <c r="E93" s="5">
        <v>2</v>
      </c>
      <c r="F93" s="5">
        <v>3</v>
      </c>
      <c r="G93" s="6">
        <v>4</v>
      </c>
      <c r="H93" s="7">
        <v>5</v>
      </c>
      <c r="I93" s="5">
        <v>6</v>
      </c>
      <c r="J93" s="5">
        <v>7</v>
      </c>
      <c r="K93" s="5">
        <v>8</v>
      </c>
      <c r="L93" s="5">
        <v>9</v>
      </c>
      <c r="M93" s="5">
        <v>10</v>
      </c>
      <c r="N93" s="6">
        <v>11</v>
      </c>
      <c r="O93" s="98">
        <v>12</v>
      </c>
      <c r="P93" s="100">
        <v>13</v>
      </c>
      <c r="Q93" s="5">
        <v>14</v>
      </c>
      <c r="R93" s="5">
        <v>15</v>
      </c>
      <c r="S93" s="5">
        <v>16</v>
      </c>
      <c r="T93" s="5">
        <v>17</v>
      </c>
      <c r="U93" s="6">
        <v>18</v>
      </c>
      <c r="V93" s="7">
        <v>19</v>
      </c>
      <c r="W93" s="5">
        <v>20</v>
      </c>
      <c r="X93" s="5">
        <v>21</v>
      </c>
      <c r="Y93" s="5">
        <v>22</v>
      </c>
      <c r="Z93" s="5">
        <v>23</v>
      </c>
      <c r="AA93" s="5">
        <v>24</v>
      </c>
      <c r="AB93" s="7">
        <v>25</v>
      </c>
      <c r="AC93" s="7">
        <v>26</v>
      </c>
      <c r="AD93" s="5">
        <v>27</v>
      </c>
      <c r="AE93" s="5">
        <v>28</v>
      </c>
      <c r="AF93" s="5">
        <v>29</v>
      </c>
      <c r="AG93" s="5">
        <v>30</v>
      </c>
      <c r="AH93" s="8">
        <v>31</v>
      </c>
      <c r="AI93" s="131"/>
      <c r="AJ93" s="131"/>
      <c r="AK93" s="131"/>
      <c r="AL93" s="132"/>
      <c r="AN93" s="30"/>
      <c r="AO93" s="30"/>
      <c r="AP93" s="30"/>
      <c r="AQ93" s="30"/>
    </row>
    <row r="94" spans="2:43" ht="18.75" customHeight="1" thickBot="1" x14ac:dyDescent="0.3">
      <c r="B94" s="129"/>
      <c r="C94" s="130"/>
      <c r="D94" s="60"/>
      <c r="E94" s="54"/>
      <c r="F94" s="54"/>
      <c r="G94" s="55"/>
      <c r="H94" s="56"/>
      <c r="I94" s="54"/>
      <c r="J94" s="54"/>
      <c r="K94" s="54"/>
      <c r="L94" s="54"/>
      <c r="M94" s="54"/>
      <c r="N94" s="55"/>
      <c r="O94" s="99"/>
      <c r="P94" s="101"/>
      <c r="Q94" s="54"/>
      <c r="R94" s="54"/>
      <c r="S94" s="54"/>
      <c r="T94" s="54"/>
      <c r="U94" s="55"/>
      <c r="V94" s="56"/>
      <c r="W94" s="54"/>
      <c r="X94" s="54"/>
      <c r="Y94" s="54"/>
      <c r="Z94" s="54"/>
      <c r="AA94" s="54"/>
      <c r="AB94" s="56"/>
      <c r="AC94" s="56"/>
      <c r="AD94" s="54"/>
      <c r="AE94" s="54"/>
      <c r="AF94" s="54"/>
      <c r="AG94" s="54"/>
      <c r="AH94" s="57"/>
      <c r="AI94" s="131"/>
      <c r="AJ94" s="131"/>
      <c r="AK94" s="131"/>
      <c r="AL94" s="132"/>
      <c r="AN94" s="30"/>
      <c r="AO94" s="30"/>
      <c r="AP94" s="30"/>
      <c r="AQ94" s="30"/>
    </row>
    <row r="95" spans="2:43" ht="18.75" customHeight="1" thickTop="1" x14ac:dyDescent="0.25">
      <c r="B95" s="146" t="s">
        <v>23</v>
      </c>
      <c r="C95" s="147"/>
      <c r="D95" s="131"/>
      <c r="E95" s="131"/>
      <c r="F95" s="131"/>
      <c r="G95" s="131"/>
      <c r="H95" s="131"/>
      <c r="I95" s="131"/>
      <c r="J95" s="131"/>
      <c r="K95" s="131"/>
      <c r="L95" s="131"/>
      <c r="M95" s="131"/>
      <c r="N95" s="131"/>
      <c r="O95" s="131"/>
      <c r="P95" s="131"/>
      <c r="Q95" s="131"/>
      <c r="R95" s="131"/>
      <c r="S95" s="131"/>
      <c r="T95" s="131"/>
      <c r="U95" s="131"/>
      <c r="V95" s="131"/>
      <c r="W95" s="131"/>
      <c r="X95" s="131"/>
      <c r="Y95" s="131"/>
      <c r="Z95" s="131"/>
      <c r="AA95" s="131"/>
      <c r="AB95" s="131"/>
      <c r="AC95" s="131"/>
      <c r="AD95" s="131"/>
      <c r="AE95" s="131"/>
      <c r="AF95" s="131"/>
      <c r="AG95" s="131"/>
      <c r="AH95" s="131"/>
      <c r="AI95" s="131"/>
      <c r="AJ95" s="131"/>
      <c r="AK95" s="131"/>
      <c r="AL95" s="132"/>
      <c r="AN95" s="30"/>
      <c r="AO95" s="30"/>
      <c r="AP95" s="30"/>
      <c r="AQ95" s="30"/>
    </row>
    <row r="96" spans="2:43" ht="18.75" customHeight="1" x14ac:dyDescent="0.25">
      <c r="B96" s="146"/>
      <c r="C96" s="147"/>
      <c r="D96" s="145" t="s">
        <v>7</v>
      </c>
      <c r="E96" s="145"/>
      <c r="F96" s="145"/>
      <c r="G96" s="145"/>
      <c r="H96" s="145"/>
      <c r="I96" s="145"/>
      <c r="J96" s="145"/>
      <c r="K96" s="131"/>
      <c r="L96" s="145" t="s">
        <v>1</v>
      </c>
      <c r="M96" s="145"/>
      <c r="N96" s="145"/>
      <c r="O96" s="145"/>
      <c r="P96" s="145"/>
      <c r="Q96" s="145"/>
      <c r="R96" s="145"/>
      <c r="S96" s="145"/>
      <c r="T96" s="145"/>
      <c r="U96" s="131"/>
      <c r="V96" s="145" t="s">
        <v>2</v>
      </c>
      <c r="W96" s="145"/>
      <c r="X96" s="145"/>
      <c r="Y96" s="145"/>
      <c r="Z96" s="145"/>
      <c r="AA96" s="145"/>
      <c r="AB96" s="145"/>
      <c r="AC96" s="131"/>
      <c r="AD96" s="145" t="s">
        <v>3</v>
      </c>
      <c r="AE96" s="145"/>
      <c r="AF96" s="145"/>
      <c r="AG96" s="145"/>
      <c r="AH96" s="145"/>
      <c r="AI96" s="145"/>
      <c r="AJ96" s="131"/>
      <c r="AK96" s="131"/>
      <c r="AL96" s="132"/>
      <c r="AN96" s="30"/>
      <c r="AO96" s="30"/>
      <c r="AP96" s="30"/>
      <c r="AQ96" s="30"/>
    </row>
    <row r="97" spans="2:43" ht="18.75" customHeight="1" x14ac:dyDescent="0.25">
      <c r="B97" s="129"/>
      <c r="C97" s="130"/>
      <c r="D97" s="3" t="s">
        <v>8</v>
      </c>
      <c r="E97" s="3" t="s">
        <v>9</v>
      </c>
      <c r="F97" s="3" t="s">
        <v>10</v>
      </c>
      <c r="G97" s="3" t="s">
        <v>11</v>
      </c>
      <c r="H97" s="3" t="s">
        <v>4</v>
      </c>
      <c r="I97" s="3" t="s">
        <v>5</v>
      </c>
      <c r="J97" s="3" t="s">
        <v>6</v>
      </c>
      <c r="K97" s="131"/>
      <c r="L97" s="3" t="s">
        <v>8</v>
      </c>
      <c r="M97" s="3" t="s">
        <v>9</v>
      </c>
      <c r="N97" s="3" t="s">
        <v>10</v>
      </c>
      <c r="O97" s="3" t="s">
        <v>11</v>
      </c>
      <c r="P97" s="3" t="s">
        <v>4</v>
      </c>
      <c r="Q97" s="3" t="s">
        <v>5</v>
      </c>
      <c r="R97" s="3" t="s">
        <v>6</v>
      </c>
      <c r="S97" s="3" t="s">
        <v>31</v>
      </c>
      <c r="T97" s="3" t="s">
        <v>32</v>
      </c>
      <c r="U97" s="131"/>
      <c r="V97" s="3" t="s">
        <v>8</v>
      </c>
      <c r="W97" s="3" t="s">
        <v>9</v>
      </c>
      <c r="X97" s="3" t="s">
        <v>10</v>
      </c>
      <c r="Y97" s="3" t="s">
        <v>11</v>
      </c>
      <c r="Z97" s="3" t="s">
        <v>4</v>
      </c>
      <c r="AA97" s="3" t="s">
        <v>5</v>
      </c>
      <c r="AB97" s="3" t="s">
        <v>6</v>
      </c>
      <c r="AC97" s="131"/>
      <c r="AD97" s="3" t="s">
        <v>8</v>
      </c>
      <c r="AE97" s="3" t="s">
        <v>9</v>
      </c>
      <c r="AF97" s="3" t="s">
        <v>10</v>
      </c>
      <c r="AG97" s="3" t="s">
        <v>11</v>
      </c>
      <c r="AH97" s="3" t="s">
        <v>4</v>
      </c>
      <c r="AI97" s="3" t="s">
        <v>5</v>
      </c>
      <c r="AJ97" s="131"/>
      <c r="AK97" s="131"/>
      <c r="AL97" s="132"/>
      <c r="AN97" s="30"/>
      <c r="AO97" s="30"/>
      <c r="AP97" s="30"/>
      <c r="AQ97" s="30"/>
    </row>
    <row r="98" spans="2:43" ht="18.75" customHeight="1" x14ac:dyDescent="0.25">
      <c r="B98" s="129"/>
      <c r="C98" s="130"/>
      <c r="D98" s="2">
        <f t="shared" ref="D98:J98" si="21">V90</f>
        <v>0</v>
      </c>
      <c r="E98" s="2">
        <f t="shared" si="21"/>
        <v>0</v>
      </c>
      <c r="F98" s="2">
        <f t="shared" si="21"/>
        <v>0</v>
      </c>
      <c r="G98" s="2">
        <f t="shared" si="21"/>
        <v>0</v>
      </c>
      <c r="H98" s="2">
        <f t="shared" si="21"/>
        <v>0</v>
      </c>
      <c r="I98" s="2">
        <f t="shared" si="21"/>
        <v>0</v>
      </c>
      <c r="J98" s="2">
        <f t="shared" si="21"/>
        <v>0</v>
      </c>
      <c r="K98" s="131"/>
      <c r="L98" s="2" cm="1">
        <f t="array" ref="L98">SUM(COUNTIF(D94:AH94,{"RH";"RHR"}))+0.5*SUM(COUNTIF(D94:AH94,{"*/RH";"RH/*"}))</f>
        <v>0</v>
      </c>
      <c r="M98" s="2" cm="1">
        <f t="array" ref="M98">SUM(COUNTIF(D94:AH94,{"CH";"CHR"}))+0.5*SUM(COUNTIF(D94:AH94,{"*/CH";"CH/*"}))</f>
        <v>0</v>
      </c>
      <c r="N98" s="2" cm="1">
        <f t="array" ref="N98">SUM(COUNTIF(D94:AH94,{"RR";"RRR"}))+0.5*SUM(COUNTIF(D94:AH94,{"*/RR";"RR/*"}))</f>
        <v>0</v>
      </c>
      <c r="O98" s="2" cm="1">
        <f t="array" ref="O98">SUM(COUNTIF(D94:AH94,{"CV";"CVR"}))+0.5*SUM(COUNTIF(D94:AH94,{"*/CV";"CV/*"}))</f>
        <v>0</v>
      </c>
      <c r="P98" s="2" cm="1">
        <f t="array" ref="P98">SUM(COUNTIF(D94:AH94,{"CN";"CNR"}))+0.5*SUM(COUNTIF(D94:AH94,{"*/CN";"CN/*"}))</f>
        <v>0</v>
      </c>
      <c r="Q98" s="2" cm="1">
        <f t="array" ref="Q98">SUM(COUNTIF(D94:AH94,{"JC";"JCR"}))+0.5*SUM(COUNTIF(D94:AH94,{"*/JC";"JC/*"}))</f>
        <v>0</v>
      </c>
      <c r="R98" s="2">
        <f>COUNTIF(D94:AH94,"MM")</f>
        <v>0</v>
      </c>
      <c r="S98" s="63"/>
      <c r="T98" s="63"/>
      <c r="U98" s="131"/>
      <c r="V98" s="2">
        <f>D98+L98+S98</f>
        <v>0</v>
      </c>
      <c r="W98" s="2">
        <f>E98+M98+T98</f>
        <v>0</v>
      </c>
      <c r="X98" s="2">
        <f t="shared" ref="X98:AB98" si="22">F98+N98</f>
        <v>0</v>
      </c>
      <c r="Y98" s="2">
        <f t="shared" si="22"/>
        <v>0</v>
      </c>
      <c r="Z98" s="2">
        <f t="shared" si="22"/>
        <v>0</v>
      </c>
      <c r="AA98" s="2">
        <f t="shared" si="22"/>
        <v>0</v>
      </c>
      <c r="AB98" s="2">
        <f t="shared" si="22"/>
        <v>0</v>
      </c>
      <c r="AC98" s="131"/>
      <c r="AD98" s="2">
        <f>I2-V98</f>
        <v>52</v>
      </c>
      <c r="AE98" s="2">
        <f>N2-W98</f>
        <v>52</v>
      </c>
      <c r="AF98" s="2">
        <f>S2-X98</f>
        <v>11</v>
      </c>
      <c r="AG98" s="2">
        <f>X2-Y98</f>
        <v>13</v>
      </c>
      <c r="AH98" s="2">
        <f>AH2-Z98</f>
        <v>25</v>
      </c>
      <c r="AI98" s="2">
        <f>AI90-Q98</f>
        <v>13</v>
      </c>
      <c r="AJ98" s="131"/>
      <c r="AK98" s="131"/>
      <c r="AL98" s="132"/>
      <c r="AN98" s="30"/>
      <c r="AO98" s="30"/>
      <c r="AP98" s="30"/>
      <c r="AQ98" s="30"/>
    </row>
    <row r="99" spans="2:43" ht="18.75" customHeight="1" thickBot="1" x14ac:dyDescent="0.3">
      <c r="B99" s="140"/>
      <c r="C99" s="141"/>
      <c r="D99" s="141"/>
      <c r="E99" s="141"/>
      <c r="F99" s="141"/>
      <c r="G99" s="141"/>
      <c r="H99" s="141"/>
      <c r="I99" s="141"/>
      <c r="J99" s="141"/>
      <c r="K99" s="141"/>
      <c r="L99" s="141"/>
      <c r="M99" s="141"/>
      <c r="N99" s="141"/>
      <c r="O99" s="141"/>
      <c r="P99" s="141"/>
      <c r="Q99" s="141"/>
      <c r="R99" s="141"/>
      <c r="S99" s="141" t="s">
        <v>40</v>
      </c>
      <c r="T99" s="141" t="s">
        <v>40</v>
      </c>
      <c r="U99" s="141"/>
      <c r="V99" s="141"/>
      <c r="W99" s="141"/>
      <c r="X99" s="141"/>
      <c r="Y99" s="141"/>
      <c r="Z99" s="141"/>
      <c r="AA99" s="141"/>
      <c r="AB99" s="141"/>
      <c r="AC99" s="141"/>
      <c r="AD99" s="141"/>
      <c r="AE99" s="141"/>
      <c r="AF99" s="141"/>
      <c r="AG99" s="141"/>
      <c r="AH99" s="141"/>
      <c r="AI99" s="141"/>
      <c r="AJ99" s="141"/>
      <c r="AK99" s="141"/>
      <c r="AL99" s="142"/>
    </row>
  </sheetData>
  <mergeCells count="80">
    <mergeCell ref="AE2:AG2"/>
    <mergeCell ref="AN2:AQ2"/>
    <mergeCell ref="AO5:AP5"/>
    <mergeCell ref="AR5:AS5"/>
    <mergeCell ref="B7:C8"/>
    <mergeCell ref="AO7:AP7"/>
    <mergeCell ref="AR7:AS7"/>
    <mergeCell ref="D8:J8"/>
    <mergeCell ref="L8:T8"/>
    <mergeCell ref="V8:AB8"/>
    <mergeCell ref="B2:C2"/>
    <mergeCell ref="F2:H2"/>
    <mergeCell ref="K2:M2"/>
    <mergeCell ref="P2:R2"/>
    <mergeCell ref="U2:W2"/>
    <mergeCell ref="Z2:AB2"/>
    <mergeCell ref="AD8:AI8"/>
    <mergeCell ref="AN11:AQ11"/>
    <mergeCell ref="AR11:AS11"/>
    <mergeCell ref="B15:C16"/>
    <mergeCell ref="D16:J16"/>
    <mergeCell ref="L16:T16"/>
    <mergeCell ref="V16:AB16"/>
    <mergeCell ref="AD16:AI16"/>
    <mergeCell ref="B23:C24"/>
    <mergeCell ref="D24:J24"/>
    <mergeCell ref="L24:T24"/>
    <mergeCell ref="V24:AB24"/>
    <mergeCell ref="AD24:AI24"/>
    <mergeCell ref="AN33:AW34"/>
    <mergeCell ref="AN17:AT17"/>
    <mergeCell ref="AO18:AP18"/>
    <mergeCell ref="AQ18:AR18"/>
    <mergeCell ref="AS18:AT18"/>
    <mergeCell ref="B31:C32"/>
    <mergeCell ref="D32:J32"/>
    <mergeCell ref="L32:T32"/>
    <mergeCell ref="V32:AB32"/>
    <mergeCell ref="AD32:AI32"/>
    <mergeCell ref="B47:C48"/>
    <mergeCell ref="D48:J48"/>
    <mergeCell ref="L48:T48"/>
    <mergeCell ref="V48:AB48"/>
    <mergeCell ref="AD48:AI48"/>
    <mergeCell ref="B39:C40"/>
    <mergeCell ref="D40:J40"/>
    <mergeCell ref="L40:T40"/>
    <mergeCell ref="V40:AB40"/>
    <mergeCell ref="AD40:AI40"/>
    <mergeCell ref="B63:C64"/>
    <mergeCell ref="D64:J64"/>
    <mergeCell ref="L64:T64"/>
    <mergeCell ref="V64:AB64"/>
    <mergeCell ref="AD64:AI64"/>
    <mergeCell ref="B55:C56"/>
    <mergeCell ref="D56:J56"/>
    <mergeCell ref="L56:T56"/>
    <mergeCell ref="V56:AB56"/>
    <mergeCell ref="AD56:AI56"/>
    <mergeCell ref="B95:C96"/>
    <mergeCell ref="D96:J96"/>
    <mergeCell ref="L96:T96"/>
    <mergeCell ref="V96:AB96"/>
    <mergeCell ref="AD96:AI96"/>
    <mergeCell ref="AJ2:AK2"/>
    <mergeCell ref="B87:C88"/>
    <mergeCell ref="D88:J88"/>
    <mergeCell ref="L88:T88"/>
    <mergeCell ref="V88:AB88"/>
    <mergeCell ref="AD88:AI88"/>
    <mergeCell ref="B71:C72"/>
    <mergeCell ref="D72:J72"/>
    <mergeCell ref="L72:T72"/>
    <mergeCell ref="V72:AB72"/>
    <mergeCell ref="AD72:AI72"/>
    <mergeCell ref="B79:C80"/>
    <mergeCell ref="D80:J80"/>
    <mergeCell ref="L80:T80"/>
    <mergeCell ref="V80:AB80"/>
    <mergeCell ref="AD80:AI80"/>
  </mergeCells>
  <conditionalFormatting sqref="D14:AF14">
    <cfRule type="containsText" dxfId="20" priority="20" operator="containsText" text="AP">
      <formula>NOT(ISERROR(SEARCH("AP",D14)))</formula>
    </cfRule>
  </conditionalFormatting>
  <conditionalFormatting sqref="D30:AG30">
    <cfRule type="containsText" dxfId="19" priority="18" operator="containsText" text="AP">
      <formula>NOT(ISERROR(SEARCH("AP",D30)))</formula>
    </cfRule>
  </conditionalFormatting>
  <conditionalFormatting sqref="D46:AG46">
    <cfRule type="containsText" dxfId="18" priority="16" operator="containsText" text="AP">
      <formula>NOT(ISERROR(SEARCH("AP",D46)))</formula>
    </cfRule>
  </conditionalFormatting>
  <conditionalFormatting sqref="D70:AG70">
    <cfRule type="containsText" dxfId="17" priority="13" operator="containsText" text="AP">
      <formula>NOT(ISERROR(SEARCH("AP",D70)))</formula>
    </cfRule>
  </conditionalFormatting>
  <conditionalFormatting sqref="D86:AG86">
    <cfRule type="containsText" dxfId="16" priority="11" operator="containsText" text="AP">
      <formula>NOT(ISERROR(SEARCH("AP",D86)))</formula>
    </cfRule>
  </conditionalFormatting>
  <conditionalFormatting sqref="D6:AH6">
    <cfRule type="containsText" dxfId="15" priority="21" operator="containsText" text="AP">
      <formula>NOT(ISERROR(SEARCH("AP",D6)))</formula>
    </cfRule>
  </conditionalFormatting>
  <conditionalFormatting sqref="D22:AH22">
    <cfRule type="containsText" dxfId="14" priority="19" operator="containsText" text="AP">
      <formula>NOT(ISERROR(SEARCH("AP",D22)))</formula>
    </cfRule>
  </conditionalFormatting>
  <conditionalFormatting sqref="D38:AH38">
    <cfRule type="containsText" dxfId="13" priority="17" operator="containsText" text="AP">
      <formula>NOT(ISERROR(SEARCH("AP",D38)))</formula>
    </cfRule>
  </conditionalFormatting>
  <conditionalFormatting sqref="D54:AH54">
    <cfRule type="containsText" dxfId="12" priority="15" operator="containsText" text="AP">
      <formula>NOT(ISERROR(SEARCH("AP",D54)))</formula>
    </cfRule>
  </conditionalFormatting>
  <conditionalFormatting sqref="D62:AH62">
    <cfRule type="containsText" dxfId="11" priority="14" operator="containsText" text="AP">
      <formula>NOT(ISERROR(SEARCH("AP",D62)))</formula>
    </cfRule>
  </conditionalFormatting>
  <conditionalFormatting sqref="D78:AH78">
    <cfRule type="containsText" dxfId="10" priority="12" operator="containsText" text="AP">
      <formula>NOT(ISERROR(SEARCH("AP",D78)))</formula>
    </cfRule>
  </conditionalFormatting>
  <conditionalFormatting sqref="D94:AH94">
    <cfRule type="containsText" dxfId="9" priority="10" operator="containsText" text="AP">
      <formula>NOT(ISERROR(SEARCH("AP",D94)))</formula>
    </cfRule>
  </conditionalFormatting>
  <conditionalFormatting sqref="AP31">
    <cfRule type="expression" dxfId="8" priority="3">
      <formula>$AP$31&gt;$AO$31</formula>
    </cfRule>
    <cfRule type="expression" dxfId="7" priority="4">
      <formula>$AP$31&lt;$AO$31</formula>
    </cfRule>
    <cfRule type="expression" dxfId="6" priority="9">
      <formula>$AP$31=$AO$31</formula>
    </cfRule>
  </conditionalFormatting>
  <conditionalFormatting sqref="AR31">
    <cfRule type="expression" dxfId="5" priority="2">
      <formula>$AR$31&gt;$AQ$31</formula>
    </cfRule>
    <cfRule type="expression" dxfId="4" priority="5">
      <formula>$AR$31&lt;$AQ$31</formula>
    </cfRule>
    <cfRule type="expression" dxfId="3" priority="8">
      <formula>$AR$31=$AQ$31</formula>
    </cfRule>
  </conditionalFormatting>
  <conditionalFormatting sqref="AT31">
    <cfRule type="expression" dxfId="2" priority="1">
      <formula>$AT$31&gt;$AS$31</formula>
    </cfRule>
    <cfRule type="expression" dxfId="1" priority="6">
      <formula>$AT$31&lt;$AS$31</formula>
    </cfRule>
    <cfRule type="expression" dxfId="0" priority="7">
      <formula>$AT$31=$AS$31</formula>
    </cfRule>
  </conditionalFormatting>
  <dataValidations count="1">
    <dataValidation type="list" allowBlank="1" showInputMessage="1" showErrorMessage="1" sqref="AR11:AS11" xr:uid="{45742BF5-78F0-44CB-AA2D-C3A913F75716}">
      <formula1>$BH$7:$BH$8</formula1>
    </dataValidation>
  </dataValidations>
  <pageMargins left="0.7" right="0.7" top="0.75" bottom="0.75" header="0.3" footer="0.3"/>
  <ignoredErrors>
    <ignoredError sqref="AA10 AS31" formula="1"/>
  </ignoredErrors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2025</vt:lpstr>
      <vt:lpstr>2026</vt:lpstr>
      <vt:lpstr>2027</vt:lpstr>
    </vt:vector>
  </TitlesOfParts>
  <Company>NMBS - YPTO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 Decleir-Salmon</dc:creator>
  <cp:lastModifiedBy>David Decleir-Salmon</cp:lastModifiedBy>
  <dcterms:created xsi:type="dcterms:W3CDTF">2024-12-20T21:08:52Z</dcterms:created>
  <dcterms:modified xsi:type="dcterms:W3CDTF">2025-01-04T21:52:33Z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47c19387-3134-4ca8-87e2-20d2b663daf3_Enabled">
    <vt:lpwstr>true</vt:lpwstr>
  </property>
  <property fmtid="{D5CDD505-2E9C-101B-9397-08002B2CF9AE}" pid="3" name="MSIP_Label_47c19387-3134-4ca8-87e2-20d2b663daf3_SetDate">
    <vt:lpwstr>2024-12-21T18:04:46Z</vt:lpwstr>
  </property>
  <property fmtid="{D5CDD505-2E9C-101B-9397-08002B2CF9AE}" pid="4" name="MSIP_Label_47c19387-3134-4ca8-87e2-20d2b663daf3_Method">
    <vt:lpwstr>Standard</vt:lpwstr>
  </property>
  <property fmtid="{D5CDD505-2E9C-101B-9397-08002B2CF9AE}" pid="5" name="MSIP_Label_47c19387-3134-4ca8-87e2-20d2b663daf3_Name">
    <vt:lpwstr>Restricted distribution</vt:lpwstr>
  </property>
  <property fmtid="{D5CDD505-2E9C-101B-9397-08002B2CF9AE}" pid="6" name="MSIP_Label_47c19387-3134-4ca8-87e2-20d2b663daf3_SiteId">
    <vt:lpwstr>7919ea65-4c52-4980-bfcd-ce7ffd32f1ea</vt:lpwstr>
  </property>
  <property fmtid="{D5CDD505-2E9C-101B-9397-08002B2CF9AE}" pid="7" name="MSIP_Label_47c19387-3134-4ca8-87e2-20d2b663daf3_ActionId">
    <vt:lpwstr>05a7172b-c80f-476d-b1ec-a48eaed59a39</vt:lpwstr>
  </property>
  <property fmtid="{D5CDD505-2E9C-101B-9397-08002B2CF9AE}" pid="8" name="MSIP_Label_47c19387-3134-4ca8-87e2-20d2b663daf3_ContentBits">
    <vt:lpwstr>0</vt:lpwstr>
  </property>
</Properties>
</file>