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onathan.urvois\Desktop\"/>
    </mc:Choice>
  </mc:AlternateContent>
  <bookViews>
    <workbookView xWindow="0" yWindow="0" windowWidth="28800" windowHeight="11700"/>
  </bookViews>
  <sheets>
    <sheet name="Feuille test et données" sheetId="4" r:id="rId1"/>
    <sheet name="Feuille avec formule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9" i="4" l="1"/>
  <c r="K28" i="4"/>
  <c r="K33" i="4"/>
  <c r="K45" i="4" l="1"/>
  <c r="K44" i="4"/>
  <c r="K43" i="4"/>
  <c r="K42" i="4"/>
  <c r="K41" i="4"/>
  <c r="K40" i="4"/>
  <c r="K39" i="4"/>
  <c r="K38" i="4"/>
  <c r="K37" i="4"/>
  <c r="K36" i="4"/>
  <c r="K35" i="4"/>
  <c r="K34" i="4"/>
  <c r="K32" i="4"/>
  <c r="K31" i="4"/>
  <c r="K30" i="4"/>
  <c r="B11" i="1"/>
  <c r="G10" i="1"/>
</calcChain>
</file>

<file path=xl/sharedStrings.xml><?xml version="1.0" encoding="utf-8"?>
<sst xmlns="http://schemas.openxmlformats.org/spreadsheetml/2006/main" count="135" uniqueCount="50">
  <si>
    <t>Standard</t>
  </si>
  <si>
    <t>Spécifique</t>
  </si>
  <si>
    <t>R+17</t>
  </si>
  <si>
    <t>R+16</t>
  </si>
  <si>
    <t>R+15</t>
  </si>
  <si>
    <t>R+14</t>
  </si>
  <si>
    <t>R+13</t>
  </si>
  <si>
    <t>R+12</t>
  </si>
  <si>
    <t>R+11</t>
  </si>
  <si>
    <t>R+10</t>
  </si>
  <si>
    <t>R+9</t>
  </si>
  <si>
    <t>R+8</t>
  </si>
  <si>
    <t>R+7</t>
  </si>
  <si>
    <t>R+6</t>
  </si>
  <si>
    <t>R+5</t>
  </si>
  <si>
    <t>R+4</t>
  </si>
  <si>
    <t>R+3</t>
  </si>
  <si>
    <t>R+2</t>
  </si>
  <si>
    <t>R+1</t>
  </si>
  <si>
    <t>Rdc</t>
  </si>
  <si>
    <t xml:space="preserve">Données </t>
  </si>
  <si>
    <t>Service</t>
  </si>
  <si>
    <t>Population</t>
  </si>
  <si>
    <t>Niveaux</t>
  </si>
  <si>
    <t>Sous-Sol</t>
  </si>
  <si>
    <t>-</t>
  </si>
  <si>
    <t>Etage</t>
  </si>
  <si>
    <t>Capacité (ascensseur*NB personne)</t>
  </si>
  <si>
    <t>NB A *NB P</t>
  </si>
  <si>
    <t>2 * 13P</t>
  </si>
  <si>
    <t>1* 8P et 1*13P</t>
  </si>
  <si>
    <t>1 * 13P</t>
  </si>
  <si>
    <t>1 * 8P</t>
  </si>
  <si>
    <t>2 * 8P</t>
  </si>
  <si>
    <t>1*13P</t>
  </si>
  <si>
    <t>sans sous sol</t>
  </si>
  <si>
    <t>1 sous sol</t>
  </si>
  <si>
    <t>2 sous sol</t>
  </si>
  <si>
    <t>3 sous sol</t>
  </si>
  <si>
    <t>SPE sans sous sol</t>
  </si>
  <si>
    <t>SPE 1 sous sol</t>
  </si>
  <si>
    <t>SPE 2 sous sol</t>
  </si>
  <si>
    <t>SPE 3 sous sol</t>
  </si>
  <si>
    <t>1 * 8P et 1*13P</t>
  </si>
  <si>
    <t>Min pop</t>
  </si>
  <si>
    <t>Max Pop</t>
  </si>
  <si>
    <t>STANDARD SANS SOUS SOL</t>
  </si>
  <si>
    <t>entre2</t>
  </si>
  <si>
    <t>Non</t>
  </si>
  <si>
    <t>Vitesse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</si>
</sst>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222222"/>
      <name val="Arial"/>
      <family val="2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/>
    <xf numFmtId="0" fontId="1" fillId="0" borderId="0" xfId="0" applyFont="1"/>
    <xf numFmtId="0" fontId="4" fillId="0" borderId="0" xfId="0" applyFont="1"/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11" borderId="1" xfId="0" applyFont="1" applyFill="1" applyBorder="1"/>
    <xf numFmtId="0" fontId="7" fillId="11" borderId="1" xfId="0" applyFont="1" applyFill="1" applyBorder="1" applyAlignment="1"/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5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5" fillId="9" borderId="22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11" borderId="14" xfId="0" applyFont="1" applyFill="1" applyBorder="1" applyAlignment="1">
      <alignment horizontal="center"/>
    </xf>
    <xf numFmtId="0" fontId="6" fillId="11" borderId="15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99FF99"/>
      <color rgb="FF99CCFF"/>
      <color rgb="FFFF9999"/>
      <color rgb="FFFF9933"/>
      <color rgb="FFFF66CC"/>
      <color rgb="FF99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J45"/>
  <sheetViews>
    <sheetView tabSelected="1" zoomScale="70" zoomScaleNormal="70" workbookViewId="0">
      <selection activeCell="W16" sqref="W16"/>
    </sheetView>
  </sheetViews>
  <sheetFormatPr baseColWidth="10" defaultColWidth="16.85546875" defaultRowHeight="15" x14ac:dyDescent="0.25"/>
  <cols>
    <col min="6" max="6" width="1" customWidth="1"/>
    <col min="9" max="9" width="1" customWidth="1"/>
    <col min="12" max="12" width="1" customWidth="1"/>
    <col min="15" max="15" width="1" customWidth="1"/>
    <col min="18" max="18" width="1" customWidth="1"/>
    <col min="21" max="21" width="1" customWidth="1"/>
  </cols>
  <sheetData>
    <row r="2" spans="2:23" ht="15.75" x14ac:dyDescent="0.25">
      <c r="B2" s="62" t="s">
        <v>20</v>
      </c>
      <c r="C2" s="63"/>
    </row>
    <row r="3" spans="2:23" ht="15.75" x14ac:dyDescent="0.25">
      <c r="B3" s="11" t="s">
        <v>21</v>
      </c>
      <c r="C3" s="12" t="s">
        <v>0</v>
      </c>
    </row>
    <row r="4" spans="2:23" ht="15.75" x14ac:dyDescent="0.25">
      <c r="B4" s="11" t="s">
        <v>24</v>
      </c>
      <c r="C4" s="12" t="s">
        <v>48</v>
      </c>
    </row>
    <row r="5" spans="2:23" ht="15.75" x14ac:dyDescent="0.25">
      <c r="B5" s="11" t="s">
        <v>23</v>
      </c>
      <c r="C5" s="11" t="s">
        <v>25</v>
      </c>
    </row>
    <row r="6" spans="2:23" ht="15.75" x14ac:dyDescent="0.25">
      <c r="B6" s="11" t="s">
        <v>22</v>
      </c>
      <c r="C6" s="11">
        <v>20</v>
      </c>
    </row>
    <row r="9" spans="2:23" ht="15.75" thickBot="1" x14ac:dyDescent="0.3"/>
    <row r="10" spans="2:23" ht="15.75" customHeight="1" x14ac:dyDescent="0.25">
      <c r="B10" s="58" t="s">
        <v>35</v>
      </c>
      <c r="C10" s="59"/>
      <c r="D10" s="64" t="s">
        <v>36</v>
      </c>
      <c r="E10" s="65"/>
      <c r="G10" s="58" t="s">
        <v>37</v>
      </c>
      <c r="H10" s="59"/>
      <c r="J10" s="58" t="s">
        <v>38</v>
      </c>
      <c r="K10" s="59"/>
      <c r="M10" s="58" t="s">
        <v>39</v>
      </c>
      <c r="N10" s="59"/>
      <c r="P10" s="58" t="s">
        <v>40</v>
      </c>
      <c r="Q10" s="59"/>
      <c r="S10" s="58" t="s">
        <v>41</v>
      </c>
      <c r="T10" s="59"/>
      <c r="V10" s="58" t="s">
        <v>42</v>
      </c>
      <c r="W10" s="59"/>
    </row>
    <row r="11" spans="2:23" ht="15.75" customHeight="1" thickBot="1" x14ac:dyDescent="0.3">
      <c r="B11" s="60"/>
      <c r="C11" s="61"/>
      <c r="D11" s="66"/>
      <c r="E11" s="67"/>
      <c r="G11" s="60"/>
      <c r="H11" s="61"/>
      <c r="J11" s="60"/>
      <c r="K11" s="61"/>
      <c r="M11" s="60"/>
      <c r="N11" s="61"/>
      <c r="P11" s="60"/>
      <c r="Q11" s="61"/>
      <c r="S11" s="60"/>
      <c r="T11" s="61"/>
      <c r="V11" s="60"/>
      <c r="W11" s="61"/>
    </row>
    <row r="12" spans="2:23" ht="16.5" thickBot="1" x14ac:dyDescent="0.3">
      <c r="B12" s="48" t="s">
        <v>28</v>
      </c>
      <c r="C12" s="43" t="s">
        <v>49</v>
      </c>
      <c r="D12" s="48" t="s">
        <v>28</v>
      </c>
      <c r="E12" s="43" t="s">
        <v>49</v>
      </c>
      <c r="G12" s="48" t="s">
        <v>28</v>
      </c>
      <c r="H12" s="43" t="s">
        <v>49</v>
      </c>
      <c r="J12" s="48" t="s">
        <v>28</v>
      </c>
      <c r="K12" s="43" t="s">
        <v>49</v>
      </c>
      <c r="M12" s="48" t="s">
        <v>28</v>
      </c>
      <c r="N12" s="43" t="s">
        <v>49</v>
      </c>
      <c r="P12" s="48" t="s">
        <v>28</v>
      </c>
      <c r="Q12" s="43" t="s">
        <v>49</v>
      </c>
      <c r="S12" s="48" t="s">
        <v>28</v>
      </c>
      <c r="T12" s="43" t="s">
        <v>49</v>
      </c>
      <c r="V12" s="48" t="s">
        <v>28</v>
      </c>
      <c r="W12" s="43" t="s">
        <v>49</v>
      </c>
    </row>
    <row r="13" spans="2:23" ht="15.75" x14ac:dyDescent="0.25">
      <c r="B13" s="41" t="s">
        <v>29</v>
      </c>
      <c r="C13" s="42">
        <v>1.6</v>
      </c>
      <c r="D13" s="41" t="s">
        <v>29</v>
      </c>
      <c r="E13" s="42">
        <v>1.6</v>
      </c>
      <c r="G13" s="44" t="s">
        <v>29</v>
      </c>
      <c r="H13" s="45">
        <v>1.6</v>
      </c>
      <c r="J13" s="44" t="s">
        <v>29</v>
      </c>
      <c r="K13" s="45">
        <v>1.6</v>
      </c>
      <c r="M13" s="44" t="s">
        <v>29</v>
      </c>
      <c r="N13" s="45">
        <v>1.6</v>
      </c>
      <c r="P13" s="44" t="s">
        <v>29</v>
      </c>
      <c r="Q13" s="45">
        <v>1.6</v>
      </c>
      <c r="S13" s="44" t="s">
        <v>29</v>
      </c>
      <c r="T13" s="45">
        <v>1.6</v>
      </c>
      <c r="V13" s="44" t="s">
        <v>29</v>
      </c>
      <c r="W13" s="45">
        <v>1.6</v>
      </c>
    </row>
    <row r="14" spans="2:23" ht="15.75" x14ac:dyDescent="0.25">
      <c r="B14" s="27" t="s">
        <v>29</v>
      </c>
      <c r="C14" s="28">
        <v>1</v>
      </c>
      <c r="D14" s="27" t="s">
        <v>29</v>
      </c>
      <c r="E14" s="28">
        <v>1</v>
      </c>
      <c r="G14" s="27" t="s">
        <v>29</v>
      </c>
      <c r="H14" s="28">
        <v>1</v>
      </c>
      <c r="J14" s="27" t="s">
        <v>29</v>
      </c>
      <c r="K14" s="28">
        <v>1</v>
      </c>
      <c r="M14" s="27" t="s">
        <v>29</v>
      </c>
      <c r="N14" s="28">
        <v>1</v>
      </c>
      <c r="P14" s="27" t="s">
        <v>29</v>
      </c>
      <c r="Q14" s="28">
        <v>1</v>
      </c>
      <c r="S14" s="35" t="s">
        <v>43</v>
      </c>
      <c r="T14" s="36">
        <v>1.6</v>
      </c>
      <c r="V14" s="35" t="s">
        <v>43</v>
      </c>
      <c r="W14" s="36">
        <v>1.6</v>
      </c>
    </row>
    <row r="15" spans="2:23" ht="15.75" x14ac:dyDescent="0.25">
      <c r="B15" s="29" t="s">
        <v>30</v>
      </c>
      <c r="C15" s="30">
        <v>1</v>
      </c>
      <c r="D15" s="29" t="s">
        <v>30</v>
      </c>
      <c r="E15" s="30">
        <v>1</v>
      </c>
      <c r="G15" s="29" t="s">
        <v>30</v>
      </c>
      <c r="H15" s="30">
        <v>1</v>
      </c>
      <c r="J15" s="29" t="s">
        <v>30</v>
      </c>
      <c r="K15" s="30">
        <v>1</v>
      </c>
      <c r="M15" s="29" t="s">
        <v>30</v>
      </c>
      <c r="N15" s="30">
        <v>1</v>
      </c>
      <c r="P15" s="29" t="s">
        <v>30</v>
      </c>
      <c r="Q15" s="30">
        <v>1</v>
      </c>
      <c r="S15" s="29" t="s">
        <v>30</v>
      </c>
      <c r="T15" s="30">
        <v>1</v>
      </c>
      <c r="V15" s="29" t="s">
        <v>30</v>
      </c>
      <c r="W15" s="30">
        <v>1</v>
      </c>
    </row>
    <row r="16" spans="2:23" ht="16.5" thickBot="1" x14ac:dyDescent="0.3">
      <c r="B16" s="31" t="s">
        <v>31</v>
      </c>
      <c r="C16" s="32">
        <v>1.6</v>
      </c>
      <c r="D16" s="31" t="s">
        <v>31</v>
      </c>
      <c r="E16" s="32">
        <v>1.6</v>
      </c>
      <c r="G16" s="31" t="s">
        <v>31</v>
      </c>
      <c r="H16" s="32">
        <v>1.6</v>
      </c>
      <c r="J16" s="31" t="s">
        <v>31</v>
      </c>
      <c r="K16" s="32">
        <v>1.6</v>
      </c>
      <c r="M16" s="35" t="s">
        <v>43</v>
      </c>
      <c r="N16" s="36">
        <v>1.6</v>
      </c>
      <c r="P16" s="35" t="s">
        <v>43</v>
      </c>
      <c r="Q16" s="36">
        <v>1.6</v>
      </c>
      <c r="S16" s="37" t="s">
        <v>33</v>
      </c>
      <c r="T16" s="38">
        <v>1</v>
      </c>
      <c r="V16" s="46" t="s">
        <v>33</v>
      </c>
      <c r="W16" s="47">
        <v>1</v>
      </c>
    </row>
    <row r="17" spans="2:36" ht="16.5" thickBot="1" x14ac:dyDescent="0.3">
      <c r="B17" s="33" t="s">
        <v>34</v>
      </c>
      <c r="C17" s="34">
        <v>1</v>
      </c>
      <c r="D17" s="35" t="s">
        <v>32</v>
      </c>
      <c r="E17" s="36">
        <v>1.6</v>
      </c>
      <c r="G17" s="35" t="s">
        <v>32</v>
      </c>
      <c r="H17" s="36">
        <v>1.6</v>
      </c>
      <c r="J17" s="35" t="s">
        <v>32</v>
      </c>
      <c r="K17" s="36">
        <v>1.6</v>
      </c>
      <c r="M17" s="37" t="s">
        <v>33</v>
      </c>
      <c r="N17" s="38">
        <v>1</v>
      </c>
      <c r="P17" s="37" t="s">
        <v>33</v>
      </c>
      <c r="Q17" s="38">
        <v>1</v>
      </c>
      <c r="S17" s="39" t="s">
        <v>32</v>
      </c>
      <c r="T17" s="40">
        <v>1</v>
      </c>
    </row>
    <row r="18" spans="2:36" ht="16.5" thickBot="1" x14ac:dyDescent="0.3">
      <c r="B18" s="35" t="s">
        <v>32</v>
      </c>
      <c r="C18" s="36">
        <v>1.6</v>
      </c>
      <c r="D18" s="37" t="s">
        <v>33</v>
      </c>
      <c r="E18" s="38">
        <v>1</v>
      </c>
      <c r="G18" s="37" t="s">
        <v>33</v>
      </c>
      <c r="H18" s="38">
        <v>1</v>
      </c>
      <c r="J18" s="37" t="s">
        <v>33</v>
      </c>
      <c r="K18" s="38">
        <v>1</v>
      </c>
      <c r="M18" s="39" t="s">
        <v>32</v>
      </c>
      <c r="N18" s="40">
        <v>1</v>
      </c>
      <c r="P18" s="39" t="s">
        <v>32</v>
      </c>
      <c r="Q18" s="40">
        <v>1</v>
      </c>
    </row>
    <row r="19" spans="2:36" ht="16.5" thickBot="1" x14ac:dyDescent="0.3">
      <c r="B19" s="37" t="s">
        <v>33</v>
      </c>
      <c r="C19" s="38">
        <v>1</v>
      </c>
      <c r="D19" s="39" t="s">
        <v>32</v>
      </c>
      <c r="E19" s="40">
        <v>1</v>
      </c>
      <c r="G19" s="39" t="s">
        <v>32</v>
      </c>
      <c r="H19" s="40">
        <v>1</v>
      </c>
      <c r="J19" s="39" t="s">
        <v>32</v>
      </c>
      <c r="K19" s="40">
        <v>1</v>
      </c>
    </row>
    <row r="20" spans="2:36" ht="16.5" thickBot="1" x14ac:dyDescent="0.3">
      <c r="B20" s="39" t="s">
        <v>32</v>
      </c>
      <c r="C20" s="40">
        <v>1</v>
      </c>
    </row>
    <row r="21" spans="2:36" x14ac:dyDescent="0.25">
      <c r="AF21" s="50"/>
    </row>
    <row r="22" spans="2:36" x14ac:dyDescent="0.25">
      <c r="AE22" s="50"/>
      <c r="AF22" s="53"/>
      <c r="AG22" s="50"/>
      <c r="AI22" s="53"/>
      <c r="AJ22" s="50"/>
    </row>
    <row r="23" spans="2:36" x14ac:dyDescent="0.25">
      <c r="AF23" s="51"/>
      <c r="AG23" s="50"/>
      <c r="AI23" s="52"/>
    </row>
    <row r="24" spans="2:36" ht="15.75" thickBot="1" x14ac:dyDescent="0.3">
      <c r="AF24" s="51"/>
      <c r="AI24" s="52"/>
      <c r="AJ24" s="50"/>
    </row>
    <row r="25" spans="2:36" ht="15.75" thickBot="1" x14ac:dyDescent="0.3">
      <c r="B25" s="55" t="s">
        <v>46</v>
      </c>
      <c r="C25" s="56"/>
      <c r="D25" s="56"/>
      <c r="E25" s="57"/>
      <c r="AF25" s="51"/>
      <c r="AI25" s="52"/>
    </row>
    <row r="26" spans="2:36" ht="15.75" thickBot="1" x14ac:dyDescent="0.3">
      <c r="B26" s="20" t="s">
        <v>26</v>
      </c>
      <c r="C26" s="21" t="s">
        <v>44</v>
      </c>
      <c r="D26" s="24" t="s">
        <v>47</v>
      </c>
      <c r="E26" s="22" t="s">
        <v>45</v>
      </c>
      <c r="AF26" s="51"/>
      <c r="AI26" s="52"/>
    </row>
    <row r="27" spans="2:36" ht="30" customHeight="1" x14ac:dyDescent="0.25">
      <c r="B27" s="17">
        <v>17</v>
      </c>
      <c r="C27" s="19">
        <v>0</v>
      </c>
      <c r="D27" s="25"/>
      <c r="E27" s="13">
        <v>460</v>
      </c>
      <c r="J27" s="7" t="s">
        <v>26</v>
      </c>
      <c r="K27" s="54" t="s">
        <v>27</v>
      </c>
      <c r="AF27" s="51"/>
      <c r="AI27" s="52"/>
      <c r="AJ27" s="50"/>
    </row>
    <row r="28" spans="2:36" x14ac:dyDescent="0.25">
      <c r="B28" s="17">
        <v>16</v>
      </c>
      <c r="C28" s="14">
        <v>320</v>
      </c>
      <c r="D28" s="26"/>
      <c r="E28" s="15">
        <v>470</v>
      </c>
      <c r="J28" s="8" t="s">
        <v>2</v>
      </c>
      <c r="K28" s="9" t="str">
        <f>IF(AND(C$625&gt;=0,C$625&lt;=460),"2*13 P v:1,6 m/s")</f>
        <v>2*13 P v:1,6 m/s</v>
      </c>
      <c r="AF28" s="51"/>
      <c r="AH28" s="50"/>
      <c r="AI28" s="52"/>
      <c r="AJ28" s="50"/>
    </row>
    <row r="29" spans="2:36" x14ac:dyDescent="0.25">
      <c r="B29" s="17">
        <v>15</v>
      </c>
      <c r="C29" s="14">
        <v>360</v>
      </c>
      <c r="D29" s="26"/>
      <c r="E29" s="15">
        <v>515</v>
      </c>
      <c r="J29" s="8" t="s">
        <v>3</v>
      </c>
      <c r="K29" s="9" t="str">
        <f>IF(AND(AF$25&gt;=0,AF$25&lt;=320),"2*13 P v:1 m/s",IF(AND(AF$25&gt;=321,AF$25&lt;470),"2*13 P v:1,6 m/s"))</f>
        <v>2*13 P v:1 m/s</v>
      </c>
      <c r="AF29" s="51"/>
      <c r="AH29" s="50"/>
      <c r="AI29" s="52"/>
      <c r="AJ29" s="50"/>
    </row>
    <row r="30" spans="2:36" x14ac:dyDescent="0.25">
      <c r="B30" s="17">
        <v>14</v>
      </c>
      <c r="C30" s="14">
        <v>395</v>
      </c>
      <c r="D30" s="26"/>
      <c r="E30" s="15">
        <v>545</v>
      </c>
      <c r="J30" s="8" t="s">
        <v>4</v>
      </c>
      <c r="K30" s="9" t="str">
        <f>IF(AND(AF$25&gt;=0,AF$25&lt;=360),"2*13 P v:1 m/s",IF(AND(AF$25&gt;=361,AF$25&lt;515),"2*13 P v:1,6 m/s"))</f>
        <v>2*13 P v:1 m/s</v>
      </c>
      <c r="AF30" s="51"/>
      <c r="AH30" s="50"/>
      <c r="AI30" s="52"/>
      <c r="AJ30" s="50"/>
    </row>
    <row r="31" spans="2:36" x14ac:dyDescent="0.25">
      <c r="B31" s="17">
        <v>13</v>
      </c>
      <c r="C31" s="14">
        <v>435</v>
      </c>
      <c r="D31" s="26"/>
      <c r="E31" s="15">
        <v>560</v>
      </c>
      <c r="J31" s="8" t="s">
        <v>5</v>
      </c>
      <c r="K31" s="9" t="str">
        <f>IF(AND(AF$25&gt;=0,AF$25&lt;=395),"2*13 P v:1 m/s",IF(AND(AF$25&gt;=396,AF$25&lt;545),"2*13 P v:1,6 m/s"))</f>
        <v>2*13 P v:1 m/s</v>
      </c>
      <c r="AF31" s="51"/>
      <c r="AH31" s="50"/>
      <c r="AI31" s="52"/>
    </row>
    <row r="32" spans="2:36" x14ac:dyDescent="0.25">
      <c r="B32" s="17">
        <v>12</v>
      </c>
      <c r="C32" s="14">
        <v>435</v>
      </c>
      <c r="D32" s="26">
        <v>490</v>
      </c>
      <c r="E32" s="15">
        <v>580</v>
      </c>
      <c r="J32" s="8" t="s">
        <v>6</v>
      </c>
      <c r="K32" s="9" t="str">
        <f>IF(AND(AF$25&gt;=0,AF$25&lt;=435),"2*13 P v:1 m/s",IF(AND(AF$25&gt;=436,AF$25&lt;560),"2*13 P v:1,6 m/s"))</f>
        <v>2*13 P v:1 m/s</v>
      </c>
      <c r="AF32" s="51"/>
      <c r="AH32" s="50"/>
      <c r="AI32" s="52"/>
      <c r="AJ32" s="50"/>
    </row>
    <row r="33" spans="2:36" x14ac:dyDescent="0.25">
      <c r="B33" s="17">
        <v>11</v>
      </c>
      <c r="C33" s="14">
        <v>455</v>
      </c>
      <c r="D33" s="26"/>
      <c r="E33" s="15">
        <v>540</v>
      </c>
      <c r="J33" s="8" t="s">
        <v>7</v>
      </c>
      <c r="K33" s="9" t="str">
        <f>IF(AND(AF$25&gt;=0,AF$25&lt;=435),"1*8 P et 1*13 P v:1 m/s",IF(AND(AF$25&gt;=436,AF$25&lt;490),"2*13 P v:1 m/s",IF(AND(AF$25&gt;=491,AF$25&lt;580),"2*13 P v:1.6 m/s")))</f>
        <v>1*8 P et 1*13 P v:1 m/s</v>
      </c>
      <c r="AF33" s="51"/>
      <c r="AG33" s="50"/>
      <c r="AH33" s="50"/>
      <c r="AI33" s="52"/>
      <c r="AJ33" s="50"/>
    </row>
    <row r="34" spans="2:36" x14ac:dyDescent="0.25">
      <c r="B34" s="17">
        <v>10</v>
      </c>
      <c r="C34" s="14">
        <v>480</v>
      </c>
      <c r="D34" s="26"/>
      <c r="E34" s="15">
        <v>560</v>
      </c>
      <c r="J34" s="8" t="s">
        <v>8</v>
      </c>
      <c r="K34" s="9" t="str">
        <f>IF(AND(AF$25&gt;=0,AF$25&lt;=455),"1*8 P et 1*13 P v:1 m/s",IF(AND(AF$25&gt;=456,AF$25&lt;540),"2*13 P v:1 m/s"))</f>
        <v>1*8 P et 1*13 P v:1 m/s</v>
      </c>
      <c r="AF34" s="51"/>
      <c r="AG34" s="50"/>
      <c r="AH34" s="50"/>
      <c r="AI34" s="52"/>
    </row>
    <row r="35" spans="2:36" x14ac:dyDescent="0.25">
      <c r="B35" s="17">
        <v>9</v>
      </c>
      <c r="C35" s="14">
        <v>505</v>
      </c>
      <c r="D35" s="26"/>
      <c r="E35" s="15">
        <v>670</v>
      </c>
      <c r="J35" s="8" t="s">
        <v>9</v>
      </c>
      <c r="K35" s="9" t="str">
        <f>IF(AND(AF$25&gt;=0,AF$25&lt;=480),"1*8 P et 1*13 P v:1 m/s",IF(AND(AF$25&gt;=481,AF$25&lt;560),"2*13 P v:1 m/s"))</f>
        <v>1*8 P et 1*13 P v:1 m/s</v>
      </c>
      <c r="AF35" s="51"/>
      <c r="AH35" s="50"/>
      <c r="AI35" s="52"/>
      <c r="AJ35" s="50"/>
    </row>
    <row r="36" spans="2:36" x14ac:dyDescent="0.25">
      <c r="B36" s="17">
        <v>8</v>
      </c>
      <c r="C36" s="14">
        <v>210</v>
      </c>
      <c r="D36" s="26"/>
      <c r="E36" s="15">
        <v>535</v>
      </c>
      <c r="J36" s="8" t="s">
        <v>10</v>
      </c>
      <c r="K36" s="9" t="str">
        <f>IF(AND(AF$25&gt;=0,AF$25&lt;=505),"1*8 P et 1*13 P v:1 m/s",IF(AND(AF$25&gt;=506,AF$25&lt;670),"2*13 P v:1 m/s"))</f>
        <v>1*8 P et 1*13 P v:1 m/s</v>
      </c>
      <c r="AF36" s="51"/>
      <c r="AH36" s="50"/>
      <c r="AI36" s="52"/>
      <c r="AJ36" s="50"/>
    </row>
    <row r="37" spans="2:36" x14ac:dyDescent="0.25">
      <c r="B37" s="17">
        <v>7</v>
      </c>
      <c r="C37" s="14">
        <v>168</v>
      </c>
      <c r="D37" s="26">
        <v>231</v>
      </c>
      <c r="E37" s="15">
        <v>560</v>
      </c>
      <c r="J37" s="8" t="s">
        <v>11</v>
      </c>
      <c r="K37" s="9" t="str">
        <f>IF(AND(AF$25&gt;=0,AF$25&lt;=505),"1*8 P et 1*13 P v:1 m/s",IF(AND(AF$25&gt;=506,AF$25&lt;670),"2*13 P v:1 m/s"))</f>
        <v>1*8 P et 1*13 P v:1 m/s</v>
      </c>
      <c r="AF37" s="51"/>
      <c r="AI37" s="52"/>
      <c r="AJ37" s="50"/>
    </row>
    <row r="38" spans="2:36" x14ac:dyDescent="0.25">
      <c r="B38" s="17">
        <v>6</v>
      </c>
      <c r="C38" s="23">
        <v>205</v>
      </c>
      <c r="D38" s="26">
        <v>273</v>
      </c>
      <c r="E38" s="15">
        <v>620</v>
      </c>
      <c r="J38" s="8" t="s">
        <v>12</v>
      </c>
      <c r="K38" s="9" t="str">
        <f t="shared" ref="K38:K45" si="0">IF(AND(AF$25&gt;=0,AF$25&lt;=320),"2*13P v:1 m/s",IF(AND(AF$25&gt;=321,AF$25&lt;470),"2*13P v:1,6 m/s"))</f>
        <v>2*13P v:1 m/s</v>
      </c>
      <c r="AF38" s="51"/>
      <c r="AH38" s="50"/>
      <c r="AI38" s="52"/>
    </row>
    <row r="39" spans="2:36" x14ac:dyDescent="0.25">
      <c r="B39" s="17">
        <v>5</v>
      </c>
      <c r="C39" s="23">
        <v>257</v>
      </c>
      <c r="D39" s="26">
        <v>300</v>
      </c>
      <c r="E39" s="15">
        <v>680</v>
      </c>
      <c r="J39" s="8" t="s">
        <v>13</v>
      </c>
      <c r="K39" s="9" t="str">
        <f t="shared" si="0"/>
        <v>2*13P v:1 m/s</v>
      </c>
      <c r="AF39" s="51"/>
      <c r="AH39" s="50"/>
      <c r="AI39" s="52"/>
    </row>
    <row r="40" spans="2:36" x14ac:dyDescent="0.25">
      <c r="B40" s="17">
        <v>4</v>
      </c>
      <c r="C40" s="14">
        <v>360</v>
      </c>
      <c r="D40" s="26"/>
      <c r="E40" s="15">
        <v>770</v>
      </c>
      <c r="J40" s="8" t="s">
        <v>14</v>
      </c>
      <c r="K40" s="9" t="str">
        <f t="shared" si="0"/>
        <v>2*13P v:1 m/s</v>
      </c>
      <c r="AF40" s="51"/>
      <c r="AI40" s="52"/>
      <c r="AJ40" s="50"/>
    </row>
    <row r="41" spans="2:36" x14ac:dyDescent="0.25">
      <c r="B41" s="17">
        <v>3</v>
      </c>
      <c r="C41" s="14"/>
      <c r="D41" s="26"/>
      <c r="E41" s="15"/>
      <c r="J41" s="8" t="s">
        <v>15</v>
      </c>
      <c r="K41" s="9" t="str">
        <f t="shared" si="0"/>
        <v>2*13P v:1 m/s</v>
      </c>
      <c r="AF41" s="50"/>
    </row>
    <row r="42" spans="2:36" x14ac:dyDescent="0.25">
      <c r="B42" s="17">
        <v>2</v>
      </c>
      <c r="C42" s="14"/>
      <c r="D42" s="26"/>
      <c r="E42" s="15"/>
      <c r="J42" s="8" t="s">
        <v>16</v>
      </c>
      <c r="K42" s="9" t="str">
        <f t="shared" si="0"/>
        <v>2*13P v:1 m/s</v>
      </c>
      <c r="AF42" s="50"/>
    </row>
    <row r="43" spans="2:36" x14ac:dyDescent="0.25">
      <c r="B43" s="17">
        <v>1</v>
      </c>
      <c r="C43" s="14"/>
      <c r="D43" s="26"/>
      <c r="E43" s="15"/>
      <c r="J43" s="8" t="s">
        <v>17</v>
      </c>
      <c r="K43" s="9" t="str">
        <f t="shared" si="0"/>
        <v>2*13P v:1 m/s</v>
      </c>
    </row>
    <row r="44" spans="2:36" ht="15.75" thickBot="1" x14ac:dyDescent="0.3">
      <c r="B44" s="18">
        <v>0</v>
      </c>
      <c r="C44" s="16"/>
      <c r="D44" s="49"/>
      <c r="E44" s="10"/>
      <c r="J44" s="8" t="s">
        <v>18</v>
      </c>
      <c r="K44" s="9" t="str">
        <f t="shared" si="0"/>
        <v>2*13P v:1 m/s</v>
      </c>
    </row>
    <row r="45" spans="2:36" x14ac:dyDescent="0.25">
      <c r="J45" s="8" t="s">
        <v>19</v>
      </c>
      <c r="K45" s="9" t="str">
        <f t="shared" si="0"/>
        <v>2*13P v:1 m/s</v>
      </c>
    </row>
  </sheetData>
  <mergeCells count="10">
    <mergeCell ref="B2:C2"/>
    <mergeCell ref="B10:C11"/>
    <mergeCell ref="D10:E11"/>
    <mergeCell ref="G10:H11"/>
    <mergeCell ref="J10:K11"/>
    <mergeCell ref="B25:E25"/>
    <mergeCell ref="M10:N11"/>
    <mergeCell ref="P10:Q11"/>
    <mergeCell ref="S10:T11"/>
    <mergeCell ref="V10:W11"/>
  </mergeCells>
  <dataValidations count="3">
    <dataValidation type="list" allowBlank="1" showInputMessage="1" showErrorMessage="1" sqref="C5">
      <formula1>"-,R+1,R+2,R+3,R+4,R+5,R+6,R+7,R+8,R+9,R+10,R+11,R+12,R+13,R+14,R+15,R+16,R+17"</formula1>
    </dataValidation>
    <dataValidation type="list" allowBlank="1" showInputMessage="1" showErrorMessage="1" sqref="C3">
      <formula1>"-,Standard,Spécifique"</formula1>
    </dataValidation>
    <dataValidation type="list" allowBlank="1" showInputMessage="1" showErrorMessage="1" sqref="C4">
      <formula1>"-,Non,SS1,SS2,SS3"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workbookViewId="0">
      <selection activeCell="B2" sqref="B1:B1048576"/>
    </sheetView>
  </sheetViews>
  <sheetFormatPr baseColWidth="10" defaultRowHeight="15" x14ac:dyDescent="0.25"/>
  <sheetData>
    <row r="1" spans="1:23" x14ac:dyDescent="0.25">
      <c r="A1" s="68" t="s">
        <v>20</v>
      </c>
      <c r="B1" s="68"/>
      <c r="C1" s="68"/>
      <c r="W1" t="s">
        <v>0</v>
      </c>
    </row>
    <row r="2" spans="1:23" x14ac:dyDescent="0.25">
      <c r="A2" t="s">
        <v>21</v>
      </c>
      <c r="B2" s="2" t="s">
        <v>0</v>
      </c>
      <c r="C2" s="2"/>
      <c r="W2" t="s">
        <v>1</v>
      </c>
    </row>
    <row r="3" spans="1:23" x14ac:dyDescent="0.25">
      <c r="A3" t="s">
        <v>24</v>
      </c>
      <c r="B3" s="2" t="s">
        <v>25</v>
      </c>
      <c r="C3" s="2"/>
    </row>
    <row r="4" spans="1:23" x14ac:dyDescent="0.25">
      <c r="A4" t="s">
        <v>23</v>
      </c>
      <c r="B4" t="s">
        <v>25</v>
      </c>
    </row>
    <row r="5" spans="1:23" x14ac:dyDescent="0.25">
      <c r="A5" t="s">
        <v>22</v>
      </c>
      <c r="B5">
        <v>2</v>
      </c>
    </row>
    <row r="9" spans="1:23" ht="15.75" customHeight="1" x14ac:dyDescent="0.25"/>
    <row r="10" spans="1:23" x14ac:dyDescent="0.25">
      <c r="A10" s="6" t="s">
        <v>2</v>
      </c>
      <c r="B10" s="6"/>
      <c r="C10" s="5"/>
      <c r="D10" s="4"/>
      <c r="G10" s="3" t="str">
        <f>IF(AND(B5&gt;=0,B5&lt;=320),"2*13P v:1 m/s",IF(AND(B5&gt;=321,B5&lt;470),"2*13P v:1,6 m/s"))</f>
        <v>2*13P v:1 m/s</v>
      </c>
    </row>
    <row r="11" spans="1:23" x14ac:dyDescent="0.25">
      <c r="A11" s="6" t="s">
        <v>3</v>
      </c>
      <c r="B11" s="3" t="str">
        <f>IF(AND(B5&gt;=0,B5&lt;=320),"2*13P v:1 m/s",IF(AND(B5&gt;=321,B5&lt;470),"2*13P v:1,6 m/s"))</f>
        <v>2*13P v:1 m/s</v>
      </c>
      <c r="C11" s="4"/>
      <c r="D11" s="4"/>
      <c r="E11" s="1"/>
    </row>
    <row r="12" spans="1:23" x14ac:dyDescent="0.25">
      <c r="A12" s="6" t="s">
        <v>4</v>
      </c>
      <c r="B12" s="6"/>
      <c r="C12" s="4"/>
      <c r="D12" s="4"/>
    </row>
    <row r="13" spans="1:23" x14ac:dyDescent="0.25">
      <c r="A13" s="6" t="s">
        <v>5</v>
      </c>
      <c r="B13" s="6"/>
      <c r="C13" s="4"/>
      <c r="D13" s="4"/>
    </row>
    <row r="14" spans="1:23" x14ac:dyDescent="0.25">
      <c r="A14" s="6" t="s">
        <v>6</v>
      </c>
      <c r="B14" s="6"/>
      <c r="C14" s="4"/>
      <c r="D14" s="4"/>
    </row>
    <row r="15" spans="1:23" x14ac:dyDescent="0.25">
      <c r="A15" s="6" t="s">
        <v>7</v>
      </c>
      <c r="B15" s="6"/>
      <c r="C15" s="4"/>
      <c r="D15" s="4"/>
    </row>
    <row r="16" spans="1:23" x14ac:dyDescent="0.25">
      <c r="A16" s="6" t="s">
        <v>8</v>
      </c>
      <c r="B16" s="6"/>
      <c r="C16" s="4"/>
      <c r="D16" s="4"/>
    </row>
    <row r="17" spans="1:4" x14ac:dyDescent="0.25">
      <c r="A17" s="6" t="s">
        <v>9</v>
      </c>
      <c r="B17" s="6"/>
      <c r="C17" s="4"/>
      <c r="D17" s="4"/>
    </row>
    <row r="18" spans="1:4" x14ac:dyDescent="0.25">
      <c r="A18" s="6" t="s">
        <v>10</v>
      </c>
      <c r="B18" s="6"/>
      <c r="C18" s="4"/>
      <c r="D18" s="4"/>
    </row>
    <row r="19" spans="1:4" x14ac:dyDescent="0.25">
      <c r="A19" s="6" t="s">
        <v>11</v>
      </c>
      <c r="B19" s="6"/>
      <c r="C19" s="4"/>
      <c r="D19" s="4"/>
    </row>
    <row r="20" spans="1:4" x14ac:dyDescent="0.25">
      <c r="A20" s="6" t="s">
        <v>12</v>
      </c>
      <c r="B20" s="6"/>
      <c r="C20" s="4"/>
      <c r="D20" s="4"/>
    </row>
    <row r="21" spans="1:4" x14ac:dyDescent="0.25">
      <c r="A21" s="6" t="s">
        <v>13</v>
      </c>
      <c r="B21" s="6"/>
      <c r="C21" s="4"/>
      <c r="D21" s="4"/>
    </row>
    <row r="22" spans="1:4" x14ac:dyDescent="0.25">
      <c r="A22" s="6" t="s">
        <v>14</v>
      </c>
      <c r="B22" s="6"/>
      <c r="C22" s="4"/>
      <c r="D22" s="4"/>
    </row>
    <row r="23" spans="1:4" x14ac:dyDescent="0.25">
      <c r="A23" s="6" t="s">
        <v>15</v>
      </c>
      <c r="B23" s="6"/>
      <c r="C23" s="4"/>
      <c r="D23" s="4"/>
    </row>
    <row r="24" spans="1:4" x14ac:dyDescent="0.25">
      <c r="A24" s="6" t="s">
        <v>16</v>
      </c>
      <c r="B24" s="6"/>
      <c r="C24" s="4"/>
      <c r="D24" s="4"/>
    </row>
    <row r="25" spans="1:4" x14ac:dyDescent="0.25">
      <c r="A25" s="6" t="s">
        <v>17</v>
      </c>
      <c r="B25" s="6"/>
      <c r="C25" s="4"/>
      <c r="D25" s="4"/>
    </row>
    <row r="26" spans="1:4" x14ac:dyDescent="0.25">
      <c r="A26" s="6" t="s">
        <v>18</v>
      </c>
      <c r="B26" s="6"/>
      <c r="C26" s="4"/>
      <c r="D26" s="4"/>
    </row>
    <row r="27" spans="1:4" x14ac:dyDescent="0.25">
      <c r="A27" s="6" t="s">
        <v>19</v>
      </c>
      <c r="B27" s="6"/>
      <c r="C27" s="4"/>
      <c r="D27" s="4"/>
    </row>
    <row r="28" spans="1:4" x14ac:dyDescent="0.25">
      <c r="A28" s="6"/>
      <c r="B28" s="6"/>
    </row>
  </sheetData>
  <mergeCells count="1">
    <mergeCell ref="A1:C1"/>
  </mergeCells>
  <dataValidations count="3">
    <dataValidation type="list" allowBlank="1" showInputMessage="1" showErrorMessage="1" sqref="B3">
      <formula1>"-,Non,SS1,SS2,SS3"</formula1>
    </dataValidation>
    <dataValidation type="list" allowBlank="1" showInputMessage="1" showErrorMessage="1" sqref="B2">
      <formula1>"-,Standard,Spécifique"</formula1>
    </dataValidation>
    <dataValidation type="list" allowBlank="1" showInputMessage="1" showErrorMessage="1" sqref="B4">
      <formula1>"-,R+1,R+2,R+3,R+4,R+5,R+6,R+7,R+8,R+9,R+10,R+11,R+12,R+13,R+14,R+15,R+16,R+17"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test et données</vt:lpstr>
      <vt:lpstr>Feuille avec formule</vt:lpstr>
    </vt:vector>
  </TitlesOfParts>
  <Company>GINGER INFORMATIQUE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URVOIS</dc:creator>
  <cp:lastModifiedBy>Jonathan URVOIS</cp:lastModifiedBy>
  <dcterms:created xsi:type="dcterms:W3CDTF">2021-10-25T12:08:31Z</dcterms:created>
  <dcterms:modified xsi:type="dcterms:W3CDTF">2021-10-26T13:22:06Z</dcterms:modified>
</cp:coreProperties>
</file>