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 codeName="{C5BBEA04-B48B-DB03-FC8F-E18A6752861A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SERVICE-TEC\Desktop\"/>
    </mc:Choice>
  </mc:AlternateContent>
  <xr:revisionPtr revIDLastSave="0" documentId="13_ncr:1_{94CCAFA9-5404-4C10-8A16-AF282DACDB60}" xr6:coauthVersionLast="47" xr6:coauthVersionMax="47" xr10:uidLastSave="{00000000-0000-0000-0000-000000000000}"/>
  <bookViews>
    <workbookView xWindow="5115" yWindow="3045" windowWidth="15375" windowHeight="7875" xr2:uid="{00000000-000D-0000-FFFF-FFFF00000000}"/>
  </bookViews>
  <sheets>
    <sheet name="Accueil" sheetId="16" r:id="rId1"/>
    <sheet name="Inventaire" sheetId="10" r:id="rId2"/>
    <sheet name="Feuil1" sheetId="19" r:id="rId3"/>
    <sheet name="Entrées" sheetId="14" r:id="rId4"/>
    <sheet name="Sorties" sheetId="15" r:id="rId5"/>
    <sheet name="Techniciens" sheetId="13" r:id="rId6"/>
    <sheet name="Fournisseurs" sheetId="12" r:id="rId7"/>
    <sheet name="Catégories" sheetId="11" r:id="rId8"/>
    <sheet name="Statistiques" sheetId="18" r:id="rId9"/>
    <sheet name="Paramètres" sheetId="17" r:id="rId10"/>
  </sheets>
  <definedNames>
    <definedName name="_xlnm._FilterDatabase" localSheetId="7" hidden="1">Catégories!$A$3:$C$10</definedName>
    <definedName name="_xlnm._FilterDatabase" localSheetId="3" hidden="1">Entrées!$A$3:$H$5</definedName>
    <definedName name="_xlnm._FilterDatabase" localSheetId="6" hidden="1">Fournisseurs!$A$3:$D$7</definedName>
    <definedName name="_xlnm._FilterDatabase" localSheetId="1" hidden="1">Inventaire!$A$3:$J$207</definedName>
    <definedName name="_xlnm._FilterDatabase" localSheetId="4" hidden="1">Sorties!$B$3:$E$5</definedName>
    <definedName name="_xlnm._FilterDatabase" localSheetId="5" hidden="1">Techniciens!$A$3:$C$16</definedName>
    <definedName name="Afficher_entêtes">Paramètres!$B$18</definedName>
    <definedName name="Afficher_feuilles">Paramètres!$B$17</definedName>
    <definedName name="Afficher_formules">Paramètres!$B$16</definedName>
    <definedName name="Appliquer_plein_écran">Paramètres!$B$15</definedName>
    <definedName name="Catégories">Catégories!$A$3:$C$11</definedName>
    <definedName name="Cellule_Travail">Paramètres!$B$4</definedName>
    <definedName name="Entrées">Entrées!$A$3:$H$5</definedName>
    <definedName name="Fournisseurs">Fournisseurs!$A$3:$D$8</definedName>
    <definedName name="Inventaire">Inventaire!$B$3:$J$207</definedName>
    <definedName name="Liste_Catégories">OFFSET(Catégories!$A$3,,,COUNTA(Catégories!$A:$A)-1,)</definedName>
    <definedName name="Liste_Fournisseurs">OFFSET(Fournisseurs!$A$3,,,COUNTA(Fournisseurs!$A:$A)-1,)</definedName>
    <definedName name="Liste_Pièces">OFFSET(Inventaire!$A$3,,,COUNTA(Inventaire!$A:$A)-1,)</definedName>
    <definedName name="Liste_Techniciens">OFFSET(Techniciens!$A$3,,,COUNTA(Techniciens!$A:$A)-1,)</definedName>
    <definedName name="Pièces">Inventaire!$A$3:$J$207</definedName>
    <definedName name="Raison_Sociale">Paramètres!$B$1</definedName>
    <definedName name="Sorties">Sorties!$A$3:$E$5</definedName>
    <definedName name="Techniciens">Techniciens!$A$3:$C$17</definedName>
    <definedName name="Titre">Paramètres!$B$2</definedName>
    <definedName name="VD_Catégorie">Paramètres!$B$12</definedName>
    <definedName name="VD_Catégorie_Index">Paramètres!$C$12</definedName>
    <definedName name="VD_Fournisseur">Paramètres!$B$10</definedName>
    <definedName name="VD_Fournisseur_Index">Paramètres!$C$10</definedName>
    <definedName name="VD_Pièce">Paramètres!$B$9</definedName>
    <definedName name="VD_Pièce_Index">Paramètres!$C$9</definedName>
    <definedName name="VD_Technicien">Paramètres!$B$11</definedName>
    <definedName name="VD_Technicien_Index">Paramètres!$C$11</definedName>
    <definedName name="Z_869F699B_80B1_4992_A823_5B6B3F472828_.wvu.Cols" localSheetId="3" hidden="1">Entrées!$K:$L</definedName>
    <definedName name="Z_869F699B_80B1_4992_A823_5B6B3F472828_.wvu.Cols" localSheetId="1" hidden="1">Inventaire!$M:$N</definedName>
    <definedName name="Z_869F699B_80B1_4992_A823_5B6B3F472828_.wvu.Cols" localSheetId="4" hidden="1">Sorties!$H:$I</definedName>
    <definedName name="Z_869F699B_80B1_4992_A823_5B6B3F472828_.wvu.FilterData" localSheetId="7" hidden="1">Catégories!$A$3:$C$10</definedName>
    <definedName name="Z_869F699B_80B1_4992_A823_5B6B3F472828_.wvu.FilterData" localSheetId="3" hidden="1">Entrées!$A$3:$H$5</definedName>
    <definedName name="Z_869F699B_80B1_4992_A823_5B6B3F472828_.wvu.FilterData" localSheetId="6" hidden="1">Fournisseurs!$A$3:$D$7</definedName>
    <definedName name="Z_869F699B_80B1_4992_A823_5B6B3F472828_.wvu.FilterData" localSheetId="1" hidden="1">Inventaire!$A$3:$J$207</definedName>
    <definedName name="Z_869F699B_80B1_4992_A823_5B6B3F472828_.wvu.FilterData" localSheetId="4" hidden="1">Sorties!$B$3:$E$5</definedName>
    <definedName name="Z_869F699B_80B1_4992_A823_5B6B3F472828_.wvu.FilterData" localSheetId="5" hidden="1">Techniciens!$A$3:$C$16</definedName>
  </definedNames>
  <calcPr calcId="181029"/>
  <customWorkbookViews>
    <customWorkbookView name="tableau de bord" guid="{869F699B-80B1-4992-A823-5B6B3F472828}" maximized="1" xWindow="-8" yWindow="-8" windowWidth="1382" windowHeight="744" activeSheetId="16"/>
  </customWorkbookViews>
  <pivotCaches>
    <pivotCache cacheId="5" r:id="rId11"/>
    <pivotCache cacheId="13" r:id="rId12"/>
    <pivotCache cacheId="17" r:id="rId13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4" i="11" l="1"/>
  <c r="C4" i="12" l="1"/>
  <c r="B4" i="12"/>
  <c r="C7" i="12"/>
  <c r="B7" i="12"/>
  <c r="C5" i="12"/>
  <c r="B5" i="12"/>
  <c r="C6" i="12"/>
  <c r="B6" i="12"/>
  <c r="B4" i="17" l="1"/>
  <c r="B10" i="11"/>
  <c r="B6" i="11" l="1"/>
  <c r="B5" i="11"/>
  <c r="B8" i="11" l="1"/>
  <c r="C11" i="17"/>
  <c r="C12" i="17"/>
  <c r="C10" i="17"/>
  <c r="B9" i="11" l="1"/>
  <c r="C9" i="17"/>
  <c r="C3" i="16" l="1"/>
  <c r="G1" i="14" l="1"/>
  <c r="C1" i="12"/>
  <c r="C1" i="10" l="1"/>
  <c r="D1" i="15"/>
  <c r="E1" i="14"/>
  <c r="I1" i="10" l="1"/>
  <c r="B1" i="12"/>
  <c r="J1" i="10"/>
  <c r="B1" i="13"/>
  <c r="B7" i="11" l="1"/>
  <c r="D1" i="10"/>
  <c r="B1" i="11" l="1"/>
</calcChain>
</file>

<file path=xl/sharedStrings.xml><?xml version="1.0" encoding="utf-8"?>
<sst xmlns="http://schemas.openxmlformats.org/spreadsheetml/2006/main" count="626" uniqueCount="445">
  <si>
    <t>CONTENANCE</t>
  </si>
  <si>
    <t>LOT</t>
  </si>
  <si>
    <t>Pièce</t>
  </si>
  <si>
    <t>CARACTERISTIQUE</t>
  </si>
  <si>
    <t>Fournisseur</t>
  </si>
  <si>
    <t>Technicien</t>
  </si>
  <si>
    <t/>
  </si>
  <si>
    <t>Inventaire du stock</t>
  </si>
  <si>
    <t>Quantité</t>
  </si>
  <si>
    <t>Observations</t>
  </si>
  <si>
    <t>Entrées</t>
  </si>
  <si>
    <t>Sorties</t>
  </si>
  <si>
    <t>Stock actuel</t>
  </si>
  <si>
    <t>Stock initial</t>
  </si>
  <si>
    <t>Libellé</t>
  </si>
  <si>
    <t>Nombre de pièces</t>
  </si>
  <si>
    <t>Fichier des entrées de stock</t>
  </si>
  <si>
    <t>Date</t>
  </si>
  <si>
    <t>Référence commande</t>
  </si>
  <si>
    <t>PUHT</t>
  </si>
  <si>
    <t>Fichier des sorties de stock</t>
  </si>
  <si>
    <t>Chiffre d'affaire HT</t>
  </si>
  <si>
    <t>Montant HT</t>
  </si>
  <si>
    <t>Environnement électrique</t>
  </si>
  <si>
    <t>Catégorie</t>
  </si>
  <si>
    <t>Consommables</t>
  </si>
  <si>
    <t>Raison sociale</t>
  </si>
  <si>
    <t>Titre</t>
  </si>
  <si>
    <t>Gestion de stocks</t>
  </si>
  <si>
    <t>Cellule de travail :</t>
  </si>
  <si>
    <t>Valeurs par défaut dans les formulaires</t>
  </si>
  <si>
    <t>Personnalisation du classeur</t>
  </si>
  <si>
    <t>Appliquer plein écran ?</t>
  </si>
  <si>
    <t>Afficher formules ?</t>
  </si>
  <si>
    <t>oui</t>
  </si>
  <si>
    <t>Afficher feuilles ?</t>
  </si>
  <si>
    <t>Afficher entêtes ?</t>
  </si>
  <si>
    <t>Nombre de sorties</t>
  </si>
  <si>
    <t>Nombre d'entrées</t>
  </si>
  <si>
    <t>...</t>
  </si>
  <si>
    <t>Stocks actuels</t>
  </si>
  <si>
    <t>Inventaire par catégorie</t>
  </si>
  <si>
    <t>Quantités</t>
  </si>
  <si>
    <t>Total</t>
  </si>
  <si>
    <t>Années</t>
  </si>
  <si>
    <t>Entrées par fournisseur (quantités)</t>
  </si>
  <si>
    <t>Entrées par fournisseur (montants)</t>
  </si>
  <si>
    <t>Montants HT</t>
  </si>
  <si>
    <t>Sorties par technicien (quantités)</t>
  </si>
  <si>
    <t>Fichier des techniciens</t>
  </si>
  <si>
    <t>Fichier des fournisseurs</t>
  </si>
  <si>
    <t>Fichier des catégories</t>
  </si>
  <si>
    <t>Seuil d'alerte</t>
  </si>
  <si>
    <t>Stockage</t>
  </si>
  <si>
    <t>Total général</t>
  </si>
  <si>
    <t>RIA</t>
  </si>
  <si>
    <t>Alarme</t>
  </si>
  <si>
    <t>Désenfumage</t>
  </si>
  <si>
    <t>Securi + France</t>
  </si>
  <si>
    <t>Sanelec</t>
  </si>
  <si>
    <t>Dupuy equipements</t>
  </si>
  <si>
    <t>Trenois Descamps</t>
  </si>
  <si>
    <t>Desenfans</t>
  </si>
  <si>
    <t>Stéphane</t>
  </si>
  <si>
    <t>Steven</t>
  </si>
  <si>
    <t>Sebastien</t>
  </si>
  <si>
    <t>Damien</t>
  </si>
  <si>
    <t>Bernard</t>
  </si>
  <si>
    <t>José</t>
  </si>
  <si>
    <t>Bruno</t>
  </si>
  <si>
    <t>Erwan</t>
  </si>
  <si>
    <t>Pauline</t>
  </si>
  <si>
    <t>Sandrine</t>
  </si>
  <si>
    <t>Margaux</t>
  </si>
  <si>
    <t>RAU2621</t>
  </si>
  <si>
    <t>RAU2622</t>
  </si>
  <si>
    <t>RAU2623</t>
  </si>
  <si>
    <t>RAU2624</t>
  </si>
  <si>
    <t>ECR262</t>
  </si>
  <si>
    <t>0000</t>
  </si>
  <si>
    <t>FUD3031091</t>
  </si>
  <si>
    <t>FUD3031070</t>
  </si>
  <si>
    <t>SC1051</t>
  </si>
  <si>
    <t>CABT124</t>
  </si>
  <si>
    <t>COL6M100</t>
  </si>
  <si>
    <t>COL8M100</t>
  </si>
  <si>
    <t>TAT2508</t>
  </si>
  <si>
    <t>POU4006A</t>
  </si>
  <si>
    <t>POU4006E</t>
  </si>
  <si>
    <t>POU4201A</t>
  </si>
  <si>
    <t>POU4202A</t>
  </si>
  <si>
    <t>POU5008A</t>
  </si>
  <si>
    <t>POU5010A</t>
  </si>
  <si>
    <t>POU5011A</t>
  </si>
  <si>
    <t>TCC2506</t>
  </si>
  <si>
    <t>TR20</t>
  </si>
  <si>
    <t>MOD20P</t>
  </si>
  <si>
    <t>CE01</t>
  </si>
  <si>
    <t>90N50</t>
  </si>
  <si>
    <t>92N50</t>
  </si>
  <si>
    <t>94N50</t>
  </si>
  <si>
    <t>280N50</t>
  </si>
  <si>
    <t>290N50</t>
  </si>
  <si>
    <t>300N50</t>
  </si>
  <si>
    <t>240N5040</t>
  </si>
  <si>
    <t>90N40</t>
  </si>
  <si>
    <t>92N40</t>
  </si>
  <si>
    <t>94N40</t>
  </si>
  <si>
    <t>280N40</t>
  </si>
  <si>
    <t>290N40</t>
  </si>
  <si>
    <t>300N40</t>
  </si>
  <si>
    <t>240N4033</t>
  </si>
  <si>
    <t>340N40</t>
  </si>
  <si>
    <t>OPTI40</t>
  </si>
  <si>
    <t>OPTIMF40</t>
  </si>
  <si>
    <t>PRESSOMM40</t>
  </si>
  <si>
    <t>90N33</t>
  </si>
  <si>
    <t>92N33</t>
  </si>
  <si>
    <t>94N33</t>
  </si>
  <si>
    <t>280N33</t>
  </si>
  <si>
    <t>300N33</t>
  </si>
  <si>
    <t>290N33</t>
  </si>
  <si>
    <t>245N3326</t>
  </si>
  <si>
    <t>340N33</t>
  </si>
  <si>
    <t>OPTI33</t>
  </si>
  <si>
    <t>90N26</t>
  </si>
  <si>
    <t>2N26</t>
  </si>
  <si>
    <t>92N26</t>
  </si>
  <si>
    <t>94N26</t>
  </si>
  <si>
    <t>280N26</t>
  </si>
  <si>
    <t>241N2620</t>
  </si>
  <si>
    <t>290N26</t>
  </si>
  <si>
    <t>300N26</t>
  </si>
  <si>
    <t>245N2620</t>
  </si>
  <si>
    <t>340N26</t>
  </si>
  <si>
    <t>OPTI26</t>
  </si>
  <si>
    <t>90N20</t>
  </si>
  <si>
    <t>92N20</t>
  </si>
  <si>
    <t>94N20</t>
  </si>
  <si>
    <t>280N20</t>
  </si>
  <si>
    <t>290N20</t>
  </si>
  <si>
    <t>300N20</t>
  </si>
  <si>
    <t>340N20</t>
  </si>
  <si>
    <t>ART0070</t>
  </si>
  <si>
    <t>340N50</t>
  </si>
  <si>
    <t>241N3326</t>
  </si>
  <si>
    <t>ART0073</t>
  </si>
  <si>
    <t>ART0074</t>
  </si>
  <si>
    <t>ART0075</t>
  </si>
  <si>
    <t>92N8</t>
  </si>
  <si>
    <t>241N128</t>
  </si>
  <si>
    <t>GRIO12</t>
  </si>
  <si>
    <t>OPTIMF26</t>
  </si>
  <si>
    <t>OPTIMF33</t>
  </si>
  <si>
    <t>C280L26</t>
  </si>
  <si>
    <t>C280L33</t>
  </si>
  <si>
    <t>2002</t>
  </si>
  <si>
    <t>2001</t>
  </si>
  <si>
    <t>2005-F1</t>
  </si>
  <si>
    <t>3040-16</t>
  </si>
  <si>
    <t>3041-10</t>
  </si>
  <si>
    <t>3042</t>
  </si>
  <si>
    <t>3043</t>
  </si>
  <si>
    <t>3044</t>
  </si>
  <si>
    <t>3045</t>
  </si>
  <si>
    <t>2130-F1</t>
  </si>
  <si>
    <t>2091-01</t>
  </si>
  <si>
    <t>03501-10</t>
  </si>
  <si>
    <t>03501K10</t>
  </si>
  <si>
    <t>04024</t>
  </si>
  <si>
    <t>04007</t>
  </si>
  <si>
    <t>04054</t>
  </si>
  <si>
    <t>04086</t>
  </si>
  <si>
    <t>04009</t>
  </si>
  <si>
    <t>04056</t>
  </si>
  <si>
    <t>3160-06</t>
  </si>
  <si>
    <t>04003</t>
  </si>
  <si>
    <t>04015</t>
  </si>
  <si>
    <t>04043</t>
  </si>
  <si>
    <t>04073</t>
  </si>
  <si>
    <t>04033</t>
  </si>
  <si>
    <t>04017</t>
  </si>
  <si>
    <t>04010</t>
  </si>
  <si>
    <t>04025</t>
  </si>
  <si>
    <t>04078</t>
  </si>
  <si>
    <t>04005</t>
  </si>
  <si>
    <t>04064</t>
  </si>
  <si>
    <t>04035</t>
  </si>
  <si>
    <t>04027</t>
  </si>
  <si>
    <t>04066</t>
  </si>
  <si>
    <t>04075</t>
  </si>
  <si>
    <t>04042</t>
  </si>
  <si>
    <t>04016</t>
  </si>
  <si>
    <t>04032</t>
  </si>
  <si>
    <t>04004</t>
  </si>
  <si>
    <t>04063</t>
  </si>
  <si>
    <t>04072</t>
  </si>
  <si>
    <t>04019</t>
  </si>
  <si>
    <t>04053</t>
  </si>
  <si>
    <t>ART0126</t>
  </si>
  <si>
    <t>VITO2</t>
  </si>
  <si>
    <t>ART0128</t>
  </si>
  <si>
    <t>ART0129</t>
  </si>
  <si>
    <t>N4W/33</t>
  </si>
  <si>
    <t>B26-12</t>
  </si>
  <si>
    <t>PCA9003</t>
  </si>
  <si>
    <t>N11W</t>
  </si>
  <si>
    <t>N6W</t>
  </si>
  <si>
    <t>N9W</t>
  </si>
  <si>
    <t>LUM 16179</t>
  </si>
  <si>
    <t>LUM 10244</t>
  </si>
  <si>
    <t>LUM 10763</t>
  </si>
  <si>
    <t>LUM 10663</t>
  </si>
  <si>
    <t>LUM 16143</t>
  </si>
  <si>
    <t>LUM 16125</t>
  </si>
  <si>
    <t>LUM 22120</t>
  </si>
  <si>
    <t>OVA58000</t>
  </si>
  <si>
    <t>OVA58905</t>
  </si>
  <si>
    <t>236701L</t>
  </si>
  <si>
    <t>062525</t>
  </si>
  <si>
    <t>062815</t>
  </si>
  <si>
    <t>NUG31217</t>
  </si>
  <si>
    <t>NUG31220</t>
  </si>
  <si>
    <t>140530</t>
  </si>
  <si>
    <t>140540</t>
  </si>
  <si>
    <t>NUG30450</t>
  </si>
  <si>
    <t>060931</t>
  </si>
  <si>
    <t>060928</t>
  </si>
  <si>
    <t>4710r1</t>
  </si>
  <si>
    <t>NUG30316</t>
  </si>
  <si>
    <t>138023</t>
  </si>
  <si>
    <t>320000</t>
  </si>
  <si>
    <t>N18W</t>
  </si>
  <si>
    <t>045080</t>
  </si>
  <si>
    <t>040671</t>
  </si>
  <si>
    <t>NUG30492</t>
  </si>
  <si>
    <t>NUG30255</t>
  </si>
  <si>
    <t>NUG30252</t>
  </si>
  <si>
    <t>NUG30246</t>
  </si>
  <si>
    <t>NUG35151</t>
  </si>
  <si>
    <t>AVRS2450</t>
  </si>
  <si>
    <t>AVRB2450</t>
  </si>
  <si>
    <t>5511</t>
  </si>
  <si>
    <t>6980</t>
  </si>
  <si>
    <t>MA10024E</t>
  </si>
  <si>
    <t xml:space="preserve">NEMO-C </t>
  </si>
  <si>
    <t>MOD48E</t>
  </si>
  <si>
    <t>069731</t>
  </si>
  <si>
    <t>505483</t>
  </si>
  <si>
    <t>A VENIR</t>
  </si>
  <si>
    <t>MFS710</t>
  </si>
  <si>
    <t>GD113A</t>
  </si>
  <si>
    <t>092012</t>
  </si>
  <si>
    <t>037664</t>
  </si>
  <si>
    <t>ENN48934</t>
  </si>
  <si>
    <t>ENN47930</t>
  </si>
  <si>
    <t>LUM10313</t>
  </si>
  <si>
    <t>0507B</t>
  </si>
  <si>
    <t>TT4P</t>
  </si>
  <si>
    <t>Référence</t>
  </si>
  <si>
    <t xml:space="preserve">Raccord union droit </t>
  </si>
  <si>
    <t>Raccord union coudé</t>
  </si>
  <si>
    <t>Raccord union "Té"</t>
  </si>
  <si>
    <t>Raccord union CROIX</t>
  </si>
  <si>
    <t>Ecrou de 12 diam 6</t>
  </si>
  <si>
    <t>Bouchon a visser diam 6</t>
  </si>
  <si>
    <t>Fusible démultiplié 91° + cosse coeur</t>
  </si>
  <si>
    <t>Fusible démultiplié 70°+ cosse coeur</t>
  </si>
  <si>
    <t>Serre cable hexagonale</t>
  </si>
  <si>
    <t>Cable acier diam 2.4 touret de 100m</t>
  </si>
  <si>
    <t>Collier tube diam 6 par 100 pces</t>
  </si>
  <si>
    <t>Colliers pour tube diam 8 par 100 pces</t>
  </si>
  <si>
    <t>Tube acier diam 8 longueur 2.5m</t>
  </si>
  <si>
    <t>Poulie sous carter platine equerre</t>
  </si>
  <si>
    <t xml:space="preserve">Poulie sous carter platine plate </t>
  </si>
  <si>
    <t>Poulie fixe de renvoi</t>
  </si>
  <si>
    <t>Poulie articulé de renvoi</t>
  </si>
  <si>
    <t>Poulie fixe déportée diam 50</t>
  </si>
  <si>
    <t xml:space="preserve">Poulie fixe de renvoi </t>
  </si>
  <si>
    <t>Poulie fixe de renvoi diam 50</t>
  </si>
  <si>
    <t>Couronne cuivre diam 6 longueur 25m</t>
  </si>
  <si>
    <t>Treuil modulaire</t>
  </si>
  <si>
    <t>Module pneumatique pour treuil TR20</t>
  </si>
  <si>
    <t>Coffret ouverture seule 30gr maxi</t>
  </si>
  <si>
    <t>Coude 90° F/F - 2"</t>
  </si>
  <si>
    <t>Coude 90° M/F - 2"</t>
  </si>
  <si>
    <t>Coude 90° M/M - 2"</t>
  </si>
  <si>
    <t>Mamelon M/M - 2"</t>
  </si>
  <si>
    <t>Bouchon male - 2"</t>
  </si>
  <si>
    <t>Bouchon femelle - 2"</t>
  </si>
  <si>
    <t>Réduction F/F 2" - 1"½</t>
  </si>
  <si>
    <t>Coude 90° F/F 1"½</t>
  </si>
  <si>
    <t>Coude 90° M/F 1"½</t>
  </si>
  <si>
    <t>Coude 90° M/M 1"½</t>
  </si>
  <si>
    <t>Mamelon M/M 1"½</t>
  </si>
  <si>
    <t>Bouchon male 1"½</t>
  </si>
  <si>
    <t>Bouchon femelle 1"½</t>
  </si>
  <si>
    <t>Réduction F/F 1"1"½ - 1"¼</t>
  </si>
  <si>
    <t>Raccord union F/F 1"1"½</t>
  </si>
  <si>
    <t>Vanne ¼ tour F/F 1"1"½</t>
  </si>
  <si>
    <t>Vanne ¼ tour M/F 1"1"½</t>
  </si>
  <si>
    <t>Vanne ¼ tour M/M 1"1"½</t>
  </si>
  <si>
    <t>Coude 90° F/F 1"¼</t>
  </si>
  <si>
    <t>Coude 90° M/F 1"¼</t>
  </si>
  <si>
    <t>Coude 90° M/M 1"¼</t>
  </si>
  <si>
    <t>Mamelon M/M 1"¼</t>
  </si>
  <si>
    <t>Bouchon femelle 1"¼</t>
  </si>
  <si>
    <t>Bouchon male 1"¼</t>
  </si>
  <si>
    <t>Réduction M/M 1"¼ - 1"</t>
  </si>
  <si>
    <t>Raccord union 1"¼</t>
  </si>
  <si>
    <t>Vanne ¼ tour F/F - 1"¼</t>
  </si>
  <si>
    <t>Coude 90° F/F  court 1"</t>
  </si>
  <si>
    <t>Coude 90° F/F  LONG 1"</t>
  </si>
  <si>
    <t>Coude 90° M/F   1"</t>
  </si>
  <si>
    <t>Coude 90° M/M court 1"</t>
  </si>
  <si>
    <t>Mamelon M/M 1"</t>
  </si>
  <si>
    <t>Réduction M/F  1" - ¾"</t>
  </si>
  <si>
    <t>Bouchon male 1"</t>
  </si>
  <si>
    <t>Bouchon femelle 1"</t>
  </si>
  <si>
    <t>Réduction M/M 1" - ¾"</t>
  </si>
  <si>
    <t>Raccord union F/F  1"</t>
  </si>
  <si>
    <t>Vanne ¼ tour F/F 1"</t>
  </si>
  <si>
    <t>Coude 90° F/F ¾"</t>
  </si>
  <si>
    <t>Coude 90° M/F ¾"</t>
  </si>
  <si>
    <t>Coude 90° M/M ¾"</t>
  </si>
  <si>
    <t>Mamelon M/M ¾"</t>
  </si>
  <si>
    <t>Bouchon male ¾"</t>
  </si>
  <si>
    <t>Bouchon femelle ¾"</t>
  </si>
  <si>
    <t>Raccord union F/F ¾"</t>
  </si>
  <si>
    <t>Vanne à volant F/F 2"½</t>
  </si>
  <si>
    <t>Raccord union F/F 2"</t>
  </si>
  <si>
    <t>Réduction M/F 1"</t>
  </si>
  <si>
    <t>Manchette souple DN33</t>
  </si>
  <si>
    <t>Manchette souple DN25</t>
  </si>
  <si>
    <t>Manchette souple DN19</t>
  </si>
  <si>
    <t>Coude 90° M/F DN8</t>
  </si>
  <si>
    <t>Réduction M/F  3/8" - 1/4"</t>
  </si>
  <si>
    <t>Filasse de lin</t>
  </si>
  <si>
    <t>Vanne M/F 1"</t>
  </si>
  <si>
    <t>Vanne M/F 1"¼</t>
  </si>
  <si>
    <t>Mamelon M/M laiton 1"</t>
  </si>
  <si>
    <t>Mamelon M/M laiton 1"¼</t>
  </si>
  <si>
    <t>Coffret co² CSK 100</t>
  </si>
  <si>
    <t>Coffret co² CSK 20</t>
  </si>
  <si>
    <t>Coffret co² O/F ASK60</t>
  </si>
  <si>
    <t>Treuil TCN 130</t>
  </si>
  <si>
    <t>Module pneumatique pour treuil TCN130</t>
  </si>
  <si>
    <t>Module électrique 24V Rupture</t>
  </si>
  <si>
    <t>Module électrique 24V Emission</t>
  </si>
  <si>
    <t>Module électrique 48V Rupture</t>
  </si>
  <si>
    <t>Module électrique 48V Emission</t>
  </si>
  <si>
    <t>Coffret co² 2O/1F CPS-S500 PM</t>
  </si>
  <si>
    <t>Vitre volet escamotable MADICOB</t>
  </si>
  <si>
    <t>Mecanisme velux + recepteur 3520</t>
  </si>
  <si>
    <t>Kit VTX pour GGL type K+PSE</t>
  </si>
  <si>
    <t>Vérin 300N/C200/D8/L485</t>
  </si>
  <si>
    <t>Vérin 100N/C350/D10/L785</t>
  </si>
  <si>
    <t>Vérin 600N/C250/D10/L585</t>
  </si>
  <si>
    <t>Vérin 1000N/C250/D10/L585</t>
  </si>
  <si>
    <t>Vérin 150N/C200/D8/485</t>
  </si>
  <si>
    <t>Vérin 600N/C350/D10/785</t>
  </si>
  <si>
    <t>Verrou chassis de façade avec fusible 70°</t>
  </si>
  <si>
    <t>Vérin 100N/C160/D8/405</t>
  </si>
  <si>
    <t>Vérin 200N/C160/D8/405</t>
  </si>
  <si>
    <t>Vérin 500N/C250/D10/585</t>
  </si>
  <si>
    <t>Vérin 800N/C250/D10/L585</t>
  </si>
  <si>
    <t>Vérin 400N/C250/D10/L585</t>
  </si>
  <si>
    <t>Vérin 200N/C250/D8/L585</t>
  </si>
  <si>
    <t>Vérin 150N/C250/D8/L585</t>
  </si>
  <si>
    <t>Vérin 300N/C250/D8/L585</t>
  </si>
  <si>
    <t>Vérin 900N/C250/D10/L585</t>
  </si>
  <si>
    <t>Vérin 100N/C250/D8/L585</t>
  </si>
  <si>
    <t>Vérin 700N/C250/D10/L585</t>
  </si>
  <si>
    <t>Vérin 400N/C350/D10/L785</t>
  </si>
  <si>
    <t>Vérin 300N/C350/D10/L785</t>
  </si>
  <si>
    <t>Vérin 700N/C350/D10/L785</t>
  </si>
  <si>
    <t>Vérin 800N/C350/D10/L785</t>
  </si>
  <si>
    <t>Vérin 500N/C200/D8/L485</t>
  </si>
  <si>
    <t>Vérin 200N/C200/D8/L485</t>
  </si>
  <si>
    <t>Vérin 400N/C200/D8/L485</t>
  </si>
  <si>
    <t>Vérin 100N/C200/D8/L485</t>
  </si>
  <si>
    <t>Vérin 700N/C200/D10/L485</t>
  </si>
  <si>
    <t>Vérin 800N/C200/D10/L485</t>
  </si>
  <si>
    <t>Vérin 200N/C350/D10/L785</t>
  </si>
  <si>
    <t>Vérin 600N/C200/D8/L485</t>
  </si>
  <si>
    <t>Opercule plastique 43X100</t>
  </si>
  <si>
    <t>Reduction M/F 12x8</t>
  </si>
  <si>
    <t>Coude M/F 8x13</t>
  </si>
  <si>
    <t>Neon Philips TL mini 4w/33 - 640</t>
  </si>
  <si>
    <t>Batterie Yuasa REC26-12 12v/26Ah</t>
  </si>
  <si>
    <t xml:space="preserve">Piles LR 14 </t>
  </si>
  <si>
    <t>Neon Philips 11w</t>
  </si>
  <si>
    <t>Neon Philips 6w</t>
  </si>
  <si>
    <t>Neon Philips 9w PLS 4P</t>
  </si>
  <si>
    <t>BAES EATON UNILED 2-45 1H</t>
  </si>
  <si>
    <t>BAEH EATON UNILED 2-8 5H</t>
  </si>
  <si>
    <t>BAES EATON UNILED 2-400 1H</t>
  </si>
  <si>
    <t>BAES EATON TIM 400 L.1</t>
  </si>
  <si>
    <t>BAES AMB EATON ULTRALED 2-400</t>
  </si>
  <si>
    <t>BAES EATON ULTRALED 2-45 (FONC. DRAPEAU)</t>
  </si>
  <si>
    <t>BAES EATON PLANETE 24 DESIGN (FONC.DRAPEAU)</t>
  </si>
  <si>
    <t>BAES SCHNEIDER PYROS OVA58000</t>
  </si>
  <si>
    <t>BAEH SCHNEIDER OVA 58905</t>
  </si>
  <si>
    <t>BAES AMB KAUFEL BRIO+400L</t>
  </si>
  <si>
    <t>BAES LEGRAND ECO1 062525</t>
  </si>
  <si>
    <t>BAES LEGRAND SOURCE CENTRALE 24V 062815</t>
  </si>
  <si>
    <t>ALARME T4 PLANETE NUGELEC DM INTEGRE 1BOUCLE</t>
  </si>
  <si>
    <t>ALARME T4 PLANETE NUGELEC 2BOUCLES</t>
  </si>
  <si>
    <t>BAAS SA LEGRAND 140530</t>
  </si>
  <si>
    <t>BAAS MA LEGRAND 140530</t>
  </si>
  <si>
    <t>DIFFUSEUR SONORE 90db</t>
  </si>
  <si>
    <t>AMPOULE LEGRAND E10 3,6 V - 1 A - 3,6 W</t>
  </si>
  <si>
    <t>AMPOULE LEGRAND E10 12 V - 0,25 A - 3 W</t>
  </si>
  <si>
    <t>DECLENCHEUR MANUEL NEUTRONIC 4710R1</t>
  </si>
  <si>
    <t>DECLENCHEUR MANUEL NUGELEC 30316</t>
  </si>
  <si>
    <t>DCMIS "DM VERT" LEGRAND 138023</t>
  </si>
  <si>
    <t>CENTRALE T4 URA T4CTISD</t>
  </si>
  <si>
    <t>Neon Philips 18w/830</t>
  </si>
  <si>
    <t>DIFFUSEUR SONORE LEGRAND 90db</t>
  </si>
  <si>
    <t>DETECTEUR OPTIQUE LEGRAND 040671</t>
  </si>
  <si>
    <t>DIFFUSEUR LUMINEUX SOLISTA LX WALL NUGELEC</t>
  </si>
  <si>
    <t>SOCLE DETECTEUR ADRESSABLE CONV. NUGELEC</t>
  </si>
  <si>
    <t>DETECTEUR OPTIQUE ADRESSABLE DOFA3000</t>
  </si>
  <si>
    <t>DETECTEUR OPTIQUE STANDARD DOFS3000</t>
  </si>
  <si>
    <t>INTERFACE ETAGE IE3000</t>
  </si>
  <si>
    <t>VENTOUSE A RUPTURE AU SOL 24V/50daN</t>
  </si>
  <si>
    <t>VENTOUSE A RUPTURE STANDARD 24V/50daN</t>
  </si>
  <si>
    <t>DAD TYPE 1 SECOURU AVEC BATTERIE 5511 MADICOB</t>
  </si>
  <si>
    <t>BOITIER COMMANDE MANUELLE MADICOB</t>
  </si>
  <si>
    <t>MODULE 24V EMISSION TREUIL TS100 "SIM"</t>
  </si>
  <si>
    <t>BCM NEMO FINSECUR</t>
  </si>
  <si>
    <t>MODULE 48V EMISSION POUR COFFRET ACLIPS ET ECOCLIPS DUPUY EQUIPEMENTS</t>
  </si>
  <si>
    <t>PRISE PLEXO LEGRAND</t>
  </si>
  <si>
    <t>BOITE 100 CHEVILLES 8X40 FISCHER</t>
  </si>
  <si>
    <t>BOITE 100 VIS INOX 5X50</t>
  </si>
  <si>
    <t>DISJONCTEUR 10A HAGER</t>
  </si>
  <si>
    <t>COFFRET DISTRIBUTION 13 MODULES HAGER</t>
  </si>
  <si>
    <t>BOITE DERIVATION LEGRAND</t>
  </si>
  <si>
    <t>EMBOUTS CABLAGE 1.5² SACHET 100P</t>
  </si>
  <si>
    <t>CHEVILLE PLASTIQUE SCHNEIDER MUREVA M8 BOITE DE 100P</t>
  </si>
  <si>
    <t>CLIPS POUR CONDUIT SCHNEIDER MUREVA BOITE 100P</t>
  </si>
  <si>
    <t>TELECOMMANDE TL500 EATON</t>
  </si>
  <si>
    <t>GRAISSE MOLYKOTE 100GR</t>
  </si>
  <si>
    <t>Alarme type 4 à pile Neutronic</t>
  </si>
  <si>
    <t>BAES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</si>
</sst>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_(* #,##0.00_);_(* \(#,##0.00\);_(* &quot;-&quot;??_);_(@_)"/>
    <numFmt numFmtId="165" formatCode="_(&quot;€&quot;* #,##0.00_);_(&quot;€&quot;* \(#,##0.00\);_(&quot;€&quot;* &quot;-&quot;??_);_(@_)"/>
    <numFmt numFmtId="166" formatCode="_-* #,##0\ _€_-;\-* #,##0\ _€_-;_-* &quot;-&quot;??\ _€_-;_-@_-"/>
    <numFmt numFmtId="167" formatCode="_-* #,##0.0000\ _€_-;\-* #,##0.0000\ _€_-;_-* &quot;-&quot;??\ _€_-;_-@_-"/>
    <numFmt numFmtId="168" formatCode="_-* #,##0.00\ [$€-40C]_-;\-* #,##0.00\ [$€-40C]_-;_-* &quot;-&quot;??\ [$€-40C]_-;_-@_-"/>
    <numFmt numFmtId="169" formatCode="#,##0\ &quot;€&quot;"/>
  </numFmts>
  <fonts count="21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5" tint="-0.499984740745262"/>
      <name val="Calibri"/>
      <family val="2"/>
      <scheme val="minor"/>
    </font>
    <font>
      <b/>
      <sz val="11"/>
      <color theme="5" tint="-0.499984740745262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b/>
      <sz val="16"/>
      <color theme="5" tint="-0.249977111117893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sz val="11"/>
      <color theme="4" tint="-0.499984740745262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0"/>
      <color theme="0"/>
      <name val="Arial"/>
      <family val="2"/>
    </font>
    <font>
      <u/>
      <sz val="11"/>
      <color theme="10"/>
      <name val="Calibri"/>
      <family val="2"/>
    </font>
    <font>
      <sz val="11"/>
      <color theme="1"/>
      <name val="Arial"/>
      <family val="2"/>
    </font>
    <font>
      <sz val="10"/>
      <color theme="5" tint="-0.499984740745262"/>
      <name val="Arial"/>
      <family val="2"/>
    </font>
    <font>
      <b/>
      <sz val="18"/>
      <color theme="4" tint="-0.499984740745262"/>
      <name val="Calibri"/>
      <family val="2"/>
      <scheme val="minor"/>
    </font>
    <font>
      <b/>
      <sz val="48"/>
      <color theme="3" tint="-0.249977111117893"/>
      <name val="Gabriola"/>
      <family val="5"/>
    </font>
    <font>
      <b/>
      <sz val="16"/>
      <color theme="6" tint="-0.499984740745262"/>
      <name val="Calibri"/>
      <family val="2"/>
      <scheme val="minor"/>
    </font>
    <font>
      <sz val="8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59999389629810485"/>
        <bgColor indexed="64"/>
      </patternFill>
    </fill>
  </fills>
  <borders count="1">
    <border>
      <left/>
      <right/>
      <top/>
      <bottom/>
      <diagonal/>
    </border>
  </borders>
  <cellStyleXfs count="4">
    <xf numFmtId="0" fontId="0" fillId="0" borderId="0"/>
    <xf numFmtId="165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0" fontId="14" fillId="0" borderId="0" applyNumberFormat="0" applyFill="0" applyBorder="0" applyAlignment="0" applyProtection="0">
      <alignment vertical="top"/>
      <protection locked="0"/>
    </xf>
  </cellStyleXfs>
  <cellXfs count="109">
    <xf numFmtId="0" fontId="0" fillId="0" borderId="0" xfId="0"/>
    <xf numFmtId="0" fontId="0" fillId="0" borderId="0" xfId="0" applyFill="1" applyBorder="1" applyAlignment="1">
      <alignment horizontal="center" vertical="center"/>
    </xf>
    <xf numFmtId="1" fontId="0" fillId="0" borderId="0" xfId="0" applyNumberFormat="1" applyFill="1" applyBorder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0" fontId="0" fillId="0" borderId="0" xfId="0" quotePrefix="1" applyFill="1" applyBorder="1" applyAlignment="1">
      <alignment horizontal="center" vertical="center"/>
    </xf>
    <xf numFmtId="0" fontId="0" fillId="0" borderId="0" xfId="0" applyFill="1" applyBorder="1" applyAlignment="1">
      <alignment horizontal="left" vertical="center"/>
    </xf>
    <xf numFmtId="0" fontId="3" fillId="0" borderId="0" xfId="0" applyFont="1"/>
    <xf numFmtId="0" fontId="0" fillId="0" borderId="0" xfId="0" applyAlignment="1">
      <alignment horizontal="center"/>
    </xf>
    <xf numFmtId="0" fontId="0" fillId="3" borderId="0" xfId="0" applyFill="1" applyAlignment="1">
      <alignment horizontal="center"/>
    </xf>
    <xf numFmtId="0" fontId="3" fillId="0" borderId="0" xfId="0" applyFont="1" applyFill="1" applyBorder="1" applyAlignment="1">
      <alignment horizontal="center" vertical="center"/>
    </xf>
    <xf numFmtId="1" fontId="3" fillId="0" borderId="0" xfId="0" applyNumberFormat="1" applyFont="1" applyFill="1" applyBorder="1" applyAlignment="1">
      <alignment horizontal="center" vertical="center"/>
    </xf>
    <xf numFmtId="14" fontId="0" fillId="0" borderId="0" xfId="0" applyNumberFormat="1" applyFill="1" applyBorder="1" applyAlignment="1">
      <alignment horizontal="left" vertical="center"/>
    </xf>
    <xf numFmtId="0" fontId="3" fillId="2" borderId="0" xfId="0" applyFont="1" applyFill="1"/>
    <xf numFmtId="0" fontId="3" fillId="2" borderId="0" xfId="0" applyFont="1" applyFill="1" applyBorder="1" applyAlignment="1">
      <alignment horizontal="center" vertical="center"/>
    </xf>
    <xf numFmtId="1" fontId="3" fillId="2" borderId="0" xfId="0" applyNumberFormat="1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left" vertical="center"/>
    </xf>
    <xf numFmtId="166" fontId="3" fillId="2" borderId="0" xfId="2" applyNumberFormat="1" applyFont="1" applyFill="1"/>
    <xf numFmtId="166" fontId="0" fillId="3" borderId="0" xfId="2" applyNumberFormat="1" applyFont="1" applyFill="1" applyAlignment="1">
      <alignment horizontal="center"/>
    </xf>
    <xf numFmtId="166" fontId="0" fillId="0" borderId="0" xfId="2" applyNumberFormat="1" applyFont="1" applyAlignment="1">
      <alignment horizontal="center"/>
    </xf>
    <xf numFmtId="0" fontId="0" fillId="0" borderId="0" xfId="0" applyFill="1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5" fillId="2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1" fontId="5" fillId="0" borderId="0" xfId="0" applyNumberFormat="1" applyFont="1" applyFill="1" applyBorder="1" applyAlignment="1">
      <alignment horizontal="center" vertical="center"/>
    </xf>
    <xf numFmtId="0" fontId="6" fillId="2" borderId="0" xfId="0" applyFont="1" applyFill="1" applyBorder="1" applyAlignment="1">
      <alignment horizontal="center" vertical="center"/>
    </xf>
    <xf numFmtId="0" fontId="6" fillId="2" borderId="0" xfId="0" applyFont="1" applyFill="1" applyBorder="1" applyAlignment="1">
      <alignment horizontal="left" vertical="center"/>
    </xf>
    <xf numFmtId="0" fontId="6" fillId="0" borderId="0" xfId="0" applyFont="1" applyFill="1" applyBorder="1" applyAlignment="1">
      <alignment horizontal="center" vertical="center"/>
    </xf>
    <xf numFmtId="1" fontId="6" fillId="0" borderId="0" xfId="0" applyNumberFormat="1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top" wrapText="1"/>
    </xf>
    <xf numFmtId="0" fontId="7" fillId="2" borderId="0" xfId="0" applyFont="1" applyFill="1" applyBorder="1" applyAlignment="1">
      <alignment horizontal="left" vertical="center"/>
    </xf>
    <xf numFmtId="0" fontId="8" fillId="2" borderId="0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1" fontId="8" fillId="0" borderId="0" xfId="0" applyNumberFormat="1" applyFont="1" applyFill="1" applyBorder="1" applyAlignment="1">
      <alignment horizontal="center" vertical="center"/>
    </xf>
    <xf numFmtId="0" fontId="4" fillId="2" borderId="0" xfId="0" applyFont="1" applyFill="1" applyAlignment="1">
      <alignment horizontal="left"/>
    </xf>
    <xf numFmtId="0" fontId="5" fillId="3" borderId="0" xfId="0" applyFont="1" applyFill="1" applyAlignment="1">
      <alignment horizontal="center"/>
    </xf>
    <xf numFmtId="0" fontId="5" fillId="2" borderId="0" xfId="0" applyFont="1" applyFill="1"/>
    <xf numFmtId="0" fontId="5" fillId="0" borderId="0" xfId="0" applyFont="1"/>
    <xf numFmtId="0" fontId="6" fillId="0" borderId="0" xfId="0" applyFont="1" applyAlignment="1">
      <alignment vertical="top" wrapText="1"/>
    </xf>
    <xf numFmtId="0" fontId="6" fillId="0" borderId="0" xfId="0" applyFont="1"/>
    <xf numFmtId="0" fontId="3" fillId="0" borderId="0" xfId="0" applyFont="1" applyAlignment="1">
      <alignment vertical="top"/>
    </xf>
    <xf numFmtId="166" fontId="5" fillId="3" borderId="0" xfId="2" applyNumberFormat="1" applyFont="1" applyFill="1" applyAlignment="1">
      <alignment horizontal="center"/>
    </xf>
    <xf numFmtId="0" fontId="0" fillId="0" borderId="0" xfId="0" applyAlignment="1">
      <alignment vertical="top"/>
    </xf>
    <xf numFmtId="0" fontId="1" fillId="0" borderId="0" xfId="0" applyFont="1" applyAlignment="1" applyProtection="1">
      <alignment horizontal="left"/>
      <protection locked="0"/>
    </xf>
    <xf numFmtId="0" fontId="1" fillId="4" borderId="0" xfId="0" applyFont="1" applyFill="1" applyAlignment="1" applyProtection="1">
      <alignment vertical="top"/>
    </xf>
    <xf numFmtId="0" fontId="12" fillId="0" borderId="0" xfId="0" applyFont="1" applyFill="1" applyAlignment="1" applyProtection="1">
      <alignment horizontal="center"/>
      <protection locked="0"/>
    </xf>
    <xf numFmtId="0" fontId="6" fillId="5" borderId="0" xfId="0" applyFont="1" applyFill="1" applyBorder="1" applyAlignment="1">
      <alignment horizontal="left" vertical="top" wrapText="1"/>
    </xf>
    <xf numFmtId="0" fontId="0" fillId="5" borderId="0" xfId="0" applyFill="1" applyBorder="1" applyAlignment="1">
      <alignment horizontal="left" vertical="center"/>
    </xf>
    <xf numFmtId="168" fontId="8" fillId="2" borderId="0" xfId="1" applyNumberFormat="1" applyFont="1" applyFill="1" applyBorder="1" applyAlignment="1">
      <alignment horizontal="right" vertical="center"/>
    </xf>
    <xf numFmtId="168" fontId="3" fillId="2" borderId="0" xfId="1" applyNumberFormat="1" applyFont="1" applyFill="1" applyBorder="1" applyAlignment="1">
      <alignment horizontal="right" vertical="center"/>
    </xf>
    <xf numFmtId="168" fontId="3" fillId="2" borderId="0" xfId="1" applyNumberFormat="1" applyFont="1" applyFill="1" applyBorder="1" applyAlignment="1">
      <alignment horizontal="center" vertical="center"/>
    </xf>
    <xf numFmtId="168" fontId="0" fillId="0" borderId="0" xfId="1" applyNumberFormat="1" applyFont="1" applyFill="1" applyBorder="1" applyAlignment="1">
      <alignment horizontal="right" vertical="center"/>
    </xf>
    <xf numFmtId="168" fontId="0" fillId="0" borderId="0" xfId="1" applyNumberFormat="1" applyFont="1" applyFill="1" applyBorder="1" applyAlignment="1">
      <alignment horizontal="center" vertical="center"/>
    </xf>
    <xf numFmtId="0" fontId="1" fillId="5" borderId="0" xfId="0" applyFont="1" applyFill="1" applyProtection="1"/>
    <xf numFmtId="0" fontId="1" fillId="0" borderId="0" xfId="0" applyFont="1" applyProtection="1"/>
    <xf numFmtId="0" fontId="1" fillId="0" borderId="0" xfId="0" applyFont="1" applyAlignment="1" applyProtection="1">
      <alignment horizontal="left"/>
    </xf>
    <xf numFmtId="0" fontId="1" fillId="5" borderId="0" xfId="0" applyFont="1" applyFill="1" applyAlignment="1" applyProtection="1">
      <alignment horizontal="left"/>
    </xf>
    <xf numFmtId="0" fontId="1" fillId="3" borderId="0" xfId="0" applyFont="1" applyFill="1" applyProtection="1"/>
    <xf numFmtId="0" fontId="11" fillId="5" borderId="0" xfId="0" applyFont="1" applyFill="1" applyProtection="1"/>
    <xf numFmtId="167" fontId="13" fillId="0" borderId="0" xfId="2" applyNumberFormat="1" applyFont="1" applyProtection="1">
      <protection locked="0"/>
    </xf>
    <xf numFmtId="168" fontId="3" fillId="2" borderId="0" xfId="1" applyNumberFormat="1" applyFont="1" applyFill="1" applyAlignment="1">
      <alignment horizontal="center"/>
    </xf>
    <xf numFmtId="168" fontId="0" fillId="0" borderId="0" xfId="1" applyNumberFormat="1" applyFont="1" applyAlignment="1">
      <alignment horizontal="center"/>
    </xf>
    <xf numFmtId="0" fontId="14" fillId="5" borderId="0" xfId="3" applyFill="1" applyAlignment="1" applyProtection="1">
      <alignment horizontal="center" vertical="top" wrapText="1"/>
    </xf>
    <xf numFmtId="166" fontId="14" fillId="5" borderId="0" xfId="3" applyNumberFormat="1" applyFill="1" applyAlignment="1" applyProtection="1">
      <alignment horizontal="center" vertical="top" wrapText="1"/>
    </xf>
    <xf numFmtId="0" fontId="0" fillId="5" borderId="0" xfId="0" applyFill="1" applyBorder="1" applyAlignment="1">
      <alignment horizontal="left" vertical="top"/>
    </xf>
    <xf numFmtId="166" fontId="0" fillId="5" borderId="0" xfId="2" applyNumberFormat="1" applyFont="1" applyFill="1" applyBorder="1" applyAlignment="1">
      <alignment horizontal="left" vertical="top"/>
    </xf>
    <xf numFmtId="0" fontId="15" fillId="5" borderId="0" xfId="0" applyFont="1" applyFill="1" applyProtection="1"/>
    <xf numFmtId="0" fontId="15" fillId="0" borderId="0" xfId="0" applyFont="1" applyProtection="1">
      <protection locked="0"/>
    </xf>
    <xf numFmtId="0" fontId="15" fillId="0" borderId="0" xfId="0" applyFont="1" applyProtection="1"/>
    <xf numFmtId="0" fontId="16" fillId="0" borderId="0" xfId="0" applyFont="1" applyFill="1" applyAlignment="1" applyProtection="1">
      <alignment vertical="top"/>
      <protection locked="0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17" fillId="0" borderId="0" xfId="0" applyFont="1"/>
    <xf numFmtId="0" fontId="0" fillId="0" borderId="0" xfId="0" pivotButton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0" fillId="0" borderId="0" xfId="0" pivotButton="1" applyAlignment="1">
      <alignment vertical="top"/>
    </xf>
    <xf numFmtId="169" fontId="0" fillId="0" borderId="0" xfId="0" applyNumberFormat="1"/>
    <xf numFmtId="0" fontId="0" fillId="0" borderId="0" xfId="0" applyAlignment="1">
      <alignment horizontal="left" indent="1"/>
    </xf>
    <xf numFmtId="0" fontId="0" fillId="0" borderId="0" xfId="0" applyAlignment="1">
      <alignment vertical="center"/>
    </xf>
    <xf numFmtId="1" fontId="0" fillId="6" borderId="0" xfId="0" applyNumberFormat="1" applyFill="1" applyBorder="1" applyAlignment="1">
      <alignment horizontal="center" vertical="center"/>
    </xf>
    <xf numFmtId="0" fontId="0" fillId="7" borderId="0" xfId="0" applyFill="1"/>
    <xf numFmtId="0" fontId="6" fillId="6" borderId="0" xfId="0" applyFont="1" applyFill="1" applyBorder="1" applyAlignment="1">
      <alignment horizontal="left" vertical="top" wrapText="1"/>
    </xf>
    <xf numFmtId="0" fontId="14" fillId="6" borderId="0" xfId="3" applyFill="1" applyAlignment="1" applyProtection="1">
      <alignment horizontal="center" vertical="top" wrapText="1"/>
    </xf>
    <xf numFmtId="168" fontId="6" fillId="6" borderId="0" xfId="1" applyNumberFormat="1" applyFont="1" applyFill="1" applyAlignment="1">
      <alignment horizontal="center" vertical="top" wrapText="1"/>
    </xf>
    <xf numFmtId="0" fontId="10" fillId="6" borderId="0" xfId="0" applyFont="1" applyFill="1" applyBorder="1" applyAlignment="1">
      <alignment horizontal="left" vertical="center"/>
    </xf>
    <xf numFmtId="168" fontId="10" fillId="6" borderId="0" xfId="1" applyNumberFormat="1" applyFont="1" applyFill="1" applyBorder="1" applyAlignment="1">
      <alignment horizontal="center" vertical="center"/>
    </xf>
    <xf numFmtId="0" fontId="5" fillId="8" borderId="0" xfId="0" applyFont="1" applyFill="1" applyAlignment="1">
      <alignment horizontal="center"/>
    </xf>
    <xf numFmtId="168" fontId="5" fillId="8" borderId="0" xfId="1" applyNumberFormat="1" applyFont="1" applyFill="1" applyAlignment="1">
      <alignment horizontal="center"/>
    </xf>
    <xf numFmtId="0" fontId="0" fillId="8" borderId="0" xfId="0" applyFill="1" applyAlignment="1">
      <alignment horizontal="center"/>
    </xf>
    <xf numFmtId="168" fontId="0" fillId="8" borderId="0" xfId="1" applyNumberFormat="1" applyFont="1" applyFill="1" applyAlignment="1">
      <alignment horizontal="center"/>
    </xf>
    <xf numFmtId="1" fontId="9" fillId="8" borderId="0" xfId="0" applyNumberFormat="1" applyFont="1" applyFill="1" applyBorder="1" applyAlignment="1">
      <alignment horizontal="center" vertical="center"/>
    </xf>
    <xf numFmtId="168" fontId="9" fillId="8" borderId="0" xfId="1" applyNumberFormat="1" applyFont="1" applyFill="1" applyBorder="1" applyAlignment="1">
      <alignment horizontal="center" vertical="center"/>
    </xf>
    <xf numFmtId="168" fontId="0" fillId="8" borderId="0" xfId="1" applyNumberFormat="1" applyFont="1" applyFill="1" applyBorder="1" applyAlignment="1">
      <alignment horizontal="center" vertical="center"/>
    </xf>
    <xf numFmtId="0" fontId="14" fillId="6" borderId="0" xfId="3" applyFill="1" applyBorder="1" applyAlignment="1" applyProtection="1">
      <alignment horizontal="left" vertical="top" wrapText="1"/>
    </xf>
    <xf numFmtId="1" fontId="6" fillId="6" borderId="0" xfId="0" applyNumberFormat="1" applyFont="1" applyFill="1" applyBorder="1" applyAlignment="1">
      <alignment horizontal="center" vertical="top" wrapText="1"/>
    </xf>
    <xf numFmtId="168" fontId="6" fillId="6" borderId="0" xfId="1" applyNumberFormat="1" applyFont="1" applyFill="1" applyBorder="1" applyAlignment="1">
      <alignment horizontal="center" vertical="top" wrapText="1"/>
    </xf>
    <xf numFmtId="0" fontId="6" fillId="6" borderId="0" xfId="0" applyFont="1" applyFill="1" applyBorder="1" applyAlignment="1">
      <alignment horizontal="center" vertical="top" wrapText="1"/>
    </xf>
    <xf numFmtId="0" fontId="0" fillId="6" borderId="0" xfId="0" applyFill="1" applyBorder="1" applyAlignment="1">
      <alignment horizontal="left" vertical="center"/>
    </xf>
    <xf numFmtId="168" fontId="0" fillId="6" borderId="0" xfId="1" applyNumberFormat="1" applyFont="1" applyFill="1" applyBorder="1" applyAlignment="1">
      <alignment horizontal="right" vertical="center"/>
    </xf>
    <xf numFmtId="168" fontId="0" fillId="6" borderId="0" xfId="1" applyNumberFormat="1" applyFont="1" applyFill="1" applyBorder="1" applyAlignment="1">
      <alignment horizontal="center" vertical="center"/>
    </xf>
    <xf numFmtId="0" fontId="0" fillId="6" borderId="0" xfId="0" applyFill="1" applyBorder="1" applyAlignment="1">
      <alignment horizontal="center" vertical="center"/>
    </xf>
    <xf numFmtId="0" fontId="19" fillId="2" borderId="0" xfId="0" applyFont="1" applyFill="1" applyBorder="1" applyAlignment="1">
      <alignment horizontal="left" vertical="center"/>
    </xf>
    <xf numFmtId="0" fontId="6" fillId="8" borderId="0" xfId="0" applyFont="1" applyFill="1" applyBorder="1" applyAlignment="1">
      <alignment horizontal="center" vertical="center"/>
    </xf>
    <xf numFmtId="0" fontId="14" fillId="6" borderId="0" xfId="3" applyFill="1" applyBorder="1" applyAlignment="1" applyProtection="1">
      <alignment horizontal="center" vertical="top" wrapText="1"/>
    </xf>
    <xf numFmtId="1" fontId="0" fillId="9" borderId="0" xfId="0" applyNumberFormat="1" applyFill="1" applyBorder="1" applyAlignment="1">
      <alignment horizontal="center" vertical="center"/>
    </xf>
    <xf numFmtId="0" fontId="6" fillId="9" borderId="0" xfId="0" applyFont="1" applyFill="1" applyBorder="1" applyAlignment="1">
      <alignment horizontal="center" vertical="center"/>
    </xf>
    <xf numFmtId="0" fontId="0" fillId="9" borderId="0" xfId="0" applyFill="1" applyBorder="1" applyAlignment="1">
      <alignment horizontal="center" vertical="center"/>
    </xf>
    <xf numFmtId="1" fontId="5" fillId="8" borderId="0" xfId="0" applyNumberFormat="1" applyFont="1" applyFill="1" applyBorder="1" applyAlignment="1">
      <alignment horizontal="center" vertical="center"/>
    </xf>
    <xf numFmtId="0" fontId="18" fillId="7" borderId="0" xfId="0" applyFont="1" applyFill="1" applyAlignment="1">
      <alignment horizontal="center" vertical="center"/>
    </xf>
  </cellXfs>
  <cellStyles count="4">
    <cellStyle name="Lien hypertexte" xfId="3" builtinId="8"/>
    <cellStyle name="Milliers" xfId="2" builtinId="3"/>
    <cellStyle name="Monétaire" xfId="1" builtinId="4"/>
    <cellStyle name="Normal" xfId="0" builtinId="0"/>
  </cellStyles>
  <dxfs count="58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169" formatCode="#,##0\ &quot;€&quot;"/>
    </dxf>
    <dxf>
      <alignment vertical="top" readingOrder="0"/>
    </dxf>
    <dxf>
      <alignment vertical="top" readingOrder="0"/>
    </dxf>
    <dxf>
      <alignment vertical="top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vertical="top" readingOrder="0"/>
    </dxf>
    <dxf>
      <alignment vertical="top" readingOrder="0"/>
    </dxf>
    <dxf>
      <alignment horizontal="center" readingOrder="0"/>
    </dxf>
    <dxf>
      <alignment vertical="top" readingOrder="0"/>
    </dxf>
    <dxf>
      <alignment wrapText="1" readingOrder="0"/>
    </dxf>
    <dxf>
      <alignment vertical="top" readingOrder="0"/>
    </dxf>
    <dxf>
      <alignment vertical="top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top" readingOrder="0"/>
    </dxf>
    <dxf>
      <alignment vertical="top" readingOrder="0"/>
    </dxf>
    <dxf>
      <alignment vertical="top" readingOrder="0"/>
    </dxf>
    <dxf>
      <alignment wrapText="1" readingOrder="0"/>
    </dxf>
    <dxf>
      <alignment wrapText="1" readingOrder="0"/>
    </dxf>
    <dxf>
      <alignment wrapText="1" readingOrder="0"/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pivotCacheDefinition" Target="pivotCache/pivotCacheDefinition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pivotCacheDefinition" Target="pivotCache/pivotCacheDefinition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Statistiques!A1"/><Relationship Id="rId3" Type="http://schemas.openxmlformats.org/officeDocument/2006/relationships/hyperlink" Target="#Techniciens!A1"/><Relationship Id="rId7" Type="http://schemas.openxmlformats.org/officeDocument/2006/relationships/hyperlink" Target="#Param&#232;tres!A1"/><Relationship Id="rId2" Type="http://schemas.openxmlformats.org/officeDocument/2006/relationships/hyperlink" Target="#Inventaire!A1"/><Relationship Id="rId1" Type="http://schemas.openxmlformats.org/officeDocument/2006/relationships/hyperlink" Target="#Cat&#233;gories!A1"/><Relationship Id="rId6" Type="http://schemas.openxmlformats.org/officeDocument/2006/relationships/hyperlink" Target="#Fournisseurs!A1"/><Relationship Id="rId5" Type="http://schemas.openxmlformats.org/officeDocument/2006/relationships/hyperlink" Target="#Entr&#233;es!A1"/><Relationship Id="rId4" Type="http://schemas.openxmlformats.org/officeDocument/2006/relationships/hyperlink" Target="#Sorties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9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#Accueil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380999</xdr:colOff>
      <xdr:row>4</xdr:row>
      <xdr:rowOff>3114676</xdr:rowOff>
    </xdr:from>
    <xdr:to>
      <xdr:col>1</xdr:col>
      <xdr:colOff>1571624</xdr:colOff>
      <xdr:row>4</xdr:row>
      <xdr:rowOff>3352276</xdr:rowOff>
    </xdr:to>
    <xdr:sp macro="" textlink="">
      <xdr:nvSpPr>
        <xdr:cNvPr id="8" name="Rectangle à coins arrondis 7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1142999" y="4714876"/>
          <a:ext cx="1190625" cy="237600"/>
        </a:xfrm>
        <a:prstGeom prst="roundRect">
          <a:avLst/>
        </a:prstGeom>
        <a:gradFill>
          <a:gsLst>
            <a:gs pos="40000">
              <a:srgbClr val="6873BE"/>
            </a:gs>
            <a:gs pos="0">
              <a:schemeClr val="tx2">
                <a:lumMod val="60000"/>
                <a:lumOff val="40000"/>
              </a:schemeClr>
            </a:gs>
            <a:gs pos="80000">
              <a:schemeClr val="tx2">
                <a:lumMod val="75000"/>
              </a:schemeClr>
            </a:gs>
            <a:gs pos="100000">
              <a:schemeClr val="accent4">
                <a:shade val="94000"/>
                <a:satMod val="135000"/>
              </a:schemeClr>
            </a:gs>
          </a:gsLst>
        </a:gradFill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Catégories</a:t>
          </a:r>
        </a:p>
      </xdr:txBody>
    </xdr:sp>
    <xdr:clientData/>
  </xdr:twoCellAnchor>
  <xdr:twoCellAnchor>
    <xdr:from>
      <xdr:col>4</xdr:col>
      <xdr:colOff>114299</xdr:colOff>
      <xdr:row>4</xdr:row>
      <xdr:rowOff>1647825</xdr:rowOff>
    </xdr:from>
    <xdr:to>
      <xdr:col>5</xdr:col>
      <xdr:colOff>542924</xdr:colOff>
      <xdr:row>4</xdr:row>
      <xdr:rowOff>1943025</xdr:rowOff>
    </xdr:to>
    <xdr:sp macro="[0]!Quitter" textlink="">
      <xdr:nvSpPr>
        <xdr:cNvPr id="10" name="Rectangle à coins arrondis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>
          <a:off x="5581649" y="3248025"/>
          <a:ext cx="1190625" cy="295200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Quitter</a:t>
          </a:r>
        </a:p>
      </xdr:txBody>
    </xdr:sp>
    <xdr:clientData/>
  </xdr:twoCellAnchor>
  <xdr:twoCellAnchor>
    <xdr:from>
      <xdr:col>4</xdr:col>
      <xdr:colOff>123824</xdr:colOff>
      <xdr:row>4</xdr:row>
      <xdr:rowOff>1181100</xdr:rowOff>
    </xdr:from>
    <xdr:to>
      <xdr:col>5</xdr:col>
      <xdr:colOff>552449</xdr:colOff>
      <xdr:row>4</xdr:row>
      <xdr:rowOff>1476375</xdr:rowOff>
    </xdr:to>
    <xdr:sp macro="" textlink="">
      <xdr:nvSpPr>
        <xdr:cNvPr id="11" name="Rectangle à coins arrondis 10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/>
      </xdr:nvSpPr>
      <xdr:spPr>
        <a:xfrm>
          <a:off x="5591174" y="2781300"/>
          <a:ext cx="1190625" cy="295275"/>
        </a:xfrm>
        <a:prstGeom prst="roundRect">
          <a:avLst/>
        </a:prstGeom>
        <a:gradFill>
          <a:gsLst>
            <a:gs pos="0">
              <a:schemeClr val="tx2">
                <a:lumMod val="60000"/>
                <a:lumOff val="40000"/>
              </a:schemeClr>
            </a:gs>
            <a:gs pos="80000">
              <a:schemeClr val="tx2">
                <a:lumMod val="75000"/>
              </a:schemeClr>
            </a:gs>
            <a:gs pos="100000">
              <a:schemeClr val="accent4">
                <a:shade val="94000"/>
                <a:satMod val="135000"/>
              </a:schemeClr>
            </a:gs>
          </a:gsLst>
        </a:gradFill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Inventaire</a:t>
          </a:r>
        </a:p>
      </xdr:txBody>
    </xdr:sp>
    <xdr:clientData/>
  </xdr:twoCellAnchor>
  <xdr:twoCellAnchor>
    <xdr:from>
      <xdr:col>1</xdr:col>
      <xdr:colOff>1724024</xdr:colOff>
      <xdr:row>4</xdr:row>
      <xdr:rowOff>3114676</xdr:rowOff>
    </xdr:from>
    <xdr:to>
      <xdr:col>1</xdr:col>
      <xdr:colOff>2914649</xdr:colOff>
      <xdr:row>4</xdr:row>
      <xdr:rowOff>3352276</xdr:rowOff>
    </xdr:to>
    <xdr:sp macro="" textlink="">
      <xdr:nvSpPr>
        <xdr:cNvPr id="12" name="Rectangle à coins arrondis 11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/>
      </xdr:nvSpPr>
      <xdr:spPr>
        <a:xfrm>
          <a:off x="2486024" y="4714876"/>
          <a:ext cx="1190625" cy="237600"/>
        </a:xfrm>
        <a:prstGeom prst="roundRect">
          <a:avLst/>
        </a:prstGeom>
        <a:gradFill>
          <a:gsLst>
            <a:gs pos="0">
              <a:schemeClr val="tx2">
                <a:lumMod val="40000"/>
                <a:lumOff val="60000"/>
              </a:schemeClr>
            </a:gs>
            <a:gs pos="80000">
              <a:schemeClr val="tx2">
                <a:lumMod val="75000"/>
              </a:schemeClr>
            </a:gs>
            <a:gs pos="100000">
              <a:schemeClr val="accent4">
                <a:shade val="94000"/>
                <a:satMod val="135000"/>
              </a:schemeClr>
            </a:gs>
          </a:gsLst>
        </a:gradFill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Techniciens</a:t>
          </a:r>
        </a:p>
      </xdr:txBody>
    </xdr:sp>
    <xdr:clientData/>
  </xdr:twoCellAnchor>
  <xdr:twoCellAnchor>
    <xdr:from>
      <xdr:col>4</xdr:col>
      <xdr:colOff>123824</xdr:colOff>
      <xdr:row>4</xdr:row>
      <xdr:rowOff>714376</xdr:rowOff>
    </xdr:from>
    <xdr:to>
      <xdr:col>5</xdr:col>
      <xdr:colOff>552449</xdr:colOff>
      <xdr:row>4</xdr:row>
      <xdr:rowOff>1009576</xdr:rowOff>
    </xdr:to>
    <xdr:sp macro="" textlink="">
      <xdr:nvSpPr>
        <xdr:cNvPr id="13" name="Rectangle à coins arrondis 12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SpPr/>
      </xdr:nvSpPr>
      <xdr:spPr>
        <a:xfrm>
          <a:off x="5591174" y="2314576"/>
          <a:ext cx="1190625" cy="295200"/>
        </a:xfrm>
        <a:prstGeom prst="roundRect">
          <a:avLst/>
        </a:prstGeom>
        <a:gradFill>
          <a:gsLst>
            <a:gs pos="0">
              <a:schemeClr val="tx2">
                <a:lumMod val="40000"/>
                <a:lumOff val="60000"/>
              </a:schemeClr>
            </a:gs>
            <a:gs pos="80000">
              <a:schemeClr val="tx2">
                <a:lumMod val="75000"/>
              </a:schemeClr>
            </a:gs>
            <a:gs pos="100000">
              <a:schemeClr val="accent4">
                <a:shade val="94000"/>
                <a:satMod val="135000"/>
              </a:schemeClr>
            </a:gs>
          </a:gsLst>
        </a:gradFill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Sorties</a:t>
          </a:r>
        </a:p>
      </xdr:txBody>
    </xdr:sp>
    <xdr:clientData/>
  </xdr:twoCellAnchor>
  <xdr:twoCellAnchor>
    <xdr:from>
      <xdr:col>4</xdr:col>
      <xdr:colOff>123824</xdr:colOff>
      <xdr:row>4</xdr:row>
      <xdr:rowOff>238124</xdr:rowOff>
    </xdr:from>
    <xdr:to>
      <xdr:col>5</xdr:col>
      <xdr:colOff>552449</xdr:colOff>
      <xdr:row>4</xdr:row>
      <xdr:rowOff>533324</xdr:rowOff>
    </xdr:to>
    <xdr:sp macro="" textlink="">
      <xdr:nvSpPr>
        <xdr:cNvPr id="14" name="Rectangle à coins arrondis 13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SpPr/>
      </xdr:nvSpPr>
      <xdr:spPr>
        <a:xfrm>
          <a:off x="5591174" y="1838324"/>
          <a:ext cx="1190625" cy="295200"/>
        </a:xfrm>
        <a:prstGeom prst="roundRect">
          <a:avLst/>
        </a:prstGeom>
        <a:gradFill>
          <a:gsLst>
            <a:gs pos="0">
              <a:schemeClr val="tx2">
                <a:lumMod val="40000"/>
                <a:lumOff val="60000"/>
              </a:schemeClr>
            </a:gs>
            <a:gs pos="80000">
              <a:schemeClr val="tx2">
                <a:lumMod val="75000"/>
              </a:schemeClr>
            </a:gs>
            <a:gs pos="100000">
              <a:schemeClr val="accent4">
                <a:shade val="94000"/>
                <a:satMod val="135000"/>
              </a:schemeClr>
            </a:gs>
          </a:gsLst>
        </a:gradFill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Entrées</a:t>
          </a:r>
        </a:p>
        <a:p>
          <a:pPr algn="ctr"/>
          <a:endParaRPr lang="fr-FR" sz="1400"/>
        </a:p>
      </xdr:txBody>
    </xdr:sp>
    <xdr:clientData/>
  </xdr:twoCellAnchor>
  <xdr:twoCellAnchor>
    <xdr:from>
      <xdr:col>1</xdr:col>
      <xdr:colOff>3076574</xdr:colOff>
      <xdr:row>4</xdr:row>
      <xdr:rowOff>3124201</xdr:rowOff>
    </xdr:from>
    <xdr:to>
      <xdr:col>3</xdr:col>
      <xdr:colOff>323849</xdr:colOff>
      <xdr:row>4</xdr:row>
      <xdr:rowOff>3361801</xdr:rowOff>
    </xdr:to>
    <xdr:sp macro="" textlink="">
      <xdr:nvSpPr>
        <xdr:cNvPr id="15" name="Rectangle à coins arrondis 14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/>
      </xdr:nvSpPr>
      <xdr:spPr>
        <a:xfrm>
          <a:off x="3838574" y="4724401"/>
          <a:ext cx="1190625" cy="237600"/>
        </a:xfrm>
        <a:prstGeom prst="roundRect">
          <a:avLst/>
        </a:prstGeom>
        <a:gradFill>
          <a:gsLst>
            <a:gs pos="0">
              <a:schemeClr val="tx2">
                <a:lumMod val="40000"/>
                <a:lumOff val="60000"/>
              </a:schemeClr>
            </a:gs>
            <a:gs pos="80000">
              <a:schemeClr val="tx2">
                <a:lumMod val="75000"/>
              </a:schemeClr>
            </a:gs>
            <a:gs pos="100000">
              <a:schemeClr val="accent4">
                <a:shade val="94000"/>
                <a:satMod val="135000"/>
              </a:schemeClr>
            </a:gs>
          </a:gsLst>
        </a:gradFill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Fournisseurs</a:t>
          </a:r>
        </a:p>
      </xdr:txBody>
    </xdr:sp>
    <xdr:clientData/>
  </xdr:twoCellAnchor>
  <xdr:twoCellAnchor>
    <xdr:from>
      <xdr:col>5</xdr:col>
      <xdr:colOff>342899</xdr:colOff>
      <xdr:row>4</xdr:row>
      <xdr:rowOff>3124200</xdr:rowOff>
    </xdr:from>
    <xdr:to>
      <xdr:col>7</xdr:col>
      <xdr:colOff>9524</xdr:colOff>
      <xdr:row>4</xdr:row>
      <xdr:rowOff>3362325</xdr:rowOff>
    </xdr:to>
    <xdr:sp macro="" textlink="">
      <xdr:nvSpPr>
        <xdr:cNvPr id="16" name="Rectangle à coins arrondis 15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SpPr/>
      </xdr:nvSpPr>
      <xdr:spPr>
        <a:xfrm>
          <a:off x="6572249" y="4724400"/>
          <a:ext cx="1190625" cy="238125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Paramètres</a:t>
          </a:r>
        </a:p>
      </xdr:txBody>
    </xdr:sp>
    <xdr:clientData/>
  </xdr:twoCellAnchor>
  <xdr:twoCellAnchor>
    <xdr:from>
      <xdr:col>3</xdr:col>
      <xdr:colOff>523874</xdr:colOff>
      <xdr:row>4</xdr:row>
      <xdr:rowOff>3124201</xdr:rowOff>
    </xdr:from>
    <xdr:to>
      <xdr:col>5</xdr:col>
      <xdr:colOff>190499</xdr:colOff>
      <xdr:row>4</xdr:row>
      <xdr:rowOff>3361801</xdr:rowOff>
    </xdr:to>
    <xdr:sp macro="" textlink="">
      <xdr:nvSpPr>
        <xdr:cNvPr id="17" name="Rectangle à coins arrondis 16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SpPr/>
      </xdr:nvSpPr>
      <xdr:spPr>
        <a:xfrm>
          <a:off x="5229224" y="4724401"/>
          <a:ext cx="1190625" cy="237600"/>
        </a:xfrm>
        <a:prstGeom prst="roundRect">
          <a:avLst/>
        </a:prstGeom>
        <a:gradFill>
          <a:gsLst>
            <a:gs pos="0">
              <a:schemeClr val="tx2">
                <a:lumMod val="60000"/>
                <a:lumOff val="40000"/>
              </a:schemeClr>
            </a:gs>
            <a:gs pos="80000">
              <a:schemeClr val="tx2">
                <a:lumMod val="75000"/>
              </a:schemeClr>
            </a:gs>
            <a:gs pos="100000">
              <a:schemeClr val="accent4">
                <a:shade val="94000"/>
                <a:satMod val="135000"/>
              </a:schemeClr>
            </a:gs>
          </a:gsLst>
        </a:gradFill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Statistiques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114300</xdr:colOff>
      <xdr:row>1</xdr:row>
      <xdr:rowOff>47625</xdr:rowOff>
    </xdr:from>
    <xdr:to>
      <xdr:col>0</xdr:col>
      <xdr:colOff>561975</xdr:colOff>
      <xdr:row>1</xdr:row>
      <xdr:rowOff>498848</xdr:rowOff>
    </xdr:to>
    <xdr:sp macro="[0]!Feuil8.Afficher_Form_Ajout_Pièces" textlink="">
      <xdr:nvSpPr>
        <xdr:cNvPr id="21" name="Rectangle à coins arrondis 20">
          <a:extLst>
            <a:ext uri="{FF2B5EF4-FFF2-40B4-BE49-F238E27FC236}">
              <a16:creationId xmlns:a16="http://schemas.microsoft.com/office/drawing/2014/main" id="{00000000-0008-0000-0100-000015000000}"/>
            </a:ext>
          </a:extLst>
        </xdr:cNvPr>
        <xdr:cNvSpPr/>
      </xdr:nvSpPr>
      <xdr:spPr>
        <a:xfrm>
          <a:off x="114300" y="314325"/>
          <a:ext cx="447675" cy="451223"/>
        </a:xfrm>
        <a:prstGeom prst="roundRect">
          <a:avLst/>
        </a:prstGeom>
        <a:gradFill flip="none" rotWithShape="1">
          <a:gsLst>
            <a:gs pos="0">
              <a:schemeClr val="accent3">
                <a:lumMod val="40000"/>
                <a:lumOff val="60000"/>
              </a:schemeClr>
            </a:gs>
            <a:gs pos="46000">
              <a:schemeClr val="accent3">
                <a:lumMod val="95000"/>
                <a:lumOff val="5000"/>
              </a:schemeClr>
            </a:gs>
            <a:gs pos="100000">
              <a:schemeClr val="accent3">
                <a:lumMod val="60000"/>
              </a:schemeClr>
            </a:gs>
          </a:gsLst>
          <a:path path="circle">
            <a:fillToRect l="50000" t="130000" r="50000" b="-30000"/>
          </a:path>
          <a:tileRect/>
        </a:gradFill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1670958</xdr:colOff>
      <xdr:row>1</xdr:row>
      <xdr:rowOff>47625</xdr:rowOff>
    </xdr:from>
    <xdr:to>
      <xdr:col>0</xdr:col>
      <xdr:colOff>2120333</xdr:colOff>
      <xdr:row>1</xdr:row>
      <xdr:rowOff>498848</xdr:rowOff>
    </xdr:to>
    <xdr:sp macro="[0]!Feuil8.Supprimer_Pièces" textlink="">
      <xdr:nvSpPr>
        <xdr:cNvPr id="22" name="Rectangle à coins arrondis 21">
          <a:extLst>
            <a:ext uri="{FF2B5EF4-FFF2-40B4-BE49-F238E27FC236}">
              <a16:creationId xmlns:a16="http://schemas.microsoft.com/office/drawing/2014/main" id="{00000000-0008-0000-0100-000016000000}"/>
            </a:ext>
          </a:extLst>
        </xdr:cNvPr>
        <xdr:cNvSpPr/>
      </xdr:nvSpPr>
      <xdr:spPr>
        <a:xfrm>
          <a:off x="1670958" y="314325"/>
          <a:ext cx="449375" cy="451223"/>
        </a:xfrm>
        <a:prstGeom prst="roundRect">
          <a:avLst/>
        </a:prstGeom>
        <a:gradFill flip="none" rotWithShape="1">
          <a:gsLst>
            <a:gs pos="0">
              <a:schemeClr val="accent3">
                <a:lumMod val="40000"/>
                <a:lumOff val="60000"/>
              </a:schemeClr>
            </a:gs>
            <a:gs pos="46000">
              <a:schemeClr val="accent3">
                <a:lumMod val="95000"/>
                <a:lumOff val="5000"/>
              </a:schemeClr>
            </a:gs>
            <a:gs pos="100000">
              <a:schemeClr val="accent3">
                <a:lumMod val="60000"/>
              </a:schemeClr>
            </a:gs>
          </a:gsLst>
          <a:path path="circle">
            <a:fillToRect l="50000" t="130000" r="50000" b="-30000"/>
          </a:path>
          <a:tileRect/>
        </a:gradFill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628650</xdr:colOff>
      <xdr:row>1</xdr:row>
      <xdr:rowOff>47625</xdr:rowOff>
    </xdr:from>
    <xdr:to>
      <xdr:col>0</xdr:col>
      <xdr:colOff>1076325</xdr:colOff>
      <xdr:row>1</xdr:row>
      <xdr:rowOff>498848</xdr:rowOff>
    </xdr:to>
    <xdr:sp macro="[0]!Feuil8.Afficher_Form_Modif_Pièces" textlink="">
      <xdr:nvSpPr>
        <xdr:cNvPr id="23" name="Rectangle à coins arrondis 22">
          <a:extLst>
            <a:ext uri="{FF2B5EF4-FFF2-40B4-BE49-F238E27FC236}">
              <a16:creationId xmlns:a16="http://schemas.microsoft.com/office/drawing/2014/main" id="{00000000-0008-0000-0100-000017000000}"/>
            </a:ext>
          </a:extLst>
        </xdr:cNvPr>
        <xdr:cNvSpPr/>
      </xdr:nvSpPr>
      <xdr:spPr>
        <a:xfrm>
          <a:off x="628650" y="314325"/>
          <a:ext cx="447675" cy="451223"/>
        </a:xfrm>
        <a:prstGeom prst="roundRect">
          <a:avLst/>
        </a:prstGeom>
        <a:gradFill flip="none" rotWithShape="1">
          <a:gsLst>
            <a:gs pos="0">
              <a:schemeClr val="accent3">
                <a:lumMod val="40000"/>
                <a:lumOff val="60000"/>
              </a:schemeClr>
            </a:gs>
            <a:gs pos="46000">
              <a:schemeClr val="accent3">
                <a:lumMod val="95000"/>
                <a:lumOff val="5000"/>
              </a:schemeClr>
            </a:gs>
            <a:gs pos="100000">
              <a:schemeClr val="accent3">
                <a:lumMod val="60000"/>
              </a:schemeClr>
            </a:gs>
          </a:gsLst>
          <a:path path="circle">
            <a:fillToRect l="50000" t="130000" r="50000" b="-30000"/>
          </a:path>
          <a:tileRect/>
        </a:gradFill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1144419</xdr:colOff>
      <xdr:row>1</xdr:row>
      <xdr:rowOff>47625</xdr:rowOff>
    </xdr:from>
    <xdr:to>
      <xdr:col>0</xdr:col>
      <xdr:colOff>1592094</xdr:colOff>
      <xdr:row>1</xdr:row>
      <xdr:rowOff>498848</xdr:rowOff>
    </xdr:to>
    <xdr:sp macro="[0]!Feuil8.Trier_Pièces" textlink="">
      <xdr:nvSpPr>
        <xdr:cNvPr id="24" name="Rectangle à coins arrondis 23">
          <a:extLst>
            <a:ext uri="{FF2B5EF4-FFF2-40B4-BE49-F238E27FC236}">
              <a16:creationId xmlns:a16="http://schemas.microsoft.com/office/drawing/2014/main" id="{00000000-0008-0000-0100-000018000000}"/>
            </a:ext>
          </a:extLst>
        </xdr:cNvPr>
        <xdr:cNvSpPr/>
      </xdr:nvSpPr>
      <xdr:spPr>
        <a:xfrm>
          <a:off x="1144419" y="314325"/>
          <a:ext cx="447675" cy="451223"/>
        </a:xfrm>
        <a:prstGeom prst="roundRect">
          <a:avLst/>
        </a:prstGeom>
        <a:gradFill flip="none" rotWithShape="1">
          <a:gsLst>
            <a:gs pos="0">
              <a:schemeClr val="accent3">
                <a:lumMod val="40000"/>
                <a:lumOff val="60000"/>
              </a:schemeClr>
            </a:gs>
            <a:gs pos="46000">
              <a:schemeClr val="accent3">
                <a:lumMod val="95000"/>
                <a:lumOff val="5000"/>
              </a:schemeClr>
            </a:gs>
            <a:gs pos="100000">
              <a:schemeClr val="accent3">
                <a:lumMod val="60000"/>
              </a:schemeClr>
            </a:gs>
          </a:gsLst>
          <a:path path="circle">
            <a:fillToRect l="50000" t="130000" r="50000" b="-30000"/>
          </a:path>
          <a:tileRect/>
        </a:gradFill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0</xdr:col>
      <xdr:colOff>2217155</xdr:colOff>
      <xdr:row>1</xdr:row>
      <xdr:rowOff>48904</xdr:rowOff>
    </xdr:from>
    <xdr:to>
      <xdr:col>1</xdr:col>
      <xdr:colOff>291998</xdr:colOff>
      <xdr:row>1</xdr:row>
      <xdr:rowOff>507355</xdr:rowOff>
    </xdr:to>
    <xdr:sp macro="" textlink="">
      <xdr:nvSpPr>
        <xdr:cNvPr id="25" name="Bouton_Accueil">
          <a:hlinkClick xmlns:r="http://schemas.openxmlformats.org/officeDocument/2006/relationships" r:id="rId1" tooltip="Accueil"/>
          <a:extLst>
            <a:ext uri="{FF2B5EF4-FFF2-40B4-BE49-F238E27FC236}">
              <a16:creationId xmlns:a16="http://schemas.microsoft.com/office/drawing/2014/main" id="{00000000-0008-0000-0100-000019000000}"/>
            </a:ext>
          </a:extLst>
        </xdr:cNvPr>
        <xdr:cNvSpPr/>
      </xdr:nvSpPr>
      <xdr:spPr>
        <a:xfrm>
          <a:off x="2217155" y="315604"/>
          <a:ext cx="446568" cy="458451"/>
        </a:xfrm>
        <a:prstGeom prst="roundRect">
          <a:avLst>
            <a:gd name="adj" fmla="val 18511"/>
          </a:avLst>
        </a:prstGeom>
        <a:gradFill flip="none" rotWithShape="1">
          <a:gsLst>
            <a:gs pos="0">
              <a:schemeClr val="accent3">
                <a:lumMod val="40000"/>
                <a:lumOff val="60000"/>
              </a:schemeClr>
            </a:gs>
            <a:gs pos="46000">
              <a:schemeClr val="accent3">
                <a:lumMod val="95000"/>
                <a:lumOff val="5000"/>
              </a:schemeClr>
            </a:gs>
            <a:gs pos="100000">
              <a:schemeClr val="accent3">
                <a:lumMod val="60000"/>
              </a:schemeClr>
            </a:gs>
          </a:gsLst>
          <a:path path="circle">
            <a:fillToRect l="50000" t="130000" r="50000" b="-30000"/>
          </a:path>
          <a:tileRect/>
        </a:gradFill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1</xdr:col>
      <xdr:colOff>366879</xdr:colOff>
      <xdr:row>1</xdr:row>
      <xdr:rowOff>52271</xdr:rowOff>
    </xdr:from>
    <xdr:to>
      <xdr:col>1</xdr:col>
      <xdr:colOff>817681</xdr:colOff>
      <xdr:row>1</xdr:row>
      <xdr:rowOff>510722</xdr:rowOff>
    </xdr:to>
    <xdr:sp macro="[0]!Enregistrer" textlink="">
      <xdr:nvSpPr>
        <xdr:cNvPr id="26" name="Bouton_Accueil">
          <a:extLst>
            <a:ext uri="{FF2B5EF4-FFF2-40B4-BE49-F238E27FC236}">
              <a16:creationId xmlns:a16="http://schemas.microsoft.com/office/drawing/2014/main" id="{00000000-0008-0000-0100-00001A000000}"/>
            </a:ext>
          </a:extLst>
        </xdr:cNvPr>
        <xdr:cNvSpPr/>
      </xdr:nvSpPr>
      <xdr:spPr>
        <a:xfrm>
          <a:off x="2738604" y="318971"/>
          <a:ext cx="450802" cy="458451"/>
        </a:xfrm>
        <a:prstGeom prst="roundRect">
          <a:avLst>
            <a:gd name="adj" fmla="val 18511"/>
          </a:avLst>
        </a:prstGeom>
        <a:gradFill flip="none" rotWithShape="1">
          <a:gsLst>
            <a:gs pos="0">
              <a:schemeClr val="accent3">
                <a:lumMod val="40000"/>
                <a:lumOff val="60000"/>
              </a:schemeClr>
            </a:gs>
            <a:gs pos="46000">
              <a:schemeClr val="accent3">
                <a:lumMod val="95000"/>
                <a:lumOff val="5000"/>
              </a:schemeClr>
            </a:gs>
            <a:gs pos="100000">
              <a:schemeClr val="accent3">
                <a:lumMod val="60000"/>
              </a:schemeClr>
            </a:gs>
          </a:gsLst>
          <a:path path="circle">
            <a:fillToRect l="50000" t="130000" r="50000" b="-30000"/>
          </a:path>
          <a:tileRect/>
        </a:gradFill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161925</xdr:colOff>
      <xdr:row>1</xdr:row>
      <xdr:rowOff>66675</xdr:rowOff>
    </xdr:from>
    <xdr:to>
      <xdr:col>0</xdr:col>
      <xdr:colOff>609600</xdr:colOff>
      <xdr:row>1</xdr:row>
      <xdr:rowOff>517898</xdr:rowOff>
    </xdr:to>
    <xdr:sp macro="[0]!Feuil11.Afficher_Form_Ajout_Entrées" textlink="">
      <xdr:nvSpPr>
        <xdr:cNvPr id="6" name="Rectangle à coins arrondis 5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SpPr/>
      </xdr:nvSpPr>
      <xdr:spPr>
        <a:xfrm>
          <a:off x="161925" y="333375"/>
          <a:ext cx="447675" cy="451223"/>
        </a:xfrm>
        <a:prstGeom prst="roundRect">
          <a:avLst/>
        </a:prstGeom>
        <a:gradFill flip="none" rotWithShape="1">
          <a:gsLst>
            <a:gs pos="0">
              <a:schemeClr val="accent3">
                <a:lumMod val="40000"/>
                <a:lumOff val="60000"/>
              </a:schemeClr>
            </a:gs>
            <a:gs pos="46000">
              <a:schemeClr val="accent3">
                <a:lumMod val="95000"/>
                <a:lumOff val="5000"/>
              </a:schemeClr>
            </a:gs>
            <a:gs pos="100000">
              <a:schemeClr val="accent3">
                <a:lumMod val="60000"/>
              </a:schemeClr>
            </a:gs>
          </a:gsLst>
          <a:path path="circle">
            <a:fillToRect l="50000" t="130000" r="50000" b="-30000"/>
          </a:path>
          <a:tileRect/>
        </a:gradFill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2</xdr:col>
      <xdr:colOff>13608</xdr:colOff>
      <xdr:row>1</xdr:row>
      <xdr:rowOff>66675</xdr:rowOff>
    </xdr:from>
    <xdr:to>
      <xdr:col>2</xdr:col>
      <xdr:colOff>462983</xdr:colOff>
      <xdr:row>1</xdr:row>
      <xdr:rowOff>517898</xdr:rowOff>
    </xdr:to>
    <xdr:sp macro="[0]!Feuil11.Supprimer_Entrées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SpPr/>
      </xdr:nvSpPr>
      <xdr:spPr>
        <a:xfrm>
          <a:off x="1718583" y="333375"/>
          <a:ext cx="449375" cy="451223"/>
        </a:xfrm>
        <a:prstGeom prst="roundRect">
          <a:avLst/>
        </a:prstGeom>
        <a:gradFill flip="none" rotWithShape="1">
          <a:gsLst>
            <a:gs pos="0">
              <a:schemeClr val="accent3">
                <a:lumMod val="40000"/>
                <a:lumOff val="60000"/>
              </a:schemeClr>
            </a:gs>
            <a:gs pos="46000">
              <a:schemeClr val="accent3">
                <a:lumMod val="95000"/>
                <a:lumOff val="5000"/>
              </a:schemeClr>
            </a:gs>
            <a:gs pos="100000">
              <a:schemeClr val="accent3">
                <a:lumMod val="60000"/>
              </a:schemeClr>
            </a:gs>
          </a:gsLst>
          <a:path path="circle">
            <a:fillToRect l="50000" t="130000" r="50000" b="-30000"/>
          </a:path>
          <a:tileRect/>
        </a:gradFill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676275</xdr:colOff>
      <xdr:row>1</xdr:row>
      <xdr:rowOff>66675</xdr:rowOff>
    </xdr:from>
    <xdr:to>
      <xdr:col>1</xdr:col>
      <xdr:colOff>361950</xdr:colOff>
      <xdr:row>1</xdr:row>
      <xdr:rowOff>517898</xdr:rowOff>
    </xdr:to>
    <xdr:sp macro="[0]!Feuil11.Afficher_Form_Modif_Entrées" textlink="">
      <xdr:nvSpPr>
        <xdr:cNvPr id="8" name="Rectangle à coins arrondis 7">
          <a:extLst>
            <a:ext uri="{FF2B5EF4-FFF2-40B4-BE49-F238E27FC236}">
              <a16:creationId xmlns:a16="http://schemas.microsoft.com/office/drawing/2014/main" id="{00000000-0008-0000-0200-000008000000}"/>
            </a:ext>
          </a:extLst>
        </xdr:cNvPr>
        <xdr:cNvSpPr/>
      </xdr:nvSpPr>
      <xdr:spPr>
        <a:xfrm>
          <a:off x="676275" y="333375"/>
          <a:ext cx="447675" cy="451223"/>
        </a:xfrm>
        <a:prstGeom prst="roundRect">
          <a:avLst/>
        </a:prstGeom>
        <a:gradFill flip="none" rotWithShape="1">
          <a:gsLst>
            <a:gs pos="0">
              <a:schemeClr val="accent3">
                <a:lumMod val="40000"/>
                <a:lumOff val="60000"/>
              </a:schemeClr>
            </a:gs>
            <a:gs pos="46000">
              <a:schemeClr val="accent3">
                <a:lumMod val="95000"/>
                <a:lumOff val="5000"/>
              </a:schemeClr>
            </a:gs>
            <a:gs pos="100000">
              <a:schemeClr val="accent3">
                <a:lumMod val="60000"/>
              </a:schemeClr>
            </a:gs>
          </a:gsLst>
          <a:path path="circle">
            <a:fillToRect l="50000" t="130000" r="50000" b="-30000"/>
          </a:path>
          <a:tileRect/>
        </a:gradFill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1</xdr:col>
      <xdr:colOff>430044</xdr:colOff>
      <xdr:row>1</xdr:row>
      <xdr:rowOff>66675</xdr:rowOff>
    </xdr:from>
    <xdr:to>
      <xdr:col>1</xdr:col>
      <xdr:colOff>877719</xdr:colOff>
      <xdr:row>1</xdr:row>
      <xdr:rowOff>517898</xdr:rowOff>
    </xdr:to>
    <xdr:sp macro="[0]!Feuil11.Trier_Entrées" textlink="">
      <xdr:nvSpPr>
        <xdr:cNvPr id="9" name="Rectangle à coins arrondis 8">
          <a:extLst>
            <a:ext uri="{FF2B5EF4-FFF2-40B4-BE49-F238E27FC236}">
              <a16:creationId xmlns:a16="http://schemas.microsoft.com/office/drawing/2014/main" id="{00000000-0008-0000-0200-000009000000}"/>
            </a:ext>
          </a:extLst>
        </xdr:cNvPr>
        <xdr:cNvSpPr/>
      </xdr:nvSpPr>
      <xdr:spPr>
        <a:xfrm>
          <a:off x="1192044" y="333375"/>
          <a:ext cx="447675" cy="451223"/>
        </a:xfrm>
        <a:prstGeom prst="roundRect">
          <a:avLst/>
        </a:prstGeom>
        <a:gradFill flip="none" rotWithShape="1">
          <a:gsLst>
            <a:gs pos="0">
              <a:schemeClr val="accent3">
                <a:lumMod val="40000"/>
                <a:lumOff val="60000"/>
              </a:schemeClr>
            </a:gs>
            <a:gs pos="46000">
              <a:schemeClr val="accent3">
                <a:lumMod val="95000"/>
                <a:lumOff val="5000"/>
              </a:schemeClr>
            </a:gs>
            <a:gs pos="100000">
              <a:schemeClr val="accent3">
                <a:lumMod val="60000"/>
              </a:schemeClr>
            </a:gs>
          </a:gsLst>
          <a:path path="circle">
            <a:fillToRect l="50000" t="130000" r="50000" b="-30000"/>
          </a:path>
          <a:tileRect/>
        </a:gradFill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2</xdr:col>
      <xdr:colOff>559805</xdr:colOff>
      <xdr:row>1</xdr:row>
      <xdr:rowOff>67954</xdr:rowOff>
    </xdr:from>
    <xdr:to>
      <xdr:col>2</xdr:col>
      <xdr:colOff>1006373</xdr:colOff>
      <xdr:row>1</xdr:row>
      <xdr:rowOff>526405</xdr:rowOff>
    </xdr:to>
    <xdr:sp macro="" textlink="">
      <xdr:nvSpPr>
        <xdr:cNvPr id="10" name="Bouton_Accueil">
          <a:hlinkClick xmlns:r="http://schemas.openxmlformats.org/officeDocument/2006/relationships" r:id="rId1" tooltip="Accueil"/>
          <a:extLst>
            <a:ext uri="{FF2B5EF4-FFF2-40B4-BE49-F238E27FC236}">
              <a16:creationId xmlns:a16="http://schemas.microsoft.com/office/drawing/2014/main" id="{00000000-0008-0000-0200-00000A000000}"/>
            </a:ext>
          </a:extLst>
        </xdr:cNvPr>
        <xdr:cNvSpPr/>
      </xdr:nvSpPr>
      <xdr:spPr>
        <a:xfrm>
          <a:off x="2264780" y="334654"/>
          <a:ext cx="446568" cy="458451"/>
        </a:xfrm>
        <a:prstGeom prst="roundRect">
          <a:avLst>
            <a:gd name="adj" fmla="val 18511"/>
          </a:avLst>
        </a:prstGeom>
        <a:gradFill flip="none" rotWithShape="1">
          <a:gsLst>
            <a:gs pos="0">
              <a:schemeClr val="accent3">
                <a:lumMod val="40000"/>
                <a:lumOff val="60000"/>
              </a:schemeClr>
            </a:gs>
            <a:gs pos="46000">
              <a:schemeClr val="accent3">
                <a:lumMod val="95000"/>
                <a:lumOff val="5000"/>
              </a:schemeClr>
            </a:gs>
            <a:gs pos="100000">
              <a:schemeClr val="accent3">
                <a:lumMod val="60000"/>
              </a:schemeClr>
            </a:gs>
          </a:gsLst>
          <a:path path="circle">
            <a:fillToRect l="50000" t="130000" r="50000" b="-30000"/>
          </a:path>
          <a:tileRect/>
        </a:gradFill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2</xdr:col>
      <xdr:colOff>1081254</xdr:colOff>
      <xdr:row>1</xdr:row>
      <xdr:rowOff>71321</xdr:rowOff>
    </xdr:from>
    <xdr:to>
      <xdr:col>2</xdr:col>
      <xdr:colOff>1532056</xdr:colOff>
      <xdr:row>1</xdr:row>
      <xdr:rowOff>529772</xdr:rowOff>
    </xdr:to>
    <xdr:sp macro="[0]!Enregistrer" textlink="">
      <xdr:nvSpPr>
        <xdr:cNvPr id="11" name="Bouton_Accueil">
          <a:extLst>
            <a:ext uri="{FF2B5EF4-FFF2-40B4-BE49-F238E27FC236}">
              <a16:creationId xmlns:a16="http://schemas.microsoft.com/office/drawing/2014/main" id="{00000000-0008-0000-0200-00000B000000}"/>
            </a:ext>
          </a:extLst>
        </xdr:cNvPr>
        <xdr:cNvSpPr/>
      </xdr:nvSpPr>
      <xdr:spPr>
        <a:xfrm>
          <a:off x="2786229" y="338021"/>
          <a:ext cx="450802" cy="458451"/>
        </a:xfrm>
        <a:prstGeom prst="roundRect">
          <a:avLst>
            <a:gd name="adj" fmla="val 18511"/>
          </a:avLst>
        </a:prstGeom>
        <a:gradFill flip="none" rotWithShape="1">
          <a:gsLst>
            <a:gs pos="0">
              <a:schemeClr val="accent3">
                <a:lumMod val="40000"/>
                <a:lumOff val="60000"/>
              </a:schemeClr>
            </a:gs>
            <a:gs pos="46000">
              <a:schemeClr val="accent3">
                <a:lumMod val="95000"/>
                <a:lumOff val="5000"/>
              </a:schemeClr>
            </a:gs>
            <a:gs pos="100000">
              <a:schemeClr val="accent3">
                <a:lumMod val="60000"/>
              </a:schemeClr>
            </a:gs>
          </a:gsLst>
          <a:path path="circle">
            <a:fillToRect l="50000" t="130000" r="50000" b="-30000"/>
          </a:path>
          <a:tileRect/>
        </a:gradFill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104775</xdr:colOff>
      <xdr:row>1</xdr:row>
      <xdr:rowOff>66675</xdr:rowOff>
    </xdr:from>
    <xdr:to>
      <xdr:col>0</xdr:col>
      <xdr:colOff>552450</xdr:colOff>
      <xdr:row>1</xdr:row>
      <xdr:rowOff>517898</xdr:rowOff>
    </xdr:to>
    <xdr:sp macro="[0]!Feuil12.Afficher_Form_Ajout_Sorties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104775" y="333375"/>
          <a:ext cx="447675" cy="451223"/>
        </a:xfrm>
        <a:prstGeom prst="roundRect">
          <a:avLst/>
        </a:prstGeom>
        <a:gradFill flip="none" rotWithShape="1">
          <a:gsLst>
            <a:gs pos="0">
              <a:schemeClr val="accent3">
                <a:lumMod val="40000"/>
                <a:lumOff val="60000"/>
              </a:schemeClr>
            </a:gs>
            <a:gs pos="46000">
              <a:schemeClr val="accent3">
                <a:lumMod val="95000"/>
                <a:lumOff val="5000"/>
              </a:schemeClr>
            </a:gs>
            <a:gs pos="100000">
              <a:schemeClr val="accent3">
                <a:lumMod val="60000"/>
              </a:schemeClr>
            </a:gs>
          </a:gsLst>
          <a:path path="circle">
            <a:fillToRect l="50000" t="130000" r="50000" b="-30000"/>
          </a:path>
          <a:tileRect/>
        </a:gradFill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1</xdr:col>
      <xdr:colOff>861333</xdr:colOff>
      <xdr:row>1</xdr:row>
      <xdr:rowOff>66675</xdr:rowOff>
    </xdr:from>
    <xdr:to>
      <xdr:col>1</xdr:col>
      <xdr:colOff>1310708</xdr:colOff>
      <xdr:row>1</xdr:row>
      <xdr:rowOff>517898</xdr:rowOff>
    </xdr:to>
    <xdr:sp macro="[0]!Feuil12.Supprimer_Sorties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/>
      </xdr:nvSpPr>
      <xdr:spPr>
        <a:xfrm>
          <a:off x="1661433" y="333375"/>
          <a:ext cx="449375" cy="451223"/>
        </a:xfrm>
        <a:prstGeom prst="roundRect">
          <a:avLst/>
        </a:prstGeom>
        <a:gradFill flip="none" rotWithShape="1">
          <a:gsLst>
            <a:gs pos="0">
              <a:schemeClr val="accent3">
                <a:lumMod val="40000"/>
                <a:lumOff val="60000"/>
              </a:schemeClr>
            </a:gs>
            <a:gs pos="46000">
              <a:schemeClr val="accent3">
                <a:lumMod val="95000"/>
                <a:lumOff val="5000"/>
              </a:schemeClr>
            </a:gs>
            <a:gs pos="100000">
              <a:schemeClr val="accent3">
                <a:lumMod val="60000"/>
              </a:schemeClr>
            </a:gs>
          </a:gsLst>
          <a:path path="circle">
            <a:fillToRect l="50000" t="130000" r="50000" b="-30000"/>
          </a:path>
          <a:tileRect/>
        </a:gradFill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619125</xdr:colOff>
      <xdr:row>1</xdr:row>
      <xdr:rowOff>66675</xdr:rowOff>
    </xdr:from>
    <xdr:to>
      <xdr:col>1</xdr:col>
      <xdr:colOff>266700</xdr:colOff>
      <xdr:row>1</xdr:row>
      <xdr:rowOff>517898</xdr:rowOff>
    </xdr:to>
    <xdr:sp macro="[0]!Feuil12.Afficher_Form_Modif_Sorties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/>
      </xdr:nvSpPr>
      <xdr:spPr>
        <a:xfrm>
          <a:off x="619125" y="333375"/>
          <a:ext cx="447675" cy="451223"/>
        </a:xfrm>
        <a:prstGeom prst="roundRect">
          <a:avLst/>
        </a:prstGeom>
        <a:gradFill flip="none" rotWithShape="1">
          <a:gsLst>
            <a:gs pos="0">
              <a:schemeClr val="accent3">
                <a:lumMod val="40000"/>
                <a:lumOff val="60000"/>
              </a:schemeClr>
            </a:gs>
            <a:gs pos="46000">
              <a:schemeClr val="accent3">
                <a:lumMod val="95000"/>
                <a:lumOff val="5000"/>
              </a:schemeClr>
            </a:gs>
            <a:gs pos="100000">
              <a:schemeClr val="accent3">
                <a:lumMod val="60000"/>
              </a:schemeClr>
            </a:gs>
          </a:gsLst>
          <a:path path="circle">
            <a:fillToRect l="50000" t="130000" r="50000" b="-30000"/>
          </a:path>
          <a:tileRect/>
        </a:gradFill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1</xdr:col>
      <xdr:colOff>334794</xdr:colOff>
      <xdr:row>1</xdr:row>
      <xdr:rowOff>66675</xdr:rowOff>
    </xdr:from>
    <xdr:to>
      <xdr:col>1</xdr:col>
      <xdr:colOff>782469</xdr:colOff>
      <xdr:row>1</xdr:row>
      <xdr:rowOff>517898</xdr:rowOff>
    </xdr:to>
    <xdr:sp macro="[0]!Feuil12.Trier_Sorties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/>
      </xdr:nvSpPr>
      <xdr:spPr>
        <a:xfrm>
          <a:off x="1134894" y="333375"/>
          <a:ext cx="447675" cy="451223"/>
        </a:xfrm>
        <a:prstGeom prst="roundRect">
          <a:avLst/>
        </a:prstGeom>
        <a:gradFill flip="none" rotWithShape="1">
          <a:gsLst>
            <a:gs pos="0">
              <a:schemeClr val="accent3">
                <a:lumMod val="40000"/>
                <a:lumOff val="60000"/>
              </a:schemeClr>
            </a:gs>
            <a:gs pos="46000">
              <a:schemeClr val="accent3">
                <a:lumMod val="95000"/>
                <a:lumOff val="5000"/>
              </a:schemeClr>
            </a:gs>
            <a:gs pos="100000">
              <a:schemeClr val="accent3">
                <a:lumMod val="60000"/>
              </a:schemeClr>
            </a:gs>
          </a:gsLst>
          <a:path path="circle">
            <a:fillToRect l="50000" t="130000" r="50000" b="-30000"/>
          </a:path>
          <a:tileRect/>
        </a:gradFill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1</xdr:col>
      <xdr:colOff>1407530</xdr:colOff>
      <xdr:row>1</xdr:row>
      <xdr:rowOff>67954</xdr:rowOff>
    </xdr:from>
    <xdr:to>
      <xdr:col>1</xdr:col>
      <xdr:colOff>1854098</xdr:colOff>
      <xdr:row>1</xdr:row>
      <xdr:rowOff>526405</xdr:rowOff>
    </xdr:to>
    <xdr:sp macro="" textlink="">
      <xdr:nvSpPr>
        <xdr:cNvPr id="6" name="Bouton_Accueil">
          <a:hlinkClick xmlns:r="http://schemas.openxmlformats.org/officeDocument/2006/relationships" r:id="rId1" tooltip="Accueil"/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SpPr/>
      </xdr:nvSpPr>
      <xdr:spPr>
        <a:xfrm>
          <a:off x="2207630" y="334654"/>
          <a:ext cx="446568" cy="458451"/>
        </a:xfrm>
        <a:prstGeom prst="roundRect">
          <a:avLst>
            <a:gd name="adj" fmla="val 18511"/>
          </a:avLst>
        </a:prstGeom>
        <a:gradFill flip="none" rotWithShape="1">
          <a:gsLst>
            <a:gs pos="0">
              <a:schemeClr val="accent3">
                <a:lumMod val="40000"/>
                <a:lumOff val="60000"/>
              </a:schemeClr>
            </a:gs>
            <a:gs pos="46000">
              <a:schemeClr val="accent3">
                <a:lumMod val="95000"/>
                <a:lumOff val="5000"/>
              </a:schemeClr>
            </a:gs>
            <a:gs pos="100000">
              <a:schemeClr val="accent3">
                <a:lumMod val="60000"/>
              </a:schemeClr>
            </a:gs>
          </a:gsLst>
          <a:path path="circle">
            <a:fillToRect l="50000" t="130000" r="50000" b="-30000"/>
          </a:path>
          <a:tileRect/>
        </a:gradFill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1</xdr:col>
      <xdr:colOff>1928979</xdr:colOff>
      <xdr:row>1</xdr:row>
      <xdr:rowOff>71321</xdr:rowOff>
    </xdr:from>
    <xdr:to>
      <xdr:col>2</xdr:col>
      <xdr:colOff>169981</xdr:colOff>
      <xdr:row>1</xdr:row>
      <xdr:rowOff>529772</xdr:rowOff>
    </xdr:to>
    <xdr:sp macro="[0]!Enregistrer" textlink="">
      <xdr:nvSpPr>
        <xdr:cNvPr id="7" name="Bouton_Accueil">
          <a:extLst>
            <a:ext uri="{FF2B5EF4-FFF2-40B4-BE49-F238E27FC236}">
              <a16:creationId xmlns:a16="http://schemas.microsoft.com/office/drawing/2014/main" id="{00000000-0008-0000-0300-000007000000}"/>
            </a:ext>
          </a:extLst>
        </xdr:cNvPr>
        <xdr:cNvSpPr/>
      </xdr:nvSpPr>
      <xdr:spPr>
        <a:xfrm>
          <a:off x="2729079" y="338021"/>
          <a:ext cx="450802" cy="458451"/>
        </a:xfrm>
        <a:prstGeom prst="roundRect">
          <a:avLst>
            <a:gd name="adj" fmla="val 18511"/>
          </a:avLst>
        </a:prstGeom>
        <a:gradFill flip="none" rotWithShape="1">
          <a:gsLst>
            <a:gs pos="0">
              <a:schemeClr val="accent3">
                <a:lumMod val="40000"/>
                <a:lumOff val="60000"/>
              </a:schemeClr>
            </a:gs>
            <a:gs pos="46000">
              <a:schemeClr val="accent3">
                <a:lumMod val="95000"/>
                <a:lumOff val="5000"/>
              </a:schemeClr>
            </a:gs>
            <a:gs pos="100000">
              <a:schemeClr val="accent3">
                <a:lumMod val="60000"/>
              </a:schemeClr>
            </a:gs>
          </a:gsLst>
          <a:path path="circle">
            <a:fillToRect l="50000" t="130000" r="50000" b="-30000"/>
          </a:path>
          <a:tileRect/>
        </a:gradFill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161925</xdr:colOff>
      <xdr:row>1</xdr:row>
      <xdr:rowOff>28575</xdr:rowOff>
    </xdr:from>
    <xdr:to>
      <xdr:col>0</xdr:col>
      <xdr:colOff>609600</xdr:colOff>
      <xdr:row>1</xdr:row>
      <xdr:rowOff>479798</xdr:rowOff>
    </xdr:to>
    <xdr:sp macro="[0]!Feuil4.Afficher_Form_Ajout_Techniciens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/>
      </xdr:nvSpPr>
      <xdr:spPr>
        <a:xfrm>
          <a:off x="161925" y="2952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1718583</xdr:colOff>
      <xdr:row>1</xdr:row>
      <xdr:rowOff>28575</xdr:rowOff>
    </xdr:from>
    <xdr:to>
      <xdr:col>0</xdr:col>
      <xdr:colOff>2167958</xdr:colOff>
      <xdr:row>1</xdr:row>
      <xdr:rowOff>479798</xdr:rowOff>
    </xdr:to>
    <xdr:sp macro="[0]!Feuil4.Supprimer_Techniciens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SpPr/>
      </xdr:nvSpPr>
      <xdr:spPr>
        <a:xfrm>
          <a:off x="1718583" y="295275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676275</xdr:colOff>
      <xdr:row>1</xdr:row>
      <xdr:rowOff>28575</xdr:rowOff>
    </xdr:from>
    <xdr:to>
      <xdr:col>0</xdr:col>
      <xdr:colOff>1123950</xdr:colOff>
      <xdr:row>1</xdr:row>
      <xdr:rowOff>479798</xdr:rowOff>
    </xdr:to>
    <xdr:sp macro="[0]!Feuil4.Afficher_Form_Modif_Techniciens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SpPr/>
      </xdr:nvSpPr>
      <xdr:spPr>
        <a:xfrm>
          <a:off x="676275" y="2952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1192044</xdr:colOff>
      <xdr:row>1</xdr:row>
      <xdr:rowOff>28575</xdr:rowOff>
    </xdr:from>
    <xdr:to>
      <xdr:col>0</xdr:col>
      <xdr:colOff>1639719</xdr:colOff>
      <xdr:row>1</xdr:row>
      <xdr:rowOff>479798</xdr:rowOff>
    </xdr:to>
    <xdr:sp macro="[0]!Feuil4.Trier_Techniciens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id="{00000000-0008-0000-0400-000005000000}"/>
            </a:ext>
          </a:extLst>
        </xdr:cNvPr>
        <xdr:cNvSpPr/>
      </xdr:nvSpPr>
      <xdr:spPr>
        <a:xfrm>
          <a:off x="1192044" y="2952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0</xdr:col>
      <xdr:colOff>2264780</xdr:colOff>
      <xdr:row>1</xdr:row>
      <xdr:rowOff>29854</xdr:rowOff>
    </xdr:from>
    <xdr:to>
      <xdr:col>0</xdr:col>
      <xdr:colOff>2711348</xdr:colOff>
      <xdr:row>1</xdr:row>
      <xdr:rowOff>488305</xdr:rowOff>
    </xdr:to>
    <xdr:sp macro="" textlink="">
      <xdr:nvSpPr>
        <xdr:cNvPr id="6" name="Bouton_Accueil">
          <a:hlinkClick xmlns:r="http://schemas.openxmlformats.org/officeDocument/2006/relationships" r:id="rId1" tooltip="Accueil"/>
          <a:extLst>
            <a:ext uri="{FF2B5EF4-FFF2-40B4-BE49-F238E27FC236}">
              <a16:creationId xmlns:a16="http://schemas.microsoft.com/office/drawing/2014/main" id="{00000000-0008-0000-0400-000006000000}"/>
            </a:ext>
          </a:extLst>
        </xdr:cNvPr>
        <xdr:cNvSpPr/>
      </xdr:nvSpPr>
      <xdr:spPr>
        <a:xfrm>
          <a:off x="2264780" y="296554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2786229</xdr:colOff>
      <xdr:row>1</xdr:row>
      <xdr:rowOff>33221</xdr:rowOff>
    </xdr:from>
    <xdr:to>
      <xdr:col>1</xdr:col>
      <xdr:colOff>131881</xdr:colOff>
      <xdr:row>1</xdr:row>
      <xdr:rowOff>491672</xdr:rowOff>
    </xdr:to>
    <xdr:sp macro="[0]!Enregistrer" textlink="">
      <xdr:nvSpPr>
        <xdr:cNvPr id="7" name="Bouton_Accueil">
          <a:extLst>
            <a:ext uri="{FF2B5EF4-FFF2-40B4-BE49-F238E27FC236}">
              <a16:creationId xmlns:a16="http://schemas.microsoft.com/office/drawing/2014/main" id="{00000000-0008-0000-0400-000007000000}"/>
            </a:ext>
          </a:extLst>
        </xdr:cNvPr>
        <xdr:cNvSpPr/>
      </xdr:nvSpPr>
      <xdr:spPr>
        <a:xfrm>
          <a:off x="2786229" y="299921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76200</xdr:colOff>
      <xdr:row>1</xdr:row>
      <xdr:rowOff>57150</xdr:rowOff>
    </xdr:from>
    <xdr:to>
      <xdr:col>0</xdr:col>
      <xdr:colOff>523875</xdr:colOff>
      <xdr:row>1</xdr:row>
      <xdr:rowOff>508373</xdr:rowOff>
    </xdr:to>
    <xdr:sp macro="[0]!Feuil9.Afficher_Form_Ajout_Fournisseurs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SpPr/>
      </xdr:nvSpPr>
      <xdr:spPr>
        <a:xfrm>
          <a:off x="76200" y="323850"/>
          <a:ext cx="447675" cy="451223"/>
        </a:xfrm>
        <a:prstGeom prst="roundRect">
          <a:avLst/>
        </a:prstGeom>
        <a:gradFill flip="none" rotWithShape="1">
          <a:gsLst>
            <a:gs pos="0">
              <a:schemeClr val="accent3">
                <a:lumMod val="40000"/>
                <a:lumOff val="60000"/>
              </a:schemeClr>
            </a:gs>
            <a:gs pos="46000">
              <a:schemeClr val="accent3">
                <a:lumMod val="95000"/>
                <a:lumOff val="5000"/>
              </a:schemeClr>
            </a:gs>
            <a:gs pos="100000">
              <a:schemeClr val="accent3">
                <a:lumMod val="60000"/>
              </a:schemeClr>
            </a:gs>
          </a:gsLst>
          <a:path path="circle">
            <a:fillToRect l="50000" t="130000" r="50000" b="-30000"/>
          </a:path>
          <a:tileRect/>
        </a:gradFill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1632858</xdr:colOff>
      <xdr:row>1</xdr:row>
      <xdr:rowOff>57150</xdr:rowOff>
    </xdr:from>
    <xdr:to>
      <xdr:col>0</xdr:col>
      <xdr:colOff>2082233</xdr:colOff>
      <xdr:row>1</xdr:row>
      <xdr:rowOff>508373</xdr:rowOff>
    </xdr:to>
    <xdr:sp macro="[0]!Feuil9.Supprimer_Fournisseurs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SpPr/>
      </xdr:nvSpPr>
      <xdr:spPr>
        <a:xfrm>
          <a:off x="1632858" y="323850"/>
          <a:ext cx="449375" cy="451223"/>
        </a:xfrm>
        <a:prstGeom prst="roundRect">
          <a:avLst/>
        </a:prstGeom>
        <a:gradFill flip="none" rotWithShape="1">
          <a:gsLst>
            <a:gs pos="0">
              <a:schemeClr val="accent3">
                <a:lumMod val="40000"/>
                <a:lumOff val="60000"/>
              </a:schemeClr>
            </a:gs>
            <a:gs pos="46000">
              <a:schemeClr val="accent3">
                <a:lumMod val="95000"/>
                <a:lumOff val="5000"/>
              </a:schemeClr>
            </a:gs>
            <a:gs pos="100000">
              <a:schemeClr val="accent3">
                <a:lumMod val="60000"/>
              </a:schemeClr>
            </a:gs>
          </a:gsLst>
          <a:path path="circle">
            <a:fillToRect l="50000" t="130000" r="50000" b="-30000"/>
          </a:path>
          <a:tileRect/>
        </a:gradFill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590550</xdr:colOff>
      <xdr:row>1</xdr:row>
      <xdr:rowOff>57150</xdr:rowOff>
    </xdr:from>
    <xdr:to>
      <xdr:col>0</xdr:col>
      <xdr:colOff>1038225</xdr:colOff>
      <xdr:row>1</xdr:row>
      <xdr:rowOff>508373</xdr:rowOff>
    </xdr:to>
    <xdr:sp macro="[0]!Feuil9.Afficher_Form_Modif_Fournisseurs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SpPr/>
      </xdr:nvSpPr>
      <xdr:spPr>
        <a:xfrm>
          <a:off x="590550" y="323850"/>
          <a:ext cx="447675" cy="451223"/>
        </a:xfrm>
        <a:prstGeom prst="roundRect">
          <a:avLst/>
        </a:prstGeom>
        <a:gradFill flip="none" rotWithShape="1">
          <a:gsLst>
            <a:gs pos="0">
              <a:schemeClr val="accent3">
                <a:lumMod val="40000"/>
                <a:lumOff val="60000"/>
              </a:schemeClr>
            </a:gs>
            <a:gs pos="46000">
              <a:schemeClr val="accent3">
                <a:lumMod val="95000"/>
                <a:lumOff val="5000"/>
              </a:schemeClr>
            </a:gs>
            <a:gs pos="100000">
              <a:schemeClr val="accent3">
                <a:lumMod val="60000"/>
              </a:schemeClr>
            </a:gs>
          </a:gsLst>
          <a:path path="circle">
            <a:fillToRect l="50000" t="130000" r="50000" b="-30000"/>
          </a:path>
          <a:tileRect/>
        </a:gradFill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1106319</xdr:colOff>
      <xdr:row>1</xdr:row>
      <xdr:rowOff>57150</xdr:rowOff>
    </xdr:from>
    <xdr:to>
      <xdr:col>0</xdr:col>
      <xdr:colOff>1553994</xdr:colOff>
      <xdr:row>1</xdr:row>
      <xdr:rowOff>508373</xdr:rowOff>
    </xdr:to>
    <xdr:sp macro="[0]!Feuil9.Trier_Fournisseurs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id="{00000000-0008-0000-0500-000005000000}"/>
            </a:ext>
          </a:extLst>
        </xdr:cNvPr>
        <xdr:cNvSpPr/>
      </xdr:nvSpPr>
      <xdr:spPr>
        <a:xfrm>
          <a:off x="1106319" y="323850"/>
          <a:ext cx="447675" cy="451223"/>
        </a:xfrm>
        <a:prstGeom prst="roundRect">
          <a:avLst/>
        </a:prstGeom>
        <a:gradFill flip="none" rotWithShape="1">
          <a:gsLst>
            <a:gs pos="0">
              <a:schemeClr val="accent3">
                <a:lumMod val="40000"/>
                <a:lumOff val="60000"/>
              </a:schemeClr>
            </a:gs>
            <a:gs pos="46000">
              <a:schemeClr val="accent3">
                <a:lumMod val="95000"/>
                <a:lumOff val="5000"/>
              </a:schemeClr>
            </a:gs>
            <a:gs pos="100000">
              <a:schemeClr val="accent3">
                <a:lumMod val="60000"/>
              </a:schemeClr>
            </a:gs>
          </a:gsLst>
          <a:path path="circle">
            <a:fillToRect l="50000" t="130000" r="50000" b="-30000"/>
          </a:path>
          <a:tileRect/>
        </a:gradFill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0</xdr:col>
      <xdr:colOff>2179055</xdr:colOff>
      <xdr:row>1</xdr:row>
      <xdr:rowOff>58429</xdr:rowOff>
    </xdr:from>
    <xdr:to>
      <xdr:col>0</xdr:col>
      <xdr:colOff>2625623</xdr:colOff>
      <xdr:row>1</xdr:row>
      <xdr:rowOff>516880</xdr:rowOff>
    </xdr:to>
    <xdr:sp macro="" textlink="">
      <xdr:nvSpPr>
        <xdr:cNvPr id="6" name="Bouton_Accueil">
          <a:hlinkClick xmlns:r="http://schemas.openxmlformats.org/officeDocument/2006/relationships" r:id="rId1" tooltip="Accueil"/>
          <a:extLst>
            <a:ext uri="{FF2B5EF4-FFF2-40B4-BE49-F238E27FC236}">
              <a16:creationId xmlns:a16="http://schemas.microsoft.com/office/drawing/2014/main" id="{00000000-0008-0000-0500-000006000000}"/>
            </a:ext>
          </a:extLst>
        </xdr:cNvPr>
        <xdr:cNvSpPr/>
      </xdr:nvSpPr>
      <xdr:spPr>
        <a:xfrm>
          <a:off x="2179055" y="325129"/>
          <a:ext cx="446568" cy="458451"/>
        </a:xfrm>
        <a:prstGeom prst="roundRect">
          <a:avLst>
            <a:gd name="adj" fmla="val 18511"/>
          </a:avLst>
        </a:prstGeom>
        <a:gradFill flip="none" rotWithShape="1">
          <a:gsLst>
            <a:gs pos="0">
              <a:schemeClr val="accent3">
                <a:lumMod val="40000"/>
                <a:lumOff val="60000"/>
              </a:schemeClr>
            </a:gs>
            <a:gs pos="46000">
              <a:schemeClr val="accent3">
                <a:lumMod val="95000"/>
                <a:lumOff val="5000"/>
              </a:schemeClr>
            </a:gs>
            <a:gs pos="100000">
              <a:schemeClr val="accent3">
                <a:lumMod val="60000"/>
              </a:schemeClr>
            </a:gs>
          </a:gsLst>
          <a:path path="circle">
            <a:fillToRect l="50000" t="130000" r="50000" b="-30000"/>
          </a:path>
          <a:tileRect/>
        </a:gradFill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2700504</xdr:colOff>
      <xdr:row>1</xdr:row>
      <xdr:rowOff>61796</xdr:rowOff>
    </xdr:from>
    <xdr:to>
      <xdr:col>1</xdr:col>
      <xdr:colOff>46156</xdr:colOff>
      <xdr:row>1</xdr:row>
      <xdr:rowOff>520247</xdr:rowOff>
    </xdr:to>
    <xdr:sp macro="[0]!Enregistrer" textlink="">
      <xdr:nvSpPr>
        <xdr:cNvPr id="7" name="Bouton_Accueil">
          <a:extLst>
            <a:ext uri="{FF2B5EF4-FFF2-40B4-BE49-F238E27FC236}">
              <a16:creationId xmlns:a16="http://schemas.microsoft.com/office/drawing/2014/main" id="{00000000-0008-0000-0500-000007000000}"/>
            </a:ext>
          </a:extLst>
        </xdr:cNvPr>
        <xdr:cNvSpPr/>
      </xdr:nvSpPr>
      <xdr:spPr>
        <a:xfrm>
          <a:off x="2700504" y="328496"/>
          <a:ext cx="450802" cy="458451"/>
        </a:xfrm>
        <a:prstGeom prst="roundRect">
          <a:avLst>
            <a:gd name="adj" fmla="val 18511"/>
          </a:avLst>
        </a:prstGeom>
        <a:gradFill flip="none" rotWithShape="1">
          <a:gsLst>
            <a:gs pos="0">
              <a:schemeClr val="accent3">
                <a:lumMod val="40000"/>
                <a:lumOff val="60000"/>
              </a:schemeClr>
            </a:gs>
            <a:gs pos="46000">
              <a:schemeClr val="accent3">
                <a:lumMod val="95000"/>
                <a:lumOff val="5000"/>
              </a:schemeClr>
            </a:gs>
            <a:gs pos="100000">
              <a:schemeClr val="accent3">
                <a:lumMod val="60000"/>
              </a:schemeClr>
            </a:gs>
          </a:gsLst>
          <a:path path="circle">
            <a:fillToRect l="50000" t="130000" r="50000" b="-30000"/>
          </a:path>
          <a:tileRect/>
        </a:gradFill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95250</xdr:colOff>
      <xdr:row>1</xdr:row>
      <xdr:rowOff>47625</xdr:rowOff>
    </xdr:from>
    <xdr:to>
      <xdr:col>0</xdr:col>
      <xdr:colOff>542925</xdr:colOff>
      <xdr:row>1</xdr:row>
      <xdr:rowOff>498848</xdr:rowOff>
    </xdr:to>
    <xdr:sp macro="[0]!Feuil10.Afficher_Form_Ajout_Catégories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SpPr/>
      </xdr:nvSpPr>
      <xdr:spPr>
        <a:xfrm>
          <a:off x="95250" y="314325"/>
          <a:ext cx="447675" cy="451223"/>
        </a:xfrm>
        <a:prstGeom prst="roundRect">
          <a:avLst/>
        </a:prstGeom>
        <a:gradFill flip="none" rotWithShape="1">
          <a:gsLst>
            <a:gs pos="0">
              <a:schemeClr val="accent2">
                <a:lumMod val="40000"/>
                <a:lumOff val="60000"/>
              </a:schemeClr>
            </a:gs>
            <a:gs pos="46000">
              <a:schemeClr val="accent2">
                <a:lumMod val="95000"/>
                <a:lumOff val="5000"/>
              </a:schemeClr>
            </a:gs>
            <a:gs pos="100000">
              <a:schemeClr val="accent2">
                <a:lumMod val="60000"/>
              </a:schemeClr>
            </a:gs>
          </a:gsLst>
          <a:path path="circle">
            <a:fillToRect l="50000" t="130000" r="50000" b="-30000"/>
          </a:path>
          <a:tileRect/>
        </a:gradFill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1651908</xdr:colOff>
      <xdr:row>1</xdr:row>
      <xdr:rowOff>47625</xdr:rowOff>
    </xdr:from>
    <xdr:to>
      <xdr:col>0</xdr:col>
      <xdr:colOff>2101283</xdr:colOff>
      <xdr:row>1</xdr:row>
      <xdr:rowOff>498848</xdr:rowOff>
    </xdr:to>
    <xdr:sp macro="[0]!Feuil10.Supprimer_Catégories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SpPr/>
      </xdr:nvSpPr>
      <xdr:spPr>
        <a:xfrm>
          <a:off x="1651908" y="314325"/>
          <a:ext cx="449375" cy="451223"/>
        </a:xfrm>
        <a:prstGeom prst="roundRect">
          <a:avLst/>
        </a:prstGeom>
        <a:gradFill flip="none" rotWithShape="1">
          <a:gsLst>
            <a:gs pos="0">
              <a:schemeClr val="accent2">
                <a:lumMod val="40000"/>
                <a:lumOff val="60000"/>
              </a:schemeClr>
            </a:gs>
            <a:gs pos="46000">
              <a:schemeClr val="accent2">
                <a:lumMod val="95000"/>
                <a:lumOff val="5000"/>
              </a:schemeClr>
            </a:gs>
            <a:gs pos="100000">
              <a:schemeClr val="accent2">
                <a:lumMod val="60000"/>
              </a:schemeClr>
            </a:gs>
          </a:gsLst>
          <a:path path="circle">
            <a:fillToRect l="50000" t="130000" r="50000" b="-30000"/>
          </a:path>
          <a:tileRect/>
        </a:gradFill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609600</xdr:colOff>
      <xdr:row>1</xdr:row>
      <xdr:rowOff>47625</xdr:rowOff>
    </xdr:from>
    <xdr:to>
      <xdr:col>0</xdr:col>
      <xdr:colOff>1057275</xdr:colOff>
      <xdr:row>1</xdr:row>
      <xdr:rowOff>498848</xdr:rowOff>
    </xdr:to>
    <xdr:sp macro="[0]!Feuil10.Afficher_Form_Modif_Catégories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600-000004000000}"/>
            </a:ext>
          </a:extLst>
        </xdr:cNvPr>
        <xdr:cNvSpPr/>
      </xdr:nvSpPr>
      <xdr:spPr>
        <a:xfrm>
          <a:off x="609600" y="314325"/>
          <a:ext cx="447675" cy="451223"/>
        </a:xfrm>
        <a:prstGeom prst="roundRect">
          <a:avLst/>
        </a:prstGeom>
        <a:gradFill flip="none" rotWithShape="1">
          <a:gsLst>
            <a:gs pos="0">
              <a:schemeClr val="accent2">
                <a:lumMod val="40000"/>
                <a:lumOff val="60000"/>
              </a:schemeClr>
            </a:gs>
            <a:gs pos="46000">
              <a:schemeClr val="accent2">
                <a:lumMod val="95000"/>
                <a:lumOff val="5000"/>
              </a:schemeClr>
            </a:gs>
            <a:gs pos="100000">
              <a:schemeClr val="accent2">
                <a:lumMod val="60000"/>
              </a:schemeClr>
            </a:gs>
          </a:gsLst>
          <a:path path="circle">
            <a:fillToRect l="50000" t="130000" r="50000" b="-30000"/>
          </a:path>
          <a:tileRect/>
        </a:gradFill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1125369</xdr:colOff>
      <xdr:row>1</xdr:row>
      <xdr:rowOff>47625</xdr:rowOff>
    </xdr:from>
    <xdr:to>
      <xdr:col>0</xdr:col>
      <xdr:colOff>1573044</xdr:colOff>
      <xdr:row>1</xdr:row>
      <xdr:rowOff>498848</xdr:rowOff>
    </xdr:to>
    <xdr:sp macro="[0]!Feuil10.Trier_Catégories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id="{00000000-0008-0000-0600-000005000000}"/>
            </a:ext>
          </a:extLst>
        </xdr:cNvPr>
        <xdr:cNvSpPr/>
      </xdr:nvSpPr>
      <xdr:spPr>
        <a:xfrm>
          <a:off x="1125369" y="314325"/>
          <a:ext cx="447675" cy="451223"/>
        </a:xfrm>
        <a:prstGeom prst="roundRect">
          <a:avLst/>
        </a:prstGeom>
        <a:gradFill flip="none" rotWithShape="1">
          <a:gsLst>
            <a:gs pos="0">
              <a:schemeClr val="accent2">
                <a:lumMod val="40000"/>
                <a:lumOff val="60000"/>
              </a:schemeClr>
            </a:gs>
            <a:gs pos="46000">
              <a:schemeClr val="accent2">
                <a:lumMod val="95000"/>
                <a:lumOff val="5000"/>
              </a:schemeClr>
            </a:gs>
            <a:gs pos="100000">
              <a:schemeClr val="accent2">
                <a:lumMod val="60000"/>
              </a:schemeClr>
            </a:gs>
          </a:gsLst>
          <a:path path="circle">
            <a:fillToRect l="50000" t="130000" r="50000" b="-30000"/>
          </a:path>
          <a:tileRect/>
        </a:gradFill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0</xdr:col>
      <xdr:colOff>2198105</xdr:colOff>
      <xdr:row>1</xdr:row>
      <xdr:rowOff>48904</xdr:rowOff>
    </xdr:from>
    <xdr:to>
      <xdr:col>0</xdr:col>
      <xdr:colOff>2644673</xdr:colOff>
      <xdr:row>1</xdr:row>
      <xdr:rowOff>507355</xdr:rowOff>
    </xdr:to>
    <xdr:sp macro="" textlink="">
      <xdr:nvSpPr>
        <xdr:cNvPr id="6" name="Bouton_Accueil">
          <a:hlinkClick xmlns:r="http://schemas.openxmlformats.org/officeDocument/2006/relationships" r:id="rId1" tooltip="Accueil"/>
          <a:extLst>
            <a:ext uri="{FF2B5EF4-FFF2-40B4-BE49-F238E27FC236}">
              <a16:creationId xmlns:a16="http://schemas.microsoft.com/office/drawing/2014/main" id="{00000000-0008-0000-0600-000006000000}"/>
            </a:ext>
          </a:extLst>
        </xdr:cNvPr>
        <xdr:cNvSpPr/>
      </xdr:nvSpPr>
      <xdr:spPr>
        <a:xfrm>
          <a:off x="2198105" y="315604"/>
          <a:ext cx="446568" cy="458451"/>
        </a:xfrm>
        <a:prstGeom prst="roundRect">
          <a:avLst>
            <a:gd name="adj" fmla="val 18511"/>
          </a:avLst>
        </a:prstGeom>
        <a:gradFill flip="none" rotWithShape="1">
          <a:gsLst>
            <a:gs pos="0">
              <a:schemeClr val="accent2">
                <a:lumMod val="40000"/>
                <a:lumOff val="60000"/>
              </a:schemeClr>
            </a:gs>
            <a:gs pos="46000">
              <a:schemeClr val="accent2">
                <a:lumMod val="95000"/>
                <a:lumOff val="5000"/>
              </a:schemeClr>
            </a:gs>
            <a:gs pos="100000">
              <a:schemeClr val="accent2">
                <a:lumMod val="60000"/>
              </a:schemeClr>
            </a:gs>
          </a:gsLst>
          <a:path path="circle">
            <a:fillToRect l="50000" t="130000" r="50000" b="-30000"/>
          </a:path>
          <a:tileRect/>
        </a:gradFill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2719554</xdr:colOff>
      <xdr:row>1</xdr:row>
      <xdr:rowOff>52271</xdr:rowOff>
    </xdr:from>
    <xdr:to>
      <xdr:col>1</xdr:col>
      <xdr:colOff>65206</xdr:colOff>
      <xdr:row>1</xdr:row>
      <xdr:rowOff>510722</xdr:rowOff>
    </xdr:to>
    <xdr:sp macro="[0]!Enregistrer" textlink="">
      <xdr:nvSpPr>
        <xdr:cNvPr id="7" name="Bouton_Accueil">
          <a:extLst>
            <a:ext uri="{FF2B5EF4-FFF2-40B4-BE49-F238E27FC236}">
              <a16:creationId xmlns:a16="http://schemas.microsoft.com/office/drawing/2014/main" id="{00000000-0008-0000-0600-000007000000}"/>
            </a:ext>
          </a:extLst>
        </xdr:cNvPr>
        <xdr:cNvSpPr/>
      </xdr:nvSpPr>
      <xdr:spPr>
        <a:xfrm>
          <a:off x="2719554" y="318971"/>
          <a:ext cx="450802" cy="458451"/>
        </a:xfrm>
        <a:prstGeom prst="roundRect">
          <a:avLst>
            <a:gd name="adj" fmla="val 18511"/>
          </a:avLst>
        </a:prstGeom>
        <a:gradFill flip="none" rotWithShape="1">
          <a:gsLst>
            <a:gs pos="0">
              <a:schemeClr val="accent2">
                <a:lumMod val="40000"/>
                <a:lumOff val="60000"/>
              </a:schemeClr>
            </a:gs>
            <a:gs pos="46000">
              <a:schemeClr val="accent2">
                <a:lumMod val="95000"/>
                <a:lumOff val="5000"/>
              </a:schemeClr>
            </a:gs>
            <a:gs pos="100000">
              <a:schemeClr val="accent2">
                <a:lumMod val="60000"/>
              </a:schemeClr>
            </a:gs>
          </a:gsLst>
          <a:path path="circle">
            <a:fillToRect l="50000" t="130000" r="50000" b="-30000"/>
          </a:path>
          <a:tileRect/>
        </a:gradFill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457200</xdr:colOff>
      <xdr:row>0</xdr:row>
      <xdr:rowOff>85725</xdr:rowOff>
    </xdr:from>
    <xdr:to>
      <xdr:col>10</xdr:col>
      <xdr:colOff>903768</xdr:colOff>
      <xdr:row>0</xdr:row>
      <xdr:rowOff>508060</xdr:rowOff>
    </xdr:to>
    <xdr:sp macro="" textlink="">
      <xdr:nvSpPr>
        <xdr:cNvPr id="2" name="Bouton_Accueil">
          <a:hlinkClick xmlns:r="http://schemas.openxmlformats.org/officeDocument/2006/relationships" r:id="rId1" tooltip="Accueil"/>
          <a:extLs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SpPr/>
      </xdr:nvSpPr>
      <xdr:spPr>
        <a:xfrm>
          <a:off x="7858125" y="85725"/>
          <a:ext cx="446568" cy="422335"/>
        </a:xfrm>
        <a:prstGeom prst="roundRect">
          <a:avLst>
            <a:gd name="adj" fmla="val 18511"/>
          </a:avLst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11</xdr:col>
      <xdr:colOff>45199</xdr:colOff>
      <xdr:row>0</xdr:row>
      <xdr:rowOff>89092</xdr:rowOff>
    </xdr:from>
    <xdr:to>
      <xdr:col>11</xdr:col>
      <xdr:colOff>496001</xdr:colOff>
      <xdr:row>0</xdr:row>
      <xdr:rowOff>511427</xdr:rowOff>
    </xdr:to>
    <xdr:sp macro="[0]!Enregistrer" textlink="">
      <xdr:nvSpPr>
        <xdr:cNvPr id="3" name="Bouton_Accueil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SpPr/>
      </xdr:nvSpPr>
      <xdr:spPr>
        <a:xfrm>
          <a:off x="8379574" y="89092"/>
          <a:ext cx="450802" cy="422335"/>
        </a:xfrm>
        <a:prstGeom prst="roundRect">
          <a:avLst>
            <a:gd name="adj" fmla="val 18511"/>
          </a:avLst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276225</xdr:colOff>
      <xdr:row>0</xdr:row>
      <xdr:rowOff>142875</xdr:rowOff>
    </xdr:from>
    <xdr:to>
      <xdr:col>2</xdr:col>
      <xdr:colOff>722793</xdr:colOff>
      <xdr:row>2</xdr:row>
      <xdr:rowOff>165160</xdr:rowOff>
    </xdr:to>
    <xdr:sp macro="" textlink="">
      <xdr:nvSpPr>
        <xdr:cNvPr id="2" name="Bouton_Accueil">
          <a:hlinkClick xmlns:r="http://schemas.openxmlformats.org/officeDocument/2006/relationships" r:id="rId1" tooltip="Accueil"/>
          <a:extLst>
            <a:ext uri="{FF2B5EF4-FFF2-40B4-BE49-F238E27FC236}">
              <a16:creationId xmlns:a16="http://schemas.microsoft.com/office/drawing/2014/main" id="{00000000-0008-0000-0800-000002000000}"/>
            </a:ext>
          </a:extLst>
        </xdr:cNvPr>
        <xdr:cNvSpPr/>
      </xdr:nvSpPr>
      <xdr:spPr>
        <a:xfrm>
          <a:off x="4238625" y="142875"/>
          <a:ext cx="446568" cy="422335"/>
        </a:xfrm>
        <a:prstGeom prst="roundRect">
          <a:avLst>
            <a:gd name="adj" fmla="val 18511"/>
          </a:avLst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3</xdr:col>
      <xdr:colOff>35674</xdr:colOff>
      <xdr:row>0</xdr:row>
      <xdr:rowOff>146242</xdr:rowOff>
    </xdr:from>
    <xdr:to>
      <xdr:col>3</xdr:col>
      <xdr:colOff>486476</xdr:colOff>
      <xdr:row>2</xdr:row>
      <xdr:rowOff>168527</xdr:rowOff>
    </xdr:to>
    <xdr:sp macro="[0]!Enregistrer" textlink="">
      <xdr:nvSpPr>
        <xdr:cNvPr id="3" name="Bouton_Accueil">
          <a:extLst>
            <a:ext uri="{FF2B5EF4-FFF2-40B4-BE49-F238E27FC236}">
              <a16:creationId xmlns:a16="http://schemas.microsoft.com/office/drawing/2014/main" id="{00000000-0008-0000-0800-000003000000}"/>
            </a:ext>
          </a:extLst>
        </xdr:cNvPr>
        <xdr:cNvSpPr/>
      </xdr:nvSpPr>
      <xdr:spPr>
        <a:xfrm>
          <a:off x="4760074" y="146242"/>
          <a:ext cx="450802" cy="422335"/>
        </a:xfrm>
        <a:prstGeom prst="roundRect">
          <a:avLst>
            <a:gd name="adj" fmla="val 18511"/>
          </a:avLst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  <xdr:twoCellAnchor editAs="oneCell">
    <xdr:from>
      <xdr:col>2</xdr:col>
      <xdr:colOff>152400</xdr:colOff>
      <xdr:row>14</xdr:row>
      <xdr:rowOff>66675</xdr:rowOff>
    </xdr:from>
    <xdr:to>
      <xdr:col>2</xdr:col>
      <xdr:colOff>701088</xdr:colOff>
      <xdr:row>17</xdr:row>
      <xdr:rowOff>45770</xdr:rowOff>
    </xdr:to>
    <xdr:pic macro="[0]!Réglages">
      <xdr:nvPicPr>
        <xdr:cNvPr id="4" name="Image 3">
          <a:extLst>
            <a:ext uri="{FF2B5EF4-FFF2-40B4-BE49-F238E27FC236}">
              <a16:creationId xmlns:a16="http://schemas.microsoft.com/office/drawing/2014/main" id="{00000000-0008-0000-08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114800" y="2352675"/>
          <a:ext cx="548688" cy="579170"/>
        </a:xfrm>
        <a:prstGeom prst="rect">
          <a:avLst/>
        </a:prstGeom>
      </xdr:spPr>
    </xdr:pic>
    <xdr:clientData/>
  </xdr:twoCellAnchor>
  <xdr:oneCellAnchor>
    <xdr:from>
      <xdr:col>3</xdr:col>
      <xdr:colOff>600074</xdr:colOff>
      <xdr:row>0</xdr:row>
      <xdr:rowOff>152398</xdr:rowOff>
    </xdr:from>
    <xdr:ext cx="7134225" cy="4781551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800-000005000000}"/>
            </a:ext>
          </a:extLst>
        </xdr:cNvPr>
        <xdr:cNvSpPr txBox="1"/>
      </xdr:nvSpPr>
      <xdr:spPr>
        <a:xfrm>
          <a:off x="5324474" y="152398"/>
          <a:ext cx="7134225" cy="4781551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none" rtlCol="0" anchor="t">
          <a:noAutofit/>
        </a:bodyPr>
        <a:lstStyle/>
        <a:p>
          <a:r>
            <a:rPr lang="fr-FR" sz="1600" b="1"/>
            <a:t>Mode d'emploi du classeur :</a:t>
          </a:r>
          <a:br>
            <a:rPr lang="fr-FR" sz="1100"/>
          </a:br>
          <a:br>
            <a:rPr lang="fr-FR" sz="1100"/>
          </a:br>
          <a:r>
            <a:rPr lang="fr-FR" sz="1100" b="1"/>
            <a:t>1 - Sécurités</a:t>
          </a:r>
        </a:p>
        <a:p>
          <a:r>
            <a:rPr lang="fr-FR" sz="1100"/>
            <a:t>Le classeur est protégé, sans mot de passe. La structure ne doit pas être modifiée, sous peine d'affecter le </a:t>
          </a:r>
          <a:r>
            <a:rPr lang="fr-FR" sz="1100" baseline="0"/>
            <a:t> fonctionnement</a:t>
          </a:r>
          <a:br>
            <a:rPr lang="fr-FR" sz="1100" baseline="0"/>
          </a:br>
          <a:r>
            <a:rPr lang="fr-FR" sz="1100" baseline="0"/>
            <a:t>des macros. Il est déconseillé de modifier le nom des feuilles, des colonnes, etc. sans avoir des connaissances en VBA.</a:t>
          </a:r>
          <a:endParaRPr lang="fr-FR" sz="1100"/>
        </a:p>
        <a:p>
          <a:endParaRPr lang="fr-FR" sz="1100"/>
        </a:p>
        <a:p>
          <a:r>
            <a:rPr lang="fr-FR" sz="1100" b="1"/>
            <a:t>2 - Renseigner les tables de référence</a:t>
          </a:r>
        </a:p>
        <a:p>
          <a:r>
            <a:rPr lang="fr-FR" sz="1100"/>
            <a:t>Les tables de référence fournissent</a:t>
          </a:r>
          <a:r>
            <a:rPr lang="fr-FR" sz="1100" baseline="0"/>
            <a:t> les données aux listes déroulantes, dans les feuilles et dans les formulaires.</a:t>
          </a:r>
        </a:p>
        <a:p>
          <a:r>
            <a:rPr lang="fr-FR" sz="1100" baseline="0"/>
            <a:t>Les Catégories, les Fournisseurs, les Techniciens  doivent être renseignés pour pouvoir être disponibles dans ces listes.</a:t>
          </a:r>
        </a:p>
        <a:p>
          <a:endParaRPr lang="fr-FR" sz="1100" baseline="0"/>
        </a:p>
        <a:p>
          <a:r>
            <a:rPr lang="fr-FR" sz="1100" b="1" baseline="0"/>
            <a:t>3 - Renseigner les Paramètres</a:t>
          </a:r>
        </a:p>
        <a:p>
          <a:r>
            <a:rPr lang="fr-FR" sz="1100" baseline="0"/>
            <a:t>La Raison sociale, le Titre du classeur impactent la feuille Accueil et toutes les autres feuilles.</a:t>
          </a:r>
        </a:p>
        <a:p>
          <a:r>
            <a:rPr lang="fr-FR" sz="1100" baseline="0"/>
            <a:t>Après avoir renseigné les tables de référence, choisir également les valeurs par défaut : ces valeurs apparaissent  par </a:t>
          </a:r>
          <a:br>
            <a:rPr lang="fr-FR" sz="1100" baseline="0"/>
          </a:br>
          <a:r>
            <a:rPr lang="fr-FR" sz="1100" baseline="0"/>
            <a:t>défaut  dans les listes déroulantes. On choisira les valeurs les plus fréquentes.</a:t>
          </a:r>
          <a:br>
            <a:rPr lang="fr-FR" sz="1100" baseline="0"/>
          </a:br>
          <a:r>
            <a:rPr lang="fr-FR" sz="1100" baseline="0"/>
            <a:t>Les paramètres de personnalisation du classeur permettent de régler l'apparence des fenêtres et de différents éléments.</a:t>
          </a:r>
        </a:p>
        <a:p>
          <a:r>
            <a:rPr lang="fr-FR" sz="1100" baseline="0"/>
            <a:t> </a:t>
          </a:r>
        </a:p>
        <a:p>
          <a:r>
            <a:rPr lang="fr-FR" sz="1100" b="1"/>
            <a:t>4 - Renseigner l'inventaire</a:t>
          </a:r>
        </a:p>
        <a:p>
          <a:r>
            <a:rPr lang="fr-FR" sz="1100"/>
            <a:t>L'inventaire peut être saisi, avec le stock initial (le stock au moment du début de la gestion).</a:t>
          </a:r>
          <a:br>
            <a:rPr lang="fr-FR" sz="1100"/>
          </a:br>
          <a:br>
            <a:rPr lang="fr-FR" sz="1100"/>
          </a:br>
          <a:r>
            <a:rPr lang="fr-FR" sz="1100" b="1"/>
            <a:t>5 - Renseigner</a:t>
          </a:r>
          <a:r>
            <a:rPr lang="fr-FR" sz="1100" b="1" baseline="0"/>
            <a:t> les Entrées et Sorties</a:t>
          </a:r>
        </a:p>
        <a:p>
          <a:r>
            <a:rPr lang="fr-FR" sz="1100" baseline="0"/>
            <a:t>Les Entrées sont attribuées à un Fournisseur, les Sorties à un Technicien. Les montants (Entrées) sont optionnels.</a:t>
          </a:r>
        </a:p>
        <a:p>
          <a:r>
            <a:rPr lang="fr-FR" sz="1100" baseline="0"/>
            <a:t>Les Entrées et les Sorties impactent évidemment le stock actuel (Inventaire). Les boutons ? des formulaires Entrées et </a:t>
          </a:r>
          <a:br>
            <a:rPr lang="fr-FR" sz="1100" baseline="0"/>
          </a:br>
          <a:r>
            <a:rPr lang="fr-FR" sz="1100" baseline="0"/>
            <a:t>Sorties permettent d'accéder à des recherches avancées pour les Pièces, les Fournisseurs, les Techniciens</a:t>
          </a:r>
          <a:br>
            <a:rPr lang="fr-FR" sz="1100" baseline="0"/>
          </a:br>
          <a:br>
            <a:rPr lang="fr-FR" sz="1100" baseline="0"/>
          </a:br>
          <a:r>
            <a:rPr lang="fr-FR" sz="1100" b="1" baseline="0"/>
            <a:t>6 - Exploiter les Statistiques</a:t>
          </a:r>
          <a:br>
            <a:rPr lang="fr-FR" sz="1100" baseline="0"/>
          </a:br>
          <a:r>
            <a:rPr lang="fr-FR" sz="1100" baseline="0"/>
            <a:t>Les statistiques sont des tableaux croisés dynamiques. On peut en créer autant que nécessaire, et modifier ceux existants.</a:t>
          </a:r>
          <a:endParaRPr lang="fr-FR" sz="1100"/>
        </a:p>
      </xdr:txBody>
    </xdr:sp>
    <xdr:clientData/>
  </xdr:one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SERVICE TECHNIQUE" refreshedDate="44494.35219409722" createdVersion="4" refreshedVersion="7" minRefreshableVersion="3" recordCount="204" xr:uid="{00000000-000A-0000-FFFF-FFFF14000000}">
  <cacheSource type="worksheet">
    <worksheetSource name="Pièces"/>
  </cacheSource>
  <cacheFields count="10">
    <cacheField name="Pièce" numFmtId="0">
      <sharedItems containsBlank="1"/>
    </cacheField>
    <cacheField name="Catégorie" numFmtId="0">
      <sharedItems containsBlank="1" count="9">
        <s v="Désenfumage"/>
        <s v="RIA"/>
        <m/>
        <s v="Imprimantes" u="1"/>
        <s v="Alarme" u="1"/>
        <s v="Accessoires" u="1"/>
        <s v="Consommables" u="1"/>
        <s v="Environnement électrique" u="1"/>
        <s v="Assemblage" u="1"/>
      </sharedItems>
    </cacheField>
    <cacheField name="Stock initial" numFmtId="1">
      <sharedItems containsNonDate="0" containsString="0" containsBlank="1"/>
    </cacheField>
    <cacheField name="Stock actuel" numFmtId="1">
      <sharedItems containsString="0" containsBlank="1" containsNumber="1" containsInteger="1" minValue="0" maxValue="300"/>
    </cacheField>
    <cacheField name="Seuil d'alerte" numFmtId="0">
      <sharedItems containsBlank="1" containsMixedTypes="1" containsNumber="1" containsInteger="1" minValue="25" maxValue="30"/>
    </cacheField>
    <cacheField name="Référence" numFmtId="0">
      <sharedItems containsBlank="1"/>
    </cacheField>
    <cacheField name="Stockage" numFmtId="0">
      <sharedItems containsBlank="1"/>
    </cacheField>
    <cacheField name="Observations" numFmtId="0">
      <sharedItems containsBlank="1"/>
    </cacheField>
    <cacheField name="Entrées" numFmtId="0">
      <sharedItems containsBlank="1" containsMixedTypes="1" containsNumber="1" containsInteger="1" minValue="0" maxValue="300"/>
    </cacheField>
    <cacheField name="Sorties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SERVICE TECHNIQUE" refreshedDate="44494.352194907406" createdVersion="4" refreshedVersion="7" minRefreshableVersion="3" recordCount="2" xr:uid="{00000000-000A-0000-FFFF-FFFF1C000000}">
  <cacheSource type="worksheet">
    <worksheetSource name="Entrées"/>
  </cacheSource>
  <cacheFields count="9">
    <cacheField name="Date" numFmtId="0">
      <sharedItems containsNonDate="0" containsDate="1" containsString="0" containsBlank="1" minDate="1905-01-01T00:00:00" maxDate="1905-01-01T00:00:00" count="1">
        <m/>
      </sharedItems>
      <fieldGroup par="8" base="0">
        <rangePr groupBy="months" startDate="1905-01-01T00:00:00" endDate="1905-01-01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01/1905"/>
        </groupItems>
      </fieldGroup>
    </cacheField>
    <cacheField name="Référence commande" numFmtId="0">
      <sharedItems containsNonDate="0" containsString="0" containsBlank="1"/>
    </cacheField>
    <cacheField name="Pièce" numFmtId="0">
      <sharedItems containsNonDate="0" containsString="0" containsBlank="1"/>
    </cacheField>
    <cacheField name="Fournisseur" numFmtId="0">
      <sharedItems containsNonDate="0" containsBlank="1" count="6">
        <m/>
        <s v="IBM" u="1"/>
        <s v="Lenovo" u="1"/>
        <s v="Eaton" u="1"/>
        <s v="Belkin" u="1"/>
        <s v="Hewlett-Packard" u="1"/>
      </sharedItems>
    </cacheField>
    <cacheField name="Quantité" numFmtId="1">
      <sharedItems containsNonDate="0" containsString="0" containsBlank="1"/>
    </cacheField>
    <cacheField name="PUHT" numFmtId="168">
      <sharedItems containsNonDate="0" containsString="0" containsBlank="1"/>
    </cacheField>
    <cacheField name="Montant HT" numFmtId="168">
      <sharedItems containsNonDate="0" containsString="0" containsBlank="1"/>
    </cacheField>
    <cacheField name="Observations" numFmtId="0">
      <sharedItems containsBlank="1"/>
    </cacheField>
    <cacheField name="Années" numFmtId="0" databaseField="0">
      <fieldGroup base="0">
        <rangePr groupBy="years" startDate="1905-01-01T00:00:00" endDate="1905-01-01T00:00:00"/>
        <groupItems count="3">
          <s v="&lt;01/01/1905"/>
          <s v="1905"/>
          <s v="&gt;01/01/1905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SERVICE TECHNIQUE" refreshedDate="44494.352195254629" createdVersion="4" refreshedVersion="7" minRefreshableVersion="3" recordCount="2" xr:uid="{00000000-000A-0000-FFFF-FFFF20000000}">
  <cacheSource type="worksheet">
    <worksheetSource name="Sorties"/>
  </cacheSource>
  <cacheFields count="6">
    <cacheField name="Date" numFmtId="0">
      <sharedItems containsNonDate="0" containsDate="1" containsString="0" containsBlank="1" minDate="1905-01-01T00:00:00" maxDate="1905-01-01T00:00:00" count="1">
        <m/>
      </sharedItems>
      <fieldGroup par="5" base="0">
        <rangePr groupBy="months" startDate="1905-01-01T00:00:00" endDate="1905-01-01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01/1905"/>
        </groupItems>
      </fieldGroup>
    </cacheField>
    <cacheField name="Pièce" numFmtId="0">
      <sharedItems containsNonDate="0" containsString="0" containsBlank="1"/>
    </cacheField>
    <cacheField name="Technicien" numFmtId="0">
      <sharedItems containsNonDate="0" containsBlank="1" count="7">
        <m/>
        <s v="Michel" u="1"/>
        <s v="Pierre" u="1"/>
        <s v="Gérard" u="1"/>
        <s v="..." u="1"/>
        <s v="Rose" u="1"/>
        <s v="Louis" u="1"/>
      </sharedItems>
    </cacheField>
    <cacheField name="Quantité" numFmtId="1">
      <sharedItems containsNonDate="0" containsString="0" containsBlank="1"/>
    </cacheField>
    <cacheField name="Observations" numFmtId="0">
      <sharedItems containsBlank="1"/>
    </cacheField>
    <cacheField name="Années" numFmtId="0" databaseField="0">
      <fieldGroup base="0">
        <rangePr groupBy="years" startDate="1905-01-01T00:00:00" endDate="1905-01-01T00:00:00"/>
        <groupItems count="3">
          <s v="&lt;01/01/1905"/>
          <s v="1905"/>
          <s v="&gt;01/01/1905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04">
  <r>
    <s v="Raccord union droit "/>
    <x v="0"/>
    <m/>
    <n v="25"/>
    <n v="30"/>
    <s v="RAU2621"/>
    <m/>
    <m/>
    <n v="25"/>
    <m/>
  </r>
  <r>
    <s v="Raccord union coudé"/>
    <x v="0"/>
    <m/>
    <n v="20"/>
    <m/>
    <s v="RAU2622"/>
    <m/>
    <m/>
    <n v="20"/>
    <m/>
  </r>
  <r>
    <s v="Raccord union &quot;Té&quot;"/>
    <x v="0"/>
    <m/>
    <n v="28"/>
    <n v="25"/>
    <s v="RAU2623"/>
    <m/>
    <m/>
    <n v="28"/>
    <m/>
  </r>
  <r>
    <s v="Raccord union CROIX"/>
    <x v="0"/>
    <m/>
    <n v="0"/>
    <m/>
    <s v="RAU2624"/>
    <m/>
    <m/>
    <n v="0"/>
    <m/>
  </r>
  <r>
    <s v="Ecrou de 12 diam 6"/>
    <x v="0"/>
    <m/>
    <n v="10"/>
    <m/>
    <s v="ECR262"/>
    <m/>
    <m/>
    <n v="10"/>
    <m/>
  </r>
  <r>
    <s v="Bouchon a visser diam 6"/>
    <x v="0"/>
    <m/>
    <n v="2"/>
    <m/>
    <s v="0000"/>
    <m/>
    <m/>
    <n v="2"/>
    <m/>
  </r>
  <r>
    <s v="Fusible démultiplié 91° + cosse coeur"/>
    <x v="0"/>
    <m/>
    <n v="7"/>
    <m/>
    <s v="FUD3031091"/>
    <m/>
    <m/>
    <n v="7"/>
    <m/>
  </r>
  <r>
    <s v="Fusible démultiplié 70°+ cosse coeur"/>
    <x v="0"/>
    <m/>
    <n v="3"/>
    <m/>
    <s v="FUD3031070"/>
    <m/>
    <m/>
    <n v="3"/>
    <m/>
  </r>
  <r>
    <s v="Serre cable hexagonale"/>
    <x v="0"/>
    <m/>
    <n v="200"/>
    <m/>
    <s v="SC1051"/>
    <m/>
    <m/>
    <n v="200"/>
    <m/>
  </r>
  <r>
    <s v="Cable acier diam 2.4 touret de 100m"/>
    <x v="0"/>
    <m/>
    <n v="3"/>
    <m/>
    <s v="CABT124"/>
    <m/>
    <m/>
    <n v="3"/>
    <m/>
  </r>
  <r>
    <s v="Collier tube diam 6 par 100 pces"/>
    <x v="0"/>
    <m/>
    <n v="250"/>
    <m/>
    <s v="COL6M100"/>
    <m/>
    <m/>
    <n v="250"/>
    <m/>
  </r>
  <r>
    <s v="Colliers pour tube diam 8 par 100 pces"/>
    <x v="0"/>
    <m/>
    <n v="250"/>
    <m/>
    <s v="COL8M100"/>
    <m/>
    <m/>
    <n v="250"/>
    <m/>
  </r>
  <r>
    <s v="Tube acier diam 8 longueur 2.5m"/>
    <x v="0"/>
    <m/>
    <n v="15"/>
    <m/>
    <s v="TAT2508"/>
    <m/>
    <m/>
    <n v="15"/>
    <m/>
  </r>
  <r>
    <s v="Poulie sous carter platine equerre"/>
    <x v="0"/>
    <m/>
    <n v="16"/>
    <m/>
    <s v="POU4006A"/>
    <m/>
    <m/>
    <n v="16"/>
    <m/>
  </r>
  <r>
    <s v="Poulie sous carter platine plate "/>
    <x v="0"/>
    <m/>
    <n v="18"/>
    <m/>
    <s v="POU4006E"/>
    <m/>
    <m/>
    <n v="18"/>
    <m/>
  </r>
  <r>
    <s v="Poulie fixe de renvoi"/>
    <x v="0"/>
    <m/>
    <n v="15"/>
    <m/>
    <s v="POU4201A"/>
    <m/>
    <m/>
    <n v="15"/>
    <m/>
  </r>
  <r>
    <s v="Poulie articulé de renvoi"/>
    <x v="0"/>
    <m/>
    <n v="6"/>
    <m/>
    <s v="POU4202A"/>
    <m/>
    <m/>
    <n v="6"/>
    <m/>
  </r>
  <r>
    <s v="Poulie fixe déportée diam 50"/>
    <x v="0"/>
    <m/>
    <n v="10"/>
    <m/>
    <s v="POU5008A"/>
    <m/>
    <m/>
    <n v="10"/>
    <m/>
  </r>
  <r>
    <s v="Poulie fixe de renvoi "/>
    <x v="0"/>
    <m/>
    <n v="10"/>
    <m/>
    <s v="POU5010A"/>
    <m/>
    <m/>
    <n v="10"/>
    <m/>
  </r>
  <r>
    <s v="Poulie fixe de renvoi diam 50"/>
    <x v="0"/>
    <m/>
    <n v="10"/>
    <m/>
    <s v="POU5011A"/>
    <m/>
    <m/>
    <n v="10"/>
    <m/>
  </r>
  <r>
    <s v="Couronne cuivre diam 6 longueur 25m"/>
    <x v="0"/>
    <m/>
    <n v="10"/>
    <m/>
    <s v="TCC2506"/>
    <m/>
    <m/>
    <n v="10"/>
    <m/>
  </r>
  <r>
    <s v="Treuil modulaire"/>
    <x v="0"/>
    <m/>
    <n v="0"/>
    <m/>
    <s v="TR20"/>
    <m/>
    <m/>
    <n v="0"/>
    <m/>
  </r>
  <r>
    <s v="Module pneumatique pour treuil TR20"/>
    <x v="0"/>
    <m/>
    <n v="1"/>
    <m/>
    <s v="MOD20P"/>
    <m/>
    <m/>
    <n v="1"/>
    <m/>
  </r>
  <r>
    <s v="Coffret ouverture seule 30gr maxi"/>
    <x v="0"/>
    <m/>
    <n v="0"/>
    <m/>
    <s v="CE01"/>
    <m/>
    <m/>
    <n v="0"/>
    <m/>
  </r>
  <r>
    <s v="Coude 90° F/F - 2&quot;"/>
    <x v="1"/>
    <m/>
    <n v="5"/>
    <m/>
    <s v="90N50"/>
    <m/>
    <m/>
    <n v="5"/>
    <m/>
  </r>
  <r>
    <s v="Coude 90° M/F - 2&quot;"/>
    <x v="1"/>
    <m/>
    <n v="5"/>
    <m/>
    <s v="92N50"/>
    <m/>
    <m/>
    <n v="5"/>
    <m/>
  </r>
  <r>
    <s v="Coude 90° M/M - 2&quot;"/>
    <x v="1"/>
    <m/>
    <n v="5"/>
    <m/>
    <s v="94N50"/>
    <m/>
    <m/>
    <n v="5"/>
    <m/>
  </r>
  <r>
    <s v="Mamelon M/M - 2&quot;"/>
    <x v="1"/>
    <m/>
    <n v="14"/>
    <m/>
    <s v="280N50"/>
    <m/>
    <m/>
    <n v="14"/>
    <m/>
  </r>
  <r>
    <s v="Bouchon male - 2&quot;"/>
    <x v="1"/>
    <m/>
    <n v="1"/>
    <m/>
    <s v="290N50"/>
    <m/>
    <m/>
    <n v="1"/>
    <m/>
  </r>
  <r>
    <s v="Bouchon femelle - 2&quot;"/>
    <x v="1"/>
    <m/>
    <n v="1"/>
    <m/>
    <s v="300N50"/>
    <m/>
    <m/>
    <n v="1"/>
    <m/>
  </r>
  <r>
    <s v="Réduction F/F 2&quot; - 1&quot;½"/>
    <x v="1"/>
    <m/>
    <n v="4"/>
    <m/>
    <s v="240N5040"/>
    <m/>
    <m/>
    <n v="4"/>
    <m/>
  </r>
  <r>
    <s v="Coude 90° F/F 1&quot;½"/>
    <x v="1"/>
    <m/>
    <n v="17"/>
    <m/>
    <s v="90N40"/>
    <m/>
    <m/>
    <n v="17"/>
    <m/>
  </r>
  <r>
    <s v="Coude 90° M/F 1&quot;½"/>
    <x v="1"/>
    <m/>
    <n v="10"/>
    <m/>
    <s v="92N40"/>
    <m/>
    <m/>
    <n v="10"/>
    <m/>
  </r>
  <r>
    <s v="Coude 90° M/M 1&quot;½"/>
    <x v="1"/>
    <m/>
    <n v="8"/>
    <m/>
    <s v="94N40"/>
    <m/>
    <m/>
    <n v="8"/>
    <m/>
  </r>
  <r>
    <s v="Mamelon M/M 1&quot;½"/>
    <x v="1"/>
    <m/>
    <n v="7"/>
    <m/>
    <s v="280N40"/>
    <m/>
    <m/>
    <n v="7"/>
    <m/>
  </r>
  <r>
    <s v="Bouchon male 1&quot;½"/>
    <x v="1"/>
    <m/>
    <n v="1"/>
    <m/>
    <s v="290N40"/>
    <m/>
    <m/>
    <n v="1"/>
    <m/>
  </r>
  <r>
    <s v="Bouchon femelle 1&quot;½"/>
    <x v="1"/>
    <m/>
    <n v="1"/>
    <m/>
    <s v="300N40"/>
    <m/>
    <m/>
    <n v="1"/>
    <m/>
  </r>
  <r>
    <s v="Réduction F/F 1&quot;1&quot;½ - 1&quot;¼"/>
    <x v="1"/>
    <m/>
    <n v="13"/>
    <m/>
    <s v="240N4033"/>
    <m/>
    <m/>
    <n v="13"/>
    <m/>
  </r>
  <r>
    <s v="Raccord union F/F 1&quot;1&quot;½"/>
    <x v="1"/>
    <m/>
    <n v="8"/>
    <m/>
    <s v="340N40"/>
    <m/>
    <m/>
    <n v="8"/>
    <m/>
  </r>
  <r>
    <s v="Vanne ¼ tour F/F 1&quot;1&quot;½"/>
    <x v="1"/>
    <m/>
    <n v="6"/>
    <m/>
    <s v="OPTI40"/>
    <m/>
    <m/>
    <n v="6"/>
    <m/>
  </r>
  <r>
    <s v="Vanne ¼ tour M/F 1&quot;1&quot;½"/>
    <x v="1"/>
    <m/>
    <n v="4"/>
    <m/>
    <s v="OPTIMF40"/>
    <m/>
    <m/>
    <n v="4"/>
    <m/>
  </r>
  <r>
    <s v="Vanne ¼ tour M/M 1&quot;1&quot;½"/>
    <x v="1"/>
    <m/>
    <n v="3"/>
    <m/>
    <s v="PRESSOMM40"/>
    <m/>
    <m/>
    <n v="3"/>
    <m/>
  </r>
  <r>
    <s v="Coude 90° F/F 1&quot;¼"/>
    <x v="1"/>
    <m/>
    <n v="10"/>
    <m/>
    <s v="90N33"/>
    <m/>
    <m/>
    <n v="10"/>
    <m/>
  </r>
  <r>
    <s v="Coude 90° M/F 1&quot;¼"/>
    <x v="1"/>
    <m/>
    <n v="10"/>
    <m/>
    <s v="92N33"/>
    <m/>
    <m/>
    <n v="10"/>
    <m/>
  </r>
  <r>
    <s v="Coude 90° M/M 1&quot;¼"/>
    <x v="1"/>
    <m/>
    <n v="10"/>
    <m/>
    <s v="94N33"/>
    <m/>
    <m/>
    <n v="10"/>
    <m/>
  </r>
  <r>
    <s v="Mamelon M/M 1&quot;¼"/>
    <x v="1"/>
    <m/>
    <n v="16"/>
    <m/>
    <s v="280N33"/>
    <m/>
    <m/>
    <n v="16"/>
    <m/>
  </r>
  <r>
    <s v="Bouchon femelle 1&quot;¼"/>
    <x v="1"/>
    <m/>
    <n v="1"/>
    <m/>
    <s v="300N33"/>
    <m/>
    <m/>
    <n v="1"/>
    <m/>
  </r>
  <r>
    <s v="Bouchon male 1&quot;¼"/>
    <x v="1"/>
    <m/>
    <n v="3"/>
    <m/>
    <s v="290N33"/>
    <m/>
    <m/>
    <n v="3"/>
    <m/>
  </r>
  <r>
    <s v="Réduction M/M 1&quot;¼ - 1&quot;"/>
    <x v="1"/>
    <m/>
    <n v="10"/>
    <m/>
    <s v="245N3326"/>
    <m/>
    <m/>
    <n v="10"/>
    <m/>
  </r>
  <r>
    <s v="Raccord union 1&quot;¼"/>
    <x v="1"/>
    <m/>
    <n v="10"/>
    <m/>
    <s v="340N33"/>
    <m/>
    <m/>
    <n v="10"/>
    <m/>
  </r>
  <r>
    <s v="Vanne ¼ tour F/F - 1&quot;¼"/>
    <x v="1"/>
    <m/>
    <n v="5"/>
    <m/>
    <s v="OPTI33"/>
    <m/>
    <m/>
    <n v="5"/>
    <m/>
  </r>
  <r>
    <s v="Coude 90° F/F  court 1&quot;"/>
    <x v="1"/>
    <m/>
    <n v="10"/>
    <m/>
    <s v="90N26"/>
    <m/>
    <m/>
    <n v="10"/>
    <m/>
  </r>
  <r>
    <s v="Coude 90° F/F  LONG 1&quot;"/>
    <x v="1"/>
    <m/>
    <n v="3"/>
    <m/>
    <s v="2N26"/>
    <m/>
    <m/>
    <n v="3"/>
    <m/>
  </r>
  <r>
    <s v="Coude 90° M/F   1&quot;"/>
    <x v="1"/>
    <m/>
    <n v="9"/>
    <m/>
    <s v="92N26"/>
    <m/>
    <m/>
    <n v="9"/>
    <m/>
  </r>
  <r>
    <s v="Coude 90° M/M court 1&quot;"/>
    <x v="1"/>
    <m/>
    <n v="13"/>
    <m/>
    <s v="94N26"/>
    <m/>
    <m/>
    <n v="13"/>
    <m/>
  </r>
  <r>
    <s v="Mamelon M/M 1&quot;"/>
    <x v="1"/>
    <m/>
    <n v="15"/>
    <m/>
    <s v="280N26"/>
    <m/>
    <m/>
    <n v="15"/>
    <m/>
  </r>
  <r>
    <s v="Réduction M/F  1&quot; - ¾&quot;"/>
    <x v="1"/>
    <m/>
    <n v="19"/>
    <m/>
    <s v="241N2620"/>
    <m/>
    <m/>
    <n v="19"/>
    <m/>
  </r>
  <r>
    <s v="Bouchon male 1&quot;"/>
    <x v="1"/>
    <m/>
    <n v="1"/>
    <m/>
    <s v="290N26"/>
    <m/>
    <m/>
    <n v="1"/>
    <m/>
  </r>
  <r>
    <s v="Bouchon femelle 1&quot;"/>
    <x v="1"/>
    <m/>
    <n v="1"/>
    <m/>
    <s v="300N26"/>
    <m/>
    <m/>
    <n v="1"/>
    <m/>
  </r>
  <r>
    <s v="Réduction M/M 1&quot; - ¾&quot;"/>
    <x v="1"/>
    <m/>
    <n v="1"/>
    <m/>
    <s v="245N2620"/>
    <m/>
    <m/>
    <n v="1"/>
    <m/>
  </r>
  <r>
    <s v="Raccord union F/F  1&quot;"/>
    <x v="1"/>
    <m/>
    <n v="12"/>
    <m/>
    <s v="340N26"/>
    <m/>
    <m/>
    <n v="12"/>
    <m/>
  </r>
  <r>
    <s v="Vanne ¼ tour F/F 1&quot;"/>
    <x v="1"/>
    <m/>
    <n v="11"/>
    <m/>
    <s v="OPTI26"/>
    <m/>
    <m/>
    <n v="11"/>
    <m/>
  </r>
  <r>
    <s v="Coude 90° F/F ¾&quot;"/>
    <x v="1"/>
    <m/>
    <n v="5"/>
    <m/>
    <s v="90N20"/>
    <m/>
    <m/>
    <n v="5"/>
    <m/>
  </r>
  <r>
    <s v="Coude 90° M/F ¾&quot;"/>
    <x v="1"/>
    <m/>
    <n v="5"/>
    <m/>
    <s v="92N20"/>
    <m/>
    <m/>
    <n v="5"/>
    <m/>
  </r>
  <r>
    <s v="Coude 90° M/M ¾&quot;"/>
    <x v="1"/>
    <m/>
    <n v="5"/>
    <m/>
    <s v="94N20"/>
    <m/>
    <m/>
    <n v="5"/>
    <m/>
  </r>
  <r>
    <s v="Mamelon M/M ¾&quot;"/>
    <x v="1"/>
    <m/>
    <n v="5"/>
    <m/>
    <s v="280N20"/>
    <m/>
    <m/>
    <n v="5"/>
    <m/>
  </r>
  <r>
    <s v="Bouchon male ¾&quot;"/>
    <x v="1"/>
    <m/>
    <n v="0"/>
    <m/>
    <s v="290N20"/>
    <m/>
    <m/>
    <n v="0"/>
    <m/>
  </r>
  <r>
    <s v="Bouchon femelle ¾&quot;"/>
    <x v="1"/>
    <m/>
    <n v="1"/>
    <m/>
    <s v="300N20"/>
    <m/>
    <m/>
    <n v="1"/>
    <m/>
  </r>
  <r>
    <s v="Raccord union F/F ¾&quot;"/>
    <x v="1"/>
    <m/>
    <n v="5"/>
    <m/>
    <s v="340N20"/>
    <m/>
    <m/>
    <n v="5"/>
    <m/>
  </r>
  <r>
    <s v="Vanne à volant F/F 2&quot;½"/>
    <x v="1"/>
    <m/>
    <n v="1"/>
    <m/>
    <s v="ART0070"/>
    <m/>
    <m/>
    <n v="1"/>
    <m/>
  </r>
  <r>
    <s v="Raccord union F/F 2&quot;"/>
    <x v="1"/>
    <m/>
    <n v="2"/>
    <m/>
    <s v="340N50"/>
    <m/>
    <m/>
    <n v="2"/>
    <m/>
  </r>
  <r>
    <s v="Réduction M/F 1&quot;"/>
    <x v="1"/>
    <m/>
    <n v="9"/>
    <m/>
    <s v="241N3326"/>
    <m/>
    <m/>
    <n v="9"/>
    <m/>
  </r>
  <r>
    <s v="Manchette souple DN33"/>
    <x v="1"/>
    <m/>
    <n v="1"/>
    <m/>
    <s v="ART0073"/>
    <m/>
    <m/>
    <n v="1"/>
    <m/>
  </r>
  <r>
    <s v="Manchette souple DN25"/>
    <x v="1"/>
    <m/>
    <n v="0"/>
    <m/>
    <s v="ART0074"/>
    <m/>
    <m/>
    <n v="0"/>
    <m/>
  </r>
  <r>
    <s v="Manchette souple DN19"/>
    <x v="1"/>
    <m/>
    <n v="4"/>
    <m/>
    <s v="ART0075"/>
    <m/>
    <m/>
    <n v="4"/>
    <m/>
  </r>
  <r>
    <s v="Coude 90° M/F DN8"/>
    <x v="1"/>
    <m/>
    <n v="0"/>
    <m/>
    <s v="92N8"/>
    <m/>
    <m/>
    <n v="0"/>
    <m/>
  </r>
  <r>
    <s v="Réduction M/F  3/8&quot; - 1/4&quot;"/>
    <x v="1"/>
    <m/>
    <n v="0"/>
    <m/>
    <s v="241N128"/>
    <m/>
    <m/>
    <n v="0"/>
    <m/>
  </r>
  <r>
    <s v="Filasse de lin"/>
    <x v="1"/>
    <m/>
    <n v="6"/>
    <m/>
    <s v="GRIO12"/>
    <m/>
    <m/>
    <n v="6"/>
    <m/>
  </r>
  <r>
    <s v="Vanne M/F 1&quot;"/>
    <x v="1"/>
    <m/>
    <n v="1"/>
    <m/>
    <s v="OPTIMF26"/>
    <m/>
    <m/>
    <n v="1"/>
    <m/>
  </r>
  <r>
    <s v="Vanne M/F 1&quot;¼"/>
    <x v="1"/>
    <m/>
    <n v="2"/>
    <m/>
    <s v="OPTIMF33"/>
    <m/>
    <m/>
    <n v="2"/>
    <m/>
  </r>
  <r>
    <s v="Mamelon M/M laiton 1&quot;"/>
    <x v="1"/>
    <m/>
    <n v="2"/>
    <m/>
    <s v="C280L26"/>
    <m/>
    <m/>
    <n v="2"/>
    <m/>
  </r>
  <r>
    <s v="Mamelon M/M laiton 1&quot;¼"/>
    <x v="1"/>
    <m/>
    <n v="3"/>
    <m/>
    <s v="C280L33"/>
    <m/>
    <m/>
    <n v="3"/>
    <m/>
  </r>
  <r>
    <s v="Coffret co² CSK 100"/>
    <x v="0"/>
    <m/>
    <n v="1"/>
    <m/>
    <s v="2002"/>
    <m/>
    <m/>
    <n v="1"/>
    <m/>
  </r>
  <r>
    <s v="Coffret co² CSK 20"/>
    <x v="0"/>
    <m/>
    <n v="1"/>
    <m/>
    <s v="2001"/>
    <m/>
    <m/>
    <n v="1"/>
    <m/>
  </r>
  <r>
    <s v="Coffret co² O/F ASK60"/>
    <x v="0"/>
    <m/>
    <n v="0"/>
    <m/>
    <s v="2005-F1"/>
    <m/>
    <m/>
    <n v="0"/>
    <m/>
  </r>
  <r>
    <s v="Treuil TCN 130"/>
    <x v="0"/>
    <m/>
    <n v="2"/>
    <m/>
    <s v="3040-16"/>
    <m/>
    <m/>
    <n v="2"/>
    <m/>
  </r>
  <r>
    <s v="Module pneumatique pour treuil TCN130"/>
    <x v="0"/>
    <m/>
    <n v="3"/>
    <m/>
    <s v="3041-10"/>
    <m/>
    <m/>
    <n v="3"/>
    <m/>
  </r>
  <r>
    <s v="Module électrique 24V Rupture"/>
    <x v="0"/>
    <m/>
    <n v="4"/>
    <m/>
    <s v="3042"/>
    <m/>
    <m/>
    <n v="4"/>
    <m/>
  </r>
  <r>
    <s v="Module électrique 24V Emission"/>
    <x v="0"/>
    <m/>
    <n v="2"/>
    <m/>
    <s v="3043"/>
    <m/>
    <m/>
    <n v="2"/>
    <m/>
  </r>
  <r>
    <s v="Module électrique 48V Rupture"/>
    <x v="0"/>
    <m/>
    <n v="2"/>
    <m/>
    <s v="3044"/>
    <m/>
    <m/>
    <n v="2"/>
    <m/>
  </r>
  <r>
    <s v="Module électrique 48V Emission"/>
    <x v="0"/>
    <m/>
    <n v="2"/>
    <m/>
    <s v="3045"/>
    <m/>
    <m/>
    <n v="2"/>
    <m/>
  </r>
  <r>
    <s v="Coffret co² 2O/1F CPS-S500 PM"/>
    <x v="0"/>
    <m/>
    <n v="1"/>
    <m/>
    <s v="2130-F1"/>
    <m/>
    <m/>
    <n v="1"/>
    <m/>
  </r>
  <r>
    <s v="Vitre volet escamotable MADICOB"/>
    <x v="0"/>
    <m/>
    <n v="2"/>
    <m/>
    <s v="2091-01"/>
    <m/>
    <m/>
    <n v="2"/>
    <m/>
  </r>
  <r>
    <s v="Mecanisme velux + recepteur 3520"/>
    <x v="0"/>
    <m/>
    <n v="2"/>
    <m/>
    <s v="03501-10"/>
    <m/>
    <m/>
    <n v="2"/>
    <m/>
  </r>
  <r>
    <s v="Kit VTX pour GGL type K+PSE"/>
    <x v="0"/>
    <m/>
    <n v="1"/>
    <m/>
    <s v="03501K10"/>
    <m/>
    <m/>
    <n v="1"/>
    <m/>
  </r>
  <r>
    <s v="Vérin 300N/C200/D8/L485"/>
    <x v="0"/>
    <m/>
    <n v="2"/>
    <m/>
    <s v="04024"/>
    <m/>
    <m/>
    <n v="2"/>
    <m/>
  </r>
  <r>
    <s v="Vérin 100N/C350/D10/L785"/>
    <x v="0"/>
    <m/>
    <n v="4"/>
    <m/>
    <s v="04007"/>
    <m/>
    <m/>
    <n v="4"/>
    <m/>
  </r>
  <r>
    <s v="Vérin 600N/C250/D10/L585"/>
    <x v="0"/>
    <m/>
    <n v="2"/>
    <m/>
    <s v="04054"/>
    <m/>
    <m/>
    <n v="2"/>
    <m/>
  </r>
  <r>
    <s v="Vérin 1000N/C250/D10/L585"/>
    <x v="0"/>
    <m/>
    <n v="2"/>
    <m/>
    <s v="04086"/>
    <m/>
    <m/>
    <n v="2"/>
    <m/>
  </r>
  <r>
    <s v="Vérin 150N/C200/D8/485"/>
    <x v="0"/>
    <m/>
    <n v="2"/>
    <m/>
    <s v="04009"/>
    <m/>
    <m/>
    <n v="2"/>
    <m/>
  </r>
  <r>
    <s v="Vérin 600N/C350/D10/785"/>
    <x v="0"/>
    <m/>
    <n v="2"/>
    <m/>
    <s v="04056"/>
    <m/>
    <m/>
    <n v="2"/>
    <m/>
  </r>
  <r>
    <s v="Verrou chassis de façade avec fusible 70°"/>
    <x v="0"/>
    <m/>
    <n v="2"/>
    <m/>
    <s v="3160-06"/>
    <m/>
    <m/>
    <n v="2"/>
    <m/>
  </r>
  <r>
    <s v="Vérin 100N/C160/D8/405"/>
    <x v="0"/>
    <m/>
    <n v="4"/>
    <m/>
    <s v="04003"/>
    <m/>
    <m/>
    <n v="4"/>
    <m/>
  </r>
  <r>
    <s v="Vérin 200N/C160/D8/405"/>
    <x v="0"/>
    <m/>
    <n v="4"/>
    <m/>
    <s v="04015"/>
    <m/>
    <m/>
    <n v="4"/>
    <m/>
  </r>
  <r>
    <s v="Vérin 500N/C250/D10/585"/>
    <x v="0"/>
    <m/>
    <n v="2"/>
    <m/>
    <s v="04043"/>
    <m/>
    <m/>
    <n v="2"/>
    <m/>
  </r>
  <r>
    <s v="Vérin 800N/C250/D10/L585"/>
    <x v="0"/>
    <m/>
    <n v="2"/>
    <m/>
    <s v="04073"/>
    <m/>
    <m/>
    <n v="2"/>
    <m/>
  </r>
  <r>
    <s v="Vérin 400N/C250/D10/L585"/>
    <x v="0"/>
    <m/>
    <n v="2"/>
    <m/>
    <s v="04033"/>
    <m/>
    <m/>
    <n v="2"/>
    <m/>
  </r>
  <r>
    <s v="Vérin 200N/C250/D8/L585"/>
    <x v="0"/>
    <m/>
    <n v="2"/>
    <m/>
    <s v="04017"/>
    <m/>
    <m/>
    <n v="2"/>
    <m/>
  </r>
  <r>
    <s v="Vérin 150N/C250/D8/L585"/>
    <x v="0"/>
    <m/>
    <n v="2"/>
    <m/>
    <s v="04010"/>
    <m/>
    <m/>
    <n v="2"/>
    <m/>
  </r>
  <r>
    <s v="Vérin 300N/C250/D8/L585"/>
    <x v="0"/>
    <m/>
    <n v="2"/>
    <m/>
    <s v="04025"/>
    <m/>
    <m/>
    <n v="2"/>
    <m/>
  </r>
  <r>
    <s v="Vérin 900N/C250/D10/L585"/>
    <x v="0"/>
    <m/>
    <n v="1"/>
    <m/>
    <s v="04078"/>
    <m/>
    <m/>
    <n v="1"/>
    <m/>
  </r>
  <r>
    <s v="Vérin 100N/C250/D8/L585"/>
    <x v="0"/>
    <m/>
    <n v="2"/>
    <m/>
    <s v="04005"/>
    <m/>
    <m/>
    <n v="2"/>
    <m/>
  </r>
  <r>
    <s v="Vérin 700N/C250/D10/L585"/>
    <x v="0"/>
    <m/>
    <n v="2"/>
    <m/>
    <s v="04064"/>
    <m/>
    <m/>
    <n v="2"/>
    <m/>
  </r>
  <r>
    <s v="Vérin 400N/C350/D10/L785"/>
    <x v="0"/>
    <m/>
    <n v="2"/>
    <m/>
    <s v="04035"/>
    <m/>
    <m/>
    <n v="2"/>
    <m/>
  </r>
  <r>
    <s v="Vérin 300N/C350/D10/L785"/>
    <x v="0"/>
    <m/>
    <n v="2"/>
    <m/>
    <s v="04027"/>
    <m/>
    <m/>
    <n v="2"/>
    <m/>
  </r>
  <r>
    <s v="Vérin 700N/C350/D10/L785"/>
    <x v="0"/>
    <m/>
    <n v="1"/>
    <m/>
    <s v="04066"/>
    <m/>
    <m/>
    <n v="1"/>
    <m/>
  </r>
  <r>
    <s v="Vérin 800N/C350/D10/L785"/>
    <x v="0"/>
    <m/>
    <n v="1"/>
    <m/>
    <s v="04075"/>
    <m/>
    <m/>
    <n v="1"/>
    <m/>
  </r>
  <r>
    <s v="Vérin 500N/C200/D8/L485"/>
    <x v="0"/>
    <m/>
    <n v="4"/>
    <m/>
    <s v="04042"/>
    <m/>
    <m/>
    <n v="4"/>
    <m/>
  </r>
  <r>
    <s v="Vérin 200N/C200/D8/L485"/>
    <x v="0"/>
    <m/>
    <n v="2"/>
    <m/>
    <s v="04016"/>
    <m/>
    <m/>
    <n v="2"/>
    <m/>
  </r>
  <r>
    <s v="Vérin 400N/C200/D8/L485"/>
    <x v="0"/>
    <m/>
    <n v="2"/>
    <m/>
    <s v="04032"/>
    <m/>
    <m/>
    <n v="2"/>
    <m/>
  </r>
  <r>
    <s v="Vérin 100N/C200/D8/L485"/>
    <x v="0"/>
    <m/>
    <n v="2"/>
    <m/>
    <s v="04004"/>
    <m/>
    <m/>
    <n v="2"/>
    <m/>
  </r>
  <r>
    <s v="Vérin 700N/C200/D10/L485"/>
    <x v="0"/>
    <m/>
    <n v="2"/>
    <m/>
    <s v="04063"/>
    <m/>
    <m/>
    <n v="2"/>
    <m/>
  </r>
  <r>
    <s v="Vérin 800N/C200/D10/L485"/>
    <x v="0"/>
    <m/>
    <n v="2"/>
    <m/>
    <s v="04072"/>
    <m/>
    <m/>
    <n v="2"/>
    <m/>
  </r>
  <r>
    <s v="Vérin 200N/C350/D10/L785"/>
    <x v="0"/>
    <m/>
    <n v="2"/>
    <m/>
    <s v="04019"/>
    <m/>
    <m/>
    <n v="2"/>
    <m/>
  </r>
  <r>
    <s v="Vérin 600N/C200/D8/L485"/>
    <x v="0"/>
    <m/>
    <n v="2"/>
    <m/>
    <s v="04053"/>
    <m/>
    <m/>
    <n v="2"/>
    <m/>
  </r>
  <r>
    <s v="Vérin 1000N/C250/D10/L585"/>
    <x v="0"/>
    <m/>
    <n v="2"/>
    <m/>
    <s v="ART0126"/>
    <m/>
    <m/>
    <n v="2"/>
    <m/>
  </r>
  <r>
    <s v="Opercule plastique 43X100"/>
    <x v="2"/>
    <m/>
    <n v="30"/>
    <m/>
    <s v="VITO2"/>
    <m/>
    <m/>
    <n v="30"/>
    <m/>
  </r>
  <r>
    <s v="Reduction M/F 12x8"/>
    <x v="1"/>
    <m/>
    <n v="10"/>
    <m/>
    <s v="ART0128"/>
    <m/>
    <m/>
    <n v="10"/>
    <m/>
  </r>
  <r>
    <s v="Coude M/F 8x13"/>
    <x v="1"/>
    <m/>
    <n v="10"/>
    <m/>
    <s v="ART0129"/>
    <m/>
    <m/>
    <n v="10"/>
    <m/>
  </r>
  <r>
    <s v="Neon Philips TL mini 4w/33 - 640"/>
    <x v="2"/>
    <m/>
    <n v="17"/>
    <m/>
    <s v="N4W/33"/>
    <m/>
    <m/>
    <n v="17"/>
    <m/>
  </r>
  <r>
    <s v="Batterie Yuasa REC26-12 12v/26Ah"/>
    <x v="2"/>
    <m/>
    <n v="2"/>
    <m/>
    <s v="B26-12"/>
    <m/>
    <m/>
    <n v="2"/>
    <m/>
  </r>
  <r>
    <s v="Piles LR 14 "/>
    <x v="2"/>
    <m/>
    <n v="300"/>
    <m/>
    <s v="PCA9003"/>
    <m/>
    <m/>
    <n v="300"/>
    <m/>
  </r>
  <r>
    <s v="Neon Philips 11w"/>
    <x v="2"/>
    <m/>
    <n v="63"/>
    <m/>
    <s v="N11W"/>
    <m/>
    <m/>
    <n v="63"/>
    <m/>
  </r>
  <r>
    <s v="Neon Philips 6w"/>
    <x v="2"/>
    <m/>
    <n v="38"/>
    <m/>
    <s v="N6W"/>
    <m/>
    <m/>
    <n v="38"/>
    <m/>
  </r>
  <r>
    <s v="Neon Philips 9w PLS 4P"/>
    <x v="2"/>
    <m/>
    <n v="5"/>
    <m/>
    <s v="N9W"/>
    <m/>
    <m/>
    <n v="5"/>
    <m/>
  </r>
  <r>
    <s v="BAES EATON UNILED 2-45 1H"/>
    <x v="2"/>
    <m/>
    <n v="10"/>
    <m/>
    <s v="LUM 16179"/>
    <m/>
    <m/>
    <n v="10"/>
    <m/>
  </r>
  <r>
    <s v="BAEH EATON UNILED 2-8 5H"/>
    <x v="2"/>
    <m/>
    <n v="7"/>
    <m/>
    <s v="LUM 10244"/>
    <m/>
    <m/>
    <n v="7"/>
    <m/>
  </r>
  <r>
    <s v="BAES EATON UNILED 2-400 1H"/>
    <x v="2"/>
    <m/>
    <n v="1"/>
    <m/>
    <s v="LUM 10763"/>
    <m/>
    <m/>
    <n v="1"/>
    <m/>
  </r>
  <r>
    <s v="BAES EATON TIM 400 L.1"/>
    <x v="2"/>
    <m/>
    <n v="2"/>
    <m/>
    <s v="LUM 10663"/>
    <m/>
    <m/>
    <n v="2"/>
    <m/>
  </r>
  <r>
    <s v="BAES AMB EATON ULTRALED 2-400"/>
    <x v="2"/>
    <m/>
    <n v="1"/>
    <m/>
    <s v="LUM 16143"/>
    <m/>
    <m/>
    <n v="1"/>
    <m/>
  </r>
  <r>
    <s v="BAES EATON ULTRALED 2-45 (FONC. DRAPEAU)"/>
    <x v="2"/>
    <m/>
    <n v="2"/>
    <m/>
    <s v="LUM 16125"/>
    <m/>
    <m/>
    <n v="2"/>
    <m/>
  </r>
  <r>
    <s v="BAES EATON PLANETE 24 DESIGN (FONC.DRAPEAU)"/>
    <x v="2"/>
    <m/>
    <n v="1"/>
    <m/>
    <s v="LUM 22120"/>
    <m/>
    <m/>
    <n v="1"/>
    <m/>
  </r>
  <r>
    <s v="BAES SCHNEIDER PYROS OVA58000"/>
    <x v="2"/>
    <m/>
    <n v="1"/>
    <m/>
    <s v="OVA58000"/>
    <m/>
    <m/>
    <n v="1"/>
    <m/>
  </r>
  <r>
    <s v="BAEH SCHNEIDER OVA 58905"/>
    <x v="2"/>
    <m/>
    <n v="1"/>
    <m/>
    <s v="OVA58905"/>
    <m/>
    <m/>
    <n v="1"/>
    <m/>
  </r>
  <r>
    <s v="BAES AMB KAUFEL BRIO+400L"/>
    <x v="2"/>
    <m/>
    <n v="2"/>
    <m/>
    <s v="236701L"/>
    <m/>
    <m/>
    <n v="2"/>
    <m/>
  </r>
  <r>
    <s v="BAES LEGRAND ECO1 062525"/>
    <x v="2"/>
    <m/>
    <n v="1"/>
    <m/>
    <s v="062525"/>
    <m/>
    <m/>
    <n v="1"/>
    <m/>
  </r>
  <r>
    <s v="BAES LEGRAND SOURCE CENTRALE 24V 062815"/>
    <x v="2"/>
    <m/>
    <n v="3"/>
    <m/>
    <s v="062815"/>
    <m/>
    <m/>
    <n v="3"/>
    <m/>
  </r>
  <r>
    <s v="ALARME T4 PLANETE NUGELEC DM INTEGRE 1BOUCLE"/>
    <x v="2"/>
    <m/>
    <n v="1"/>
    <m/>
    <s v="NUG31217"/>
    <m/>
    <m/>
    <n v="1"/>
    <m/>
  </r>
  <r>
    <s v="ALARME T4 PLANETE NUGELEC 2BOUCLES"/>
    <x v="2"/>
    <m/>
    <n v="1"/>
    <m/>
    <s v="NUG31220"/>
    <m/>
    <m/>
    <n v="1"/>
    <m/>
  </r>
  <r>
    <s v="BAAS SA LEGRAND 140530"/>
    <x v="2"/>
    <m/>
    <n v="1"/>
    <m/>
    <s v="140530"/>
    <m/>
    <m/>
    <n v="1"/>
    <m/>
  </r>
  <r>
    <s v="BAAS MA LEGRAND 140530"/>
    <x v="2"/>
    <m/>
    <n v="1"/>
    <m/>
    <s v="140540"/>
    <m/>
    <m/>
    <n v="1"/>
    <m/>
  </r>
  <r>
    <s v="DIFFUSEUR SONORE 90db"/>
    <x v="2"/>
    <m/>
    <n v="9"/>
    <m/>
    <s v="NUG30450"/>
    <m/>
    <m/>
    <n v="9"/>
    <m/>
  </r>
  <r>
    <s v="AMPOULE LEGRAND E10 3,6 V - 1 A - 3,6 W"/>
    <x v="2"/>
    <m/>
    <n v="49"/>
    <m/>
    <s v="060931"/>
    <m/>
    <m/>
    <n v="49"/>
    <m/>
  </r>
  <r>
    <s v="AMPOULE LEGRAND E10 12 V - 0,25 A - 3 W"/>
    <x v="2"/>
    <m/>
    <n v="100"/>
    <m/>
    <s v="060928"/>
    <m/>
    <m/>
    <n v="100"/>
    <m/>
  </r>
  <r>
    <s v="DECLENCHEUR MANUEL NEUTRONIC 4710R1"/>
    <x v="2"/>
    <m/>
    <n v="3"/>
    <m/>
    <s v="4710r1"/>
    <m/>
    <m/>
    <n v="3"/>
    <m/>
  </r>
  <r>
    <s v="DECLENCHEUR MANUEL NUGELEC 30316"/>
    <x v="2"/>
    <m/>
    <n v="10"/>
    <m/>
    <s v="NUG30316"/>
    <m/>
    <m/>
    <n v="10"/>
    <m/>
  </r>
  <r>
    <s v="DCMIS &quot;DM VERT&quot; LEGRAND 138023"/>
    <x v="2"/>
    <m/>
    <n v="1"/>
    <m/>
    <s v="138023"/>
    <m/>
    <m/>
    <n v="1"/>
    <m/>
  </r>
  <r>
    <s v="CENTRALE T4 URA T4CTISD"/>
    <x v="2"/>
    <m/>
    <n v="1"/>
    <m/>
    <s v="320000"/>
    <m/>
    <m/>
    <n v="1"/>
    <m/>
  </r>
  <r>
    <s v="Neon Philips 18w/830"/>
    <x v="2"/>
    <m/>
    <n v="8"/>
    <m/>
    <s v="N18W"/>
    <m/>
    <m/>
    <n v="8"/>
    <m/>
  </r>
  <r>
    <s v="DIFFUSEUR SONORE LEGRAND 90db"/>
    <x v="2"/>
    <m/>
    <n v="2"/>
    <m/>
    <s v="045080"/>
    <m/>
    <m/>
    <n v="2"/>
    <m/>
  </r>
  <r>
    <s v="DETECTEUR OPTIQUE LEGRAND 040671"/>
    <x v="2"/>
    <m/>
    <n v="2"/>
    <m/>
    <s v="040671"/>
    <m/>
    <m/>
    <n v="2"/>
    <m/>
  </r>
  <r>
    <s v="DIFFUSEUR LUMINEUX SOLISTA LX WALL NUGELEC"/>
    <x v="2"/>
    <m/>
    <n v="1"/>
    <m/>
    <s v="NUG30492"/>
    <m/>
    <m/>
    <n v="1"/>
    <m/>
  </r>
  <r>
    <s v="SOCLE DETECTEUR ADRESSABLE CONV. NUGELEC"/>
    <x v="2"/>
    <m/>
    <n v="2"/>
    <m/>
    <s v="NUG30255"/>
    <m/>
    <m/>
    <n v="2"/>
    <m/>
  </r>
  <r>
    <s v="DETECTEUR OPTIQUE ADRESSABLE DOFA3000"/>
    <x v="2"/>
    <m/>
    <n v="2"/>
    <m/>
    <s v="NUG30252"/>
    <m/>
    <m/>
    <n v="2"/>
    <m/>
  </r>
  <r>
    <s v="DETECTEUR OPTIQUE STANDARD DOFS3000"/>
    <x v="2"/>
    <m/>
    <n v="1"/>
    <m/>
    <s v="NUG30246"/>
    <m/>
    <m/>
    <n v="1"/>
    <m/>
  </r>
  <r>
    <s v="INTERFACE ETAGE IE3000"/>
    <x v="2"/>
    <m/>
    <n v="1"/>
    <m/>
    <s v="NUG35151"/>
    <m/>
    <m/>
    <n v="1"/>
    <m/>
  </r>
  <r>
    <s v="VENTOUSE A RUPTURE AU SOL 24V/50daN"/>
    <x v="2"/>
    <m/>
    <n v="2"/>
    <m/>
    <s v="AVRS2450"/>
    <m/>
    <m/>
    <n v="2"/>
    <m/>
  </r>
  <r>
    <s v="VENTOUSE A RUPTURE STANDARD 24V/50daN"/>
    <x v="2"/>
    <m/>
    <n v="2"/>
    <m/>
    <s v="AVRB2450"/>
    <m/>
    <m/>
    <n v="2"/>
    <m/>
  </r>
  <r>
    <s v="DAD TYPE 1 SECOURU AVEC BATTERIE 5511 MADICOB"/>
    <x v="2"/>
    <m/>
    <n v="1"/>
    <m/>
    <s v="5511"/>
    <m/>
    <m/>
    <n v="1"/>
    <m/>
  </r>
  <r>
    <s v="BOITIER COMMANDE MANUELLE MADICOB"/>
    <x v="2"/>
    <m/>
    <n v="1"/>
    <m/>
    <s v="6980"/>
    <m/>
    <m/>
    <n v="1"/>
    <m/>
  </r>
  <r>
    <s v="MODULE 24V EMISSION TREUIL TS100 &quot;SIM&quot;"/>
    <x v="2"/>
    <m/>
    <n v="2"/>
    <m/>
    <s v="MA10024E"/>
    <m/>
    <m/>
    <n v="2"/>
    <m/>
  </r>
  <r>
    <s v="BCM NEMO FINSECUR"/>
    <x v="2"/>
    <m/>
    <n v="1"/>
    <m/>
    <s v="NEMO-C "/>
    <m/>
    <m/>
    <n v="1"/>
    <m/>
  </r>
  <r>
    <s v="MODULE 48V EMISSION POUR COFFRET ACLIPS ET ECOCLIPS DUPUY EQUIPEMENTS"/>
    <x v="2"/>
    <m/>
    <n v="1"/>
    <m/>
    <s v="MOD48E"/>
    <m/>
    <m/>
    <n v="1"/>
    <m/>
  </r>
  <r>
    <s v="PRISE PLEXO LEGRAND"/>
    <x v="2"/>
    <m/>
    <n v="6"/>
    <m/>
    <s v="069731"/>
    <m/>
    <m/>
    <n v="6"/>
    <m/>
  </r>
  <r>
    <s v="BOITE 100 CHEVILLES 8X40 FISCHER"/>
    <x v="2"/>
    <m/>
    <n v="26"/>
    <m/>
    <s v="505483"/>
    <m/>
    <m/>
    <n v="26"/>
    <m/>
  </r>
  <r>
    <s v="BOITE 100 VIS INOX 5X50"/>
    <x v="2"/>
    <m/>
    <n v="18"/>
    <m/>
    <s v="A VENIR"/>
    <m/>
    <m/>
    <n v="18"/>
    <m/>
  </r>
  <r>
    <s v="DISJONCTEUR 10A HAGER"/>
    <x v="2"/>
    <m/>
    <n v="7"/>
    <m/>
    <s v="MFS710"/>
    <m/>
    <m/>
    <n v="7"/>
    <m/>
  </r>
  <r>
    <s v="COFFRET DISTRIBUTION 13 MODULES HAGER"/>
    <x v="2"/>
    <m/>
    <n v="5"/>
    <m/>
    <s v="GD113A"/>
    <m/>
    <m/>
    <n v="5"/>
    <m/>
  </r>
  <r>
    <s v="BOITE DERIVATION LEGRAND"/>
    <x v="2"/>
    <m/>
    <n v="5"/>
    <m/>
    <s v="092012"/>
    <m/>
    <m/>
    <n v="5"/>
    <m/>
  </r>
  <r>
    <s v="EMBOUTS CABLAGE 1.5² SACHET 100P"/>
    <x v="2"/>
    <m/>
    <n v="4"/>
    <m/>
    <s v="037664"/>
    <m/>
    <m/>
    <n v="4"/>
    <m/>
  </r>
  <r>
    <s v="CHEVILLE PLASTIQUE SCHNEIDER MUREVA M8 BOITE DE 100P"/>
    <x v="2"/>
    <m/>
    <n v="2"/>
    <m/>
    <s v="ENN48934"/>
    <m/>
    <m/>
    <n v="2"/>
    <m/>
  </r>
  <r>
    <s v="CLIPS POUR CONDUIT SCHNEIDER MUREVA BOITE 100P"/>
    <x v="2"/>
    <m/>
    <n v="2"/>
    <m/>
    <s v="ENN47930"/>
    <m/>
    <m/>
    <n v="2"/>
    <m/>
  </r>
  <r>
    <s v="TELECOMMANDE TL500 EATON"/>
    <x v="2"/>
    <m/>
    <n v="1"/>
    <m/>
    <s v="LUM10313"/>
    <m/>
    <m/>
    <n v="1"/>
    <m/>
  </r>
  <r>
    <s v="GRAISSE MOLYKOTE 100GR"/>
    <x v="2"/>
    <m/>
    <n v="9"/>
    <m/>
    <s v="0507B"/>
    <m/>
    <m/>
    <n v="9"/>
    <m/>
  </r>
  <r>
    <s v="Alarme type 4 à pile Neutronic"/>
    <x v="2"/>
    <m/>
    <n v="2"/>
    <m/>
    <s v="TT4P"/>
    <m/>
    <m/>
    <n v="2"/>
    <m/>
  </r>
  <r>
    <m/>
    <x v="2"/>
    <m/>
    <m/>
    <m/>
    <m/>
    <m/>
    <m/>
    <m/>
    <m/>
  </r>
  <r>
    <m/>
    <x v="2"/>
    <m/>
    <m/>
    <m/>
    <m/>
    <m/>
    <m/>
    <m/>
    <m/>
  </r>
  <r>
    <m/>
    <x v="2"/>
    <m/>
    <m/>
    <m/>
    <m/>
    <m/>
    <m/>
    <m/>
    <m/>
  </r>
  <r>
    <m/>
    <x v="2"/>
    <m/>
    <m/>
    <m/>
    <m/>
    <m/>
    <m/>
    <m/>
    <m/>
  </r>
  <r>
    <m/>
    <x v="2"/>
    <m/>
    <m/>
    <m/>
    <m/>
    <m/>
    <m/>
    <m/>
    <m/>
  </r>
  <r>
    <m/>
    <x v="2"/>
    <m/>
    <m/>
    <m/>
    <m/>
    <m/>
    <m/>
    <m/>
    <m/>
  </r>
  <r>
    <m/>
    <x v="2"/>
    <m/>
    <m/>
    <m/>
    <m/>
    <m/>
    <m/>
    <m/>
    <m/>
  </r>
  <r>
    <m/>
    <x v="2"/>
    <m/>
    <m/>
    <m/>
    <m/>
    <m/>
    <m/>
    <m/>
    <m/>
  </r>
  <r>
    <m/>
    <x v="2"/>
    <m/>
    <m/>
    <m/>
    <m/>
    <m/>
    <m/>
    <m/>
    <m/>
  </r>
  <r>
    <m/>
    <x v="2"/>
    <m/>
    <m/>
    <m/>
    <m/>
    <m/>
    <m/>
    <m/>
    <m/>
  </r>
  <r>
    <m/>
    <x v="2"/>
    <m/>
    <m/>
    <m/>
    <m/>
    <m/>
    <m/>
    <m/>
    <m/>
  </r>
  <r>
    <m/>
    <x v="2"/>
    <m/>
    <m/>
    <m/>
    <m/>
    <m/>
    <m/>
    <m/>
    <m/>
  </r>
  <r>
    <m/>
    <x v="2"/>
    <m/>
    <m/>
    <m/>
    <m/>
    <m/>
    <m/>
    <m/>
    <m/>
  </r>
  <r>
    <m/>
    <x v="2"/>
    <m/>
    <m/>
    <m/>
    <m/>
    <m/>
    <m/>
    <m/>
    <m/>
  </r>
  <r>
    <m/>
    <x v="2"/>
    <m/>
    <m/>
    <m/>
    <m/>
    <m/>
    <m/>
    <m/>
    <m/>
  </r>
  <r>
    <m/>
    <x v="2"/>
    <m/>
    <m/>
    <m/>
    <m/>
    <m/>
    <m/>
    <m/>
    <m/>
  </r>
  <r>
    <m/>
    <x v="2"/>
    <m/>
    <m/>
    <m/>
    <m/>
    <m/>
    <m/>
    <m/>
    <m/>
  </r>
  <r>
    <m/>
    <x v="2"/>
    <m/>
    <m/>
    <m/>
    <m/>
    <m/>
    <m/>
    <m/>
    <m/>
  </r>
  <r>
    <m/>
    <x v="2"/>
    <m/>
    <m/>
    <s v=""/>
    <s v=""/>
    <s v=""/>
    <s v=""/>
    <s v=""/>
    <s v="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">
  <r>
    <x v="0"/>
    <m/>
    <m/>
    <x v="0"/>
    <m/>
    <m/>
    <m/>
    <m/>
  </r>
  <r>
    <x v="0"/>
    <m/>
    <m/>
    <x v="0"/>
    <m/>
    <m/>
    <m/>
    <s v="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">
  <r>
    <x v="0"/>
    <m/>
    <x v="0"/>
    <m/>
    <m/>
  </r>
  <r>
    <x v="0"/>
    <m/>
    <x v="0"/>
    <m/>
    <s v="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700-000002000000}" name="Tableau croisé dynamique3" cacheId="13" applyNumberFormats="0" applyBorderFormats="0" applyFontFormats="0" applyPatternFormats="0" applyAlignmentFormats="0" applyWidthHeightFormats="1" dataCaption="Valeurs" updatedVersion="7" minRefreshableVersion="3" itemPrintTitles="1" createdVersion="4" indent="0" compact="0" compactData="0" gridDropZones="1" multipleFieldFilters="0">
  <location ref="H21:J23" firstHeaderRow="1" firstDataRow="2" firstDataCol="2"/>
  <pivotFields count="9">
    <pivotField axis="axisRow" compact="0" outline="0" showAll="0" sortType="ascending">
      <items count="15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h="1" x="0"/>
        <item x="13"/>
        <item t="default"/>
      </items>
    </pivotField>
    <pivotField compact="0" outline="0" showAll="0"/>
    <pivotField compact="0" outline="0" showAll="0"/>
    <pivotField axis="axisCol" compact="0" outline="0" showAll="0">
      <items count="7">
        <item m="1" x="4"/>
        <item m="1" x="3"/>
        <item m="1" x="5"/>
        <item m="1" x="1"/>
        <item m="1" x="2"/>
        <item x="0"/>
        <item t="default"/>
      </items>
    </pivotField>
    <pivotField compact="0" outline="0" showAll="0"/>
    <pivotField compact="0" outline="0" showAll="0"/>
    <pivotField dataField="1" compact="0" outline="0" showAll="0"/>
    <pivotField compact="0" outline="0" showAll="0"/>
    <pivotField axis="axisRow" compact="0" outline="0" showAll="0" defaultSubtotal="0">
      <items count="3">
        <item x="0"/>
        <item x="1"/>
        <item x="2"/>
      </items>
    </pivotField>
  </pivotFields>
  <rowFields count="2">
    <field x="8"/>
    <field x="0"/>
  </rowFields>
  <rowItems count="1">
    <i t="grand">
      <x/>
    </i>
  </rowItems>
  <colFields count="1">
    <field x="3"/>
  </colFields>
  <colItems count="1">
    <i t="grand">
      <x/>
    </i>
  </colItems>
  <dataFields count="1">
    <dataField name="Montants HT" fld="6" baseField="0" baseItem="3" numFmtId="169"/>
  </dataFields>
  <formats count="16">
    <format dxfId="19">
      <pivotArea field="8" type="button" dataOnly="0" labelOnly="1" outline="0" axis="axisRow" fieldPosition="0"/>
    </format>
    <format dxfId="18">
      <pivotArea field="0" type="button" dataOnly="0" labelOnly="1" outline="0" axis="axisRow" fieldPosition="1"/>
    </format>
    <format dxfId="17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16">
      <pivotArea dataOnly="0" labelOnly="1" grandCol="1" outline="0" fieldPosition="0"/>
    </format>
    <format dxfId="15">
      <pivotArea field="8" type="button" dataOnly="0" labelOnly="1" outline="0" axis="axisRow" fieldPosition="0"/>
    </format>
    <format dxfId="14">
      <pivotArea field="0" type="button" dataOnly="0" labelOnly="1" outline="0" axis="axisRow" fieldPosition="1"/>
    </format>
    <format dxfId="13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12">
      <pivotArea dataOnly="0" labelOnly="1" grandCol="1" outline="0" fieldPosition="0"/>
    </format>
    <format dxfId="11">
      <pivotArea field="8" type="button" dataOnly="0" labelOnly="1" outline="0" axis="axisRow" fieldPosition="0"/>
    </format>
    <format dxfId="10">
      <pivotArea field="0" type="button" dataOnly="0" labelOnly="1" outline="0" axis="axisRow" fieldPosition="1"/>
    </format>
    <format dxfId="9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8">
      <pivotArea dataOnly="0" labelOnly="1" grandCol="1" outline="0" fieldPosition="0"/>
    </format>
    <format dxfId="7">
      <pivotArea type="origin" dataOnly="0" labelOnly="1" outline="0" fieldPosition="0"/>
    </format>
    <format dxfId="6">
      <pivotArea field="3" type="button" dataOnly="0" labelOnly="1" outline="0" axis="axisCol" fieldPosition="0"/>
    </format>
    <format dxfId="5">
      <pivotArea type="topRight" dataOnly="0" labelOnly="1" outline="0" fieldPosition="0"/>
    </format>
    <format dxfId="4">
      <pivotArea outline="0" fieldPosition="0">
        <references count="1">
          <reference field="4294967294" count="1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700-000001000000}" name="Tableau croisé dynamique2" cacheId="13" applyNumberFormats="0" applyBorderFormats="0" applyFontFormats="0" applyPatternFormats="0" applyAlignmentFormats="0" applyWidthHeightFormats="1" dataCaption="Valeurs" updatedVersion="7" minRefreshableVersion="3" itemPrintTitles="1" createdVersion="4" indent="0" compact="0" compactData="0" gridDropZones="1" multipleFieldFilters="0">
  <location ref="H3:J5" firstHeaderRow="1" firstDataRow="2" firstDataCol="2"/>
  <pivotFields count="9">
    <pivotField axis="axisRow" compact="0" outline="0" showAll="0" sortType="ascending">
      <items count="15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h="1" x="0"/>
        <item x="13"/>
        <item t="default"/>
      </items>
    </pivotField>
    <pivotField compact="0" outline="0" showAll="0"/>
    <pivotField compact="0" outline="0" showAll="0"/>
    <pivotField axis="axisCol" compact="0" outline="0" showAll="0">
      <items count="7">
        <item m="1" x="4"/>
        <item m="1" x="3"/>
        <item m="1" x="5"/>
        <item m="1" x="1"/>
        <item m="1" x="2"/>
        <item x="0"/>
        <item t="default"/>
      </items>
    </pivotField>
    <pivotField dataField="1" compact="0" outline="0" showAll="0"/>
    <pivotField compact="0" outline="0" showAll="0"/>
    <pivotField compact="0" outline="0" showAll="0"/>
    <pivotField compact="0" outline="0" showAll="0"/>
    <pivotField axis="axisRow" compact="0" outline="0" showAll="0" defaultSubtotal="0">
      <items count="3">
        <item x="0"/>
        <item x="1"/>
        <item x="2"/>
      </items>
    </pivotField>
  </pivotFields>
  <rowFields count="2">
    <field x="8"/>
    <field x="0"/>
  </rowFields>
  <rowItems count="1">
    <i t="grand">
      <x/>
    </i>
  </rowItems>
  <colFields count="1">
    <field x="3"/>
  </colFields>
  <colItems count="1">
    <i t="grand">
      <x/>
    </i>
  </colItems>
  <dataFields count="1">
    <dataField name="Quantités" fld="4" baseField="0" baseItem="0"/>
  </dataFields>
  <formats count="15">
    <format dxfId="34">
      <pivotArea field="8" type="button" dataOnly="0" labelOnly="1" outline="0" axis="axisRow" fieldPosition="0"/>
    </format>
    <format dxfId="33">
      <pivotArea field="0" type="button" dataOnly="0" labelOnly="1" outline="0" axis="axisRow" fieldPosition="1"/>
    </format>
    <format dxfId="32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31">
      <pivotArea dataOnly="0" labelOnly="1" grandCol="1" outline="0" fieldPosition="0"/>
    </format>
    <format dxfId="30">
      <pivotArea field="8" type="button" dataOnly="0" labelOnly="1" outline="0" axis="axisRow" fieldPosition="0"/>
    </format>
    <format dxfId="29">
      <pivotArea field="0" type="button" dataOnly="0" labelOnly="1" outline="0" axis="axisRow" fieldPosition="1"/>
    </format>
    <format dxfId="28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27">
      <pivotArea dataOnly="0" labelOnly="1" grandCol="1" outline="0" fieldPosition="0"/>
    </format>
    <format dxfId="26">
      <pivotArea field="8" type="button" dataOnly="0" labelOnly="1" outline="0" axis="axisRow" fieldPosition="0"/>
    </format>
    <format dxfId="25">
      <pivotArea field="0" type="button" dataOnly="0" labelOnly="1" outline="0" axis="axisRow" fieldPosition="1"/>
    </format>
    <format dxfId="24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23">
      <pivotArea dataOnly="0" labelOnly="1" grandCol="1" outline="0" fieldPosition="0"/>
    </format>
    <format dxfId="22">
      <pivotArea type="origin" dataOnly="0" labelOnly="1" outline="0" fieldPosition="0"/>
    </format>
    <format dxfId="21">
      <pivotArea field="3" type="button" dataOnly="0" labelOnly="1" outline="0" axis="axisCol" fieldPosition="0"/>
    </format>
    <format dxfId="20">
      <pivotArea type="topRight" dataOnly="0" labelOnly="1" outline="0" fieldPosition="0"/>
    </format>
  </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700-000000000000}" name="Tableau croisé dynamique1" cacheId="5" applyNumberFormats="0" applyBorderFormats="0" applyFontFormats="0" applyPatternFormats="0" applyAlignmentFormats="0" applyWidthHeightFormats="1" dataCaption="Valeurs" updatedVersion="7" minRefreshableVersion="3" itemPrintTitles="1" createdVersion="4" indent="0" compact="0" compactData="0" gridDropZones="1" multipleFieldFilters="0">
  <location ref="A3:B5" firstHeaderRow="2" firstDataRow="2" firstDataCol="1"/>
  <pivotFields count="10">
    <pivotField compact="0" outline="0" showAll="0"/>
    <pivotField axis="axisRow" compact="0" outline="0" showAll="0">
      <items count="10">
        <item m="1" x="5"/>
        <item m="1" x="8"/>
        <item m="1" x="6"/>
        <item m="1" x="7"/>
        <item m="1" x="3"/>
        <item h="1" x="2"/>
        <item h="1" x="0"/>
        <item h="1" x="1"/>
        <item h="1" m="1" x="4"/>
        <item t="default"/>
      </items>
    </pivotField>
    <pivotField compact="0" outline="0" showAll="0"/>
    <pivotField dataField="1" compact="0" outline="0" showAll="0"/>
    <pivotField compact="0" outline="0" showAll="0" defaultSubtotal="0"/>
    <pivotField compact="0" outline="0" showAll="0"/>
    <pivotField compact="0" outline="0" showAll="0" defaultSubtotal="0"/>
    <pivotField compact="0" outline="0" showAll="0"/>
    <pivotField compact="0" outline="0" showAll="0"/>
    <pivotField compact="0" outline="0" showAll="0"/>
  </pivotFields>
  <rowFields count="1">
    <field x="1"/>
  </rowFields>
  <rowItems count="1">
    <i t="grand">
      <x/>
    </i>
  </rowItems>
  <colItems count="1">
    <i/>
  </colItems>
  <dataFields count="1">
    <dataField name="Stocks actuels" fld="3" baseField="1" baseItem="0"/>
  </dataFields>
  <formats count="5">
    <format dxfId="39">
      <pivotArea field="1" type="button" dataOnly="0" labelOnly="1" outline="0" axis="axisRow" fieldPosition="0"/>
    </format>
    <format dxfId="38">
      <pivotArea field="1" type="button" dataOnly="0" labelOnly="1" outline="0" axis="axisRow" fieldPosition="0"/>
    </format>
    <format dxfId="37">
      <pivotArea field="1" type="button" dataOnly="0" labelOnly="1" outline="0" axis="axisRow" fieldPosition="0"/>
    </format>
    <format dxfId="36">
      <pivotArea type="origin" dataOnly="0" labelOnly="1" outline="0" fieldPosition="0"/>
    </format>
    <format dxfId="35">
      <pivotArea type="topRight" dataOnly="0" labelOnly="1" outline="0" fieldPosition="0"/>
    </format>
  </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700-000003000000}" name="Tableau croisé dynamique5" cacheId="17" applyNumberFormats="0" applyBorderFormats="0" applyFontFormats="0" applyPatternFormats="0" applyAlignmentFormats="0" applyWidthHeightFormats="1" dataCaption="Valeurs" updatedVersion="7" minRefreshableVersion="3" itemPrintTitles="1" createdVersion="4" indent="0" compact="0" compactData="0" gridDropZones="1" multipleFieldFilters="0">
  <location ref="H40:J42" firstHeaderRow="1" firstDataRow="2" firstDataCol="2"/>
  <pivotFields count="6">
    <pivotField axis="axisRow" compact="0" outline="0" showAll="0" sortType="ascending">
      <items count="15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h="1" x="0"/>
        <item x="13"/>
        <item t="default"/>
      </items>
    </pivotField>
    <pivotField compact="0" outline="0" showAll="0"/>
    <pivotField axis="axisCol" compact="0" outline="0" showAll="0" defaultSubtotal="0">
      <items count="7">
        <item m="1" x="3"/>
        <item m="1" x="6"/>
        <item m="1" x="1"/>
        <item m="1" x="2"/>
        <item m="1" x="5"/>
        <item x="0"/>
        <item m="1" x="4"/>
      </items>
    </pivotField>
    <pivotField dataField="1" compact="0" outline="0" showAll="0"/>
    <pivotField compact="0" outline="0" showAll="0"/>
    <pivotField axis="axisRow" compact="0" outline="0" showAll="0" defaultSubtotal="0">
      <items count="3">
        <item x="0"/>
        <item x="1"/>
        <item x="2"/>
      </items>
    </pivotField>
  </pivotFields>
  <rowFields count="2">
    <field x="5"/>
    <field x="0"/>
  </rowFields>
  <rowItems count="1">
    <i t="grand">
      <x/>
    </i>
  </rowItems>
  <colFields count="1">
    <field x="2"/>
  </colFields>
  <colItems count="1">
    <i t="grand">
      <x/>
    </i>
  </colItems>
  <dataFields count="1">
    <dataField name="Quantités" fld="3" baseField="0" baseItem="0"/>
  </dataFields>
  <formats count="11">
    <format dxfId="50">
      <pivotArea field="5" type="button" dataOnly="0" labelOnly="1" outline="0" axis="axisRow" fieldPosition="0"/>
    </format>
    <format dxfId="49">
      <pivotArea field="0" type="button" dataOnly="0" labelOnly="1" outline="0" axis="axisRow" fieldPosition="1"/>
    </format>
    <format dxfId="48">
      <pivotArea dataOnly="0" labelOnly="1" grandCol="1" outline="0" fieldPosition="0"/>
    </format>
    <format dxfId="47">
      <pivotArea field="5" type="button" dataOnly="0" labelOnly="1" outline="0" axis="axisRow" fieldPosition="0"/>
    </format>
    <format dxfId="46">
      <pivotArea field="0" type="button" dataOnly="0" labelOnly="1" outline="0" axis="axisRow" fieldPosition="1"/>
    </format>
    <format dxfId="45">
      <pivotArea dataOnly="0" labelOnly="1" grandCol="1" outline="0" fieldPosition="0"/>
    </format>
    <format dxfId="44">
      <pivotArea field="5" type="button" dataOnly="0" labelOnly="1" outline="0" axis="axisRow" fieldPosition="0"/>
    </format>
    <format dxfId="43">
      <pivotArea field="0" type="button" dataOnly="0" labelOnly="1" outline="0" axis="axisRow" fieldPosition="1"/>
    </format>
    <format dxfId="42">
      <pivotArea dataOnly="0" labelOnly="1" grandCol="1" outline="0" fieldPosition="0"/>
    </format>
    <format dxfId="41">
      <pivotArea type="origin" dataOnly="0" labelOnly="1" outline="0" fieldPosition="0"/>
    </format>
    <format dxfId="40">
      <pivotArea type="topRight" dataOnly="0" labelOnly="1" outline="0" fieldPosition="0"/>
    </format>
  </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6.bin"/><Relationship Id="rId1" Type="http://schemas.openxmlformats.org/officeDocument/2006/relationships/printerSettings" Target="../printerSettings/printerSettings5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5.xml"/><Relationship Id="rId2" Type="http://schemas.openxmlformats.org/officeDocument/2006/relationships/printerSettings" Target="../printerSettings/printerSettings8.bin"/><Relationship Id="rId1" Type="http://schemas.openxmlformats.org/officeDocument/2006/relationships/printerSettings" Target="../printerSettings/printerSettings7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6.xml"/><Relationship Id="rId2" Type="http://schemas.openxmlformats.org/officeDocument/2006/relationships/printerSettings" Target="../printerSettings/printerSettings10.bin"/><Relationship Id="rId1" Type="http://schemas.openxmlformats.org/officeDocument/2006/relationships/printerSettings" Target="../printerSettings/printerSettings9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7.xml"/><Relationship Id="rId2" Type="http://schemas.openxmlformats.org/officeDocument/2006/relationships/printerSettings" Target="../printerSettings/printerSettings12.bin"/><Relationship Id="rId1" Type="http://schemas.openxmlformats.org/officeDocument/2006/relationships/printerSettings" Target="../printerSettings/printerSettings11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7" Type="http://schemas.openxmlformats.org/officeDocument/2006/relationships/drawing" Target="../drawings/drawing8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printerSettings" Target="../printerSettings/printerSettings14.bin"/><Relationship Id="rId5" Type="http://schemas.openxmlformats.org/officeDocument/2006/relationships/printerSettings" Target="../printerSettings/printerSettings13.bin"/><Relationship Id="rId4" Type="http://schemas.openxmlformats.org/officeDocument/2006/relationships/pivotTable" Target="../pivotTables/pivotTable4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9.xml"/><Relationship Id="rId2" Type="http://schemas.openxmlformats.org/officeDocument/2006/relationships/printerSettings" Target="../printerSettings/printerSettings16.bin"/><Relationship Id="rId1" Type="http://schemas.openxmlformats.org/officeDocument/2006/relationships/printerSettings" Target="../printerSettings/printerSettings1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C1:H5"/>
  <sheetViews>
    <sheetView tabSelected="1" workbookViewId="0">
      <selection activeCell="I3" sqref="I3"/>
    </sheetView>
  </sheetViews>
  <sheetFormatPr baseColWidth="10" defaultColWidth="11.42578125" defaultRowHeight="15" x14ac:dyDescent="0.25"/>
  <cols>
    <col min="1" max="1" width="11.42578125" style="80"/>
    <col min="2" max="2" width="47.7109375" style="80" customWidth="1"/>
    <col min="3" max="16384" width="11.42578125" style="80"/>
  </cols>
  <sheetData>
    <row r="1" spans="3:8" ht="11.25" customHeight="1" x14ac:dyDescent="0.25"/>
    <row r="2" spans="3:8" ht="9.75" customHeight="1" x14ac:dyDescent="0.25"/>
    <row r="3" spans="3:8" ht="31.5" customHeight="1" x14ac:dyDescent="0.25">
      <c r="C3" s="108" t="str">
        <f>Titre</f>
        <v>Gestion de stocks</v>
      </c>
      <c r="D3" s="108"/>
      <c r="E3" s="108"/>
      <c r="F3" s="108"/>
      <c r="G3" s="108"/>
      <c r="H3" s="108"/>
    </row>
    <row r="4" spans="3:8" ht="15" customHeight="1" x14ac:dyDescent="0.25">
      <c r="C4" s="108"/>
      <c r="D4" s="108"/>
      <c r="E4" s="108"/>
      <c r="F4" s="108"/>
      <c r="G4" s="108"/>
      <c r="H4" s="108"/>
    </row>
    <row r="5" spans="3:8" ht="273.75" customHeight="1" x14ac:dyDescent="0.25"/>
  </sheetData>
  <sheetProtection sheet="1" objects="1" scenarios="1" selectLockedCells="1" sort="0" autoFilter="0" pivotTables="0" selectUnlockedCells="1"/>
  <customSheetViews>
    <customSheetView guid="{869F699B-80B1-4992-A823-5B6B3F472828}" topLeftCell="A3">
      <selection activeCell="A36" sqref="A6:XFD36"/>
      <pageMargins left="0.7" right="0.7" top="0.75" bottom="0.75" header="0.3" footer="0.3"/>
      <pageSetup paperSize="9" orientation="portrait" verticalDpi="300" r:id="rId1"/>
    </customSheetView>
  </customSheetViews>
  <mergeCells count="1">
    <mergeCell ref="C3:H4"/>
  </mergeCells>
  <pageMargins left="0.7" right="0.7" top="0.75" bottom="0.75" header="0.3" footer="0.3"/>
  <pageSetup paperSize="9" orientation="portrait" verticalDpi="30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8"/>
  <dimension ref="A1:AF222"/>
  <sheetViews>
    <sheetView workbookViewId="0">
      <pane ySplit="3" topLeftCell="A4" activePane="bottomLeft" state="frozen"/>
      <selection activeCell="I5" sqref="I5"/>
      <selection pane="bottomLeft" activeCell="A4" sqref="A4:XFD4"/>
    </sheetView>
  </sheetViews>
  <sheetFormatPr baseColWidth="10" defaultColWidth="11.42578125" defaultRowHeight="15" x14ac:dyDescent="0.25"/>
  <cols>
    <col min="1" max="1" width="35.5703125" style="1" customWidth="1"/>
    <col min="2" max="2" width="28.28515625" style="1" customWidth="1"/>
    <col min="3" max="3" width="10.7109375" style="2" customWidth="1"/>
    <col min="4" max="4" width="11" style="1" customWidth="1"/>
    <col min="5" max="5" width="11.42578125" style="1" customWidth="1"/>
    <col min="6" max="7" width="27.42578125" style="5" customWidth="1"/>
    <col min="8" max="8" width="27.42578125" style="1" customWidth="1"/>
    <col min="9" max="10" width="12.140625" style="1" customWidth="1"/>
    <col min="11" max="11" width="21.140625" style="1" customWidth="1"/>
    <col min="12" max="12" width="21.7109375" style="1" customWidth="1"/>
    <col min="13" max="14" width="0" style="2" hidden="1" customWidth="1"/>
    <col min="15" max="15" width="20.140625" style="1" customWidth="1"/>
    <col min="16" max="16" width="19.28515625" style="1" customWidth="1"/>
    <col min="17" max="17" width="18.140625" style="1" customWidth="1"/>
    <col min="18" max="18" width="16.85546875" style="1" customWidth="1"/>
    <col min="19" max="20" width="17.42578125" style="1" customWidth="1"/>
    <col min="21" max="21" width="19.140625" style="1" customWidth="1"/>
    <col min="22" max="22" width="18.5703125" style="1" customWidth="1"/>
    <col min="23" max="23" width="17.5703125" style="1" customWidth="1"/>
    <col min="24" max="24" width="18.140625" style="1" customWidth="1"/>
    <col min="25" max="16384" width="11.42578125" style="1"/>
  </cols>
  <sheetData>
    <row r="1" spans="1:32" s="26" customFormat="1" ht="21" x14ac:dyDescent="0.25">
      <c r="A1" s="101" t="s">
        <v>7</v>
      </c>
      <c r="B1" s="24"/>
      <c r="C1" s="102">
        <f>SUBTOTAL(9,C3:C207)</f>
        <v>0</v>
      </c>
      <c r="D1" s="102">
        <f>SUBTOTAL(9,D3:D207)</f>
        <v>2139</v>
      </c>
      <c r="E1" s="24"/>
      <c r="F1" s="25"/>
      <c r="G1" s="25"/>
      <c r="H1" s="24"/>
      <c r="I1" s="105">
        <f>SUBTOTAL(9,I3:I207)</f>
        <v>2139</v>
      </c>
      <c r="J1" s="105">
        <f>SUBTOTAL(9,J3:J207)</f>
        <v>0</v>
      </c>
      <c r="M1" s="27"/>
      <c r="N1" s="27"/>
    </row>
    <row r="2" spans="1:32" s="9" customFormat="1" ht="46.5" customHeight="1" x14ac:dyDescent="0.25">
      <c r="A2" s="13"/>
      <c r="B2" s="13"/>
      <c r="C2" s="14"/>
      <c r="D2" s="13"/>
      <c r="E2" s="13"/>
      <c r="F2" s="15"/>
      <c r="G2" s="15"/>
      <c r="H2" s="13"/>
      <c r="I2" s="13"/>
      <c r="J2" s="13"/>
      <c r="M2" s="10"/>
      <c r="N2" s="10"/>
    </row>
    <row r="3" spans="1:32" s="28" customFormat="1" ht="36.75" customHeight="1" x14ac:dyDescent="0.25">
      <c r="A3" s="81" t="s">
        <v>2</v>
      </c>
      <c r="B3" s="93" t="s">
        <v>24</v>
      </c>
      <c r="C3" s="94" t="s">
        <v>13</v>
      </c>
      <c r="D3" s="96" t="s">
        <v>12</v>
      </c>
      <c r="E3" s="96" t="s">
        <v>52</v>
      </c>
      <c r="F3" s="96" t="s">
        <v>259</v>
      </c>
      <c r="G3" s="96" t="s">
        <v>53</v>
      </c>
      <c r="H3" s="96" t="s">
        <v>9</v>
      </c>
      <c r="I3" s="103" t="s">
        <v>10</v>
      </c>
      <c r="J3" s="103" t="s">
        <v>11</v>
      </c>
      <c r="M3" s="28" t="s">
        <v>3</v>
      </c>
      <c r="N3" s="28" t="s">
        <v>3</v>
      </c>
      <c r="AC3" s="28" t="s">
        <v>1</v>
      </c>
      <c r="AF3" s="28" t="s">
        <v>0</v>
      </c>
    </row>
    <row r="4" spans="1:32" x14ac:dyDescent="0.25">
      <c r="A4" s="5" t="s">
        <v>260</v>
      </c>
      <c r="B4" s="5" t="s">
        <v>57</v>
      </c>
      <c r="D4" s="104">
        <v>25</v>
      </c>
      <c r="E4" s="1">
        <v>30</v>
      </c>
      <c r="F4" s="5" t="s">
        <v>74</v>
      </c>
      <c r="H4" s="19"/>
      <c r="I4" s="106">
        <v>25</v>
      </c>
      <c r="J4" s="106"/>
      <c r="L4" s="3"/>
    </row>
    <row r="5" spans="1:32" x14ac:dyDescent="0.25">
      <c r="A5" s="5" t="s">
        <v>261</v>
      </c>
      <c r="B5" s="5" t="s">
        <v>57</v>
      </c>
      <c r="D5" s="104">
        <v>20</v>
      </c>
      <c r="F5" s="5" t="s">
        <v>75</v>
      </c>
      <c r="H5" s="19"/>
      <c r="I5" s="106">
        <v>20</v>
      </c>
      <c r="J5" s="106"/>
      <c r="L5" s="3"/>
    </row>
    <row r="6" spans="1:32" x14ac:dyDescent="0.25">
      <c r="A6" s="78" t="s">
        <v>262</v>
      </c>
      <c r="B6" s="5" t="s">
        <v>57</v>
      </c>
      <c r="D6" s="104">
        <v>28</v>
      </c>
      <c r="E6" s="1">
        <v>25</v>
      </c>
      <c r="F6" s="5" t="s">
        <v>76</v>
      </c>
      <c r="H6" s="19"/>
      <c r="I6" s="106">
        <v>28</v>
      </c>
      <c r="J6" s="106"/>
      <c r="L6" s="3"/>
    </row>
    <row r="7" spans="1:32" x14ac:dyDescent="0.25">
      <c r="A7" s="78" t="s">
        <v>263</v>
      </c>
      <c r="B7" s="5" t="s">
        <v>57</v>
      </c>
      <c r="D7" s="104">
        <v>0</v>
      </c>
      <c r="F7" s="5" t="s">
        <v>77</v>
      </c>
      <c r="H7" s="19"/>
      <c r="I7" s="106">
        <v>0</v>
      </c>
      <c r="J7" s="106"/>
      <c r="L7" s="3"/>
    </row>
    <row r="8" spans="1:32" x14ac:dyDescent="0.25">
      <c r="A8" s="5" t="s">
        <v>264</v>
      </c>
      <c r="B8" s="5" t="s">
        <v>57</v>
      </c>
      <c r="D8" s="104">
        <v>10</v>
      </c>
      <c r="F8" s="5" t="s">
        <v>78</v>
      </c>
      <c r="H8" s="19"/>
      <c r="I8" s="106">
        <v>10</v>
      </c>
      <c r="J8" s="106"/>
      <c r="L8" s="3"/>
    </row>
    <row r="9" spans="1:32" x14ac:dyDescent="0.25">
      <c r="A9" s="5" t="s">
        <v>265</v>
      </c>
      <c r="B9" s="5" t="s">
        <v>57</v>
      </c>
      <c r="D9" s="104">
        <v>2</v>
      </c>
      <c r="F9" s="5" t="s">
        <v>79</v>
      </c>
      <c r="H9" s="19"/>
      <c r="I9" s="106">
        <v>2</v>
      </c>
      <c r="J9" s="106"/>
      <c r="L9" s="3"/>
    </row>
    <row r="10" spans="1:32" x14ac:dyDescent="0.25">
      <c r="A10" s="78" t="s">
        <v>266</v>
      </c>
      <c r="B10" s="5" t="s">
        <v>57</v>
      </c>
      <c r="D10" s="104">
        <v>7</v>
      </c>
      <c r="F10" s="5" t="s">
        <v>80</v>
      </c>
      <c r="H10" s="19"/>
      <c r="I10" s="106">
        <v>7</v>
      </c>
      <c r="J10" s="106"/>
      <c r="L10" s="3"/>
    </row>
    <row r="11" spans="1:32" x14ac:dyDescent="0.25">
      <c r="A11" s="78" t="s">
        <v>267</v>
      </c>
      <c r="B11" s="5" t="s">
        <v>57</v>
      </c>
      <c r="D11" s="104">
        <v>3</v>
      </c>
      <c r="F11" s="5" t="s">
        <v>81</v>
      </c>
      <c r="H11" s="19"/>
      <c r="I11" s="106">
        <v>3</v>
      </c>
      <c r="J11" s="106"/>
      <c r="L11" s="3"/>
    </row>
    <row r="12" spans="1:32" x14ac:dyDescent="0.25">
      <c r="A12" s="78" t="s">
        <v>268</v>
      </c>
      <c r="B12" s="5" t="s">
        <v>57</v>
      </c>
      <c r="D12" s="104">
        <v>200</v>
      </c>
      <c r="F12" s="5" t="s">
        <v>82</v>
      </c>
      <c r="H12" s="19"/>
      <c r="I12" s="106">
        <v>200</v>
      </c>
      <c r="J12" s="106"/>
      <c r="L12" s="3"/>
    </row>
    <row r="13" spans="1:32" x14ac:dyDescent="0.25">
      <c r="A13" s="78" t="s">
        <v>269</v>
      </c>
      <c r="B13" s="5" t="s">
        <v>57</v>
      </c>
      <c r="D13" s="104">
        <v>3</v>
      </c>
      <c r="F13" s="5" t="s">
        <v>83</v>
      </c>
      <c r="H13" s="19"/>
      <c r="I13" s="106">
        <v>3</v>
      </c>
      <c r="J13" s="106"/>
      <c r="L13" s="3"/>
    </row>
    <row r="14" spans="1:32" x14ac:dyDescent="0.25">
      <c r="A14" s="78" t="s">
        <v>270</v>
      </c>
      <c r="B14" s="5" t="s">
        <v>57</v>
      </c>
      <c r="D14" s="104">
        <v>250</v>
      </c>
      <c r="F14" s="5" t="s">
        <v>84</v>
      </c>
      <c r="H14" s="19"/>
      <c r="I14" s="106">
        <v>250</v>
      </c>
      <c r="J14" s="106"/>
      <c r="L14" s="3"/>
    </row>
    <row r="15" spans="1:32" x14ac:dyDescent="0.25">
      <c r="A15" s="78" t="s">
        <v>271</v>
      </c>
      <c r="B15" s="5" t="s">
        <v>57</v>
      </c>
      <c r="D15" s="104">
        <v>250</v>
      </c>
      <c r="F15" s="5" t="s">
        <v>85</v>
      </c>
      <c r="H15" s="19"/>
      <c r="I15" s="106">
        <v>250</v>
      </c>
      <c r="J15" s="106"/>
      <c r="L15" s="3"/>
    </row>
    <row r="16" spans="1:32" x14ac:dyDescent="0.25">
      <c r="A16" s="78" t="s">
        <v>272</v>
      </c>
      <c r="B16" s="5" t="s">
        <v>57</v>
      </c>
      <c r="D16" s="104">
        <v>15</v>
      </c>
      <c r="F16" s="5" t="s">
        <v>86</v>
      </c>
      <c r="H16" s="19"/>
      <c r="I16" s="106">
        <v>15</v>
      </c>
      <c r="J16" s="106"/>
      <c r="L16" s="3"/>
    </row>
    <row r="17" spans="1:12" x14ac:dyDescent="0.25">
      <c r="A17" s="78" t="s">
        <v>273</v>
      </c>
      <c r="B17" s="5" t="s">
        <v>57</v>
      </c>
      <c r="D17" s="104">
        <v>16</v>
      </c>
      <c r="F17" s="5" t="s">
        <v>87</v>
      </c>
      <c r="H17" s="19"/>
      <c r="I17" s="106">
        <v>16</v>
      </c>
      <c r="J17" s="106"/>
      <c r="L17" s="3"/>
    </row>
    <row r="18" spans="1:12" x14ac:dyDescent="0.25">
      <c r="A18" s="78" t="s">
        <v>274</v>
      </c>
      <c r="B18" s="5" t="s">
        <v>57</v>
      </c>
      <c r="D18" s="104">
        <v>18</v>
      </c>
      <c r="F18" s="5" t="s">
        <v>88</v>
      </c>
      <c r="H18" s="19"/>
      <c r="I18" s="106">
        <v>18</v>
      </c>
      <c r="J18" s="106"/>
      <c r="L18" s="3"/>
    </row>
    <row r="19" spans="1:12" x14ac:dyDescent="0.25">
      <c r="A19" s="78" t="s">
        <v>275</v>
      </c>
      <c r="B19" s="5" t="s">
        <v>57</v>
      </c>
      <c r="D19" s="104">
        <v>15</v>
      </c>
      <c r="F19" s="5" t="s">
        <v>89</v>
      </c>
      <c r="H19" s="19"/>
      <c r="I19" s="106">
        <v>15</v>
      </c>
      <c r="J19" s="106"/>
      <c r="L19" s="3"/>
    </row>
    <row r="20" spans="1:12" x14ac:dyDescent="0.25">
      <c r="A20" s="78" t="s">
        <v>276</v>
      </c>
      <c r="B20" s="5" t="s">
        <v>57</v>
      </c>
      <c r="D20" s="104">
        <v>6</v>
      </c>
      <c r="F20" s="5" t="s">
        <v>90</v>
      </c>
      <c r="H20" s="19"/>
      <c r="I20" s="106">
        <v>6</v>
      </c>
      <c r="J20" s="106"/>
      <c r="L20" s="3"/>
    </row>
    <row r="21" spans="1:12" x14ac:dyDescent="0.25">
      <c r="A21" s="78" t="s">
        <v>277</v>
      </c>
      <c r="B21" s="5" t="s">
        <v>57</v>
      </c>
      <c r="D21" s="104">
        <v>10</v>
      </c>
      <c r="F21" s="5" t="s">
        <v>91</v>
      </c>
      <c r="H21" s="19"/>
      <c r="I21" s="106">
        <v>10</v>
      </c>
      <c r="J21" s="106"/>
      <c r="L21" s="3"/>
    </row>
    <row r="22" spans="1:12" x14ac:dyDescent="0.25">
      <c r="A22" s="78" t="s">
        <v>278</v>
      </c>
      <c r="B22" s="5" t="s">
        <v>57</v>
      </c>
      <c r="D22" s="104">
        <v>10</v>
      </c>
      <c r="F22" s="5" t="s">
        <v>92</v>
      </c>
      <c r="H22" s="19"/>
      <c r="I22" s="106">
        <v>10</v>
      </c>
      <c r="J22" s="106"/>
      <c r="L22" s="3"/>
    </row>
    <row r="23" spans="1:12" x14ac:dyDescent="0.25">
      <c r="A23" s="78" t="s">
        <v>279</v>
      </c>
      <c r="B23" s="5" t="s">
        <v>57</v>
      </c>
      <c r="D23" s="104">
        <v>10</v>
      </c>
      <c r="F23" s="5" t="s">
        <v>93</v>
      </c>
      <c r="H23" s="19"/>
      <c r="I23" s="106">
        <v>10</v>
      </c>
      <c r="J23" s="106"/>
      <c r="L23" s="3"/>
    </row>
    <row r="24" spans="1:12" x14ac:dyDescent="0.25">
      <c r="A24" s="78" t="s">
        <v>280</v>
      </c>
      <c r="B24" s="5" t="s">
        <v>57</v>
      </c>
      <c r="D24" s="104">
        <v>10</v>
      </c>
      <c r="F24" s="5" t="s">
        <v>94</v>
      </c>
      <c r="H24" s="19"/>
      <c r="I24" s="106">
        <v>10</v>
      </c>
      <c r="J24" s="106"/>
      <c r="L24" s="3"/>
    </row>
    <row r="25" spans="1:12" x14ac:dyDescent="0.25">
      <c r="A25" s="78" t="s">
        <v>281</v>
      </c>
      <c r="B25" s="5" t="s">
        <v>57</v>
      </c>
      <c r="D25" s="104">
        <v>0</v>
      </c>
      <c r="F25" s="5" t="s">
        <v>95</v>
      </c>
      <c r="H25" s="19"/>
      <c r="I25" s="106">
        <v>0</v>
      </c>
      <c r="J25" s="106"/>
      <c r="L25" s="3"/>
    </row>
    <row r="26" spans="1:12" x14ac:dyDescent="0.25">
      <c r="A26" s="78" t="s">
        <v>282</v>
      </c>
      <c r="B26" s="5" t="s">
        <v>57</v>
      </c>
      <c r="D26" s="104">
        <v>1</v>
      </c>
      <c r="F26" s="5" t="s">
        <v>96</v>
      </c>
      <c r="H26" s="19"/>
      <c r="I26" s="106">
        <v>1</v>
      </c>
      <c r="J26" s="106"/>
      <c r="L26" s="3"/>
    </row>
    <row r="27" spans="1:12" x14ac:dyDescent="0.25">
      <c r="A27" s="78" t="s">
        <v>283</v>
      </c>
      <c r="B27" s="5" t="s">
        <v>57</v>
      </c>
      <c r="D27" s="104">
        <v>0</v>
      </c>
      <c r="F27" s="5" t="s">
        <v>97</v>
      </c>
      <c r="H27" s="19"/>
      <c r="I27" s="106">
        <v>0</v>
      </c>
      <c r="J27" s="106"/>
      <c r="L27" s="3"/>
    </row>
    <row r="28" spans="1:12" x14ac:dyDescent="0.25">
      <c r="A28" s="78" t="s">
        <v>284</v>
      </c>
      <c r="B28" s="5" t="s">
        <v>55</v>
      </c>
      <c r="D28" s="104">
        <v>5</v>
      </c>
      <c r="F28" s="5" t="s">
        <v>98</v>
      </c>
      <c r="H28" s="19"/>
      <c r="I28" s="106">
        <v>5</v>
      </c>
      <c r="J28" s="106"/>
      <c r="L28" s="3"/>
    </row>
    <row r="29" spans="1:12" x14ac:dyDescent="0.25">
      <c r="A29" s="78" t="s">
        <v>285</v>
      </c>
      <c r="B29" s="5" t="s">
        <v>55</v>
      </c>
      <c r="D29" s="104">
        <v>5</v>
      </c>
      <c r="F29" s="5" t="s">
        <v>99</v>
      </c>
      <c r="H29" s="19"/>
      <c r="I29" s="106">
        <v>5</v>
      </c>
      <c r="J29" s="106"/>
      <c r="L29" s="3"/>
    </row>
    <row r="30" spans="1:12" x14ac:dyDescent="0.25">
      <c r="A30" s="78" t="s">
        <v>286</v>
      </c>
      <c r="B30" s="5" t="s">
        <v>55</v>
      </c>
      <c r="D30" s="104">
        <v>5</v>
      </c>
      <c r="F30" s="5" t="s">
        <v>100</v>
      </c>
      <c r="H30" s="19"/>
      <c r="I30" s="106">
        <v>5</v>
      </c>
      <c r="J30" s="106"/>
      <c r="L30" s="3"/>
    </row>
    <row r="31" spans="1:12" x14ac:dyDescent="0.25">
      <c r="A31" s="78" t="s">
        <v>287</v>
      </c>
      <c r="B31" s="5" t="s">
        <v>55</v>
      </c>
      <c r="D31" s="104">
        <v>14</v>
      </c>
      <c r="F31" s="5" t="s">
        <v>101</v>
      </c>
      <c r="H31" s="19"/>
      <c r="I31" s="106">
        <v>14</v>
      </c>
      <c r="J31" s="106"/>
      <c r="L31" s="3"/>
    </row>
    <row r="32" spans="1:12" x14ac:dyDescent="0.25">
      <c r="A32" s="78" t="s">
        <v>288</v>
      </c>
      <c r="B32" s="5" t="s">
        <v>55</v>
      </c>
      <c r="D32" s="104">
        <v>1</v>
      </c>
      <c r="F32" s="5" t="s">
        <v>102</v>
      </c>
      <c r="H32" s="19"/>
      <c r="I32" s="106">
        <v>1</v>
      </c>
      <c r="J32" s="106"/>
      <c r="L32" s="3"/>
    </row>
    <row r="33" spans="1:12" x14ac:dyDescent="0.25">
      <c r="A33" s="78" t="s">
        <v>289</v>
      </c>
      <c r="B33" s="5" t="s">
        <v>55</v>
      </c>
      <c r="D33" s="104">
        <v>1</v>
      </c>
      <c r="F33" s="5" t="s">
        <v>103</v>
      </c>
      <c r="H33" s="19"/>
      <c r="I33" s="106">
        <v>1</v>
      </c>
      <c r="J33" s="106"/>
      <c r="L33" s="3"/>
    </row>
    <row r="34" spans="1:12" x14ac:dyDescent="0.25">
      <c r="A34" s="78" t="s">
        <v>290</v>
      </c>
      <c r="B34" s="5" t="s">
        <v>55</v>
      </c>
      <c r="D34" s="104">
        <v>4</v>
      </c>
      <c r="F34" s="5" t="s">
        <v>104</v>
      </c>
      <c r="H34" s="19"/>
      <c r="I34" s="106">
        <v>4</v>
      </c>
      <c r="J34" s="106"/>
      <c r="L34" s="3"/>
    </row>
    <row r="35" spans="1:12" x14ac:dyDescent="0.25">
      <c r="A35" s="78" t="s">
        <v>291</v>
      </c>
      <c r="B35" s="5" t="s">
        <v>55</v>
      </c>
      <c r="D35" s="104">
        <v>17</v>
      </c>
      <c r="F35" s="5" t="s">
        <v>105</v>
      </c>
      <c r="H35" s="19"/>
      <c r="I35" s="106">
        <v>17</v>
      </c>
      <c r="J35" s="106"/>
      <c r="L35" s="3"/>
    </row>
    <row r="36" spans="1:12" x14ac:dyDescent="0.25">
      <c r="A36" s="78" t="s">
        <v>292</v>
      </c>
      <c r="B36" s="5" t="s">
        <v>55</v>
      </c>
      <c r="D36" s="104">
        <v>10</v>
      </c>
      <c r="F36" s="5" t="s">
        <v>106</v>
      </c>
      <c r="H36" s="19"/>
      <c r="I36" s="106">
        <v>10</v>
      </c>
      <c r="J36" s="106"/>
      <c r="L36" s="3"/>
    </row>
    <row r="37" spans="1:12" x14ac:dyDescent="0.25">
      <c r="A37" s="78" t="s">
        <v>293</v>
      </c>
      <c r="B37" s="5" t="s">
        <v>55</v>
      </c>
      <c r="D37" s="104">
        <v>8</v>
      </c>
      <c r="F37" s="5" t="s">
        <v>107</v>
      </c>
      <c r="H37" s="19"/>
      <c r="I37" s="106">
        <v>8</v>
      </c>
      <c r="J37" s="106"/>
      <c r="L37" s="3"/>
    </row>
    <row r="38" spans="1:12" x14ac:dyDescent="0.25">
      <c r="A38" s="78" t="s">
        <v>294</v>
      </c>
      <c r="B38" s="5" t="s">
        <v>55</v>
      </c>
      <c r="D38" s="104">
        <v>7</v>
      </c>
      <c r="F38" s="5" t="s">
        <v>108</v>
      </c>
      <c r="H38" s="19"/>
      <c r="I38" s="106">
        <v>7</v>
      </c>
      <c r="J38" s="106"/>
      <c r="L38" s="3"/>
    </row>
    <row r="39" spans="1:12" x14ac:dyDescent="0.25">
      <c r="A39" s="78" t="s">
        <v>295</v>
      </c>
      <c r="B39" s="5" t="s">
        <v>55</v>
      </c>
      <c r="D39" s="104">
        <v>1</v>
      </c>
      <c r="F39" s="5" t="s">
        <v>109</v>
      </c>
      <c r="H39" s="19"/>
      <c r="I39" s="106">
        <v>1</v>
      </c>
      <c r="J39" s="106"/>
      <c r="L39" s="3"/>
    </row>
    <row r="40" spans="1:12" x14ac:dyDescent="0.25">
      <c r="A40" s="78" t="s">
        <v>296</v>
      </c>
      <c r="B40" s="5" t="s">
        <v>55</v>
      </c>
      <c r="D40" s="104">
        <v>1</v>
      </c>
      <c r="F40" s="5" t="s">
        <v>110</v>
      </c>
      <c r="H40" s="19"/>
      <c r="I40" s="106">
        <v>1</v>
      </c>
      <c r="J40" s="106"/>
      <c r="L40" s="3"/>
    </row>
    <row r="41" spans="1:12" x14ac:dyDescent="0.25">
      <c r="A41" s="78" t="s">
        <v>297</v>
      </c>
      <c r="B41" s="5" t="s">
        <v>55</v>
      </c>
      <c r="D41" s="104">
        <v>13</v>
      </c>
      <c r="F41" s="5" t="s">
        <v>111</v>
      </c>
      <c r="H41" s="19"/>
      <c r="I41" s="106">
        <v>13</v>
      </c>
      <c r="J41" s="106"/>
      <c r="L41" s="3"/>
    </row>
    <row r="42" spans="1:12" x14ac:dyDescent="0.25">
      <c r="A42" s="78" t="s">
        <v>298</v>
      </c>
      <c r="B42" s="5" t="s">
        <v>55</v>
      </c>
      <c r="D42" s="104">
        <v>8</v>
      </c>
      <c r="F42" s="5" t="s">
        <v>112</v>
      </c>
      <c r="H42" s="19"/>
      <c r="I42" s="106">
        <v>8</v>
      </c>
      <c r="J42" s="106"/>
      <c r="L42" s="3"/>
    </row>
    <row r="43" spans="1:12" x14ac:dyDescent="0.25">
      <c r="A43" s="78" t="s">
        <v>299</v>
      </c>
      <c r="B43" s="5" t="s">
        <v>55</v>
      </c>
      <c r="D43" s="104">
        <v>6</v>
      </c>
      <c r="F43" s="5" t="s">
        <v>113</v>
      </c>
      <c r="H43" s="19"/>
      <c r="I43" s="106">
        <v>6</v>
      </c>
      <c r="J43" s="106"/>
      <c r="L43" s="3"/>
    </row>
    <row r="44" spans="1:12" x14ac:dyDescent="0.25">
      <c r="A44" s="78" t="s">
        <v>300</v>
      </c>
      <c r="B44" s="5" t="s">
        <v>55</v>
      </c>
      <c r="D44" s="104">
        <v>4</v>
      </c>
      <c r="F44" s="5" t="s">
        <v>114</v>
      </c>
      <c r="H44" s="19"/>
      <c r="I44" s="106">
        <v>4</v>
      </c>
      <c r="J44" s="106"/>
      <c r="L44" s="3"/>
    </row>
    <row r="45" spans="1:12" x14ac:dyDescent="0.25">
      <c r="A45" s="78" t="s">
        <v>301</v>
      </c>
      <c r="B45" s="5" t="s">
        <v>55</v>
      </c>
      <c r="D45" s="104">
        <v>3</v>
      </c>
      <c r="F45" s="5" t="s">
        <v>115</v>
      </c>
      <c r="H45" s="19"/>
      <c r="I45" s="106">
        <v>3</v>
      </c>
      <c r="J45" s="106"/>
      <c r="L45" s="3"/>
    </row>
    <row r="46" spans="1:12" x14ac:dyDescent="0.25">
      <c r="A46" s="78" t="s">
        <v>302</v>
      </c>
      <c r="B46" s="5" t="s">
        <v>55</v>
      </c>
      <c r="D46" s="104">
        <v>10</v>
      </c>
      <c r="F46" s="5" t="s">
        <v>116</v>
      </c>
      <c r="H46" s="19"/>
      <c r="I46" s="106">
        <v>10</v>
      </c>
      <c r="J46" s="106"/>
      <c r="L46" s="3"/>
    </row>
    <row r="47" spans="1:12" x14ac:dyDescent="0.25">
      <c r="A47" s="78" t="s">
        <v>303</v>
      </c>
      <c r="B47" s="5" t="s">
        <v>55</v>
      </c>
      <c r="D47" s="104">
        <v>10</v>
      </c>
      <c r="F47" s="5" t="s">
        <v>117</v>
      </c>
      <c r="H47" s="19"/>
      <c r="I47" s="106">
        <v>10</v>
      </c>
      <c r="J47" s="106"/>
      <c r="L47" s="3"/>
    </row>
    <row r="48" spans="1:12" x14ac:dyDescent="0.25">
      <c r="A48" s="78" t="s">
        <v>304</v>
      </c>
      <c r="B48" s="5" t="s">
        <v>55</v>
      </c>
      <c r="D48" s="104">
        <v>10</v>
      </c>
      <c r="F48" s="5" t="s">
        <v>118</v>
      </c>
      <c r="H48" s="19"/>
      <c r="I48" s="106">
        <v>10</v>
      </c>
      <c r="J48" s="106"/>
      <c r="L48" s="3"/>
    </row>
    <row r="49" spans="1:12" x14ac:dyDescent="0.25">
      <c r="A49" s="78" t="s">
        <v>305</v>
      </c>
      <c r="B49" s="5" t="s">
        <v>55</v>
      </c>
      <c r="D49" s="104">
        <v>16</v>
      </c>
      <c r="F49" s="5" t="s">
        <v>119</v>
      </c>
      <c r="H49" s="19"/>
      <c r="I49" s="106">
        <v>16</v>
      </c>
      <c r="J49" s="106"/>
      <c r="L49" s="3"/>
    </row>
    <row r="50" spans="1:12" x14ac:dyDescent="0.25">
      <c r="A50" s="78" t="s">
        <v>306</v>
      </c>
      <c r="B50" s="5" t="s">
        <v>55</v>
      </c>
      <c r="D50" s="104">
        <v>1</v>
      </c>
      <c r="F50" s="5" t="s">
        <v>120</v>
      </c>
      <c r="H50" s="19"/>
      <c r="I50" s="106">
        <v>1</v>
      </c>
      <c r="J50" s="106"/>
      <c r="L50" s="3"/>
    </row>
    <row r="51" spans="1:12" x14ac:dyDescent="0.25">
      <c r="A51" s="78" t="s">
        <v>307</v>
      </c>
      <c r="B51" s="5" t="s">
        <v>55</v>
      </c>
      <c r="D51" s="104">
        <v>3</v>
      </c>
      <c r="F51" s="5" t="s">
        <v>121</v>
      </c>
      <c r="H51" s="19"/>
      <c r="I51" s="106">
        <v>3</v>
      </c>
      <c r="J51" s="106"/>
      <c r="L51" s="3"/>
    </row>
    <row r="52" spans="1:12" x14ac:dyDescent="0.25">
      <c r="A52" s="78" t="s">
        <v>308</v>
      </c>
      <c r="B52" s="5" t="s">
        <v>55</v>
      </c>
      <c r="D52" s="104">
        <v>10</v>
      </c>
      <c r="F52" s="5" t="s">
        <v>122</v>
      </c>
      <c r="H52" s="19"/>
      <c r="I52" s="106">
        <v>10</v>
      </c>
      <c r="J52" s="106"/>
      <c r="L52" s="3"/>
    </row>
    <row r="53" spans="1:12" x14ac:dyDescent="0.25">
      <c r="A53" s="78" t="s">
        <v>309</v>
      </c>
      <c r="B53" s="5" t="s">
        <v>55</v>
      </c>
      <c r="D53" s="104">
        <v>10</v>
      </c>
      <c r="F53" s="5" t="s">
        <v>123</v>
      </c>
      <c r="H53" s="19"/>
      <c r="I53" s="106">
        <v>10</v>
      </c>
      <c r="J53" s="106"/>
      <c r="L53" s="3"/>
    </row>
    <row r="54" spans="1:12" x14ac:dyDescent="0.25">
      <c r="A54" s="78" t="s">
        <v>310</v>
      </c>
      <c r="B54" s="5" t="s">
        <v>55</v>
      </c>
      <c r="D54" s="104">
        <v>5</v>
      </c>
      <c r="F54" s="5" t="s">
        <v>124</v>
      </c>
      <c r="H54" s="19"/>
      <c r="I54" s="106">
        <v>5</v>
      </c>
      <c r="J54" s="106"/>
      <c r="L54" s="3"/>
    </row>
    <row r="55" spans="1:12" x14ac:dyDescent="0.25">
      <c r="A55" s="78" t="s">
        <v>311</v>
      </c>
      <c r="B55" s="5" t="s">
        <v>55</v>
      </c>
      <c r="D55" s="104">
        <v>10</v>
      </c>
      <c r="F55" s="5" t="s">
        <v>125</v>
      </c>
      <c r="H55" s="19"/>
      <c r="I55" s="106">
        <v>10</v>
      </c>
      <c r="J55" s="106"/>
      <c r="L55" s="3"/>
    </row>
    <row r="56" spans="1:12" x14ac:dyDescent="0.25">
      <c r="A56" s="78" t="s">
        <v>312</v>
      </c>
      <c r="B56" s="5" t="s">
        <v>55</v>
      </c>
      <c r="D56" s="104">
        <v>3</v>
      </c>
      <c r="F56" s="5" t="s">
        <v>126</v>
      </c>
      <c r="H56" s="19"/>
      <c r="I56" s="106">
        <v>3</v>
      </c>
      <c r="J56" s="106"/>
      <c r="L56" s="3"/>
    </row>
    <row r="57" spans="1:12" x14ac:dyDescent="0.25">
      <c r="A57" s="78" t="s">
        <v>313</v>
      </c>
      <c r="B57" s="5" t="s">
        <v>55</v>
      </c>
      <c r="D57" s="104">
        <v>9</v>
      </c>
      <c r="F57" s="5" t="s">
        <v>127</v>
      </c>
      <c r="H57" s="19"/>
      <c r="I57" s="106">
        <v>9</v>
      </c>
      <c r="J57" s="106"/>
      <c r="L57" s="3"/>
    </row>
    <row r="58" spans="1:12" x14ac:dyDescent="0.25">
      <c r="A58" s="78" t="s">
        <v>314</v>
      </c>
      <c r="B58" s="5" t="s">
        <v>55</v>
      </c>
      <c r="D58" s="104">
        <v>13</v>
      </c>
      <c r="F58" s="5" t="s">
        <v>128</v>
      </c>
      <c r="H58" s="19"/>
      <c r="I58" s="106">
        <v>13</v>
      </c>
      <c r="J58" s="106"/>
      <c r="L58" s="3"/>
    </row>
    <row r="59" spans="1:12" x14ac:dyDescent="0.25">
      <c r="A59" s="78" t="s">
        <v>315</v>
      </c>
      <c r="B59" s="5" t="s">
        <v>55</v>
      </c>
      <c r="D59" s="104">
        <v>15</v>
      </c>
      <c r="F59" s="5" t="s">
        <v>129</v>
      </c>
      <c r="H59" s="19"/>
      <c r="I59" s="106">
        <v>15</v>
      </c>
      <c r="J59" s="106"/>
      <c r="L59" s="3"/>
    </row>
    <row r="60" spans="1:12" x14ac:dyDescent="0.25">
      <c r="A60" s="78" t="s">
        <v>316</v>
      </c>
      <c r="B60" s="5" t="s">
        <v>55</v>
      </c>
      <c r="D60" s="104">
        <v>19</v>
      </c>
      <c r="F60" s="5" t="s">
        <v>130</v>
      </c>
      <c r="H60" s="19"/>
      <c r="I60" s="106">
        <v>19</v>
      </c>
      <c r="J60" s="106"/>
      <c r="L60" s="3"/>
    </row>
    <row r="61" spans="1:12" x14ac:dyDescent="0.25">
      <c r="A61" s="78" t="s">
        <v>317</v>
      </c>
      <c r="B61" s="5" t="s">
        <v>55</v>
      </c>
      <c r="D61" s="104">
        <v>1</v>
      </c>
      <c r="F61" s="5" t="s">
        <v>131</v>
      </c>
      <c r="H61" s="19"/>
      <c r="I61" s="106">
        <v>1</v>
      </c>
      <c r="J61" s="106"/>
      <c r="L61" s="3"/>
    </row>
    <row r="62" spans="1:12" x14ac:dyDescent="0.25">
      <c r="A62" s="78" t="s">
        <v>318</v>
      </c>
      <c r="B62" s="5" t="s">
        <v>55</v>
      </c>
      <c r="D62" s="104">
        <v>1</v>
      </c>
      <c r="F62" s="5" t="s">
        <v>132</v>
      </c>
      <c r="H62" s="19"/>
      <c r="I62" s="106">
        <v>1</v>
      </c>
      <c r="J62" s="106"/>
      <c r="L62" s="3"/>
    </row>
    <row r="63" spans="1:12" x14ac:dyDescent="0.25">
      <c r="A63" s="78" t="s">
        <v>319</v>
      </c>
      <c r="B63" s="5" t="s">
        <v>55</v>
      </c>
      <c r="D63" s="104">
        <v>1</v>
      </c>
      <c r="F63" s="5" t="s">
        <v>133</v>
      </c>
      <c r="H63" s="19"/>
      <c r="I63" s="106">
        <v>1</v>
      </c>
      <c r="J63" s="106"/>
      <c r="L63" s="3"/>
    </row>
    <row r="64" spans="1:12" x14ac:dyDescent="0.25">
      <c r="A64" s="78" t="s">
        <v>320</v>
      </c>
      <c r="B64" s="5" t="s">
        <v>55</v>
      </c>
      <c r="D64" s="104">
        <v>12</v>
      </c>
      <c r="F64" s="5" t="s">
        <v>134</v>
      </c>
      <c r="H64" s="19"/>
      <c r="I64" s="106">
        <v>12</v>
      </c>
      <c r="J64" s="106"/>
      <c r="L64" s="3"/>
    </row>
    <row r="65" spans="1:12" x14ac:dyDescent="0.25">
      <c r="A65" s="78" t="s">
        <v>321</v>
      </c>
      <c r="B65" s="5" t="s">
        <v>55</v>
      </c>
      <c r="D65" s="104">
        <v>11</v>
      </c>
      <c r="F65" s="5" t="s">
        <v>135</v>
      </c>
      <c r="H65" s="19"/>
      <c r="I65" s="106">
        <v>11</v>
      </c>
      <c r="J65" s="106"/>
      <c r="L65" s="3"/>
    </row>
    <row r="66" spans="1:12" x14ac:dyDescent="0.25">
      <c r="A66" s="78" t="s">
        <v>322</v>
      </c>
      <c r="B66" s="5" t="s">
        <v>55</v>
      </c>
      <c r="D66" s="104">
        <v>5</v>
      </c>
      <c r="F66" s="5" t="s">
        <v>136</v>
      </c>
      <c r="H66" s="19"/>
      <c r="I66" s="106">
        <v>5</v>
      </c>
      <c r="J66" s="106"/>
      <c r="L66" s="3"/>
    </row>
    <row r="67" spans="1:12" x14ac:dyDescent="0.25">
      <c r="A67" s="78" t="s">
        <v>323</v>
      </c>
      <c r="B67" s="5" t="s">
        <v>55</v>
      </c>
      <c r="D67" s="104">
        <v>5</v>
      </c>
      <c r="F67" s="5" t="s">
        <v>137</v>
      </c>
      <c r="H67" s="19"/>
      <c r="I67" s="106">
        <v>5</v>
      </c>
      <c r="J67" s="106"/>
      <c r="L67" s="3"/>
    </row>
    <row r="68" spans="1:12" x14ac:dyDescent="0.25">
      <c r="A68" s="78" t="s">
        <v>324</v>
      </c>
      <c r="B68" s="5" t="s">
        <v>55</v>
      </c>
      <c r="D68" s="104">
        <v>5</v>
      </c>
      <c r="F68" s="5" t="s">
        <v>138</v>
      </c>
      <c r="H68" s="19"/>
      <c r="I68" s="106">
        <v>5</v>
      </c>
      <c r="J68" s="106"/>
      <c r="L68" s="3"/>
    </row>
    <row r="69" spans="1:12" x14ac:dyDescent="0.25">
      <c r="A69" s="78" t="s">
        <v>325</v>
      </c>
      <c r="B69" s="5" t="s">
        <v>55</v>
      </c>
      <c r="D69" s="104">
        <v>5</v>
      </c>
      <c r="F69" s="5" t="s">
        <v>139</v>
      </c>
      <c r="H69" s="19"/>
      <c r="I69" s="106">
        <v>5</v>
      </c>
      <c r="J69" s="106"/>
      <c r="L69" s="3"/>
    </row>
    <row r="70" spans="1:12" x14ac:dyDescent="0.25">
      <c r="A70" s="78" t="s">
        <v>326</v>
      </c>
      <c r="B70" s="5" t="s">
        <v>55</v>
      </c>
      <c r="D70" s="104">
        <v>0</v>
      </c>
      <c r="F70" s="5" t="s">
        <v>140</v>
      </c>
      <c r="H70" s="19"/>
      <c r="I70" s="106">
        <v>0</v>
      </c>
      <c r="J70" s="106"/>
      <c r="L70" s="3"/>
    </row>
    <row r="71" spans="1:12" x14ac:dyDescent="0.25">
      <c r="A71" s="78" t="s">
        <v>327</v>
      </c>
      <c r="B71" s="5" t="s">
        <v>55</v>
      </c>
      <c r="D71" s="104">
        <v>1</v>
      </c>
      <c r="F71" s="5" t="s">
        <v>141</v>
      </c>
      <c r="H71" s="19"/>
      <c r="I71" s="106">
        <v>1</v>
      </c>
      <c r="J71" s="106"/>
      <c r="L71" s="3"/>
    </row>
    <row r="72" spans="1:12" x14ac:dyDescent="0.25">
      <c r="A72" s="78" t="s">
        <v>328</v>
      </c>
      <c r="B72" s="5" t="s">
        <v>55</v>
      </c>
      <c r="D72" s="104">
        <v>5</v>
      </c>
      <c r="F72" s="5" t="s">
        <v>142</v>
      </c>
      <c r="H72" s="19"/>
      <c r="I72" s="106">
        <v>5</v>
      </c>
      <c r="J72" s="106"/>
      <c r="L72" s="3"/>
    </row>
    <row r="73" spans="1:12" x14ac:dyDescent="0.25">
      <c r="A73" s="78" t="s">
        <v>329</v>
      </c>
      <c r="B73" s="5" t="s">
        <v>55</v>
      </c>
      <c r="D73" s="104">
        <v>1</v>
      </c>
      <c r="F73" s="5" t="s">
        <v>143</v>
      </c>
      <c r="H73" s="19"/>
      <c r="I73" s="106">
        <v>1</v>
      </c>
      <c r="J73" s="106"/>
      <c r="L73" s="3"/>
    </row>
    <row r="74" spans="1:12" x14ac:dyDescent="0.25">
      <c r="A74" s="78" t="s">
        <v>330</v>
      </c>
      <c r="B74" s="5" t="s">
        <v>55</v>
      </c>
      <c r="D74" s="104">
        <v>2</v>
      </c>
      <c r="F74" s="5" t="s">
        <v>144</v>
      </c>
      <c r="H74" s="19"/>
      <c r="I74" s="106">
        <v>2</v>
      </c>
      <c r="J74" s="106"/>
      <c r="L74" s="3"/>
    </row>
    <row r="75" spans="1:12" x14ac:dyDescent="0.25">
      <c r="A75" s="78" t="s">
        <v>331</v>
      </c>
      <c r="B75" s="5" t="s">
        <v>55</v>
      </c>
      <c r="D75" s="104">
        <v>9</v>
      </c>
      <c r="F75" s="5" t="s">
        <v>145</v>
      </c>
      <c r="H75" s="19"/>
      <c r="I75" s="106">
        <v>9</v>
      </c>
      <c r="J75" s="106"/>
      <c r="L75" s="3"/>
    </row>
    <row r="76" spans="1:12" x14ac:dyDescent="0.25">
      <c r="A76" s="78" t="s">
        <v>332</v>
      </c>
      <c r="B76" s="5" t="s">
        <v>55</v>
      </c>
      <c r="D76" s="104">
        <v>1</v>
      </c>
      <c r="F76" s="5" t="s">
        <v>146</v>
      </c>
      <c r="H76" s="19"/>
      <c r="I76" s="106">
        <v>1</v>
      </c>
      <c r="J76" s="106"/>
      <c r="L76" s="3"/>
    </row>
    <row r="77" spans="1:12" x14ac:dyDescent="0.25">
      <c r="A77" s="78" t="s">
        <v>333</v>
      </c>
      <c r="B77" s="5" t="s">
        <v>55</v>
      </c>
      <c r="D77" s="104">
        <v>0</v>
      </c>
      <c r="F77" s="5" t="s">
        <v>147</v>
      </c>
      <c r="H77" s="19"/>
      <c r="I77" s="106">
        <v>0</v>
      </c>
      <c r="J77" s="106"/>
      <c r="L77" s="3"/>
    </row>
    <row r="78" spans="1:12" x14ac:dyDescent="0.25">
      <c r="A78" s="78" t="s">
        <v>334</v>
      </c>
      <c r="B78" s="5" t="s">
        <v>55</v>
      </c>
      <c r="D78" s="104">
        <v>4</v>
      </c>
      <c r="F78" s="5" t="s">
        <v>148</v>
      </c>
      <c r="H78" s="19"/>
      <c r="I78" s="106">
        <v>4</v>
      </c>
      <c r="J78" s="106"/>
      <c r="L78" s="3"/>
    </row>
    <row r="79" spans="1:12" x14ac:dyDescent="0.25">
      <c r="A79" s="78" t="s">
        <v>335</v>
      </c>
      <c r="B79" s="5" t="s">
        <v>55</v>
      </c>
      <c r="D79" s="104">
        <v>0</v>
      </c>
      <c r="F79" s="5" t="s">
        <v>149</v>
      </c>
      <c r="H79" s="19"/>
      <c r="I79" s="106">
        <v>0</v>
      </c>
      <c r="J79" s="106"/>
      <c r="L79" s="3"/>
    </row>
    <row r="80" spans="1:12" x14ac:dyDescent="0.25">
      <c r="A80" s="78" t="s">
        <v>336</v>
      </c>
      <c r="B80" s="5" t="s">
        <v>55</v>
      </c>
      <c r="D80" s="104">
        <v>0</v>
      </c>
      <c r="F80" s="5" t="s">
        <v>150</v>
      </c>
      <c r="H80" s="19"/>
      <c r="I80" s="106">
        <v>0</v>
      </c>
      <c r="J80" s="106"/>
      <c r="L80" s="3"/>
    </row>
    <row r="81" spans="1:12" x14ac:dyDescent="0.25">
      <c r="A81" s="78" t="s">
        <v>337</v>
      </c>
      <c r="B81" s="5" t="s">
        <v>55</v>
      </c>
      <c r="D81" s="104">
        <v>6</v>
      </c>
      <c r="F81" s="5" t="s">
        <v>151</v>
      </c>
      <c r="H81" s="19"/>
      <c r="I81" s="106">
        <v>6</v>
      </c>
      <c r="J81" s="106"/>
      <c r="L81" s="3"/>
    </row>
    <row r="82" spans="1:12" x14ac:dyDescent="0.25">
      <c r="A82" s="78" t="s">
        <v>338</v>
      </c>
      <c r="B82" s="5" t="s">
        <v>55</v>
      </c>
      <c r="D82" s="104">
        <v>1</v>
      </c>
      <c r="F82" s="5" t="s">
        <v>152</v>
      </c>
      <c r="H82" s="19"/>
      <c r="I82" s="106">
        <v>1</v>
      </c>
      <c r="J82" s="106"/>
      <c r="L82" s="3"/>
    </row>
    <row r="83" spans="1:12" x14ac:dyDescent="0.25">
      <c r="A83" s="78" t="s">
        <v>339</v>
      </c>
      <c r="B83" s="5" t="s">
        <v>55</v>
      </c>
      <c r="D83" s="104">
        <v>2</v>
      </c>
      <c r="F83" s="5" t="s">
        <v>153</v>
      </c>
      <c r="H83" s="19"/>
      <c r="I83" s="106">
        <v>2</v>
      </c>
      <c r="J83" s="106"/>
      <c r="L83" s="3"/>
    </row>
    <row r="84" spans="1:12" x14ac:dyDescent="0.25">
      <c r="A84" s="78" t="s">
        <v>340</v>
      </c>
      <c r="B84" s="5" t="s">
        <v>55</v>
      </c>
      <c r="D84" s="104">
        <v>2</v>
      </c>
      <c r="F84" s="5" t="s">
        <v>154</v>
      </c>
      <c r="H84" s="19"/>
      <c r="I84" s="106">
        <v>2</v>
      </c>
      <c r="J84" s="106"/>
      <c r="L84" s="3"/>
    </row>
    <row r="85" spans="1:12" x14ac:dyDescent="0.25">
      <c r="A85" s="78" t="s">
        <v>341</v>
      </c>
      <c r="B85" s="5" t="s">
        <v>55</v>
      </c>
      <c r="D85" s="104">
        <v>3</v>
      </c>
      <c r="F85" s="5" t="s">
        <v>155</v>
      </c>
      <c r="H85" s="19"/>
      <c r="I85" s="106">
        <v>3</v>
      </c>
      <c r="J85" s="106"/>
      <c r="L85" s="3"/>
    </row>
    <row r="86" spans="1:12" x14ac:dyDescent="0.25">
      <c r="A86" s="78" t="s">
        <v>342</v>
      </c>
      <c r="B86" s="5" t="s">
        <v>57</v>
      </c>
      <c r="D86" s="104">
        <v>1</v>
      </c>
      <c r="F86" s="5" t="s">
        <v>156</v>
      </c>
      <c r="H86" s="19"/>
      <c r="I86" s="106">
        <v>1</v>
      </c>
      <c r="J86" s="106"/>
      <c r="L86" s="3"/>
    </row>
    <row r="87" spans="1:12" x14ac:dyDescent="0.25">
      <c r="A87" s="78" t="s">
        <v>343</v>
      </c>
      <c r="B87" s="5" t="s">
        <v>57</v>
      </c>
      <c r="D87" s="104">
        <v>1</v>
      </c>
      <c r="F87" s="5" t="s">
        <v>157</v>
      </c>
      <c r="H87" s="19"/>
      <c r="I87" s="106">
        <v>1</v>
      </c>
      <c r="J87" s="106"/>
      <c r="L87" s="3"/>
    </row>
    <row r="88" spans="1:12" x14ac:dyDescent="0.25">
      <c r="A88" s="78" t="s">
        <v>344</v>
      </c>
      <c r="B88" s="5" t="s">
        <v>57</v>
      </c>
      <c r="D88" s="104">
        <v>0</v>
      </c>
      <c r="F88" s="5" t="s">
        <v>158</v>
      </c>
      <c r="H88" s="19"/>
      <c r="I88" s="106">
        <v>0</v>
      </c>
      <c r="J88" s="106"/>
      <c r="L88" s="3"/>
    </row>
    <row r="89" spans="1:12" x14ac:dyDescent="0.25">
      <c r="A89" s="78" t="s">
        <v>345</v>
      </c>
      <c r="B89" s="5" t="s">
        <v>57</v>
      </c>
      <c r="D89" s="104">
        <v>2</v>
      </c>
      <c r="F89" s="5" t="s">
        <v>159</v>
      </c>
      <c r="H89" s="19"/>
      <c r="I89" s="106">
        <v>2</v>
      </c>
      <c r="J89" s="106"/>
      <c r="L89" s="3"/>
    </row>
    <row r="90" spans="1:12" x14ac:dyDescent="0.25">
      <c r="A90" s="78" t="s">
        <v>346</v>
      </c>
      <c r="B90" s="5" t="s">
        <v>57</v>
      </c>
      <c r="D90" s="104">
        <v>3</v>
      </c>
      <c r="F90" s="5" t="s">
        <v>160</v>
      </c>
      <c r="H90" s="19"/>
      <c r="I90" s="106">
        <v>3</v>
      </c>
      <c r="J90" s="106"/>
      <c r="L90" s="3"/>
    </row>
    <row r="91" spans="1:12" x14ac:dyDescent="0.25">
      <c r="A91" s="78" t="s">
        <v>347</v>
      </c>
      <c r="B91" s="5" t="s">
        <v>57</v>
      </c>
      <c r="D91" s="104">
        <v>4</v>
      </c>
      <c r="F91" s="5" t="s">
        <v>161</v>
      </c>
      <c r="H91" s="19"/>
      <c r="I91" s="106">
        <v>4</v>
      </c>
      <c r="J91" s="106"/>
      <c r="L91" s="3"/>
    </row>
    <row r="92" spans="1:12" x14ac:dyDescent="0.25">
      <c r="A92" s="78" t="s">
        <v>348</v>
      </c>
      <c r="B92" s="5" t="s">
        <v>57</v>
      </c>
      <c r="D92" s="104">
        <v>2</v>
      </c>
      <c r="F92" s="5" t="s">
        <v>162</v>
      </c>
      <c r="H92" s="19"/>
      <c r="I92" s="106">
        <v>2</v>
      </c>
      <c r="J92" s="106"/>
      <c r="L92" s="3"/>
    </row>
    <row r="93" spans="1:12" x14ac:dyDescent="0.25">
      <c r="A93" s="78" t="s">
        <v>349</v>
      </c>
      <c r="B93" s="5" t="s">
        <v>57</v>
      </c>
      <c r="D93" s="104">
        <v>2</v>
      </c>
      <c r="F93" s="5" t="s">
        <v>163</v>
      </c>
      <c r="H93" s="19"/>
      <c r="I93" s="106">
        <v>2</v>
      </c>
      <c r="J93" s="106"/>
      <c r="L93" s="3"/>
    </row>
    <row r="94" spans="1:12" x14ac:dyDescent="0.25">
      <c r="A94" s="78" t="s">
        <v>350</v>
      </c>
      <c r="B94" s="5" t="s">
        <v>57</v>
      </c>
      <c r="D94" s="104">
        <v>2</v>
      </c>
      <c r="F94" s="5" t="s">
        <v>164</v>
      </c>
      <c r="H94" s="19"/>
      <c r="I94" s="106">
        <v>2</v>
      </c>
      <c r="J94" s="106"/>
      <c r="L94" s="3"/>
    </row>
    <row r="95" spans="1:12" x14ac:dyDescent="0.25">
      <c r="A95" s="78" t="s">
        <v>351</v>
      </c>
      <c r="B95" s="5" t="s">
        <v>57</v>
      </c>
      <c r="D95" s="104">
        <v>1</v>
      </c>
      <c r="F95" s="5" t="s">
        <v>165</v>
      </c>
      <c r="H95" s="19"/>
      <c r="I95" s="106">
        <v>1</v>
      </c>
      <c r="J95" s="106"/>
      <c r="L95" s="3"/>
    </row>
    <row r="96" spans="1:12" x14ac:dyDescent="0.25">
      <c r="A96" s="78" t="s">
        <v>352</v>
      </c>
      <c r="B96" s="5" t="s">
        <v>57</v>
      </c>
      <c r="D96" s="104">
        <v>2</v>
      </c>
      <c r="F96" s="5" t="s">
        <v>166</v>
      </c>
      <c r="H96" s="19"/>
      <c r="I96" s="106">
        <v>2</v>
      </c>
      <c r="J96" s="106"/>
      <c r="L96" s="3"/>
    </row>
    <row r="97" spans="1:12" x14ac:dyDescent="0.25">
      <c r="A97" s="78" t="s">
        <v>353</v>
      </c>
      <c r="B97" s="5" t="s">
        <v>57</v>
      </c>
      <c r="D97" s="104">
        <v>2</v>
      </c>
      <c r="F97" s="5" t="s">
        <v>167</v>
      </c>
      <c r="H97" s="19"/>
      <c r="I97" s="106">
        <v>2</v>
      </c>
      <c r="J97" s="106"/>
      <c r="L97" s="3"/>
    </row>
    <row r="98" spans="1:12" x14ac:dyDescent="0.25">
      <c r="A98" s="78" t="s">
        <v>354</v>
      </c>
      <c r="B98" s="5" t="s">
        <v>57</v>
      </c>
      <c r="D98" s="104">
        <v>1</v>
      </c>
      <c r="F98" s="5" t="s">
        <v>168</v>
      </c>
      <c r="H98" s="19"/>
      <c r="I98" s="106">
        <v>1</v>
      </c>
      <c r="J98" s="106"/>
      <c r="L98" s="3"/>
    </row>
    <row r="99" spans="1:12" x14ac:dyDescent="0.25">
      <c r="A99" s="78" t="s">
        <v>355</v>
      </c>
      <c r="B99" s="5" t="s">
        <v>57</v>
      </c>
      <c r="D99" s="104">
        <v>2</v>
      </c>
      <c r="F99" s="5" t="s">
        <v>169</v>
      </c>
      <c r="H99" s="19"/>
      <c r="I99" s="106">
        <v>2</v>
      </c>
      <c r="J99" s="106"/>
      <c r="L99" s="3"/>
    </row>
    <row r="100" spans="1:12" x14ac:dyDescent="0.25">
      <c r="A100" s="78" t="s">
        <v>356</v>
      </c>
      <c r="B100" s="5" t="s">
        <v>57</v>
      </c>
      <c r="D100" s="104">
        <v>4</v>
      </c>
      <c r="F100" s="5" t="s">
        <v>170</v>
      </c>
      <c r="H100" s="19"/>
      <c r="I100" s="106">
        <v>4</v>
      </c>
      <c r="J100" s="106"/>
      <c r="L100" s="3"/>
    </row>
    <row r="101" spans="1:12" x14ac:dyDescent="0.25">
      <c r="A101" s="78" t="s">
        <v>357</v>
      </c>
      <c r="B101" s="5" t="s">
        <v>57</v>
      </c>
      <c r="D101" s="104">
        <v>2</v>
      </c>
      <c r="F101" s="5" t="s">
        <v>171</v>
      </c>
      <c r="H101" s="19"/>
      <c r="I101" s="106">
        <v>2</v>
      </c>
      <c r="J101" s="106"/>
      <c r="L101" s="3"/>
    </row>
    <row r="102" spans="1:12" x14ac:dyDescent="0.25">
      <c r="A102" s="78" t="s">
        <v>358</v>
      </c>
      <c r="B102" s="5" t="s">
        <v>57</v>
      </c>
      <c r="D102" s="104">
        <v>2</v>
      </c>
      <c r="F102" s="5" t="s">
        <v>172</v>
      </c>
      <c r="H102" s="19"/>
      <c r="I102" s="106">
        <v>2</v>
      </c>
      <c r="J102" s="106"/>
      <c r="L102" s="3"/>
    </row>
    <row r="103" spans="1:12" x14ac:dyDescent="0.25">
      <c r="A103" s="78" t="s">
        <v>359</v>
      </c>
      <c r="B103" s="5" t="s">
        <v>57</v>
      </c>
      <c r="D103" s="104">
        <v>2</v>
      </c>
      <c r="F103" s="5" t="s">
        <v>173</v>
      </c>
      <c r="H103" s="19"/>
      <c r="I103" s="106">
        <v>2</v>
      </c>
      <c r="J103" s="106"/>
      <c r="L103" s="3"/>
    </row>
    <row r="104" spans="1:12" x14ac:dyDescent="0.25">
      <c r="A104" s="78" t="s">
        <v>360</v>
      </c>
      <c r="B104" s="5" t="s">
        <v>57</v>
      </c>
      <c r="D104" s="104">
        <v>2</v>
      </c>
      <c r="F104" s="5" t="s">
        <v>174</v>
      </c>
      <c r="H104" s="19"/>
      <c r="I104" s="106">
        <v>2</v>
      </c>
      <c r="J104" s="106"/>
      <c r="L104" s="3"/>
    </row>
    <row r="105" spans="1:12" x14ac:dyDescent="0.25">
      <c r="A105" s="78" t="s">
        <v>361</v>
      </c>
      <c r="B105" s="5" t="s">
        <v>57</v>
      </c>
      <c r="D105" s="104">
        <v>2</v>
      </c>
      <c r="F105" s="5" t="s">
        <v>175</v>
      </c>
      <c r="H105" s="19"/>
      <c r="I105" s="106">
        <v>2</v>
      </c>
      <c r="J105" s="106"/>
      <c r="L105" s="3"/>
    </row>
    <row r="106" spans="1:12" x14ac:dyDescent="0.25">
      <c r="A106" s="78" t="s">
        <v>362</v>
      </c>
      <c r="B106" s="5" t="s">
        <v>57</v>
      </c>
      <c r="D106" s="104">
        <v>4</v>
      </c>
      <c r="F106" s="5" t="s">
        <v>176</v>
      </c>
      <c r="H106" s="19"/>
      <c r="I106" s="106">
        <v>4</v>
      </c>
      <c r="J106" s="106"/>
      <c r="L106" s="3"/>
    </row>
    <row r="107" spans="1:12" x14ac:dyDescent="0.25">
      <c r="A107" s="78" t="s">
        <v>363</v>
      </c>
      <c r="B107" s="5" t="s">
        <v>57</v>
      </c>
      <c r="D107" s="104">
        <v>4</v>
      </c>
      <c r="F107" s="5" t="s">
        <v>177</v>
      </c>
      <c r="H107" s="19"/>
      <c r="I107" s="106">
        <v>4</v>
      </c>
      <c r="J107" s="106"/>
      <c r="L107" s="3"/>
    </row>
    <row r="108" spans="1:12" x14ac:dyDescent="0.25">
      <c r="A108" s="78" t="s">
        <v>364</v>
      </c>
      <c r="B108" s="5" t="s">
        <v>57</v>
      </c>
      <c r="D108" s="104">
        <v>2</v>
      </c>
      <c r="F108" s="5" t="s">
        <v>178</v>
      </c>
      <c r="H108" s="19"/>
      <c r="I108" s="106">
        <v>2</v>
      </c>
      <c r="J108" s="106"/>
      <c r="L108" s="3"/>
    </row>
    <row r="109" spans="1:12" x14ac:dyDescent="0.25">
      <c r="A109" s="78" t="s">
        <v>365</v>
      </c>
      <c r="B109" s="5" t="s">
        <v>57</v>
      </c>
      <c r="D109" s="104">
        <v>2</v>
      </c>
      <c r="F109" s="5" t="s">
        <v>179</v>
      </c>
      <c r="H109" s="19"/>
      <c r="I109" s="106">
        <v>2</v>
      </c>
      <c r="J109" s="106"/>
      <c r="L109" s="3"/>
    </row>
    <row r="110" spans="1:12" x14ac:dyDescent="0.25">
      <c r="A110" s="78" t="s">
        <v>366</v>
      </c>
      <c r="B110" s="5" t="s">
        <v>57</v>
      </c>
      <c r="D110" s="104">
        <v>2</v>
      </c>
      <c r="F110" s="5" t="s">
        <v>180</v>
      </c>
      <c r="H110" s="19"/>
      <c r="I110" s="106">
        <v>2</v>
      </c>
      <c r="J110" s="106"/>
      <c r="L110" s="3"/>
    </row>
    <row r="111" spans="1:12" x14ac:dyDescent="0.25">
      <c r="A111" s="78" t="s">
        <v>367</v>
      </c>
      <c r="B111" s="5" t="s">
        <v>57</v>
      </c>
      <c r="D111" s="104">
        <v>2</v>
      </c>
      <c r="F111" s="5" t="s">
        <v>181</v>
      </c>
      <c r="H111" s="19"/>
      <c r="I111" s="106">
        <v>2</v>
      </c>
      <c r="J111" s="106"/>
      <c r="L111" s="3"/>
    </row>
    <row r="112" spans="1:12" x14ac:dyDescent="0.25">
      <c r="A112" s="78" t="s">
        <v>368</v>
      </c>
      <c r="B112" s="5" t="s">
        <v>57</v>
      </c>
      <c r="D112" s="104">
        <v>2</v>
      </c>
      <c r="F112" s="5" t="s">
        <v>182</v>
      </c>
      <c r="H112" s="19"/>
      <c r="I112" s="106">
        <v>2</v>
      </c>
      <c r="J112" s="106"/>
      <c r="L112" s="3"/>
    </row>
    <row r="113" spans="1:12" x14ac:dyDescent="0.25">
      <c r="A113" s="78" t="s">
        <v>369</v>
      </c>
      <c r="B113" s="5" t="s">
        <v>57</v>
      </c>
      <c r="D113" s="104">
        <v>2</v>
      </c>
      <c r="F113" s="5" t="s">
        <v>183</v>
      </c>
      <c r="H113" s="19"/>
      <c r="I113" s="106">
        <v>2</v>
      </c>
      <c r="J113" s="106"/>
      <c r="L113" s="3"/>
    </row>
    <row r="114" spans="1:12" x14ac:dyDescent="0.25">
      <c r="A114" s="78" t="s">
        <v>370</v>
      </c>
      <c r="B114" s="5" t="s">
        <v>57</v>
      </c>
      <c r="D114" s="104">
        <v>1</v>
      </c>
      <c r="F114" s="5" t="s">
        <v>184</v>
      </c>
      <c r="H114" s="19"/>
      <c r="I114" s="106">
        <v>1</v>
      </c>
      <c r="J114" s="106"/>
      <c r="L114" s="3"/>
    </row>
    <row r="115" spans="1:12" x14ac:dyDescent="0.25">
      <c r="A115" s="78" t="s">
        <v>371</v>
      </c>
      <c r="B115" s="5" t="s">
        <v>57</v>
      </c>
      <c r="D115" s="104">
        <v>2</v>
      </c>
      <c r="F115" s="5" t="s">
        <v>185</v>
      </c>
      <c r="H115" s="19"/>
      <c r="I115" s="106">
        <v>2</v>
      </c>
      <c r="J115" s="106"/>
      <c r="L115" s="3"/>
    </row>
    <row r="116" spans="1:12" x14ac:dyDescent="0.25">
      <c r="A116" s="78" t="s">
        <v>372</v>
      </c>
      <c r="B116" s="5" t="s">
        <v>57</v>
      </c>
      <c r="D116" s="104">
        <v>2</v>
      </c>
      <c r="F116" s="5" t="s">
        <v>186</v>
      </c>
      <c r="H116" s="19"/>
      <c r="I116" s="106">
        <v>2</v>
      </c>
      <c r="J116" s="106"/>
      <c r="L116" s="3"/>
    </row>
    <row r="117" spans="1:12" x14ac:dyDescent="0.25">
      <c r="A117" s="78" t="s">
        <v>373</v>
      </c>
      <c r="B117" s="5" t="s">
        <v>57</v>
      </c>
      <c r="D117" s="104">
        <v>2</v>
      </c>
      <c r="F117" s="5" t="s">
        <v>187</v>
      </c>
      <c r="H117" s="19"/>
      <c r="I117" s="106">
        <v>2</v>
      </c>
      <c r="J117" s="106"/>
      <c r="L117" s="3"/>
    </row>
    <row r="118" spans="1:12" x14ac:dyDescent="0.25">
      <c r="A118" s="78" t="s">
        <v>374</v>
      </c>
      <c r="B118" s="5" t="s">
        <v>57</v>
      </c>
      <c r="D118" s="104">
        <v>2</v>
      </c>
      <c r="F118" s="5" t="s">
        <v>188</v>
      </c>
      <c r="H118" s="19"/>
      <c r="I118" s="106">
        <v>2</v>
      </c>
      <c r="J118" s="106"/>
      <c r="L118" s="3"/>
    </row>
    <row r="119" spans="1:12" x14ac:dyDescent="0.25">
      <c r="A119" s="78" t="s">
        <v>375</v>
      </c>
      <c r="B119" s="5" t="s">
        <v>57</v>
      </c>
      <c r="D119" s="104">
        <v>1</v>
      </c>
      <c r="F119" s="5" t="s">
        <v>189</v>
      </c>
      <c r="H119" s="19"/>
      <c r="I119" s="106">
        <v>1</v>
      </c>
      <c r="J119" s="106"/>
      <c r="L119" s="3"/>
    </row>
    <row r="120" spans="1:12" x14ac:dyDescent="0.25">
      <c r="A120" s="78" t="s">
        <v>376</v>
      </c>
      <c r="B120" s="5" t="s">
        <v>57</v>
      </c>
      <c r="D120" s="104">
        <v>1</v>
      </c>
      <c r="F120" s="5" t="s">
        <v>190</v>
      </c>
      <c r="H120" s="19"/>
      <c r="I120" s="106">
        <v>1</v>
      </c>
      <c r="J120" s="106"/>
      <c r="L120" s="3"/>
    </row>
    <row r="121" spans="1:12" x14ac:dyDescent="0.25">
      <c r="A121" s="78" t="s">
        <v>377</v>
      </c>
      <c r="B121" s="5" t="s">
        <v>57</v>
      </c>
      <c r="D121" s="104">
        <v>4</v>
      </c>
      <c r="F121" s="5" t="s">
        <v>191</v>
      </c>
      <c r="H121" s="19"/>
      <c r="I121" s="106">
        <v>4</v>
      </c>
      <c r="J121" s="106"/>
      <c r="L121" s="3"/>
    </row>
    <row r="122" spans="1:12" x14ac:dyDescent="0.25">
      <c r="A122" s="78" t="s">
        <v>378</v>
      </c>
      <c r="B122" s="5" t="s">
        <v>57</v>
      </c>
      <c r="D122" s="104">
        <v>2</v>
      </c>
      <c r="F122" s="5" t="s">
        <v>192</v>
      </c>
      <c r="H122" s="19"/>
      <c r="I122" s="106">
        <v>2</v>
      </c>
      <c r="J122" s="106"/>
      <c r="L122" s="3"/>
    </row>
    <row r="123" spans="1:12" x14ac:dyDescent="0.25">
      <c r="A123" s="78" t="s">
        <v>379</v>
      </c>
      <c r="B123" s="5" t="s">
        <v>57</v>
      </c>
      <c r="D123" s="104">
        <v>2</v>
      </c>
      <c r="F123" s="5" t="s">
        <v>193</v>
      </c>
      <c r="H123" s="19"/>
      <c r="I123" s="106">
        <v>2</v>
      </c>
      <c r="J123" s="106"/>
      <c r="L123" s="3"/>
    </row>
    <row r="124" spans="1:12" x14ac:dyDescent="0.25">
      <c r="A124" s="78" t="s">
        <v>380</v>
      </c>
      <c r="B124" s="5" t="s">
        <v>57</v>
      </c>
      <c r="D124" s="104">
        <v>2</v>
      </c>
      <c r="F124" s="5" t="s">
        <v>194</v>
      </c>
      <c r="H124" s="19"/>
      <c r="I124" s="106">
        <v>2</v>
      </c>
      <c r="J124" s="106"/>
      <c r="L124" s="3"/>
    </row>
    <row r="125" spans="1:12" x14ac:dyDescent="0.25">
      <c r="A125" s="78" t="s">
        <v>381</v>
      </c>
      <c r="B125" s="5" t="s">
        <v>57</v>
      </c>
      <c r="D125" s="104">
        <v>2</v>
      </c>
      <c r="F125" s="5" t="s">
        <v>195</v>
      </c>
      <c r="H125" s="19"/>
      <c r="I125" s="106">
        <v>2</v>
      </c>
      <c r="J125" s="106"/>
      <c r="L125" s="3"/>
    </row>
    <row r="126" spans="1:12" x14ac:dyDescent="0.25">
      <c r="A126" s="78" t="s">
        <v>382</v>
      </c>
      <c r="B126" s="5" t="s">
        <v>57</v>
      </c>
      <c r="D126" s="104">
        <v>2</v>
      </c>
      <c r="F126" s="5" t="s">
        <v>196</v>
      </c>
      <c r="H126" s="19"/>
      <c r="I126" s="106">
        <v>2</v>
      </c>
      <c r="J126" s="106"/>
      <c r="L126" s="3"/>
    </row>
    <row r="127" spans="1:12" x14ac:dyDescent="0.25">
      <c r="A127" s="78" t="s">
        <v>383</v>
      </c>
      <c r="B127" s="5" t="s">
        <v>57</v>
      </c>
      <c r="D127" s="104">
        <v>2</v>
      </c>
      <c r="F127" s="5" t="s">
        <v>197</v>
      </c>
      <c r="H127" s="19"/>
      <c r="I127" s="106">
        <v>2</v>
      </c>
      <c r="J127" s="106"/>
      <c r="L127" s="3"/>
    </row>
    <row r="128" spans="1:12" x14ac:dyDescent="0.25">
      <c r="A128" s="78" t="s">
        <v>384</v>
      </c>
      <c r="B128" s="5" t="s">
        <v>57</v>
      </c>
      <c r="D128" s="104">
        <v>2</v>
      </c>
      <c r="F128" s="5" t="s">
        <v>198</v>
      </c>
      <c r="H128" s="19"/>
      <c r="I128" s="106">
        <v>2</v>
      </c>
      <c r="J128" s="106"/>
      <c r="L128" s="3"/>
    </row>
    <row r="129" spans="1:12" x14ac:dyDescent="0.25">
      <c r="A129" s="78" t="s">
        <v>358</v>
      </c>
      <c r="B129" s="5" t="s">
        <v>57</v>
      </c>
      <c r="D129" s="104">
        <v>2</v>
      </c>
      <c r="F129" s="5" t="s">
        <v>199</v>
      </c>
      <c r="H129" s="19"/>
      <c r="I129" s="106">
        <v>2</v>
      </c>
      <c r="J129" s="106"/>
      <c r="L129" s="3"/>
    </row>
    <row r="130" spans="1:12" x14ac:dyDescent="0.25">
      <c r="A130" s="78" t="s">
        <v>385</v>
      </c>
      <c r="B130" s="5"/>
      <c r="D130" s="104">
        <v>30</v>
      </c>
      <c r="F130" s="5" t="s">
        <v>200</v>
      </c>
      <c r="H130" s="19"/>
      <c r="I130" s="106">
        <v>30</v>
      </c>
      <c r="J130" s="106"/>
      <c r="L130" s="3"/>
    </row>
    <row r="131" spans="1:12" x14ac:dyDescent="0.25">
      <c r="A131" s="78" t="s">
        <v>386</v>
      </c>
      <c r="B131" s="5" t="s">
        <v>55</v>
      </c>
      <c r="D131" s="104">
        <v>10</v>
      </c>
      <c r="F131" s="5" t="s">
        <v>201</v>
      </c>
      <c r="H131" s="19"/>
      <c r="I131" s="106">
        <v>10</v>
      </c>
      <c r="J131" s="106"/>
      <c r="L131" s="3"/>
    </row>
    <row r="132" spans="1:12" x14ac:dyDescent="0.25">
      <c r="A132" s="78" t="s">
        <v>387</v>
      </c>
      <c r="B132" s="5" t="s">
        <v>55</v>
      </c>
      <c r="D132" s="104">
        <v>10</v>
      </c>
      <c r="F132" s="5" t="s">
        <v>202</v>
      </c>
      <c r="H132" s="19"/>
      <c r="I132" s="106">
        <v>10</v>
      </c>
      <c r="J132" s="106"/>
      <c r="L132" s="3"/>
    </row>
    <row r="133" spans="1:12" x14ac:dyDescent="0.25">
      <c r="A133" s="78" t="s">
        <v>388</v>
      </c>
      <c r="B133" s="5"/>
      <c r="D133" s="104">
        <v>17</v>
      </c>
      <c r="F133" s="5" t="s">
        <v>203</v>
      </c>
      <c r="H133" s="19"/>
      <c r="I133" s="106">
        <v>17</v>
      </c>
      <c r="J133" s="106"/>
      <c r="L133" s="3"/>
    </row>
    <row r="134" spans="1:12" x14ac:dyDescent="0.25">
      <c r="A134" s="78" t="s">
        <v>389</v>
      </c>
      <c r="B134" s="5"/>
      <c r="D134" s="104">
        <v>2</v>
      </c>
      <c r="F134" s="5" t="s">
        <v>204</v>
      </c>
      <c r="H134" s="19"/>
      <c r="I134" s="106">
        <v>2</v>
      </c>
      <c r="J134" s="106"/>
      <c r="L134" s="3"/>
    </row>
    <row r="135" spans="1:12" x14ac:dyDescent="0.25">
      <c r="A135" s="78" t="s">
        <v>390</v>
      </c>
      <c r="B135" s="5"/>
      <c r="D135" s="104">
        <v>300</v>
      </c>
      <c r="F135" s="5" t="s">
        <v>205</v>
      </c>
      <c r="H135" s="19"/>
      <c r="I135" s="106">
        <v>300</v>
      </c>
      <c r="J135" s="106"/>
      <c r="L135" s="3"/>
    </row>
    <row r="136" spans="1:12" x14ac:dyDescent="0.25">
      <c r="A136" s="78" t="s">
        <v>391</v>
      </c>
      <c r="B136" s="5"/>
      <c r="D136" s="104">
        <v>63</v>
      </c>
      <c r="F136" s="5" t="s">
        <v>206</v>
      </c>
      <c r="H136" s="19"/>
      <c r="I136" s="106">
        <v>63</v>
      </c>
      <c r="J136" s="106"/>
      <c r="L136" s="3"/>
    </row>
    <row r="137" spans="1:12" x14ac:dyDescent="0.25">
      <c r="A137" s="78" t="s">
        <v>392</v>
      </c>
      <c r="B137" s="5"/>
      <c r="D137" s="104">
        <v>38</v>
      </c>
      <c r="F137" s="5" t="s">
        <v>207</v>
      </c>
      <c r="H137" s="19"/>
      <c r="I137" s="106">
        <v>38</v>
      </c>
      <c r="J137" s="106"/>
      <c r="L137" s="3"/>
    </row>
    <row r="138" spans="1:12" x14ac:dyDescent="0.25">
      <c r="A138" s="78" t="s">
        <v>393</v>
      </c>
      <c r="B138" s="5"/>
      <c r="D138" s="104">
        <v>5</v>
      </c>
      <c r="F138" s="5" t="s">
        <v>208</v>
      </c>
      <c r="H138" s="19"/>
      <c r="I138" s="106">
        <v>5</v>
      </c>
      <c r="J138" s="106"/>
      <c r="L138" s="3"/>
    </row>
    <row r="139" spans="1:12" x14ac:dyDescent="0.25">
      <c r="A139" s="78" t="s">
        <v>394</v>
      </c>
      <c r="B139" s="5"/>
      <c r="D139" s="104">
        <v>10</v>
      </c>
      <c r="F139" s="5" t="s">
        <v>209</v>
      </c>
      <c r="H139" s="19"/>
      <c r="I139" s="106">
        <v>10</v>
      </c>
      <c r="J139" s="106"/>
      <c r="L139" s="3"/>
    </row>
    <row r="140" spans="1:12" x14ac:dyDescent="0.25">
      <c r="A140" s="78" t="s">
        <v>395</v>
      </c>
      <c r="B140" s="5"/>
      <c r="D140" s="104">
        <v>7</v>
      </c>
      <c r="F140" s="5" t="s">
        <v>210</v>
      </c>
      <c r="H140" s="19"/>
      <c r="I140" s="106">
        <v>7</v>
      </c>
      <c r="J140" s="106"/>
      <c r="L140" s="3"/>
    </row>
    <row r="141" spans="1:12" x14ac:dyDescent="0.25">
      <c r="A141" s="78" t="s">
        <v>396</v>
      </c>
      <c r="B141" s="5"/>
      <c r="D141" s="104">
        <v>1</v>
      </c>
      <c r="F141" s="5" t="s">
        <v>211</v>
      </c>
      <c r="H141" s="19"/>
      <c r="I141" s="106">
        <v>1</v>
      </c>
      <c r="J141" s="106"/>
      <c r="L141" s="3"/>
    </row>
    <row r="142" spans="1:12" x14ac:dyDescent="0.25">
      <c r="A142" s="78" t="s">
        <v>397</v>
      </c>
      <c r="B142" s="5"/>
      <c r="D142" s="104">
        <v>2</v>
      </c>
      <c r="F142" s="5" t="s">
        <v>212</v>
      </c>
      <c r="H142" s="19"/>
      <c r="I142" s="106">
        <v>2</v>
      </c>
      <c r="J142" s="106"/>
      <c r="L142" s="3"/>
    </row>
    <row r="143" spans="1:12" x14ac:dyDescent="0.25">
      <c r="A143" s="78" t="s">
        <v>398</v>
      </c>
      <c r="B143" s="5"/>
      <c r="D143" s="104">
        <v>1</v>
      </c>
      <c r="F143" s="5" t="s">
        <v>213</v>
      </c>
      <c r="H143" s="19"/>
      <c r="I143" s="106">
        <v>1</v>
      </c>
      <c r="J143" s="106"/>
      <c r="L143" s="3"/>
    </row>
    <row r="144" spans="1:12" x14ac:dyDescent="0.25">
      <c r="A144" s="78" t="s">
        <v>399</v>
      </c>
      <c r="B144" s="5"/>
      <c r="D144" s="104">
        <v>2</v>
      </c>
      <c r="F144" s="5" t="s">
        <v>214</v>
      </c>
      <c r="H144" s="19"/>
      <c r="I144" s="106">
        <v>2</v>
      </c>
      <c r="J144" s="106"/>
      <c r="L144" s="3"/>
    </row>
    <row r="145" spans="1:12" x14ac:dyDescent="0.25">
      <c r="A145" s="78" t="s">
        <v>400</v>
      </c>
      <c r="B145" s="5"/>
      <c r="D145" s="104">
        <v>1</v>
      </c>
      <c r="F145" s="5" t="s">
        <v>215</v>
      </c>
      <c r="H145" s="19"/>
      <c r="I145" s="106">
        <v>1</v>
      </c>
      <c r="J145" s="106"/>
      <c r="L145" s="3"/>
    </row>
    <row r="146" spans="1:12" x14ac:dyDescent="0.25">
      <c r="A146" s="78" t="s">
        <v>401</v>
      </c>
      <c r="B146" s="5"/>
      <c r="D146" s="104">
        <v>1</v>
      </c>
      <c r="F146" s="5" t="s">
        <v>216</v>
      </c>
      <c r="H146" s="19"/>
      <c r="I146" s="106">
        <v>1</v>
      </c>
      <c r="J146" s="106"/>
      <c r="L146" s="3"/>
    </row>
    <row r="147" spans="1:12" x14ac:dyDescent="0.25">
      <c r="A147" s="78" t="s">
        <v>402</v>
      </c>
      <c r="B147" s="5"/>
      <c r="D147" s="104">
        <v>1</v>
      </c>
      <c r="F147" s="5" t="s">
        <v>217</v>
      </c>
      <c r="H147" s="19"/>
      <c r="I147" s="106">
        <v>1</v>
      </c>
      <c r="J147" s="106"/>
      <c r="L147" s="3"/>
    </row>
    <row r="148" spans="1:12" x14ac:dyDescent="0.25">
      <c r="A148" s="78" t="s">
        <v>403</v>
      </c>
      <c r="B148" s="5"/>
      <c r="D148" s="104">
        <v>2</v>
      </c>
      <c r="F148" s="5" t="s">
        <v>218</v>
      </c>
      <c r="H148" s="19"/>
      <c r="I148" s="106">
        <v>2</v>
      </c>
      <c r="J148" s="106"/>
      <c r="L148" s="3"/>
    </row>
    <row r="149" spans="1:12" x14ac:dyDescent="0.25">
      <c r="A149" s="78" t="s">
        <v>404</v>
      </c>
      <c r="B149" s="5"/>
      <c r="D149" s="104">
        <v>1</v>
      </c>
      <c r="F149" s="5" t="s">
        <v>219</v>
      </c>
      <c r="H149" s="19"/>
      <c r="I149" s="106">
        <v>1</v>
      </c>
      <c r="J149" s="106"/>
      <c r="L149" s="3"/>
    </row>
    <row r="150" spans="1:12" x14ac:dyDescent="0.25">
      <c r="A150" s="78" t="s">
        <v>405</v>
      </c>
      <c r="B150" s="5"/>
      <c r="D150" s="104">
        <v>3</v>
      </c>
      <c r="F150" s="5" t="s">
        <v>220</v>
      </c>
      <c r="H150" s="19"/>
      <c r="I150" s="106">
        <v>3</v>
      </c>
      <c r="J150" s="106"/>
      <c r="L150" s="3"/>
    </row>
    <row r="151" spans="1:12" x14ac:dyDescent="0.25">
      <c r="A151" s="78" t="s">
        <v>406</v>
      </c>
      <c r="B151" s="5"/>
      <c r="D151" s="104">
        <v>1</v>
      </c>
      <c r="F151" s="5" t="s">
        <v>221</v>
      </c>
      <c r="H151" s="19"/>
      <c r="I151" s="106">
        <v>1</v>
      </c>
      <c r="J151" s="106"/>
      <c r="L151" s="3"/>
    </row>
    <row r="152" spans="1:12" x14ac:dyDescent="0.25">
      <c r="A152" s="78" t="s">
        <v>407</v>
      </c>
      <c r="B152" s="5"/>
      <c r="D152" s="104">
        <v>1</v>
      </c>
      <c r="F152" s="5" t="s">
        <v>222</v>
      </c>
      <c r="H152" s="19"/>
      <c r="I152" s="106">
        <v>1</v>
      </c>
      <c r="J152" s="106"/>
      <c r="L152" s="3"/>
    </row>
    <row r="153" spans="1:12" x14ac:dyDescent="0.25">
      <c r="A153" s="78" t="s">
        <v>408</v>
      </c>
      <c r="B153" s="5"/>
      <c r="D153" s="104">
        <v>1</v>
      </c>
      <c r="F153" s="5" t="s">
        <v>223</v>
      </c>
      <c r="H153" s="19"/>
      <c r="I153" s="106">
        <v>1</v>
      </c>
      <c r="J153" s="106"/>
      <c r="L153" s="3"/>
    </row>
    <row r="154" spans="1:12" x14ac:dyDescent="0.25">
      <c r="A154" s="78" t="s">
        <v>409</v>
      </c>
      <c r="B154" s="5"/>
      <c r="D154" s="104">
        <v>1</v>
      </c>
      <c r="F154" s="5" t="s">
        <v>224</v>
      </c>
      <c r="H154" s="19"/>
      <c r="I154" s="106">
        <v>1</v>
      </c>
      <c r="J154" s="106"/>
      <c r="L154" s="3"/>
    </row>
    <row r="155" spans="1:12" x14ac:dyDescent="0.25">
      <c r="A155" s="78" t="s">
        <v>410</v>
      </c>
      <c r="B155" s="5"/>
      <c r="D155" s="104">
        <v>9</v>
      </c>
      <c r="F155" s="5" t="s">
        <v>225</v>
      </c>
      <c r="H155" s="19"/>
      <c r="I155" s="106">
        <v>9</v>
      </c>
      <c r="J155" s="106"/>
      <c r="L155" s="3"/>
    </row>
    <row r="156" spans="1:12" x14ac:dyDescent="0.25">
      <c r="A156" s="78" t="s">
        <v>411</v>
      </c>
      <c r="B156" s="5"/>
      <c r="D156" s="104">
        <v>49</v>
      </c>
      <c r="F156" s="5" t="s">
        <v>226</v>
      </c>
      <c r="H156" s="19"/>
      <c r="I156" s="106">
        <v>49</v>
      </c>
      <c r="J156" s="106"/>
      <c r="L156" s="3"/>
    </row>
    <row r="157" spans="1:12" x14ac:dyDescent="0.25">
      <c r="A157" s="78" t="s">
        <v>412</v>
      </c>
      <c r="B157" s="5"/>
      <c r="D157" s="104">
        <v>100</v>
      </c>
      <c r="F157" s="5" t="s">
        <v>227</v>
      </c>
      <c r="H157" s="19"/>
      <c r="I157" s="106">
        <v>100</v>
      </c>
      <c r="J157" s="106"/>
      <c r="L157" s="3"/>
    </row>
    <row r="158" spans="1:12" x14ac:dyDescent="0.25">
      <c r="A158" s="78" t="s">
        <v>413</v>
      </c>
      <c r="B158" s="5"/>
      <c r="D158" s="104">
        <v>3</v>
      </c>
      <c r="F158" s="5" t="s">
        <v>228</v>
      </c>
      <c r="H158" s="19"/>
      <c r="I158" s="106">
        <v>3</v>
      </c>
      <c r="J158" s="106"/>
      <c r="L158" s="3"/>
    </row>
    <row r="159" spans="1:12" x14ac:dyDescent="0.25">
      <c r="A159" s="78" t="s">
        <v>414</v>
      </c>
      <c r="B159" s="5"/>
      <c r="D159" s="104">
        <v>10</v>
      </c>
      <c r="F159" s="5" t="s">
        <v>229</v>
      </c>
      <c r="H159" s="19"/>
      <c r="I159" s="106">
        <v>10</v>
      </c>
      <c r="J159" s="106"/>
      <c r="L159" s="3"/>
    </row>
    <row r="160" spans="1:12" x14ac:dyDescent="0.25">
      <c r="A160" s="78" t="s">
        <v>415</v>
      </c>
      <c r="B160" s="5"/>
      <c r="D160" s="104">
        <v>1</v>
      </c>
      <c r="F160" s="5" t="s">
        <v>230</v>
      </c>
      <c r="H160" s="19"/>
      <c r="I160" s="106">
        <v>1</v>
      </c>
      <c r="J160" s="106"/>
      <c r="L160" s="3"/>
    </row>
    <row r="161" spans="1:12" x14ac:dyDescent="0.25">
      <c r="A161" s="78" t="s">
        <v>416</v>
      </c>
      <c r="B161" s="5"/>
      <c r="D161" s="104">
        <v>1</v>
      </c>
      <c r="F161" s="5" t="s">
        <v>231</v>
      </c>
      <c r="H161" s="19"/>
      <c r="I161" s="106">
        <v>1</v>
      </c>
      <c r="J161" s="106"/>
      <c r="L161" s="3"/>
    </row>
    <row r="162" spans="1:12" x14ac:dyDescent="0.25">
      <c r="A162" s="78" t="s">
        <v>417</v>
      </c>
      <c r="B162" s="5"/>
      <c r="D162" s="104">
        <v>8</v>
      </c>
      <c r="F162" s="5" t="s">
        <v>232</v>
      </c>
      <c r="H162" s="19"/>
      <c r="I162" s="106">
        <v>8</v>
      </c>
      <c r="J162" s="106"/>
      <c r="L162" s="3"/>
    </row>
    <row r="163" spans="1:12" x14ac:dyDescent="0.25">
      <c r="A163" s="78" t="s">
        <v>418</v>
      </c>
      <c r="B163" s="5"/>
      <c r="D163" s="104">
        <v>2</v>
      </c>
      <c r="F163" s="5" t="s">
        <v>233</v>
      </c>
      <c r="H163" s="19"/>
      <c r="I163" s="106">
        <v>2</v>
      </c>
      <c r="J163" s="106"/>
      <c r="L163" s="3"/>
    </row>
    <row r="164" spans="1:12" x14ac:dyDescent="0.25">
      <c r="A164" s="78" t="s">
        <v>419</v>
      </c>
      <c r="B164" s="5"/>
      <c r="D164" s="104">
        <v>2</v>
      </c>
      <c r="F164" s="5" t="s">
        <v>234</v>
      </c>
      <c r="H164" s="19"/>
      <c r="I164" s="106">
        <v>2</v>
      </c>
      <c r="J164" s="106"/>
      <c r="L164" s="3"/>
    </row>
    <row r="165" spans="1:12" x14ac:dyDescent="0.25">
      <c r="A165" s="78" t="s">
        <v>420</v>
      </c>
      <c r="B165" s="5"/>
      <c r="D165" s="104">
        <v>1</v>
      </c>
      <c r="F165" s="5" t="s">
        <v>235</v>
      </c>
      <c r="H165" s="19"/>
      <c r="I165" s="106">
        <v>1</v>
      </c>
      <c r="J165" s="106"/>
      <c r="L165" s="3"/>
    </row>
    <row r="166" spans="1:12" x14ac:dyDescent="0.25">
      <c r="A166" s="78" t="s">
        <v>421</v>
      </c>
      <c r="B166" s="5"/>
      <c r="D166" s="104">
        <v>2</v>
      </c>
      <c r="F166" s="5" t="s">
        <v>236</v>
      </c>
      <c r="H166" s="19"/>
      <c r="I166" s="106">
        <v>2</v>
      </c>
      <c r="J166" s="106"/>
      <c r="L166" s="3"/>
    </row>
    <row r="167" spans="1:12" x14ac:dyDescent="0.25">
      <c r="A167" s="78" t="s">
        <v>422</v>
      </c>
      <c r="B167" s="5"/>
      <c r="D167" s="104">
        <v>2</v>
      </c>
      <c r="F167" s="5" t="s">
        <v>237</v>
      </c>
      <c r="H167" s="19"/>
      <c r="I167" s="106">
        <v>2</v>
      </c>
      <c r="J167" s="106"/>
      <c r="L167" s="3"/>
    </row>
    <row r="168" spans="1:12" x14ac:dyDescent="0.25">
      <c r="A168" s="78" t="s">
        <v>423</v>
      </c>
      <c r="B168" s="5"/>
      <c r="D168" s="104">
        <v>1</v>
      </c>
      <c r="F168" s="5" t="s">
        <v>238</v>
      </c>
      <c r="H168" s="19"/>
      <c r="I168" s="106">
        <v>1</v>
      </c>
      <c r="J168" s="106"/>
      <c r="L168" s="3"/>
    </row>
    <row r="169" spans="1:12" x14ac:dyDescent="0.25">
      <c r="A169" s="78" t="s">
        <v>424</v>
      </c>
      <c r="B169" s="5"/>
      <c r="D169" s="104">
        <v>1</v>
      </c>
      <c r="F169" s="5" t="s">
        <v>239</v>
      </c>
      <c r="H169" s="19"/>
      <c r="I169" s="106">
        <v>1</v>
      </c>
      <c r="J169" s="106"/>
      <c r="L169" s="3"/>
    </row>
    <row r="170" spans="1:12" x14ac:dyDescent="0.25">
      <c r="A170" s="78" t="s">
        <v>425</v>
      </c>
      <c r="B170" s="5"/>
      <c r="D170" s="104">
        <v>2</v>
      </c>
      <c r="F170" s="5" t="s">
        <v>240</v>
      </c>
      <c r="H170" s="19"/>
      <c r="I170" s="106">
        <v>2</v>
      </c>
      <c r="J170" s="106"/>
      <c r="L170" s="3"/>
    </row>
    <row r="171" spans="1:12" x14ac:dyDescent="0.25">
      <c r="A171" s="78" t="s">
        <v>426</v>
      </c>
      <c r="B171" s="5"/>
      <c r="D171" s="104">
        <v>2</v>
      </c>
      <c r="F171" s="5" t="s">
        <v>241</v>
      </c>
      <c r="H171" s="19"/>
      <c r="I171" s="106">
        <v>2</v>
      </c>
      <c r="J171" s="106"/>
      <c r="L171" s="3"/>
    </row>
    <row r="172" spans="1:12" x14ac:dyDescent="0.25">
      <c r="A172" s="78" t="s">
        <v>427</v>
      </c>
      <c r="B172" s="5"/>
      <c r="D172" s="104">
        <v>1</v>
      </c>
      <c r="F172" s="5" t="s">
        <v>242</v>
      </c>
      <c r="H172" s="19"/>
      <c r="I172" s="106">
        <v>1</v>
      </c>
      <c r="J172" s="106"/>
      <c r="L172" s="3"/>
    </row>
    <row r="173" spans="1:12" x14ac:dyDescent="0.25">
      <c r="A173" s="78" t="s">
        <v>428</v>
      </c>
      <c r="B173" s="5"/>
      <c r="D173" s="104">
        <v>1</v>
      </c>
      <c r="F173" s="5" t="s">
        <v>243</v>
      </c>
      <c r="H173" s="19"/>
      <c r="I173" s="106">
        <v>1</v>
      </c>
      <c r="J173" s="106"/>
      <c r="L173" s="3"/>
    </row>
    <row r="174" spans="1:12" x14ac:dyDescent="0.25">
      <c r="A174" s="78" t="s">
        <v>429</v>
      </c>
      <c r="B174" s="5"/>
      <c r="D174" s="104">
        <v>2</v>
      </c>
      <c r="F174" s="5" t="s">
        <v>244</v>
      </c>
      <c r="H174" s="19"/>
      <c r="I174" s="106">
        <v>2</v>
      </c>
      <c r="J174" s="106"/>
      <c r="L174" s="3"/>
    </row>
    <row r="175" spans="1:12" x14ac:dyDescent="0.25">
      <c r="A175" s="78" t="s">
        <v>430</v>
      </c>
      <c r="B175" s="5"/>
      <c r="D175" s="104">
        <v>1</v>
      </c>
      <c r="F175" s="5" t="s">
        <v>245</v>
      </c>
      <c r="H175" s="19"/>
      <c r="I175" s="106">
        <v>1</v>
      </c>
      <c r="J175" s="106"/>
      <c r="L175" s="3"/>
    </row>
    <row r="176" spans="1:12" x14ac:dyDescent="0.25">
      <c r="A176" s="78" t="s">
        <v>431</v>
      </c>
      <c r="B176" s="5"/>
      <c r="D176" s="104">
        <v>1</v>
      </c>
      <c r="F176" s="5" t="s">
        <v>246</v>
      </c>
      <c r="H176" s="19"/>
      <c r="I176" s="106">
        <v>1</v>
      </c>
      <c r="J176" s="106"/>
      <c r="L176" s="3"/>
    </row>
    <row r="177" spans="1:12" x14ac:dyDescent="0.25">
      <c r="A177" s="78" t="s">
        <v>432</v>
      </c>
      <c r="B177" s="5"/>
      <c r="D177" s="104">
        <v>6</v>
      </c>
      <c r="F177" s="5" t="s">
        <v>247</v>
      </c>
      <c r="H177" s="19"/>
      <c r="I177" s="106">
        <v>6</v>
      </c>
      <c r="J177" s="106"/>
      <c r="L177" s="3"/>
    </row>
    <row r="178" spans="1:12" x14ac:dyDescent="0.25">
      <c r="A178" s="78" t="s">
        <v>433</v>
      </c>
      <c r="B178" s="5"/>
      <c r="D178" s="104">
        <v>26</v>
      </c>
      <c r="F178" s="5" t="s">
        <v>248</v>
      </c>
      <c r="H178" s="19"/>
      <c r="I178" s="106">
        <v>26</v>
      </c>
      <c r="J178" s="106"/>
      <c r="L178" s="3"/>
    </row>
    <row r="179" spans="1:12" x14ac:dyDescent="0.25">
      <c r="A179" s="78" t="s">
        <v>434</v>
      </c>
      <c r="B179" s="5"/>
      <c r="D179" s="104">
        <v>18</v>
      </c>
      <c r="F179" s="5" t="s">
        <v>249</v>
      </c>
      <c r="H179" s="19"/>
      <c r="I179" s="106">
        <v>18</v>
      </c>
      <c r="J179" s="106"/>
      <c r="L179" s="3"/>
    </row>
    <row r="180" spans="1:12" x14ac:dyDescent="0.25">
      <c r="A180" s="78" t="s">
        <v>435</v>
      </c>
      <c r="B180" s="5"/>
      <c r="D180" s="104">
        <v>7</v>
      </c>
      <c r="F180" s="5" t="s">
        <v>250</v>
      </c>
      <c r="H180" s="19"/>
      <c r="I180" s="106">
        <v>7</v>
      </c>
      <c r="J180" s="106"/>
      <c r="L180" s="3"/>
    </row>
    <row r="181" spans="1:12" x14ac:dyDescent="0.25">
      <c r="A181" s="78" t="s">
        <v>436</v>
      </c>
      <c r="B181" s="5"/>
      <c r="D181" s="104">
        <v>5</v>
      </c>
      <c r="F181" s="5" t="s">
        <v>251</v>
      </c>
      <c r="H181" s="19"/>
      <c r="I181" s="106">
        <v>5</v>
      </c>
      <c r="J181" s="106"/>
      <c r="L181" s="3"/>
    </row>
    <row r="182" spans="1:12" x14ac:dyDescent="0.25">
      <c r="A182" s="78" t="s">
        <v>437</v>
      </c>
      <c r="B182" s="5"/>
      <c r="D182" s="104">
        <v>5</v>
      </c>
      <c r="F182" s="5" t="s">
        <v>252</v>
      </c>
      <c r="H182" s="19"/>
      <c r="I182" s="106">
        <v>5</v>
      </c>
      <c r="J182" s="106"/>
      <c r="L182" s="3"/>
    </row>
    <row r="183" spans="1:12" x14ac:dyDescent="0.25">
      <c r="A183" s="78" t="s">
        <v>438</v>
      </c>
      <c r="B183" s="5"/>
      <c r="D183" s="104">
        <v>4</v>
      </c>
      <c r="F183" s="5" t="s">
        <v>253</v>
      </c>
      <c r="H183" s="19"/>
      <c r="I183" s="106">
        <v>4</v>
      </c>
      <c r="J183" s="106"/>
      <c r="L183" s="3"/>
    </row>
    <row r="184" spans="1:12" x14ac:dyDescent="0.25">
      <c r="A184" s="78" t="s">
        <v>439</v>
      </c>
      <c r="B184" s="5"/>
      <c r="D184" s="104">
        <v>2</v>
      </c>
      <c r="F184" s="5" t="s">
        <v>254</v>
      </c>
      <c r="H184" s="19"/>
      <c r="I184" s="106">
        <v>2</v>
      </c>
      <c r="J184" s="106"/>
      <c r="L184" s="3"/>
    </row>
    <row r="185" spans="1:12" x14ac:dyDescent="0.25">
      <c r="A185" s="78" t="s">
        <v>440</v>
      </c>
      <c r="B185" s="5"/>
      <c r="D185" s="104">
        <v>2</v>
      </c>
      <c r="F185" s="5" t="s">
        <v>255</v>
      </c>
      <c r="H185" s="19"/>
      <c r="I185" s="106">
        <v>2</v>
      </c>
      <c r="J185" s="106"/>
      <c r="L185" s="3"/>
    </row>
    <row r="186" spans="1:12" x14ac:dyDescent="0.25">
      <c r="A186" s="78" t="s">
        <v>441</v>
      </c>
      <c r="B186" s="5"/>
      <c r="D186" s="104">
        <v>1</v>
      </c>
      <c r="F186" s="5" t="s">
        <v>256</v>
      </c>
      <c r="H186" s="19"/>
      <c r="I186" s="106">
        <v>1</v>
      </c>
      <c r="J186" s="106"/>
      <c r="L186" s="3"/>
    </row>
    <row r="187" spans="1:12" x14ac:dyDescent="0.25">
      <c r="A187" s="78" t="s">
        <v>442</v>
      </c>
      <c r="B187" s="5"/>
      <c r="D187" s="104">
        <v>9</v>
      </c>
      <c r="F187" s="5" t="s">
        <v>257</v>
      </c>
      <c r="H187" s="19"/>
      <c r="I187" s="106">
        <v>9</v>
      </c>
      <c r="J187" s="106"/>
      <c r="L187" s="3"/>
    </row>
    <row r="188" spans="1:12" x14ac:dyDescent="0.25">
      <c r="A188" s="78" t="s">
        <v>443</v>
      </c>
      <c r="B188" s="5"/>
      <c r="D188" s="104">
        <v>2</v>
      </c>
      <c r="F188" s="5" t="s">
        <v>258</v>
      </c>
      <c r="H188" s="19"/>
      <c r="I188" s="106">
        <v>2</v>
      </c>
      <c r="J188" s="106"/>
      <c r="L188" s="3"/>
    </row>
    <row r="189" spans="1:12" x14ac:dyDescent="0.25">
      <c r="A189" s="78"/>
      <c r="B189" s="5"/>
      <c r="D189" s="104"/>
      <c r="H189" s="19"/>
      <c r="I189" s="106"/>
      <c r="J189" s="106"/>
      <c r="L189" s="3"/>
    </row>
    <row r="190" spans="1:12" x14ac:dyDescent="0.25">
      <c r="A190" s="78"/>
      <c r="B190" s="5"/>
      <c r="D190" s="104"/>
      <c r="H190" s="19"/>
      <c r="I190" s="106"/>
      <c r="J190" s="106"/>
      <c r="L190" s="3"/>
    </row>
    <row r="191" spans="1:12" x14ac:dyDescent="0.25">
      <c r="A191" s="78"/>
      <c r="B191" s="5"/>
      <c r="D191" s="104"/>
      <c r="H191" s="19"/>
      <c r="I191" s="106"/>
      <c r="J191" s="106"/>
      <c r="L191" s="3"/>
    </row>
    <row r="192" spans="1:12" x14ac:dyDescent="0.25">
      <c r="A192" s="78"/>
      <c r="B192" s="5"/>
      <c r="D192" s="104"/>
      <c r="H192" s="19"/>
      <c r="I192" s="106"/>
      <c r="J192" s="106"/>
      <c r="L192" s="3"/>
    </row>
    <row r="193" spans="1:12" x14ac:dyDescent="0.25">
      <c r="A193" s="78"/>
      <c r="B193" s="5"/>
      <c r="D193" s="104"/>
      <c r="H193" s="19"/>
      <c r="I193" s="106"/>
      <c r="J193" s="106"/>
      <c r="L193" s="3"/>
    </row>
    <row r="194" spans="1:12" x14ac:dyDescent="0.25">
      <c r="A194" s="78"/>
      <c r="B194" s="5"/>
      <c r="D194" s="104"/>
      <c r="H194" s="19"/>
      <c r="I194" s="106"/>
      <c r="J194" s="106"/>
      <c r="L194" s="3"/>
    </row>
    <row r="195" spans="1:12" x14ac:dyDescent="0.25">
      <c r="A195" s="78"/>
      <c r="B195" s="5"/>
      <c r="D195" s="104"/>
      <c r="H195" s="19"/>
      <c r="I195" s="106"/>
      <c r="J195" s="106"/>
      <c r="L195" s="3"/>
    </row>
    <row r="196" spans="1:12" x14ac:dyDescent="0.25">
      <c r="A196" s="78"/>
      <c r="B196" s="5"/>
      <c r="D196" s="104"/>
      <c r="H196" s="19"/>
      <c r="I196" s="106"/>
      <c r="J196" s="106"/>
      <c r="L196" s="3"/>
    </row>
    <row r="197" spans="1:12" x14ac:dyDescent="0.25">
      <c r="A197" s="78"/>
      <c r="B197" s="5"/>
      <c r="D197" s="104"/>
      <c r="H197" s="19"/>
      <c r="I197" s="106"/>
      <c r="J197" s="106"/>
      <c r="L197" s="3"/>
    </row>
    <row r="198" spans="1:12" x14ac:dyDescent="0.25">
      <c r="A198" s="78"/>
      <c r="B198" s="5"/>
      <c r="D198" s="104"/>
      <c r="H198" s="19"/>
      <c r="I198" s="106"/>
      <c r="J198" s="106"/>
      <c r="L198" s="3"/>
    </row>
    <row r="199" spans="1:12" x14ac:dyDescent="0.25">
      <c r="A199" s="78"/>
      <c r="B199" s="5"/>
      <c r="D199" s="104"/>
      <c r="H199" s="19"/>
      <c r="I199" s="106"/>
      <c r="J199" s="106"/>
      <c r="L199" s="3"/>
    </row>
    <row r="200" spans="1:12" x14ac:dyDescent="0.25">
      <c r="A200" s="78"/>
      <c r="B200" s="5"/>
      <c r="D200" s="104"/>
      <c r="H200" s="19"/>
      <c r="I200" s="106"/>
      <c r="J200" s="106"/>
      <c r="L200" s="3"/>
    </row>
    <row r="201" spans="1:12" x14ac:dyDescent="0.25">
      <c r="A201" s="78"/>
      <c r="B201" s="5"/>
      <c r="D201" s="104"/>
      <c r="H201" s="19"/>
      <c r="I201" s="106"/>
      <c r="J201" s="106"/>
      <c r="L201" s="3"/>
    </row>
    <row r="202" spans="1:12" x14ac:dyDescent="0.25">
      <c r="A202" s="78"/>
      <c r="B202" s="5"/>
      <c r="D202" s="104"/>
      <c r="H202" s="19"/>
      <c r="I202" s="106"/>
      <c r="J202" s="106"/>
      <c r="L202" s="3"/>
    </row>
    <row r="203" spans="1:12" x14ac:dyDescent="0.25">
      <c r="A203" s="78"/>
      <c r="B203" s="5"/>
      <c r="D203" s="104"/>
      <c r="H203" s="19"/>
      <c r="I203" s="106"/>
      <c r="J203" s="106"/>
      <c r="L203" s="3"/>
    </row>
    <row r="204" spans="1:12" x14ac:dyDescent="0.25">
      <c r="A204" s="78"/>
      <c r="B204" s="5"/>
      <c r="D204" s="104"/>
      <c r="H204" s="19"/>
      <c r="I204" s="106"/>
      <c r="J204" s="106"/>
      <c r="L204" s="3"/>
    </row>
    <row r="205" spans="1:12" x14ac:dyDescent="0.25">
      <c r="A205" s="78"/>
      <c r="B205" s="5"/>
      <c r="D205" s="104"/>
      <c r="H205" s="19"/>
      <c r="I205" s="106"/>
      <c r="J205" s="106"/>
      <c r="L205" s="3"/>
    </row>
    <row r="206" spans="1:12" x14ac:dyDescent="0.25">
      <c r="A206" s="78"/>
      <c r="B206" s="5"/>
      <c r="D206" s="104"/>
      <c r="H206" s="19"/>
      <c r="I206" s="106"/>
      <c r="J206" s="106"/>
      <c r="L206" s="3"/>
    </row>
    <row r="207" spans="1:12" ht="30" customHeight="1" x14ac:dyDescent="0.25">
      <c r="A207" s="97"/>
      <c r="B207" s="97"/>
      <c r="C207" s="79"/>
      <c r="D207" s="79"/>
      <c r="E207" s="100" t="s">
        <v>6</v>
      </c>
      <c r="F207" s="97" t="s">
        <v>6</v>
      </c>
      <c r="G207" s="97" t="s">
        <v>6</v>
      </c>
      <c r="H207" s="100" t="s">
        <v>6</v>
      </c>
      <c r="I207" s="100" t="s">
        <v>6</v>
      </c>
      <c r="J207" s="100" t="s">
        <v>6</v>
      </c>
      <c r="L207" s="3"/>
    </row>
    <row r="208" spans="1:12" x14ac:dyDescent="0.25">
      <c r="A208" s="4"/>
      <c r="L208" s="3"/>
    </row>
    <row r="209" spans="1:32" x14ac:dyDescent="0.25">
      <c r="L209" s="3"/>
    </row>
    <row r="210" spans="1:32" x14ac:dyDescent="0.25">
      <c r="L210" s="3"/>
    </row>
    <row r="211" spans="1:32" x14ac:dyDescent="0.25">
      <c r="L211" s="3"/>
    </row>
    <row r="212" spans="1:32" x14ac:dyDescent="0.25">
      <c r="A212"/>
      <c r="L212" s="3"/>
    </row>
    <row r="213" spans="1:32" s="2" customFormat="1" x14ac:dyDescent="0.25">
      <c r="A213"/>
      <c r="B213" s="1"/>
      <c r="D213" s="1"/>
      <c r="E213" s="1"/>
      <c r="F213" s="5"/>
      <c r="G213" s="5"/>
      <c r="H213" s="1"/>
      <c r="I213" s="1"/>
      <c r="J213" s="1"/>
      <c r="K213" s="1"/>
      <c r="L213" s="3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  <c r="AA213" s="1"/>
      <c r="AB213" s="1"/>
      <c r="AC213" s="1"/>
      <c r="AD213" s="1"/>
      <c r="AE213" s="1"/>
      <c r="AF213" s="1"/>
    </row>
    <row r="214" spans="1:32" s="2" customFormat="1" x14ac:dyDescent="0.25">
      <c r="A214"/>
      <c r="B214" s="1"/>
      <c r="D214" s="1"/>
      <c r="E214" s="1"/>
      <c r="F214" s="5"/>
      <c r="G214" s="5"/>
      <c r="H214" s="1"/>
      <c r="I214" s="1"/>
      <c r="J214" s="1"/>
      <c r="K214" s="1"/>
      <c r="L214" s="3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  <c r="AA214" s="1"/>
      <c r="AB214" s="1"/>
      <c r="AC214" s="1"/>
      <c r="AD214" s="1"/>
      <c r="AE214" s="1"/>
      <c r="AF214" s="1"/>
    </row>
    <row r="215" spans="1:32" s="2" customFormat="1" x14ac:dyDescent="0.25">
      <c r="A215"/>
      <c r="B215" s="1"/>
      <c r="D215" s="1"/>
      <c r="E215" s="1"/>
      <c r="F215" s="5"/>
      <c r="G215" s="5"/>
      <c r="H215" s="1"/>
      <c r="I215" s="1"/>
      <c r="J215" s="1"/>
      <c r="K215" s="1"/>
      <c r="L215" s="3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  <c r="AA215" s="1"/>
      <c r="AB215" s="1"/>
      <c r="AC215" s="1"/>
      <c r="AD215" s="1"/>
      <c r="AE215" s="1"/>
      <c r="AF215" s="1"/>
    </row>
    <row r="216" spans="1:32" s="2" customFormat="1" x14ac:dyDescent="0.25">
      <c r="A216"/>
      <c r="B216" s="1"/>
      <c r="D216" s="1"/>
      <c r="E216" s="1"/>
      <c r="F216" s="5"/>
      <c r="G216" s="5"/>
      <c r="H216" s="1"/>
      <c r="I216" s="1"/>
      <c r="J216" s="1"/>
      <c r="K216" s="1"/>
      <c r="L216" s="3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  <c r="AA216" s="1"/>
      <c r="AB216" s="1"/>
      <c r="AC216" s="1"/>
      <c r="AD216" s="1"/>
      <c r="AE216" s="1"/>
      <c r="AF216" s="1"/>
    </row>
    <row r="217" spans="1:32" s="2" customFormat="1" x14ac:dyDescent="0.25">
      <c r="A217"/>
      <c r="B217" s="1"/>
      <c r="D217" s="1"/>
      <c r="E217" s="1"/>
      <c r="F217" s="5"/>
      <c r="G217" s="5"/>
      <c r="H217" s="1"/>
      <c r="I217" s="1"/>
      <c r="J217" s="1"/>
      <c r="K217" s="1"/>
      <c r="L217" s="3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  <c r="AA217" s="1"/>
      <c r="AB217" s="1"/>
      <c r="AC217" s="1"/>
      <c r="AD217" s="1"/>
      <c r="AE217" s="1"/>
      <c r="AF217" s="1"/>
    </row>
    <row r="218" spans="1:32" s="2" customFormat="1" x14ac:dyDescent="0.25">
      <c r="A218"/>
      <c r="B218" s="1"/>
      <c r="D218" s="1"/>
      <c r="E218" s="1"/>
      <c r="F218" s="5"/>
      <c r="G218" s="5"/>
      <c r="H218" s="1"/>
      <c r="I218" s="1"/>
      <c r="J218" s="1"/>
      <c r="K218" s="1"/>
      <c r="L218" s="3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  <c r="AA218" s="1"/>
      <c r="AB218" s="1"/>
      <c r="AC218" s="1"/>
      <c r="AD218" s="1"/>
      <c r="AE218" s="1"/>
      <c r="AF218" s="1"/>
    </row>
    <row r="219" spans="1:32" s="2" customFormat="1" x14ac:dyDescent="0.25">
      <c r="A219"/>
      <c r="B219" s="1"/>
      <c r="D219" s="1"/>
      <c r="E219" s="1"/>
      <c r="F219" s="5"/>
      <c r="G219" s="5"/>
      <c r="H219" s="1"/>
      <c r="I219" s="1"/>
      <c r="J219" s="1"/>
      <c r="K219" s="1"/>
      <c r="L219" s="3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  <c r="AA219" s="1"/>
      <c r="AB219" s="1"/>
      <c r="AC219" s="1"/>
      <c r="AD219" s="1"/>
      <c r="AE219" s="1"/>
      <c r="AF219" s="1"/>
    </row>
    <row r="220" spans="1:32" s="2" customFormat="1" x14ac:dyDescent="0.25">
      <c r="A220" s="1"/>
      <c r="B220" s="1"/>
      <c r="D220" s="1"/>
      <c r="E220" s="1"/>
      <c r="F220" s="5"/>
      <c r="G220" s="5"/>
      <c r="H220" s="1"/>
      <c r="I220" s="1"/>
      <c r="J220" s="1"/>
      <c r="K220" s="1"/>
      <c r="L220" s="3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  <c r="AA220" s="1"/>
      <c r="AB220" s="1"/>
      <c r="AC220" s="1"/>
      <c r="AD220" s="1"/>
      <c r="AE220" s="1"/>
      <c r="AF220" s="1"/>
    </row>
    <row r="221" spans="1:32" s="2" customFormat="1" x14ac:dyDescent="0.25">
      <c r="A221" s="1"/>
      <c r="B221" s="1"/>
      <c r="D221" s="1"/>
      <c r="E221" s="1"/>
      <c r="F221" s="5"/>
      <c r="G221" s="5"/>
      <c r="H221" s="1"/>
      <c r="I221" s="1"/>
      <c r="J221" s="1"/>
      <c r="K221" s="1"/>
      <c r="L221" s="3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  <c r="AA221" s="1"/>
      <c r="AB221" s="1"/>
      <c r="AC221" s="1"/>
      <c r="AD221" s="1"/>
      <c r="AE221" s="1"/>
      <c r="AF221" s="1"/>
    </row>
    <row r="222" spans="1:32" s="2" customFormat="1" x14ac:dyDescent="0.25">
      <c r="A222" s="1"/>
      <c r="B222" s="1"/>
      <c r="D222" s="1"/>
      <c r="E222" s="1"/>
      <c r="F222" s="5"/>
      <c r="G222" s="5"/>
      <c r="H222" s="1"/>
      <c r="I222" s="1"/>
      <c r="J222" s="1"/>
      <c r="K222" s="1"/>
      <c r="L222" s="3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  <c r="AA222" s="1"/>
      <c r="AB222" s="1"/>
      <c r="AC222" s="1"/>
      <c r="AD222" s="1"/>
      <c r="AE222" s="1"/>
      <c r="AF222" s="1"/>
    </row>
  </sheetData>
  <sheetProtection sheet="1" objects="1" scenarios="1" sort="0" autoFilter="0" pivotTables="0"/>
  <autoFilter ref="A3:J207" xr:uid="{00000000-0009-0000-0000-000001000000}">
    <sortState xmlns:xlrd2="http://schemas.microsoft.com/office/spreadsheetml/2017/richdata2" ref="A4:J207">
      <sortCondition ref="A5"/>
    </sortState>
  </autoFilter>
  <sortState xmlns:xlrd2="http://schemas.microsoft.com/office/spreadsheetml/2017/richdata2" ref="A4:J207">
    <sortCondition ref="C1"/>
  </sortState>
  <customSheetViews>
    <customSheetView guid="{869F699B-80B1-4992-A823-5B6B3F472828}" showAutoFilter="1" hiddenColumns="1">
      <pane ySplit="3" topLeftCell="A4" activePane="bottomLeft" state="frozen"/>
      <selection pane="bottomLeft" activeCell="I4" sqref="I4:I188"/>
      <pageMargins left="0.7" right="0.7" top="0.75" bottom="0.75" header="0.3" footer="0.3"/>
      <pageSetup paperSize="9" orientation="portrait" verticalDpi="4294967293" r:id="rId1"/>
      <autoFilter ref="A3:J207" xr:uid="{E57E955B-FFDE-4DDB-8E5B-2BD56C11923E}">
        <sortState xmlns:xlrd2="http://schemas.microsoft.com/office/spreadsheetml/2017/richdata2" ref="A4:J207">
          <sortCondition ref="A5"/>
        </sortState>
      </autoFilter>
    </customSheetView>
  </customSheetViews>
  <phoneticPr fontId="20" type="noConversion"/>
  <conditionalFormatting sqref="B3:B207">
    <cfRule type="expression" dxfId="57" priority="5">
      <formula>AND(ISERROR(VLOOKUP(B3,Liste_Catégories,1,FALSE)),B3&lt;&gt;"Catégorie",LEN(B3)&gt;0)</formula>
    </cfRule>
  </conditionalFormatting>
  <conditionalFormatting sqref="D3:D207">
    <cfRule type="expression" dxfId="56" priority="1">
      <formula>AND(D3&lt;&gt;"Stock actuel",LEN(D3)&gt;0,D3&lt;=0)</formula>
    </cfRule>
    <cfRule type="expression" dxfId="55" priority="2">
      <formula>AND(D3&lt;&gt;"Stock actuel",LEN(D3)&gt;0,D3&lt;=E3)</formula>
    </cfRule>
  </conditionalFormatting>
  <dataValidations count="1">
    <dataValidation type="list" allowBlank="1" showInputMessage="1" showErrorMessage="1" errorTitle="Choisir dans la liste" error="Choisir dans la liste !" sqref="B3:B207" xr:uid="{00000000-0002-0000-0100-000000000000}">
      <formula1>Liste_Catégories</formula1>
    </dataValidation>
  </dataValidations>
  <hyperlinks>
    <hyperlink ref="B3" location="Catégories!A1" display="Catégorie" xr:uid="{00000000-0004-0000-0100-000000000000}"/>
    <hyperlink ref="I3" location="Entrées!A1" display="Entrées" xr:uid="{00000000-0004-0000-0100-000001000000}"/>
    <hyperlink ref="J3" location="Sorties!A1" display="Sorties" xr:uid="{00000000-0004-0000-0100-000002000000}"/>
  </hyperlinks>
  <pageMargins left="0.7" right="0.7" top="0.75" bottom="0.75" header="0.3" footer="0.3"/>
  <pageSetup paperSize="9" orientation="portrait" verticalDpi="4294967293" r:id="rId2"/>
  <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322A1A-B96D-4F5C-BAE2-B6EA0780ACAE}">
  <sheetPr codeName="Feuil5"/>
  <dimension ref="A1"/>
  <sheetViews>
    <sheetView workbookViewId="0">
      <selection activeCell="A3" sqref="A3:XFD7"/>
    </sheetView>
  </sheetViews>
  <sheetFormatPr baseColWidth="10" defaultRowHeight="15" x14ac:dyDescent="0.25"/>
  <cols>
    <col min="1" max="1" width="44" customWidth="1"/>
    <col min="2" max="2" width="54.140625" customWidth="1"/>
  </cols>
  <sheetData/>
  <phoneticPr fontId="20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1"/>
  <dimension ref="A1:AD20"/>
  <sheetViews>
    <sheetView workbookViewId="0">
      <pane ySplit="3" topLeftCell="A4" activePane="bottomLeft" state="frozen"/>
      <selection activeCell="I5" sqref="I5"/>
      <selection pane="bottomLeft"/>
    </sheetView>
  </sheetViews>
  <sheetFormatPr baseColWidth="10" defaultColWidth="11.42578125" defaultRowHeight="15" x14ac:dyDescent="0.25"/>
  <cols>
    <col min="1" max="1" width="11.42578125" style="1"/>
    <col min="2" max="2" width="14.140625" style="1" customWidth="1"/>
    <col min="3" max="3" width="31.7109375" style="1" customWidth="1"/>
    <col min="4" max="4" width="25.28515625" style="1" customWidth="1"/>
    <col min="5" max="5" width="10.7109375" style="2" customWidth="1"/>
    <col min="6" max="6" width="13.28515625" style="50" customWidth="1"/>
    <col min="7" max="7" width="13.28515625" style="51" customWidth="1"/>
    <col min="8" max="8" width="40.7109375" style="1" customWidth="1"/>
    <col min="9" max="9" width="21.140625" style="1" customWidth="1"/>
    <col min="10" max="10" width="21.7109375" style="1" customWidth="1"/>
    <col min="11" max="12" width="0" style="2" hidden="1" customWidth="1"/>
    <col min="13" max="13" width="20.140625" style="1" customWidth="1"/>
    <col min="14" max="14" width="19.28515625" style="1" customWidth="1"/>
    <col min="15" max="15" width="18.140625" style="1" customWidth="1"/>
    <col min="16" max="16" width="16.85546875" style="1" customWidth="1"/>
    <col min="17" max="18" width="17.42578125" style="1" customWidth="1"/>
    <col min="19" max="19" width="19.140625" style="1" customWidth="1"/>
    <col min="20" max="20" width="18.5703125" style="1" customWidth="1"/>
    <col min="21" max="21" width="17.5703125" style="1" customWidth="1"/>
    <col min="22" max="22" width="18.140625" style="1" customWidth="1"/>
    <col min="23" max="16384" width="11.42578125" style="1"/>
  </cols>
  <sheetData>
    <row r="1" spans="1:30" s="31" customFormat="1" ht="21" x14ac:dyDescent="0.25">
      <c r="A1" s="101" t="s">
        <v>16</v>
      </c>
      <c r="B1" s="29"/>
      <c r="C1" s="30"/>
      <c r="D1" s="30"/>
      <c r="E1" s="90">
        <f>SUBTOTAL(9,E3:E5)</f>
        <v>0</v>
      </c>
      <c r="F1" s="47"/>
      <c r="G1" s="91">
        <f>SUBTOTAL(9,G3:G5)</f>
        <v>0</v>
      </c>
      <c r="H1" s="30"/>
      <c r="K1" s="32"/>
      <c r="L1" s="32"/>
    </row>
    <row r="2" spans="1:30" s="9" customFormat="1" ht="48.75" customHeight="1" x14ac:dyDescent="0.25">
      <c r="A2" s="13"/>
      <c r="B2" s="13"/>
      <c r="C2" s="13"/>
      <c r="D2" s="13"/>
      <c r="E2" s="14"/>
      <c r="F2" s="48"/>
      <c r="G2" s="49"/>
      <c r="H2" s="13"/>
      <c r="K2" s="10"/>
      <c r="L2" s="10"/>
    </row>
    <row r="3" spans="1:30" s="28" customFormat="1" ht="32.25" customHeight="1" x14ac:dyDescent="0.25">
      <c r="A3" s="81" t="s">
        <v>17</v>
      </c>
      <c r="B3" s="81" t="s">
        <v>18</v>
      </c>
      <c r="C3" s="93" t="s">
        <v>2</v>
      </c>
      <c r="D3" s="93" t="s">
        <v>4</v>
      </c>
      <c r="E3" s="94" t="s">
        <v>8</v>
      </c>
      <c r="F3" s="95" t="s">
        <v>19</v>
      </c>
      <c r="G3" s="95" t="s">
        <v>22</v>
      </c>
      <c r="H3" s="96" t="s">
        <v>9</v>
      </c>
      <c r="K3" s="28" t="s">
        <v>3</v>
      </c>
      <c r="L3" s="28" t="s">
        <v>3</v>
      </c>
    </row>
    <row r="4" spans="1:30" x14ac:dyDescent="0.25">
      <c r="A4" s="11"/>
      <c r="B4" s="5"/>
      <c r="C4" s="5"/>
      <c r="D4" s="5"/>
      <c r="G4" s="92"/>
      <c r="H4" s="19"/>
      <c r="J4" s="3"/>
    </row>
    <row r="5" spans="1:30" ht="28.5" customHeight="1" x14ac:dyDescent="0.25">
      <c r="A5" s="97"/>
      <c r="B5" s="97"/>
      <c r="C5" s="97"/>
      <c r="D5" s="97"/>
      <c r="E5" s="79"/>
      <c r="F5" s="98"/>
      <c r="G5" s="99"/>
      <c r="H5" s="100" t="s">
        <v>6</v>
      </c>
      <c r="J5" s="3"/>
    </row>
    <row r="6" spans="1:30" x14ac:dyDescent="0.25">
      <c r="C6" s="4"/>
      <c r="J6" s="3"/>
    </row>
    <row r="7" spans="1:30" x14ac:dyDescent="0.25">
      <c r="J7" s="3"/>
    </row>
    <row r="8" spans="1:30" x14ac:dyDescent="0.25">
      <c r="J8" s="3"/>
    </row>
    <row r="9" spans="1:30" x14ac:dyDescent="0.25">
      <c r="J9" s="3"/>
    </row>
    <row r="10" spans="1:30" x14ac:dyDescent="0.25">
      <c r="C10"/>
      <c r="J10" s="3"/>
    </row>
    <row r="11" spans="1:30" s="2" customFormat="1" x14ac:dyDescent="0.25">
      <c r="C11"/>
      <c r="D11" s="1"/>
      <c r="F11" s="50"/>
      <c r="G11" s="51"/>
      <c r="H11" s="1"/>
      <c r="I11" s="1"/>
      <c r="J11" s="3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</row>
    <row r="12" spans="1:30" s="2" customFormat="1" x14ac:dyDescent="0.25">
      <c r="C12"/>
      <c r="D12" s="1"/>
      <c r="F12" s="50"/>
      <c r="G12" s="51"/>
      <c r="H12" s="1"/>
      <c r="I12" s="1"/>
      <c r="J12" s="3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</row>
    <row r="13" spans="1:30" s="2" customFormat="1" x14ac:dyDescent="0.25">
      <c r="C13"/>
      <c r="D13" s="1"/>
      <c r="F13" s="50"/>
      <c r="G13" s="51"/>
      <c r="H13" s="1"/>
      <c r="I13" s="1"/>
      <c r="J13" s="3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</row>
    <row r="14" spans="1:30" s="2" customFormat="1" x14ac:dyDescent="0.25">
      <c r="C14"/>
      <c r="D14" s="1"/>
      <c r="F14" s="50"/>
      <c r="G14" s="51"/>
      <c r="H14" s="1"/>
      <c r="I14" s="1"/>
      <c r="J14" s="3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</row>
    <row r="15" spans="1:30" s="2" customFormat="1" x14ac:dyDescent="0.25">
      <c r="C15"/>
      <c r="D15" s="1"/>
      <c r="F15" s="50"/>
      <c r="G15" s="51"/>
      <c r="H15" s="1"/>
      <c r="I15" s="1"/>
      <c r="J15" s="3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</row>
    <row r="16" spans="1:30" s="2" customFormat="1" x14ac:dyDescent="0.25">
      <c r="C16"/>
      <c r="D16" s="1"/>
      <c r="F16" s="50"/>
      <c r="G16" s="51"/>
      <c r="H16" s="1"/>
      <c r="I16" s="1"/>
      <c r="J16" s="3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</row>
    <row r="17" spans="3:30" s="2" customFormat="1" x14ac:dyDescent="0.25">
      <c r="C17"/>
      <c r="D17" s="1"/>
      <c r="F17" s="50"/>
      <c r="G17" s="51"/>
      <c r="H17" s="1"/>
      <c r="I17" s="1"/>
      <c r="J17" s="3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</row>
    <row r="18" spans="3:30" s="2" customFormat="1" x14ac:dyDescent="0.25">
      <c r="C18" s="1"/>
      <c r="D18" s="1"/>
      <c r="F18" s="50"/>
      <c r="G18" s="51"/>
      <c r="H18" s="1"/>
      <c r="I18" s="1"/>
      <c r="J18" s="3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</row>
    <row r="19" spans="3:30" s="2" customFormat="1" x14ac:dyDescent="0.25">
      <c r="C19" s="1"/>
      <c r="D19" s="1"/>
      <c r="F19" s="50"/>
      <c r="G19" s="51"/>
      <c r="H19" s="1"/>
      <c r="I19" s="1"/>
      <c r="J19" s="3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</row>
    <row r="20" spans="3:30" s="2" customFormat="1" x14ac:dyDescent="0.25">
      <c r="C20" s="1"/>
      <c r="D20" s="1"/>
      <c r="F20" s="50"/>
      <c r="G20" s="51"/>
      <c r="H20" s="1"/>
      <c r="I20" s="1"/>
      <c r="J20" s="3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</row>
  </sheetData>
  <sheetProtection sheet="1" objects="1" scenarios="1" sort="0" autoFilter="0" pivotTables="0"/>
  <autoFilter ref="A3:H5" xr:uid="{00000000-0009-0000-0000-000002000000}"/>
  <customSheetViews>
    <customSheetView guid="{869F699B-80B1-4992-A823-5B6B3F472828}" showAutoFilter="1" hiddenColumns="1">
      <pane ySplit="3" topLeftCell="A4" activePane="bottomLeft" state="frozen"/>
      <selection pane="bottomLeft" activeCell="B8" sqref="B8"/>
      <pageMargins left="0.7" right="0.7" top="0.75" bottom="0.75" header="0.3" footer="0.3"/>
      <pageSetup paperSize="9" orientation="portrait" verticalDpi="0" r:id="rId1"/>
      <autoFilter ref="A3:H5" xr:uid="{391B8CBA-A2B6-43E1-A0A6-351A3A23E125}"/>
    </customSheetView>
  </customSheetViews>
  <conditionalFormatting sqref="C3:C5">
    <cfRule type="expression" dxfId="54" priority="2">
      <formula>AND(ISERROR(VLOOKUP(C3,Liste_Pièces,1,FALSE)),C3&lt;&gt;"Pièce",LEN(C3)&gt;0)</formula>
    </cfRule>
  </conditionalFormatting>
  <conditionalFormatting sqref="D3:D5">
    <cfRule type="expression" dxfId="53" priority="1">
      <formula>AND(ISERROR(VLOOKUP(D3,Liste_Fournisseurs,1,FALSE)),D3&lt;&gt;"Fournisseur",LEN(D3)&gt;0)</formula>
    </cfRule>
  </conditionalFormatting>
  <dataValidations count="2">
    <dataValidation type="list" allowBlank="1" showInputMessage="1" showErrorMessage="1" errorTitle="Choisir dans la liste" error="Choisir dans la liste !" sqref="D3:D5" xr:uid="{00000000-0002-0000-0200-000000000000}">
      <formula1>Liste_Fournisseurs</formula1>
    </dataValidation>
    <dataValidation type="list" allowBlank="1" showInputMessage="1" showErrorMessage="1" errorTitle="Choisir dans la liste" error="Choisir dans la liste !" sqref="C3:C5" xr:uid="{00000000-0002-0000-0200-000001000000}">
      <formula1>Liste_Pièces</formula1>
    </dataValidation>
  </dataValidations>
  <hyperlinks>
    <hyperlink ref="C3" location="Inventaire!A1" display="Pièce" xr:uid="{00000000-0004-0000-0200-000000000000}"/>
    <hyperlink ref="D3" location="Fournisseurs!A1" display="Fournisseur" xr:uid="{00000000-0004-0000-0200-000001000000}"/>
  </hyperlinks>
  <pageMargins left="0.7" right="0.7" top="0.75" bottom="0.75" header="0.3" footer="0.3"/>
  <pageSetup paperSize="9" orientation="portrait" verticalDpi="0" r:id="rId2"/>
  <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2"/>
  <dimension ref="A1:AA20"/>
  <sheetViews>
    <sheetView workbookViewId="0">
      <pane ySplit="3" topLeftCell="A4" activePane="bottomLeft" state="frozen"/>
      <selection activeCell="I5" sqref="I5"/>
      <selection pane="bottomLeft" activeCell="A4" sqref="A4:XFD4"/>
    </sheetView>
  </sheetViews>
  <sheetFormatPr baseColWidth="10" defaultColWidth="11.42578125" defaultRowHeight="15" x14ac:dyDescent="0.25"/>
  <cols>
    <col min="1" max="1" width="12" style="1" customWidth="1"/>
    <col min="2" max="2" width="33.140625" style="1" customWidth="1"/>
    <col min="3" max="3" width="25.28515625" style="1" customWidth="1"/>
    <col min="4" max="4" width="10.7109375" style="2" customWidth="1"/>
    <col min="5" max="5" width="41.42578125" style="1" customWidth="1"/>
    <col min="6" max="6" width="21.140625" style="1" customWidth="1"/>
    <col min="7" max="7" width="21.7109375" style="1" customWidth="1"/>
    <col min="8" max="9" width="0" style="2" hidden="1" customWidth="1"/>
    <col min="10" max="10" width="20.140625" style="1" customWidth="1"/>
    <col min="11" max="11" width="19.28515625" style="1" customWidth="1"/>
    <col min="12" max="12" width="18.140625" style="1" customWidth="1"/>
    <col min="13" max="13" width="16.85546875" style="1" customWidth="1"/>
    <col min="14" max="15" width="17.42578125" style="1" customWidth="1"/>
    <col min="16" max="16" width="19.140625" style="1" customWidth="1"/>
    <col min="17" max="17" width="18.5703125" style="1" customWidth="1"/>
    <col min="18" max="18" width="17.5703125" style="1" customWidth="1"/>
    <col min="19" max="19" width="18.140625" style="1" customWidth="1"/>
    <col min="20" max="16384" width="11.42578125" style="1"/>
  </cols>
  <sheetData>
    <row r="1" spans="1:27" s="22" customFormat="1" ht="21" x14ac:dyDescent="0.25">
      <c r="A1" s="101" t="s">
        <v>20</v>
      </c>
      <c r="B1" s="21"/>
      <c r="C1" s="21"/>
      <c r="D1" s="107">
        <f>SUBTOTAL(9,D3:D5)</f>
        <v>0</v>
      </c>
      <c r="E1" s="21"/>
      <c r="H1" s="23"/>
      <c r="I1" s="23"/>
    </row>
    <row r="2" spans="1:27" s="9" customFormat="1" ht="47.25" customHeight="1" x14ac:dyDescent="0.25">
      <c r="A2" s="13"/>
      <c r="B2" s="13"/>
      <c r="C2" s="13"/>
      <c r="D2" s="14"/>
      <c r="E2" s="13"/>
      <c r="H2" s="10"/>
      <c r="I2" s="10"/>
    </row>
    <row r="3" spans="1:27" s="28" customFormat="1" ht="33.75" customHeight="1" x14ac:dyDescent="0.25">
      <c r="A3" s="81" t="s">
        <v>17</v>
      </c>
      <c r="B3" s="93" t="s">
        <v>2</v>
      </c>
      <c r="C3" s="93" t="s">
        <v>5</v>
      </c>
      <c r="D3" s="94" t="s">
        <v>8</v>
      </c>
      <c r="E3" s="96" t="s">
        <v>9</v>
      </c>
      <c r="H3" s="28" t="s">
        <v>3</v>
      </c>
      <c r="I3" s="28" t="s">
        <v>3</v>
      </c>
      <c r="X3" s="28" t="s">
        <v>1</v>
      </c>
      <c r="AA3" s="28" t="s">
        <v>0</v>
      </c>
    </row>
    <row r="4" spans="1:27" x14ac:dyDescent="0.25">
      <c r="A4" s="11"/>
      <c r="B4" s="5"/>
      <c r="C4" s="5"/>
      <c r="E4" s="19"/>
      <c r="G4" s="3"/>
    </row>
    <row r="5" spans="1:27" ht="24.75" customHeight="1" x14ac:dyDescent="0.25">
      <c r="A5" s="97"/>
      <c r="B5" s="97"/>
      <c r="C5" s="97"/>
      <c r="D5" s="79"/>
      <c r="E5" s="100" t="s">
        <v>6</v>
      </c>
      <c r="G5" s="3"/>
    </row>
    <row r="6" spans="1:27" x14ac:dyDescent="0.25">
      <c r="B6" s="4"/>
      <c r="G6" s="3"/>
    </row>
    <row r="7" spans="1:27" x14ac:dyDescent="0.25">
      <c r="G7" s="3"/>
    </row>
    <row r="8" spans="1:27" x14ac:dyDescent="0.25">
      <c r="G8" s="3"/>
    </row>
    <row r="9" spans="1:27" x14ac:dyDescent="0.25">
      <c r="G9" s="3"/>
    </row>
    <row r="10" spans="1:27" x14ac:dyDescent="0.25">
      <c r="B10"/>
      <c r="G10" s="3"/>
    </row>
    <row r="11" spans="1:27" s="2" customFormat="1" x14ac:dyDescent="0.25">
      <c r="B11"/>
      <c r="C11" s="1"/>
      <c r="E11" s="1"/>
      <c r="F11" s="1"/>
      <c r="G11" s="3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</row>
    <row r="12" spans="1:27" s="2" customFormat="1" x14ac:dyDescent="0.25">
      <c r="B12"/>
      <c r="C12" s="1"/>
      <c r="E12" s="1"/>
      <c r="F12" s="1"/>
      <c r="G12" s="3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</row>
    <row r="13" spans="1:27" s="2" customFormat="1" x14ac:dyDescent="0.25">
      <c r="B13"/>
      <c r="C13" s="1"/>
      <c r="E13" s="1"/>
      <c r="F13" s="1"/>
      <c r="G13" s="3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</row>
    <row r="14" spans="1:27" s="2" customFormat="1" x14ac:dyDescent="0.25">
      <c r="B14"/>
      <c r="C14" s="1"/>
      <c r="E14" s="1"/>
      <c r="F14" s="1"/>
      <c r="G14" s="3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</row>
    <row r="15" spans="1:27" s="2" customFormat="1" x14ac:dyDescent="0.25">
      <c r="B15"/>
      <c r="C15" s="1"/>
      <c r="E15" s="1"/>
      <c r="F15" s="1"/>
      <c r="G15" s="3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</row>
    <row r="16" spans="1:27" s="2" customFormat="1" x14ac:dyDescent="0.25">
      <c r="B16"/>
      <c r="C16" s="1"/>
      <c r="E16" s="1"/>
      <c r="F16" s="1"/>
      <c r="G16" s="3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</row>
    <row r="17" spans="2:27" s="2" customFormat="1" x14ac:dyDescent="0.25">
      <c r="B17"/>
      <c r="C17" s="1"/>
      <c r="E17" s="1"/>
      <c r="F17" s="1"/>
      <c r="G17" s="3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</row>
    <row r="18" spans="2:27" s="2" customFormat="1" x14ac:dyDescent="0.25">
      <c r="B18" s="1"/>
      <c r="C18" s="1"/>
      <c r="E18" s="1"/>
      <c r="F18" s="1"/>
      <c r="G18" s="3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</row>
    <row r="19" spans="2:27" s="2" customFormat="1" x14ac:dyDescent="0.25">
      <c r="B19" s="1"/>
      <c r="C19" s="1"/>
      <c r="E19" s="1"/>
      <c r="F19" s="1"/>
      <c r="G19" s="3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</row>
    <row r="20" spans="2:27" s="2" customFormat="1" x14ac:dyDescent="0.25">
      <c r="B20" s="1"/>
      <c r="C20" s="1"/>
      <c r="E20" s="1"/>
      <c r="F20" s="1"/>
      <c r="G20" s="3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</row>
  </sheetData>
  <sheetProtection sheet="1" objects="1" scenarios="1" sort="0" autoFilter="0" pivotTables="0"/>
  <autoFilter ref="B3:E5" xr:uid="{00000000-0009-0000-0000-000003000000}"/>
  <customSheetViews>
    <customSheetView guid="{869F699B-80B1-4992-A823-5B6B3F472828}" showAutoFilter="1" hiddenColumns="1">
      <pane ySplit="3" topLeftCell="A4" activePane="bottomLeft" state="frozen"/>
      <selection pane="bottomLeft" activeCell="A4" sqref="A4:XFD4"/>
      <pageMargins left="0.7" right="0.7" top="0.75" bottom="0.75" header="0.3" footer="0.3"/>
      <autoFilter ref="B3:E5" xr:uid="{12B519F5-4BD6-4691-B5CC-C76BE5E8D2CC}"/>
    </customSheetView>
  </customSheetViews>
  <conditionalFormatting sqref="B3:B5">
    <cfRule type="expression" dxfId="52" priority="2">
      <formula>AND(ISERROR(VLOOKUP(B3,Liste_Pièces,1,FALSE)),B3&lt;&gt;"Pièce",LEN(B3)&gt;0)</formula>
    </cfRule>
  </conditionalFormatting>
  <conditionalFormatting sqref="C3:C5">
    <cfRule type="expression" dxfId="51" priority="1">
      <formula>AND(ISERROR(VLOOKUP(C3,Liste_Techniciens,1,FALSE)),C3&lt;&gt;"Technicien",LEN(C3)&gt;0)</formula>
    </cfRule>
  </conditionalFormatting>
  <dataValidations count="2">
    <dataValidation type="list" allowBlank="1" showInputMessage="1" showErrorMessage="1" errorTitle="Choisir dans la liste" error="Choisir dans la liste !" sqref="B5 B3" xr:uid="{00000000-0002-0000-0300-000000000000}">
      <formula1>Liste_Pièces</formula1>
    </dataValidation>
    <dataValidation type="list" allowBlank="1" showInputMessage="1" showErrorMessage="1" errorTitle="Choisir dans la liste" error="Choisir dans la liste !" sqref="C3:C5" xr:uid="{00000000-0002-0000-0300-000001000000}">
      <formula1>Liste_Techniciens</formula1>
    </dataValidation>
  </dataValidations>
  <hyperlinks>
    <hyperlink ref="B3" location="Inventaire!A1" display="Pièce" xr:uid="{00000000-0004-0000-0300-000000000000}"/>
    <hyperlink ref="C3" location="Techniciens!A1" display="Technicien" xr:uid="{00000000-0004-0000-0300-000001000000}"/>
  </hyperlinks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4"/>
  <dimension ref="A1:C17"/>
  <sheetViews>
    <sheetView workbookViewId="0">
      <pane ySplit="3" topLeftCell="A4" activePane="bottomLeft" state="frozen"/>
      <selection activeCell="I5" sqref="I5"/>
      <selection pane="bottomLeft"/>
    </sheetView>
  </sheetViews>
  <sheetFormatPr baseColWidth="10" defaultColWidth="11.42578125" defaultRowHeight="15" x14ac:dyDescent="0.25"/>
  <cols>
    <col min="1" max="1" width="46.5703125" customWidth="1"/>
    <col min="2" max="2" width="17" style="7" customWidth="1"/>
    <col min="3" max="3" width="61.5703125" customWidth="1"/>
  </cols>
  <sheetData>
    <row r="1" spans="1:3" s="36" customFormat="1" ht="21" x14ac:dyDescent="0.35">
      <c r="A1" s="33" t="s">
        <v>49</v>
      </c>
      <c r="B1" s="34">
        <f>SUBTOTAL(9,B3:B17)</f>
        <v>0</v>
      </c>
      <c r="C1" s="35"/>
    </row>
    <row r="2" spans="1:3" s="6" customFormat="1" ht="42" customHeight="1" x14ac:dyDescent="0.25">
      <c r="A2" s="12"/>
      <c r="B2" s="12"/>
      <c r="C2" s="12"/>
    </row>
    <row r="3" spans="1:3" s="37" customFormat="1" ht="30" x14ac:dyDescent="0.25">
      <c r="A3" s="45" t="s">
        <v>14</v>
      </c>
      <c r="B3" s="61" t="s">
        <v>37</v>
      </c>
      <c r="C3" s="45" t="s">
        <v>9</v>
      </c>
    </row>
    <row r="4" spans="1:3" x14ac:dyDescent="0.25">
      <c r="A4" t="s">
        <v>67</v>
      </c>
      <c r="B4" s="8"/>
      <c r="C4" s="20"/>
    </row>
    <row r="5" spans="1:3" x14ac:dyDescent="0.25">
      <c r="A5" t="s">
        <v>69</v>
      </c>
      <c r="B5" s="8"/>
      <c r="C5" s="20"/>
    </row>
    <row r="6" spans="1:3" x14ac:dyDescent="0.25">
      <c r="A6" t="s">
        <v>66</v>
      </c>
      <c r="B6" s="8"/>
      <c r="C6" s="20"/>
    </row>
    <row r="7" spans="1:3" x14ac:dyDescent="0.25">
      <c r="A7" t="s">
        <v>70</v>
      </c>
      <c r="B7" s="8"/>
      <c r="C7" s="20"/>
    </row>
    <row r="8" spans="1:3" x14ac:dyDescent="0.25">
      <c r="A8" t="s">
        <v>68</v>
      </c>
      <c r="B8" s="8"/>
      <c r="C8" s="20"/>
    </row>
    <row r="9" spans="1:3" x14ac:dyDescent="0.25">
      <c r="A9" t="s">
        <v>73</v>
      </c>
      <c r="B9" s="8"/>
      <c r="C9" s="20"/>
    </row>
    <row r="10" spans="1:3" x14ac:dyDescent="0.25">
      <c r="A10" t="s">
        <v>71</v>
      </c>
      <c r="B10" s="8"/>
      <c r="C10" s="20"/>
    </row>
    <row r="11" spans="1:3" x14ac:dyDescent="0.25">
      <c r="A11" t="s">
        <v>72</v>
      </c>
      <c r="B11" s="8"/>
      <c r="C11" s="20"/>
    </row>
    <row r="12" spans="1:3" x14ac:dyDescent="0.25">
      <c r="A12" t="s">
        <v>65</v>
      </c>
      <c r="B12" s="8"/>
      <c r="C12" s="20"/>
    </row>
    <row r="13" spans="1:3" x14ac:dyDescent="0.25">
      <c r="A13" t="s">
        <v>63</v>
      </c>
      <c r="B13" s="8"/>
      <c r="C13" s="20"/>
    </row>
    <row r="14" spans="1:3" x14ac:dyDescent="0.25">
      <c r="A14" t="s">
        <v>64</v>
      </c>
      <c r="B14" s="8"/>
      <c r="C14" s="20"/>
    </row>
    <row r="15" spans="1:3" x14ac:dyDescent="0.25">
      <c r="B15" s="8"/>
      <c r="C15" s="20"/>
    </row>
    <row r="16" spans="1:3" x14ac:dyDescent="0.25">
      <c r="B16" s="8"/>
      <c r="C16" s="20"/>
    </row>
    <row r="17" spans="1:3" ht="26.25" customHeight="1" x14ac:dyDescent="0.25">
      <c r="A17" s="46"/>
      <c r="B17" s="46"/>
      <c r="C17" s="46"/>
    </row>
  </sheetData>
  <sheetProtection sheet="1" objects="1" scenarios="1" sort="0" autoFilter="0" pivotTables="0"/>
  <autoFilter ref="A3:C16" xr:uid="{00000000-0009-0000-0000-000004000000}">
    <sortState xmlns:xlrd2="http://schemas.microsoft.com/office/spreadsheetml/2017/richdata2" ref="A4:C15">
      <sortCondition ref="A12"/>
    </sortState>
  </autoFilter>
  <sortState xmlns:xlrd2="http://schemas.microsoft.com/office/spreadsheetml/2017/richdata2" ref="A4:C17">
    <sortCondition ref="A4"/>
  </sortState>
  <customSheetViews>
    <customSheetView guid="{869F699B-80B1-4992-A823-5B6B3F472828}" showAutoFilter="1">
      <pane ySplit="3" topLeftCell="A4" activePane="bottomLeft" state="frozen"/>
      <selection pane="bottomLeft" activeCell="C2" sqref="C2"/>
      <pageMargins left="0.7" right="0.7" top="0.75" bottom="0.75" header="0.3" footer="0.3"/>
      <pageSetup paperSize="9" orientation="portrait" verticalDpi="0" r:id="rId1"/>
      <autoFilter ref="A3:C16" xr:uid="{C91A730E-7EF6-4DAF-BF40-F56F357E79F9}">
        <sortState xmlns:xlrd2="http://schemas.microsoft.com/office/spreadsheetml/2017/richdata2" ref="A4:C15">
          <sortCondition ref="A12"/>
        </sortState>
      </autoFilter>
    </customSheetView>
  </customSheetViews>
  <hyperlinks>
    <hyperlink ref="B3" location="Sorties!A1" display="Nombre de sorties" xr:uid="{00000000-0004-0000-0400-000000000000}"/>
  </hyperlinks>
  <pageMargins left="0.7" right="0.7" top="0.75" bottom="0.75" header="0.3" footer="0.3"/>
  <pageSetup paperSize="9" orientation="portrait" verticalDpi="0" r:id="rId2"/>
  <drawing r:id="rId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9"/>
  <dimension ref="A1:D8"/>
  <sheetViews>
    <sheetView workbookViewId="0">
      <pane ySplit="3" topLeftCell="A4" activePane="bottomLeft" state="frozen"/>
      <selection activeCell="I5" sqref="I5"/>
      <selection pane="bottomLeft"/>
    </sheetView>
  </sheetViews>
  <sheetFormatPr baseColWidth="10" defaultColWidth="11.42578125" defaultRowHeight="15" x14ac:dyDescent="0.25"/>
  <cols>
    <col min="1" max="1" width="46.5703125" customWidth="1"/>
    <col min="2" max="2" width="17.5703125" style="7" customWidth="1"/>
    <col min="3" max="3" width="17.5703125" style="60" customWidth="1"/>
    <col min="4" max="4" width="61.5703125" customWidth="1"/>
  </cols>
  <sheetData>
    <row r="1" spans="1:4" s="36" customFormat="1" ht="21" x14ac:dyDescent="0.35">
      <c r="A1" s="33" t="s">
        <v>50</v>
      </c>
      <c r="B1" s="86">
        <f>SUBTOTAL(9,B3:B8)</f>
        <v>0</v>
      </c>
      <c r="C1" s="87">
        <f>SUBTOTAL(9,C3:C8)</f>
        <v>0</v>
      </c>
      <c r="D1" s="35"/>
    </row>
    <row r="2" spans="1:4" s="6" customFormat="1" ht="42" customHeight="1" x14ac:dyDescent="0.25">
      <c r="A2" s="12"/>
      <c r="B2" s="12"/>
      <c r="C2" s="59"/>
      <c r="D2" s="12"/>
    </row>
    <row r="3" spans="1:4" s="39" customFormat="1" ht="33.75" customHeight="1" x14ac:dyDescent="0.25">
      <c r="A3" s="81" t="s">
        <v>14</v>
      </c>
      <c r="B3" s="82" t="s">
        <v>38</v>
      </c>
      <c r="C3" s="83" t="s">
        <v>21</v>
      </c>
      <c r="D3" s="81" t="s">
        <v>9</v>
      </c>
    </row>
    <row r="4" spans="1:4" x14ac:dyDescent="0.25">
      <c r="A4" s="5" t="s">
        <v>62</v>
      </c>
      <c r="B4" s="88">
        <f>SUMIF(Entrées!D:D,Fournisseurs!A:A,Entrées!E:E)</f>
        <v>0</v>
      </c>
      <c r="C4" s="89">
        <f>SUMIF(Entrées!D:D,Fournisseurs!A:A,Entrées!G:G)</f>
        <v>0</v>
      </c>
      <c r="D4" s="20"/>
    </row>
    <row r="5" spans="1:4" x14ac:dyDescent="0.25">
      <c r="A5" s="5" t="s">
        <v>60</v>
      </c>
      <c r="B5" s="88">
        <f>SUMIF(Entrées!D:D,Fournisseurs!A:A,Entrées!E:E)</f>
        <v>0</v>
      </c>
      <c r="C5" s="89">
        <f>SUMIF(Entrées!D:D,Fournisseurs!A:A,Entrées!G:G)</f>
        <v>0</v>
      </c>
      <c r="D5" s="20"/>
    </row>
    <row r="6" spans="1:4" x14ac:dyDescent="0.25">
      <c r="A6" s="5" t="s">
        <v>59</v>
      </c>
      <c r="B6" s="88">
        <f>SUMIF(Entrées!D:D,Fournisseurs!A:A,Entrées!E:E)</f>
        <v>0</v>
      </c>
      <c r="C6" s="89">
        <f>SUMIF(Entrées!D:D,Fournisseurs!A:A,Entrées!G:G)</f>
        <v>0</v>
      </c>
      <c r="D6" s="20"/>
    </row>
    <row r="7" spans="1:4" x14ac:dyDescent="0.25">
      <c r="A7" s="5" t="s">
        <v>61</v>
      </c>
      <c r="B7" s="88">
        <f>SUMIF(Entrées!D:D,Fournisseurs!A:A,Entrées!E:E)</f>
        <v>0</v>
      </c>
      <c r="C7" s="89">
        <f>SUMIF(Entrées!D:D,Fournisseurs!A:A,Entrées!G:G)</f>
        <v>0</v>
      </c>
      <c r="D7" s="20"/>
    </row>
    <row r="8" spans="1:4" ht="25.5" customHeight="1" x14ac:dyDescent="0.25">
      <c r="A8" s="84"/>
      <c r="B8" s="84"/>
      <c r="C8" s="85"/>
      <c r="D8" s="84"/>
    </row>
  </sheetData>
  <sheetProtection sheet="1" objects="1" scenarios="1" sort="0" autoFilter="0" pivotTables="0"/>
  <autoFilter ref="A3:D7" xr:uid="{00000000-0009-0000-0000-000005000000}"/>
  <sortState xmlns:xlrd2="http://schemas.microsoft.com/office/spreadsheetml/2017/richdata2" ref="A4:D8">
    <sortCondition ref="A4"/>
  </sortState>
  <customSheetViews>
    <customSheetView guid="{869F699B-80B1-4992-A823-5B6B3F472828}" showAutoFilter="1">
      <pane ySplit="3" topLeftCell="A4" activePane="bottomLeft" state="frozen"/>
      <selection pane="bottomLeft" activeCell="A4" sqref="A4"/>
      <pageMargins left="0.7" right="0.7" top="0.75" bottom="0.75" header="0.3" footer="0.3"/>
      <pageSetup paperSize="9" orientation="portrait" verticalDpi="0" r:id="rId1"/>
      <autoFilter ref="A3:D7" xr:uid="{3101BF93-B44A-4635-B0FF-133532AB8928}"/>
    </customSheetView>
  </customSheetViews>
  <hyperlinks>
    <hyperlink ref="B3" location="Entrées!A1" display="Nombre d'entrées" xr:uid="{00000000-0004-0000-0500-000000000000}"/>
  </hyperlinks>
  <pageMargins left="0.7" right="0.7" top="0.75" bottom="0.75" header="0.3" footer="0.3"/>
  <pageSetup paperSize="9" orientation="portrait" verticalDpi="0" r:id="rId2"/>
  <drawing r:id="rId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10"/>
  <dimension ref="A1:C11"/>
  <sheetViews>
    <sheetView workbookViewId="0">
      <pane ySplit="3" topLeftCell="A4" activePane="bottomLeft" state="frozen"/>
      <selection activeCell="I5" sqref="I5"/>
      <selection pane="bottomLeft"/>
    </sheetView>
  </sheetViews>
  <sheetFormatPr baseColWidth="10" defaultColWidth="11.42578125" defaultRowHeight="15" x14ac:dyDescent="0.25"/>
  <cols>
    <col min="1" max="1" width="46.5703125" customWidth="1"/>
    <col min="2" max="2" width="14.7109375" style="18" customWidth="1"/>
    <col min="3" max="3" width="61.5703125" customWidth="1"/>
  </cols>
  <sheetData>
    <row r="1" spans="1:3" s="36" customFormat="1" ht="21" x14ac:dyDescent="0.35">
      <c r="A1" s="33" t="s">
        <v>51</v>
      </c>
      <c r="B1" s="40">
        <f>SUBTOTAL(9,B3:B11)</f>
        <v>1359</v>
      </c>
      <c r="C1" s="35"/>
    </row>
    <row r="2" spans="1:3" s="6" customFormat="1" ht="43.5" customHeight="1" x14ac:dyDescent="0.25">
      <c r="A2" s="12"/>
      <c r="B2" s="16"/>
      <c r="C2" s="12"/>
    </row>
    <row r="3" spans="1:3" s="38" customFormat="1" ht="31.5" customHeight="1" x14ac:dyDescent="0.25">
      <c r="A3" s="45" t="s">
        <v>14</v>
      </c>
      <c r="B3" s="62" t="s">
        <v>15</v>
      </c>
      <c r="C3" s="45" t="s">
        <v>9</v>
      </c>
    </row>
    <row r="4" spans="1:3" x14ac:dyDescent="0.25">
      <c r="A4" s="5" t="s">
        <v>444</v>
      </c>
      <c r="B4" s="17">
        <f>SUMIF(Inventaire!B:B,Catégories!A:A,Inventaire!D:D)</f>
        <v>0</v>
      </c>
      <c r="C4" s="20"/>
    </row>
    <row r="5" spans="1:3" x14ac:dyDescent="0.25">
      <c r="A5" s="5" t="s">
        <v>39</v>
      </c>
      <c r="B5" s="17">
        <f>SUMIF(Inventaire!B:B,Catégories!A:A,Inventaire!D:D)</f>
        <v>0</v>
      </c>
      <c r="C5" s="20"/>
    </row>
    <row r="6" spans="1:3" x14ac:dyDescent="0.25">
      <c r="A6" s="5" t="s">
        <v>56</v>
      </c>
      <c r="B6" s="17">
        <f>SUMIF(Inventaire!B:B,Catégories!A:A,Inventaire!D:D)</f>
        <v>0</v>
      </c>
      <c r="C6" s="20"/>
    </row>
    <row r="7" spans="1:3" x14ac:dyDescent="0.25">
      <c r="A7" s="5" t="s">
        <v>25</v>
      </c>
      <c r="B7" s="17">
        <f>SUMIF(Inventaire!B:B,Catégories!A:A,Inventaire!D:D)</f>
        <v>0</v>
      </c>
      <c r="C7" s="20"/>
    </row>
    <row r="8" spans="1:3" x14ac:dyDescent="0.25">
      <c r="A8" s="5" t="s">
        <v>57</v>
      </c>
      <c r="B8" s="17">
        <f>SUMIF(Inventaire!B:B,Catégories!A:A,Inventaire!D:D)</f>
        <v>999</v>
      </c>
      <c r="C8" s="20"/>
    </row>
    <row r="9" spans="1:3" x14ac:dyDescent="0.25">
      <c r="A9" s="5" t="s">
        <v>23</v>
      </c>
      <c r="B9" s="17">
        <f>SUMIF(Inventaire!B:B,Catégories!A:A,Inventaire!D:D)</f>
        <v>0</v>
      </c>
      <c r="C9" s="20"/>
    </row>
    <row r="10" spans="1:3" x14ac:dyDescent="0.25">
      <c r="A10" s="5" t="s">
        <v>55</v>
      </c>
      <c r="B10" s="17">
        <f>SUMIF(Inventaire!B:B,Catégories!A:A,Inventaire!D:D)</f>
        <v>360</v>
      </c>
      <c r="C10" s="20"/>
    </row>
    <row r="11" spans="1:3" s="41" customFormat="1" ht="24" customHeight="1" x14ac:dyDescent="0.25">
      <c r="A11" s="63"/>
      <c r="B11" s="64"/>
      <c r="C11" s="63"/>
    </row>
  </sheetData>
  <sheetProtection sheet="1" objects="1" scenarios="1" sort="0" autoFilter="0" pivotTables="0"/>
  <autoFilter ref="A3:C10" xr:uid="{00000000-0009-0000-0000-000006000000}"/>
  <sortState xmlns:xlrd2="http://schemas.microsoft.com/office/spreadsheetml/2017/richdata2" ref="A5:C11">
    <sortCondition ref="A6"/>
  </sortState>
  <customSheetViews>
    <customSheetView guid="{869F699B-80B1-4992-A823-5B6B3F472828}" showAutoFilter="1">
      <pane ySplit="3" topLeftCell="A4" activePane="bottomLeft" state="frozen"/>
      <selection pane="bottomLeft" activeCell="A4" sqref="A4"/>
      <pageMargins left="0.7" right="0.7" top="0.75" bottom="0.75" header="0.3" footer="0.3"/>
      <pageSetup paperSize="9" orientation="portrait" verticalDpi="0" r:id="rId1"/>
      <autoFilter ref="A3:C10" xr:uid="{1237FD3D-5076-409C-8074-9D3242E904C3}"/>
    </customSheetView>
  </customSheetViews>
  <hyperlinks>
    <hyperlink ref="B3" location="Inventaire!A1" display="Nombre de pièces" xr:uid="{00000000-0004-0000-0600-000000000000}"/>
  </hyperlinks>
  <pageMargins left="0.7" right="0.7" top="0.75" bottom="0.75" header="0.3" footer="0.3"/>
  <pageSetup paperSize="9" orientation="portrait" verticalDpi="0" r:id="rId2"/>
  <drawing r:id="rId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3"/>
  <dimension ref="A1:O47"/>
  <sheetViews>
    <sheetView workbookViewId="0">
      <selection activeCell="I5" sqref="I5"/>
    </sheetView>
  </sheetViews>
  <sheetFormatPr baseColWidth="10" defaultColWidth="11.42578125" defaultRowHeight="15" x14ac:dyDescent="0.25"/>
  <cols>
    <col min="1" max="1" width="24.5703125" customWidth="1"/>
    <col min="2" max="2" width="13.28515625" customWidth="1"/>
    <col min="3" max="7" width="2.85546875" customWidth="1"/>
    <col min="8" max="8" width="21" customWidth="1"/>
    <col min="9" max="9" width="23.85546875" bestFit="1" customWidth="1"/>
    <col min="10" max="15" width="14" customWidth="1"/>
    <col min="16" max="16" width="11.85546875" customWidth="1"/>
    <col min="17" max="17" width="19.42578125" bestFit="1" customWidth="1"/>
    <col min="18" max="18" width="22.140625" bestFit="1" customWidth="1"/>
    <col min="19" max="19" width="19.42578125" bestFit="1" customWidth="1"/>
    <col min="20" max="20" width="22.140625" bestFit="1" customWidth="1"/>
    <col min="21" max="21" width="24.42578125" bestFit="1" customWidth="1"/>
    <col min="22" max="22" width="27.140625" bestFit="1" customWidth="1"/>
  </cols>
  <sheetData>
    <row r="1" spans="1:15" ht="42.75" customHeight="1" x14ac:dyDescent="0.35">
      <c r="A1" s="72" t="s">
        <v>41</v>
      </c>
      <c r="H1" s="72" t="s">
        <v>45</v>
      </c>
    </row>
    <row r="3" spans="1:15" s="41" customFormat="1" x14ac:dyDescent="0.25">
      <c r="A3" s="75" t="s">
        <v>40</v>
      </c>
      <c r="H3" s="75" t="s">
        <v>42</v>
      </c>
      <c r="J3" s="75" t="s">
        <v>4</v>
      </c>
      <c r="K3"/>
      <c r="L3"/>
      <c r="M3"/>
      <c r="N3"/>
      <c r="O3"/>
    </row>
    <row r="4" spans="1:15" s="74" customFormat="1" x14ac:dyDescent="0.25">
      <c r="A4" s="73" t="s">
        <v>24</v>
      </c>
      <c r="B4" t="s">
        <v>43</v>
      </c>
      <c r="H4" s="73" t="s">
        <v>44</v>
      </c>
      <c r="I4" s="73" t="s">
        <v>17</v>
      </c>
      <c r="J4" s="74" t="s">
        <v>54</v>
      </c>
      <c r="K4"/>
      <c r="L4"/>
      <c r="M4"/>
      <c r="N4"/>
      <c r="O4"/>
    </row>
    <row r="5" spans="1:15" x14ac:dyDescent="0.25">
      <c r="A5" t="s">
        <v>54</v>
      </c>
      <c r="B5" s="71"/>
      <c r="H5" t="s">
        <v>54</v>
      </c>
      <c r="J5" s="71"/>
    </row>
    <row r="12" spans="1:15" ht="5.25" customHeight="1" x14ac:dyDescent="0.25"/>
    <row r="13" spans="1:15" ht="5.25" customHeight="1" x14ac:dyDescent="0.25"/>
    <row r="14" spans="1:15" ht="5.25" customHeight="1" x14ac:dyDescent="0.25"/>
    <row r="15" spans="1:15" ht="5.25" customHeight="1" x14ac:dyDescent="0.25"/>
    <row r="16" spans="1:15" ht="5.25" customHeight="1" x14ac:dyDescent="0.25"/>
    <row r="17" spans="8:10" ht="5.25" customHeight="1" x14ac:dyDescent="0.25"/>
    <row r="18" spans="8:10" ht="5.25" customHeight="1" x14ac:dyDescent="0.25"/>
    <row r="19" spans="8:10" ht="23.25" x14ac:dyDescent="0.35">
      <c r="H19" s="72" t="s">
        <v>46</v>
      </c>
    </row>
    <row r="21" spans="8:10" x14ac:dyDescent="0.25">
      <c r="H21" s="75" t="s">
        <v>47</v>
      </c>
      <c r="I21" s="41"/>
      <c r="J21" s="75" t="s">
        <v>4</v>
      </c>
    </row>
    <row r="22" spans="8:10" x14ac:dyDescent="0.25">
      <c r="H22" s="73" t="s">
        <v>44</v>
      </c>
      <c r="I22" s="73" t="s">
        <v>17</v>
      </c>
      <c r="J22" s="74" t="s">
        <v>54</v>
      </c>
    </row>
    <row r="23" spans="8:10" x14ac:dyDescent="0.25">
      <c r="H23" t="s">
        <v>54</v>
      </c>
      <c r="J23" s="76"/>
    </row>
    <row r="29" spans="8:10" ht="6.75" customHeight="1" x14ac:dyDescent="0.25"/>
    <row r="30" spans="8:10" ht="6.75" customHeight="1" x14ac:dyDescent="0.25"/>
    <row r="31" spans="8:10" ht="6.75" customHeight="1" x14ac:dyDescent="0.25"/>
    <row r="32" spans="8:10" ht="6.75" customHeight="1" x14ac:dyDescent="0.25"/>
    <row r="33" spans="8:15" ht="6.75" customHeight="1" x14ac:dyDescent="0.25"/>
    <row r="34" spans="8:15" ht="6.75" customHeight="1" x14ac:dyDescent="0.25"/>
    <row r="35" spans="8:15" ht="6.75" customHeight="1" x14ac:dyDescent="0.25"/>
    <row r="36" spans="8:15" ht="6.75" customHeight="1" x14ac:dyDescent="0.25"/>
    <row r="37" spans="8:15" ht="6.75" customHeight="1" x14ac:dyDescent="0.25"/>
    <row r="38" spans="8:15" ht="23.25" x14ac:dyDescent="0.35">
      <c r="H38" s="72" t="s">
        <v>48</v>
      </c>
    </row>
    <row r="40" spans="8:15" x14ac:dyDescent="0.25">
      <c r="H40" s="75" t="s">
        <v>42</v>
      </c>
      <c r="I40" s="41"/>
      <c r="J40" s="69" t="s">
        <v>5</v>
      </c>
    </row>
    <row r="41" spans="8:15" x14ac:dyDescent="0.25">
      <c r="H41" s="73" t="s">
        <v>44</v>
      </c>
      <c r="I41" s="73" t="s">
        <v>17</v>
      </c>
      <c r="J41" s="74" t="s">
        <v>54</v>
      </c>
    </row>
    <row r="42" spans="8:15" x14ac:dyDescent="0.25">
      <c r="H42" t="s">
        <v>54</v>
      </c>
      <c r="J42" s="71"/>
    </row>
    <row r="46" spans="8:15" x14ac:dyDescent="0.25">
      <c r="H46" s="77"/>
      <c r="I46" s="71"/>
      <c r="J46" s="71"/>
      <c r="K46" s="71"/>
      <c r="L46" s="71"/>
      <c r="M46" s="71"/>
      <c r="N46" s="71"/>
      <c r="O46" s="71"/>
    </row>
    <row r="47" spans="8:15" x14ac:dyDescent="0.25">
      <c r="H47" s="70"/>
      <c r="I47" s="71"/>
      <c r="J47" s="71"/>
      <c r="K47" s="71"/>
      <c r="L47" s="71"/>
      <c r="M47" s="71"/>
      <c r="N47" s="71"/>
      <c r="O47" s="71"/>
    </row>
  </sheetData>
  <customSheetViews>
    <customSheetView guid="{869F699B-80B1-4992-A823-5B6B3F472828}">
      <selection activeCell="I5" sqref="I5"/>
      <pageMargins left="0.7" right="0.7" top="0.75" bottom="0.75" header="0.3" footer="0.3"/>
      <pageSetup paperSize="9" orientation="portrait" verticalDpi="0" r:id="rId5"/>
    </customSheetView>
  </customSheetViews>
  <pageMargins left="0.7" right="0.7" top="0.75" bottom="0.75" header="0.3" footer="0.3"/>
  <pageSetup paperSize="9" orientation="portrait" verticalDpi="0" r:id="rId6"/>
  <drawing r:id="rId7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2"/>
  <dimension ref="A1:C19"/>
  <sheetViews>
    <sheetView workbookViewId="0">
      <selection activeCell="B9" sqref="B9"/>
    </sheetView>
  </sheetViews>
  <sheetFormatPr baseColWidth="10" defaultColWidth="11.42578125" defaultRowHeight="15.75" customHeight="1" x14ac:dyDescent="0.2"/>
  <cols>
    <col min="1" max="1" width="23.42578125" style="67" customWidth="1"/>
    <col min="2" max="2" width="36" style="67" customWidth="1"/>
    <col min="3" max="16384" width="11.42578125" style="67"/>
  </cols>
  <sheetData>
    <row r="1" spans="1:3" ht="15.75" customHeight="1" x14ac:dyDescent="0.2">
      <c r="A1" s="65" t="s">
        <v>26</v>
      </c>
      <c r="B1" s="66" t="s">
        <v>58</v>
      </c>
    </row>
    <row r="2" spans="1:3" ht="15.75" customHeight="1" x14ac:dyDescent="0.2">
      <c r="A2" s="65" t="s">
        <v>27</v>
      </c>
      <c r="B2" s="66" t="s">
        <v>28</v>
      </c>
    </row>
    <row r="4" spans="1:3" ht="15.75" customHeight="1" x14ac:dyDescent="0.2">
      <c r="A4" s="52" t="s">
        <v>29</v>
      </c>
      <c r="B4" s="68">
        <f>IFERROR(VLOOKUP("Imprimante HP LJ 1220",Pièces,4,FALSE),0)</f>
        <v>0</v>
      </c>
    </row>
    <row r="5" spans="1:3" ht="15.75" customHeight="1" x14ac:dyDescent="0.2">
      <c r="A5" s="53"/>
      <c r="B5" s="54"/>
    </row>
    <row r="6" spans="1:3" ht="15.75" customHeight="1" x14ac:dyDescent="0.2">
      <c r="A6" s="53"/>
      <c r="B6" s="54"/>
    </row>
    <row r="7" spans="1:3" ht="15.75" customHeight="1" x14ac:dyDescent="0.2">
      <c r="A7" s="53"/>
      <c r="B7" s="54"/>
    </row>
    <row r="8" spans="1:3" ht="15.75" customHeight="1" x14ac:dyDescent="0.2">
      <c r="A8" s="52" t="s">
        <v>30</v>
      </c>
      <c r="B8" s="55"/>
    </row>
    <row r="9" spans="1:3" ht="15.75" customHeight="1" x14ac:dyDescent="0.2">
      <c r="A9" s="56" t="s">
        <v>2</v>
      </c>
      <c r="B9" s="42" t="s">
        <v>2</v>
      </c>
      <c r="C9" s="58">
        <f ca="1">IFERROR(MATCH(VD_Pièce,Liste_Pièces,0)-1,0)</f>
        <v>0</v>
      </c>
    </row>
    <row r="10" spans="1:3" ht="15.75" customHeight="1" x14ac:dyDescent="0.2">
      <c r="A10" s="56" t="s">
        <v>4</v>
      </c>
      <c r="B10" s="42" t="s">
        <v>14</v>
      </c>
      <c r="C10" s="58">
        <f ca="1">IFERROR(MATCH(VD_Fournisseur,Liste_Fournisseurs,0)-1,0)</f>
        <v>0</v>
      </c>
    </row>
    <row r="11" spans="1:3" ht="15.75" customHeight="1" x14ac:dyDescent="0.2">
      <c r="A11" s="56" t="s">
        <v>5</v>
      </c>
      <c r="B11" s="42" t="s">
        <v>14</v>
      </c>
      <c r="C11" s="58">
        <f ca="1">IFERROR(MATCH(VD_Technicien,Liste_Techniciens,0)-1,0)</f>
        <v>0</v>
      </c>
    </row>
    <row r="12" spans="1:3" ht="15.75" customHeight="1" x14ac:dyDescent="0.2">
      <c r="A12" s="56" t="s">
        <v>24</v>
      </c>
      <c r="B12" s="42" t="s">
        <v>39</v>
      </c>
      <c r="C12" s="58">
        <f ca="1">IFERROR(MATCH(VD_Technicien,Liste_Techniciens,0)-1,0)</f>
        <v>0</v>
      </c>
    </row>
    <row r="13" spans="1:3" ht="15.75" customHeight="1" x14ac:dyDescent="0.2">
      <c r="A13" s="53"/>
      <c r="B13" s="54"/>
    </row>
    <row r="14" spans="1:3" ht="15.75" customHeight="1" x14ac:dyDescent="0.2">
      <c r="A14" s="57" t="s">
        <v>31</v>
      </c>
      <c r="B14" s="52"/>
    </row>
    <row r="15" spans="1:3" ht="15.75" customHeight="1" x14ac:dyDescent="0.2">
      <c r="A15" s="43" t="s">
        <v>32</v>
      </c>
      <c r="B15" s="44" t="s">
        <v>34</v>
      </c>
    </row>
    <row r="16" spans="1:3" ht="15.75" customHeight="1" x14ac:dyDescent="0.2">
      <c r="A16" s="43" t="s">
        <v>33</v>
      </c>
      <c r="B16" s="44" t="s">
        <v>34</v>
      </c>
    </row>
    <row r="17" spans="1:2" ht="15.75" customHeight="1" x14ac:dyDescent="0.2">
      <c r="A17" s="43" t="s">
        <v>35</v>
      </c>
      <c r="B17" s="44" t="s">
        <v>34</v>
      </c>
    </row>
    <row r="18" spans="1:2" ht="15.75" customHeight="1" x14ac:dyDescent="0.2">
      <c r="A18" s="43" t="s">
        <v>36</v>
      </c>
      <c r="B18" s="44" t="s">
        <v>34</v>
      </c>
    </row>
    <row r="19" spans="1:2" ht="15.75" customHeight="1" x14ac:dyDescent="0.2">
      <c r="A19" s="57"/>
      <c r="B19" s="52"/>
    </row>
  </sheetData>
  <customSheetViews>
    <customSheetView guid="{869F699B-80B1-4992-A823-5B6B3F472828}">
      <selection activeCell="C18" sqref="C18"/>
      <pageMargins left="0.7" right="0.7" top="0.75" bottom="0.75" header="0.3" footer="0.3"/>
      <pageSetup paperSize="9" orientation="portrait" horizontalDpi="4294967293" verticalDpi="4294967293" r:id="rId1"/>
    </customSheetView>
  </customSheetViews>
  <conditionalFormatting sqref="B9">
    <cfRule type="expression" dxfId="3" priority="5">
      <formula>ISERROR(VLOOKUP(B9,Liste_Pièces,1,FALSE))</formula>
    </cfRule>
  </conditionalFormatting>
  <conditionalFormatting sqref="B10">
    <cfRule type="expression" dxfId="2" priority="3">
      <formula>ISERROR(VLOOKUP(B10,Liste_Fournisseurs,1,FALSE))</formula>
    </cfRule>
  </conditionalFormatting>
  <conditionalFormatting sqref="B11">
    <cfRule type="expression" dxfId="1" priority="2">
      <formula>ISERROR(VLOOKUP(B11,Liste_Techniciens,1,FALSE))</formula>
    </cfRule>
  </conditionalFormatting>
  <conditionalFormatting sqref="B12">
    <cfRule type="expression" dxfId="0" priority="1">
      <formula>ISERROR(VLOOKUP(B12,Liste_Catégories,1,FALSE))</formula>
    </cfRule>
  </conditionalFormatting>
  <dataValidations count="5">
    <dataValidation type="list" allowBlank="1" showInputMessage="1" showErrorMessage="1" errorTitle="Choisissez dans la liste !" error="Choisissez dans la liste !" promptTitle="Choisissez dans la liste" prompt="Choisissez dans la liste" sqref="B15:B18" xr:uid="{00000000-0002-0000-0800-000000000000}">
      <formula1>"oui,non"</formula1>
    </dataValidation>
    <dataValidation type="list" allowBlank="1" showInputMessage="1" showErrorMessage="1" errorTitle="Choisir dans la liste" error="Choisir dans la liste !" sqref="B10" xr:uid="{00000000-0002-0000-0800-000001000000}">
      <formula1>Liste_Fournisseurs</formula1>
    </dataValidation>
    <dataValidation type="list" allowBlank="1" showInputMessage="1" showErrorMessage="1" errorTitle="Choisir dans la liste" error="Choisir dans la liste !" sqref="B9" xr:uid="{00000000-0002-0000-0800-000002000000}">
      <formula1>Liste_Pièces</formula1>
    </dataValidation>
    <dataValidation type="list" allowBlank="1" showInputMessage="1" showErrorMessage="1" errorTitle="Choisir dans la liste" error="Choisir dans la liste !" sqref="B11" xr:uid="{00000000-0002-0000-0800-000003000000}">
      <formula1>Liste_Techniciens</formula1>
    </dataValidation>
    <dataValidation type="list" allowBlank="1" showInputMessage="1" showErrorMessage="1" errorTitle="Choisir dans la liste" error="Choisir dans la liste !" sqref="B12" xr:uid="{00000000-0002-0000-0800-000004000000}">
      <formula1>Liste_Catégories</formula1>
    </dataValidation>
  </dataValidations>
  <pageMargins left="0.7" right="0.7" top="0.75" bottom="0.75" header="0.3" footer="0.3"/>
  <pageSetup paperSize="9" orientation="portrait" horizontalDpi="4294967293" verticalDpi="4294967293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22</vt:i4>
      </vt:variant>
    </vt:vector>
  </HeadingPairs>
  <TitlesOfParts>
    <vt:vector size="32" baseType="lpstr">
      <vt:lpstr>Accueil</vt:lpstr>
      <vt:lpstr>Inventaire</vt:lpstr>
      <vt:lpstr>Feuil1</vt:lpstr>
      <vt:lpstr>Entrées</vt:lpstr>
      <vt:lpstr>Sorties</vt:lpstr>
      <vt:lpstr>Techniciens</vt:lpstr>
      <vt:lpstr>Fournisseurs</vt:lpstr>
      <vt:lpstr>Catégories</vt:lpstr>
      <vt:lpstr>Statistiques</vt:lpstr>
      <vt:lpstr>Paramètres</vt:lpstr>
      <vt:lpstr>Afficher_entêtes</vt:lpstr>
      <vt:lpstr>Afficher_feuilles</vt:lpstr>
      <vt:lpstr>Afficher_formules</vt:lpstr>
      <vt:lpstr>Appliquer_plein_écran</vt:lpstr>
      <vt:lpstr>Catégories</vt:lpstr>
      <vt:lpstr>Cellule_Travail</vt:lpstr>
      <vt:lpstr>Entrées</vt:lpstr>
      <vt:lpstr>Fournisseurs</vt:lpstr>
      <vt:lpstr>Inventaire</vt:lpstr>
      <vt:lpstr>Pièces</vt:lpstr>
      <vt:lpstr>Raison_Sociale</vt:lpstr>
      <vt:lpstr>Sorties</vt:lpstr>
      <vt:lpstr>Techniciens</vt:lpstr>
      <vt:lpstr>Titre</vt:lpstr>
      <vt:lpstr>VD_Catégorie</vt:lpstr>
      <vt:lpstr>VD_Catégorie_Index</vt:lpstr>
      <vt:lpstr>VD_Fournisseur</vt:lpstr>
      <vt:lpstr>VD_Fournisseur_Index</vt:lpstr>
      <vt:lpstr>VD_Pièce</vt:lpstr>
      <vt:lpstr>VD_Pièce_Index</vt:lpstr>
      <vt:lpstr>VD_Technicien</vt:lpstr>
      <vt:lpstr>VD_Technicien_Index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Gestionnaire de Stock</dc:title>
  <cp:lastModifiedBy>SERVICE TECHNIQUE</cp:lastModifiedBy>
  <dcterms:created xsi:type="dcterms:W3CDTF">2013-02-01T10:35:05Z</dcterms:created>
  <dcterms:modified xsi:type="dcterms:W3CDTF">2021-10-25T06:27:26Z</dcterms:modified>
</cp:coreProperties>
</file>