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filterPrivacy="1" codeName="ThisWorkbook"/>
  <xr:revisionPtr revIDLastSave="0" documentId="13_ncr:1_{058DEE88-BA27-4390-9E22-7C3B50E1E7E7}" xr6:coauthVersionLast="46" xr6:coauthVersionMax="46" xr10:uidLastSave="{00000000-0000-0000-0000-000000000000}"/>
  <bookViews>
    <workbookView xWindow="-120" yWindow="-120" windowWidth="20730" windowHeight="11310" activeTab="1" xr2:uid="{00000000-000D-0000-FFFF-FFFF00000000}"/>
  </bookViews>
  <sheets>
    <sheet name="DEMANDEURS" sheetId="1" r:id="rId1"/>
    <sheet name="DEMANDES" sheetId="2" r:id="rId2"/>
    <sheet name="STOCK" sheetId="3" r:id="rId3"/>
  </sheets>
  <definedNames>
    <definedName name="_xlnm._FilterDatabase" localSheetId="1" hidden="1">DEMANDES!$B$1:$Z$1</definedName>
    <definedName name="_xlnm._FilterDatabase" localSheetId="2" hidden="1">STOCK!$A$1:$L$1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3" l="1"/>
  <c r="P2" i="2"/>
  <c r="P3" i="2"/>
  <c r="D9" i="3"/>
  <c r="R4" i="2" l="1"/>
  <c r="K5" i="2"/>
  <c r="D7" i="3"/>
  <c r="D8" i="3"/>
  <c r="K4" i="2"/>
  <c r="R6" i="2"/>
  <c r="R7" i="2"/>
  <c r="P5" i="2" l="1" a="1"/>
  <c r="P5" i="2" s="1"/>
  <c r="Q5" i="2" s="1"/>
  <c r="R5" i="2" s="1"/>
  <c r="D6" i="3"/>
  <c r="D4" i="3" l="1"/>
  <c r="D3" i="3"/>
  <c r="D2" i="3"/>
  <c r="R2" i="2" l="1"/>
  <c r="Q2" i="2"/>
  <c r="Q3" i="2"/>
  <c r="R3" i="2"/>
  <c r="Q23" i="2"/>
  <c r="Q19" i="2"/>
  <c r="Q15" i="2"/>
  <c r="Q12" i="2"/>
  <c r="Q16" i="2"/>
  <c r="Q17" i="2"/>
  <c r="Q18" i="2"/>
  <c r="Q20" i="2"/>
  <c r="Q21" i="2"/>
  <c r="Q22" i="2"/>
  <c r="Q24" i="2"/>
  <c r="Q13" i="2"/>
  <c r="Q1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Q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Si N° de casier écrit en </t>
        </r>
        <r>
          <rPr>
            <b/>
            <sz val="9"/>
            <color indexed="81"/>
            <rFont val="Tahoma"/>
            <family val="2"/>
          </rPr>
          <t>rouge</t>
        </r>
        <r>
          <rPr>
            <sz val="9"/>
            <color indexed="81"/>
            <rFont val="Tahoma"/>
            <family val="2"/>
          </rPr>
          <t xml:space="preserve">, un casier contient le nombre </t>
        </r>
        <r>
          <rPr>
            <b/>
            <sz val="9"/>
            <color indexed="81"/>
            <rFont val="Tahoma"/>
            <family val="2"/>
          </rPr>
          <t>exact</t>
        </r>
        <r>
          <rPr>
            <sz val="9"/>
            <color indexed="81"/>
            <rFont val="Tahoma"/>
            <family val="2"/>
          </rPr>
          <t xml:space="preserve"> de pneu demandé.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<sst xmlns="http://schemas.openxmlformats.org/spreadsheetml/2006/main" count="129" uniqueCount="81">
  <si>
    <t>CONSIGNES DEMANDEURS</t>
  </si>
  <si>
    <t>Date demande</t>
  </si>
  <si>
    <t>Identifiant avec la lettre</t>
  </si>
  <si>
    <t>CA</t>
  </si>
  <si>
    <t>IMMAT</t>
  </si>
  <si>
    <t>CHASSIS</t>
  </si>
  <si>
    <t>Marque</t>
  </si>
  <si>
    <t>Type</t>
  </si>
  <si>
    <t>Taille</t>
  </si>
  <si>
    <t>Indice de charge</t>
  </si>
  <si>
    <t>Indice de vitesse</t>
  </si>
  <si>
    <t>Saison</t>
  </si>
  <si>
    <t>Besoin Qté</t>
  </si>
  <si>
    <t>N° Lot</t>
  </si>
  <si>
    <t>Casier</t>
  </si>
  <si>
    <t>Commande</t>
  </si>
  <si>
    <t>Date de solde</t>
  </si>
  <si>
    <t xml:space="preserve">Etat d'avancement </t>
  </si>
  <si>
    <t>Cout</t>
  </si>
  <si>
    <t>N° de DOSSIER</t>
  </si>
  <si>
    <t>Commentaire</t>
  </si>
  <si>
    <t>Annotations</t>
  </si>
  <si>
    <t>FACTURE ATELIER</t>
  </si>
  <si>
    <t>NOM</t>
  </si>
  <si>
    <t>Nb pneu casier</t>
  </si>
  <si>
    <t>N°lot</t>
  </si>
  <si>
    <t>Stock</t>
  </si>
  <si>
    <t>DOT (Semaine)</t>
  </si>
  <si>
    <t>DOT (Année)</t>
  </si>
  <si>
    <t>Avec jantes</t>
  </si>
  <si>
    <t>MICHELIN</t>
  </si>
  <si>
    <t>MICH</t>
  </si>
  <si>
    <t>V</t>
  </si>
  <si>
    <t>HIVER</t>
  </si>
  <si>
    <t>AA1</t>
  </si>
  <si>
    <t>AA2</t>
  </si>
  <si>
    <t>T</t>
  </si>
  <si>
    <t>300/30R30</t>
  </si>
  <si>
    <t>MICHOU</t>
  </si>
  <si>
    <t>AA3</t>
  </si>
  <si>
    <t>MICHELINE</t>
  </si>
  <si>
    <t>Lignes</t>
  </si>
  <si>
    <t>U673132</t>
  </si>
  <si>
    <t>ABP</t>
  </si>
  <si>
    <t>GA-356-TG</t>
  </si>
  <si>
    <t>TYT832678346</t>
  </si>
  <si>
    <t>BP</t>
  </si>
  <si>
    <t>PILOT SPORT 4</t>
  </si>
  <si>
    <t>205/55R16</t>
  </si>
  <si>
    <t>ERTV</t>
  </si>
  <si>
    <t>ERTVEV</t>
  </si>
  <si>
    <t>300/30R31</t>
  </si>
  <si>
    <t>AA4</t>
  </si>
  <si>
    <t>MICHELINZ</t>
  </si>
  <si>
    <t>Largeur</t>
  </si>
  <si>
    <t>Hauteur</t>
  </si>
  <si>
    <t>Diamètre</t>
  </si>
  <si>
    <t>Lettre</t>
  </si>
  <si>
    <t>R</t>
  </si>
  <si>
    <t>ZR</t>
  </si>
  <si>
    <t>ÉTÉ</t>
  </si>
  <si>
    <t>ERT</t>
  </si>
  <si>
    <t>RTV</t>
  </si>
  <si>
    <t xml:space="preserve"> </t>
  </si>
  <si>
    <t>er4</t>
  </si>
  <si>
    <t>AZE</t>
  </si>
  <si>
    <t>EERT</t>
  </si>
  <si>
    <t>AA-456-RE</t>
  </si>
  <si>
    <t>D3II</t>
  </si>
  <si>
    <t>PILOT SPORT 3</t>
  </si>
  <si>
    <t>PILOT SPORT 6</t>
  </si>
  <si>
    <t>AA20</t>
  </si>
  <si>
    <t>AA-266-RF</t>
  </si>
  <si>
    <t>JUDE76</t>
  </si>
  <si>
    <t>lieu de livraison</t>
  </si>
  <si>
    <t>AA21</t>
  </si>
  <si>
    <t>NE PAS TOUCHER CES COLONNES</t>
  </si>
  <si>
    <t>ERCERC</t>
  </si>
  <si>
    <t>CRCER</t>
  </si>
  <si>
    <t>CERFCRE</t>
  </si>
  <si>
    <t>CRFCF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</si>
</sst>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9" x14ac:knownFonts="1">
    <font>
      <sz val="11"/>
      <color theme="1"/>
      <name val="Calibri"/>
      <family val="2"/>
      <scheme val="minor"/>
    </font>
    <font>
      <b/>
      <sz val="48"/>
      <color rgb="FF00FF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rgb="FF000000"/>
      <name val="Peugeot Style"/>
    </font>
  </fonts>
  <fills count="12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0" xfId="0" applyFill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4" fillId="5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10" xfId="0" applyNumberFormat="1" applyFont="1" applyFill="1" applyBorder="1" applyAlignment="1" applyProtection="1">
      <alignment horizontal="center" vertical="center"/>
      <protection locked="0"/>
    </xf>
    <xf numFmtId="49" fontId="4" fillId="6" borderId="10" xfId="0" applyNumberFormat="1" applyFont="1" applyFill="1" applyBorder="1" applyAlignment="1" applyProtection="1">
      <alignment horizontal="center" vertical="center"/>
      <protection locked="0"/>
    </xf>
    <xf numFmtId="49" fontId="4" fillId="9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10" xfId="0" applyFont="1" applyFill="1" applyBorder="1" applyAlignment="1" applyProtection="1">
      <alignment horizontal="center" vertical="center" wrapText="1"/>
      <protection locked="0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8" borderId="10" xfId="0" applyNumberFormat="1" applyFont="1" applyFill="1" applyBorder="1" applyAlignment="1" applyProtection="1">
      <alignment horizontal="center" vertical="center" wrapText="1"/>
      <protection locked="0"/>
    </xf>
    <xf numFmtId="49" fontId="4" fillId="8" borderId="10" xfId="0" applyNumberFormat="1" applyFont="1" applyFill="1" applyBorder="1" applyAlignment="1">
      <alignment horizontal="center" vertical="center" wrapText="1"/>
    </xf>
    <xf numFmtId="49" fontId="4" fillId="8" borderId="1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0" fillId="0" borderId="9" xfId="0" applyBorder="1"/>
    <xf numFmtId="1" fontId="7" fillId="10" borderId="12" xfId="0" applyNumberFormat="1" applyFont="1" applyFill="1" applyBorder="1" applyAlignment="1">
      <alignment horizontal="center" vertical="center" wrapText="1"/>
    </xf>
    <xf numFmtId="49" fontId="7" fillId="10" borderId="13" xfId="0" applyNumberFormat="1" applyFont="1" applyFill="1" applyBorder="1" applyAlignment="1">
      <alignment horizontal="center" vertical="center" wrapText="1"/>
    </xf>
    <xf numFmtId="0" fontId="7" fillId="10" borderId="13" xfId="0" applyNumberFormat="1" applyFont="1" applyFill="1" applyBorder="1" applyAlignment="1">
      <alignment horizontal="center" vertical="center" wrapText="1"/>
    </xf>
    <xf numFmtId="0" fontId="7" fillId="10" borderId="13" xfId="0" applyFont="1" applyFill="1" applyBorder="1" applyAlignment="1">
      <alignment horizontal="center" vertical="center" wrapText="1"/>
    </xf>
    <xf numFmtId="1" fontId="7" fillId="10" borderId="13" xfId="0" applyNumberFormat="1" applyFont="1" applyFill="1" applyBorder="1" applyAlignment="1">
      <alignment horizontal="center" vertical="center" wrapText="1"/>
    </xf>
    <xf numFmtId="1" fontId="4" fillId="7" borderId="10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4" fontId="4" fillId="5" borderId="10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Border="1"/>
    <xf numFmtId="14" fontId="0" fillId="0" borderId="0" xfId="0" applyNumberFormat="1"/>
    <xf numFmtId="0" fontId="0" fillId="0" borderId="0" xfId="0" applyBorder="1"/>
    <xf numFmtId="0" fontId="0" fillId="0" borderId="14" xfId="0" applyBorder="1"/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9" xfId="0" applyBorder="1" applyAlignment="1">
      <alignment horizontal="right" vertical="center"/>
    </xf>
    <xf numFmtId="0" fontId="0" fillId="0" borderId="9" xfId="0" applyBorder="1" applyAlignment="1">
      <alignment horizontal="left" vertical="center"/>
    </xf>
    <xf numFmtId="0" fontId="0" fillId="11" borderId="0" xfId="0" applyNumberFormat="1" applyFill="1" applyAlignment="1">
      <alignment horizontal="center" vertical="center"/>
    </xf>
    <xf numFmtId="0" fontId="0" fillId="0" borderId="0" xfId="0" applyNumberFormat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233131</xdr:colOff>
      <xdr:row>2</xdr:row>
      <xdr:rowOff>138546</xdr:rowOff>
    </xdr:from>
    <xdr:to>
      <xdr:col>50</xdr:col>
      <xdr:colOff>73272</xdr:colOff>
      <xdr:row>5</xdr:row>
      <xdr:rowOff>311728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51949" y="536864"/>
          <a:ext cx="2333959" cy="126422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9</xdr:row>
          <xdr:rowOff>171450</xdr:rowOff>
        </xdr:from>
        <xdr:to>
          <xdr:col>25</xdr:col>
          <xdr:colOff>247650</xdr:colOff>
          <xdr:row>21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50292" rIns="82296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Peugeot Style"/>
                </a:rPr>
                <a:t>DEMANDE DE PNEU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123825</xdr:colOff>
          <xdr:row>9</xdr:row>
          <xdr:rowOff>171450</xdr:rowOff>
        </xdr:from>
        <xdr:to>
          <xdr:col>45</xdr:col>
          <xdr:colOff>209550</xdr:colOff>
          <xdr:row>21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50292" rIns="82296" bIns="50292" anchor="ctr" upright="1"/>
            <a:lstStyle/>
            <a:p>
              <a:pPr algn="ctr" rtl="0">
                <a:defRPr sz="1000"/>
              </a:pPr>
              <a:r>
                <a:rPr lang="fr-FR" sz="2600" b="0" i="0" u="none" strike="noStrike" baseline="0">
                  <a:solidFill>
                    <a:srgbClr val="000000"/>
                  </a:solidFill>
                  <a:latin typeface="Peugeot Style"/>
                </a:rPr>
                <a:t>MAGASIN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C2:AY6"/>
  <sheetViews>
    <sheetView showGridLines="0" topLeftCell="A4" zoomScale="55" zoomScaleNormal="55" workbookViewId="0">
      <selection activeCell="Y39" sqref="Y39"/>
    </sheetView>
  </sheetViews>
  <sheetFormatPr baseColWidth="10" defaultColWidth="9.140625" defaultRowHeight="15" x14ac:dyDescent="0.25"/>
  <cols>
    <col min="1" max="2" width="9.140625" style="1"/>
    <col min="3" max="51" width="4.140625" style="1" customWidth="1"/>
    <col min="52" max="16384" width="9.140625" style="1"/>
  </cols>
  <sheetData>
    <row r="2" spans="3:51" ht="15.75" thickBot="1" x14ac:dyDescent="0.3"/>
    <row r="3" spans="3:51" ht="29.25" customHeight="1" x14ac:dyDescent="0.25">
      <c r="C3" s="43" t="s">
        <v>0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4"/>
      <c r="AX3" s="44"/>
      <c r="AY3" s="45"/>
    </row>
    <row r="4" spans="3:51" ht="29.25" customHeight="1" x14ac:dyDescent="0.25">
      <c r="C4" s="46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8"/>
    </row>
    <row r="5" spans="3:51" ht="29.25" customHeight="1" x14ac:dyDescent="0.25">
      <c r="C5" s="46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8"/>
    </row>
    <row r="6" spans="3:51" ht="29.25" customHeight="1" thickBot="1" x14ac:dyDescent="0.3">
      <c r="C6" s="49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1"/>
    </row>
  </sheetData>
  <mergeCells count="1">
    <mergeCell ref="C3:AY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7</xdr:col>
                    <xdr:colOff>161925</xdr:colOff>
                    <xdr:row>9</xdr:row>
                    <xdr:rowOff>171450</xdr:rowOff>
                  </from>
                  <to>
                    <xdr:col>25</xdr:col>
                    <xdr:colOff>247650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4_Cliquer">
                <anchor moveWithCells="1" sizeWithCells="1">
                  <from>
                    <xdr:col>27</xdr:col>
                    <xdr:colOff>123825</xdr:colOff>
                    <xdr:row>9</xdr:row>
                    <xdr:rowOff>171450</xdr:rowOff>
                  </from>
                  <to>
                    <xdr:col>45</xdr:col>
                    <xdr:colOff>209550</xdr:colOff>
                    <xdr:row>21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E233"/>
  <sheetViews>
    <sheetView tabSelected="1" zoomScale="85" zoomScaleNormal="85" workbookViewId="0">
      <pane ySplit="1" topLeftCell="A2" activePane="bottomLeft" state="frozen"/>
      <selection activeCell="P1" sqref="P1"/>
      <selection pane="bottomLeft" activeCell="A2" sqref="A2"/>
    </sheetView>
  </sheetViews>
  <sheetFormatPr baseColWidth="10" defaultRowHeight="15" x14ac:dyDescent="0.25"/>
  <cols>
    <col min="1" max="1" width="3.85546875" style="42" customWidth="1"/>
    <col min="2" max="2" width="16" style="27" bestFit="1" customWidth="1"/>
    <col min="3" max="3" width="11.5703125" style="2" bestFit="1" customWidth="1"/>
    <col min="4" max="4" width="17" style="3" bestFit="1" customWidth="1"/>
    <col min="5" max="5" width="9" style="3" bestFit="1" customWidth="1"/>
    <col min="6" max="6" width="13.7109375" style="3" bestFit="1" customWidth="1"/>
    <col min="7" max="7" width="14.7109375" style="3" bestFit="1" customWidth="1"/>
    <col min="8" max="8" width="22.140625" style="3" bestFit="1" customWidth="1"/>
    <col min="9" max="9" width="14.42578125" style="3" bestFit="1" customWidth="1"/>
    <col min="10" max="10" width="13.5703125" style="3" bestFit="1" customWidth="1"/>
    <col min="11" max="11" width="11.5703125" style="3" bestFit="1" customWidth="1"/>
    <col min="12" max="13" width="15.5703125" style="3" bestFit="1" customWidth="1"/>
    <col min="14" max="14" width="13.140625" style="3" bestFit="1" customWidth="1"/>
    <col min="15" max="15" width="17.42578125" style="3" bestFit="1" customWidth="1"/>
    <col min="16" max="16" width="12.5703125" style="22" bestFit="1" customWidth="1"/>
    <col min="17" max="17" width="12.42578125" style="3" bestFit="1" customWidth="1"/>
    <col min="18" max="18" width="15.140625" style="3" bestFit="1" customWidth="1"/>
    <col min="19" max="19" width="17.85546875" style="3" bestFit="1" customWidth="1"/>
    <col min="20" max="20" width="14.28515625" style="3" bestFit="1" customWidth="1"/>
    <col min="21" max="21" width="25.28515625" style="3" bestFit="1" customWidth="1"/>
    <col min="22" max="22" width="11.28515625" style="3" bestFit="1" customWidth="1"/>
    <col min="23" max="23" width="15.140625" style="3" bestFit="1" customWidth="1"/>
    <col min="24" max="24" width="19.85546875" style="3" bestFit="1" customWidth="1"/>
    <col min="25" max="25" width="19" style="3" bestFit="1" customWidth="1"/>
    <col min="26" max="26" width="18.42578125" style="3" bestFit="1" customWidth="1"/>
    <col min="27" max="27" width="13.5703125" style="3" bestFit="1" customWidth="1"/>
    <col min="28" max="28" width="10.5703125" style="3" customWidth="1"/>
  </cols>
  <sheetData>
    <row r="1" spans="1:31" ht="46.5" customHeight="1" x14ac:dyDescent="0.25">
      <c r="A1" s="41" t="s">
        <v>41</v>
      </c>
      <c r="B1" s="25" t="s">
        <v>1</v>
      </c>
      <c r="C1" s="5" t="s">
        <v>23</v>
      </c>
      <c r="D1" s="5" t="s">
        <v>2</v>
      </c>
      <c r="E1" s="6" t="s">
        <v>3</v>
      </c>
      <c r="F1" s="7" t="s">
        <v>4</v>
      </c>
      <c r="G1" s="7" t="s">
        <v>5</v>
      </c>
      <c r="H1" s="8" t="s">
        <v>74</v>
      </c>
      <c r="I1" s="9" t="s">
        <v>6</v>
      </c>
      <c r="J1" s="9" t="s">
        <v>7</v>
      </c>
      <c r="K1" s="9" t="s">
        <v>8</v>
      </c>
      <c r="L1" s="9" t="s">
        <v>9</v>
      </c>
      <c r="M1" s="9" t="s">
        <v>10</v>
      </c>
      <c r="N1" s="9" t="s">
        <v>11</v>
      </c>
      <c r="O1" s="9" t="s">
        <v>12</v>
      </c>
      <c r="P1" s="21" t="s">
        <v>13</v>
      </c>
      <c r="Q1" s="10" t="s">
        <v>14</v>
      </c>
      <c r="R1" s="10" t="s">
        <v>24</v>
      </c>
      <c r="S1" s="10" t="s">
        <v>15</v>
      </c>
      <c r="T1" s="11" t="s">
        <v>16</v>
      </c>
      <c r="U1" s="12" t="s">
        <v>17</v>
      </c>
      <c r="V1" s="11" t="s">
        <v>18</v>
      </c>
      <c r="W1" s="11" t="s">
        <v>19</v>
      </c>
      <c r="X1" s="13" t="s">
        <v>20</v>
      </c>
      <c r="Y1" s="11" t="s">
        <v>21</v>
      </c>
      <c r="Z1" s="14" t="s">
        <v>22</v>
      </c>
      <c r="AA1" s="52" t="s">
        <v>76</v>
      </c>
      <c r="AB1" s="53"/>
      <c r="AC1" s="53"/>
      <c r="AD1" s="53"/>
      <c r="AE1" s="54"/>
    </row>
    <row r="2" spans="1:31" x14ac:dyDescent="0.25">
      <c r="A2" s="42">
        <v>0</v>
      </c>
      <c r="B2" s="26">
        <v>44490</v>
      </c>
      <c r="C2" s="23" t="s">
        <v>80</v>
      </c>
      <c r="D2" s="4" t="s">
        <v>42</v>
      </c>
      <c r="E2" s="4" t="s">
        <v>43</v>
      </c>
      <c r="F2" s="4" t="s">
        <v>44</v>
      </c>
      <c r="G2" s="4" t="s">
        <v>45</v>
      </c>
      <c r="H2" s="4" t="s">
        <v>46</v>
      </c>
      <c r="I2" s="4" t="s">
        <v>30</v>
      </c>
      <c r="J2" s="4" t="s">
        <v>47</v>
      </c>
      <c r="K2" s="4" t="s">
        <v>48</v>
      </c>
      <c r="L2" s="4">
        <v>90</v>
      </c>
      <c r="M2" s="4" t="s">
        <v>32</v>
      </c>
      <c r="N2" s="4" t="s">
        <v>33</v>
      </c>
      <c r="O2" s="4">
        <v>4</v>
      </c>
      <c r="P2" s="24">
        <f>IF(ISBLANK($K2),"",IF(AND($I2=STOCK!$B2,$J2=STOCK!$C2,$K2=STOCK!$D2,$L2=STOCK!$E2,$M2=STOCK!$F2,$N2=STOCK!$G2,$O2&lt;=STOCK!$H2),STOCK!$A2,"HS"))</f>
        <v>1</v>
      </c>
      <c r="Q2" s="4" t="str">
        <f>IFERROR(VLOOKUP($P2,STOCK!A:K,11,FALSE),"")</f>
        <v>AA1</v>
      </c>
      <c r="R2" s="4">
        <f>IFERROR(VLOOKUP($P2,STOCK!$A:$K,8,FALSE),"")</f>
        <v>5</v>
      </c>
      <c r="S2" s="4"/>
      <c r="T2" s="29"/>
      <c r="U2" s="29"/>
      <c r="V2" s="29"/>
      <c r="W2" s="29"/>
      <c r="X2" s="29"/>
      <c r="Y2" s="29"/>
      <c r="Z2" s="4"/>
      <c r="AA2" s="28"/>
      <c r="AB2" s="28"/>
    </row>
    <row r="3" spans="1:31" x14ac:dyDescent="0.25">
      <c r="A3" s="42">
        <v>1</v>
      </c>
      <c r="B3" s="26">
        <v>44494</v>
      </c>
      <c r="C3" s="23" t="s">
        <v>79</v>
      </c>
      <c r="D3" s="4" t="s">
        <v>50</v>
      </c>
      <c r="E3" s="4" t="s">
        <v>49</v>
      </c>
      <c r="F3" s="4"/>
      <c r="G3" s="4"/>
      <c r="H3" s="4"/>
      <c r="I3" s="4" t="s">
        <v>30</v>
      </c>
      <c r="J3" s="4" t="s">
        <v>31</v>
      </c>
      <c r="K3" s="4" t="s">
        <v>37</v>
      </c>
      <c r="L3" s="4">
        <v>90</v>
      </c>
      <c r="M3" s="4" t="s">
        <v>36</v>
      </c>
      <c r="N3" s="4" t="s">
        <v>33</v>
      </c>
      <c r="O3" s="4">
        <v>4</v>
      </c>
      <c r="P3" s="24" t="str">
        <f>IF(ISBLANK($K3),"",IF(AND($I3=STOCK!$B3,$J3=STOCK!$C3,$K3=STOCK!$D3,$L3=STOCK!$E3,$M3=STOCK!$F3,$N3=STOCK!$G3,$O3&lt;=STOCK!$H3),STOCK!$A3,"HS"))</f>
        <v>HS</v>
      </c>
      <c r="Q3" s="4" t="str">
        <f>IFERROR(VLOOKUP($P3,STOCK!A:K,11,FALSE),"")</f>
        <v/>
      </c>
      <c r="R3" s="4" t="str">
        <f>IFERROR(VLOOKUP($P3,STOCK!$A:$K,8,FALSE),"")</f>
        <v/>
      </c>
      <c r="S3" s="4"/>
      <c r="T3" s="28"/>
      <c r="U3" s="28"/>
      <c r="V3" s="28"/>
      <c r="W3" s="28"/>
      <c r="X3" s="28"/>
      <c r="Y3" s="28"/>
      <c r="Z3" s="4"/>
      <c r="AA3" s="28"/>
      <c r="AB3" s="28"/>
    </row>
    <row r="4" spans="1:31" x14ac:dyDescent="0.25">
      <c r="A4" s="42">
        <v>2</v>
      </c>
      <c r="B4" s="26">
        <v>44505</v>
      </c>
      <c r="C4" s="23" t="s">
        <v>78</v>
      </c>
      <c r="D4" s="4" t="s">
        <v>42</v>
      </c>
      <c r="E4" s="4" t="s">
        <v>66</v>
      </c>
      <c r="F4" s="4" t="s">
        <v>67</v>
      </c>
      <c r="G4" s="4" t="s">
        <v>68</v>
      </c>
      <c r="H4" s="4" t="s">
        <v>46</v>
      </c>
      <c r="I4" s="4" t="s">
        <v>30</v>
      </c>
      <c r="J4" s="4" t="s">
        <v>69</v>
      </c>
      <c r="K4" s="4" t="str">
        <f>($AA4&amp;"/"&amp;$AB4&amp;$AC4&amp;$AD4)</f>
        <v>205/40R16</v>
      </c>
      <c r="L4" s="4">
        <v>60</v>
      </c>
      <c r="M4" s="4" t="s">
        <v>32</v>
      </c>
      <c r="N4" s="4" t="s">
        <v>60</v>
      </c>
      <c r="O4" s="4">
        <v>4</v>
      </c>
      <c r="P4" s="24"/>
      <c r="Q4" s="4"/>
      <c r="R4" s="4" t="str">
        <f>IFERROR(VLOOKUP($P4,STOCK!$A:$K,8,FALSE),"")</f>
        <v/>
      </c>
      <c r="S4" s="4"/>
      <c r="T4" s="4"/>
      <c r="U4" s="4"/>
      <c r="V4" s="4"/>
      <c r="W4" s="4"/>
      <c r="X4" s="4"/>
      <c r="Y4" s="4"/>
      <c r="Z4" s="4"/>
      <c r="AA4" s="4">
        <v>205</v>
      </c>
      <c r="AB4" s="4">
        <v>40</v>
      </c>
      <c r="AC4" t="s">
        <v>58</v>
      </c>
      <c r="AD4">
        <v>16</v>
      </c>
    </row>
    <row r="5" spans="1:31" x14ac:dyDescent="0.25">
      <c r="A5" s="42">
        <v>1</v>
      </c>
      <c r="B5" s="26">
        <v>44505</v>
      </c>
      <c r="C5" s="23" t="s">
        <v>77</v>
      </c>
      <c r="D5" s="4" t="s">
        <v>42</v>
      </c>
      <c r="E5" s="4" t="s">
        <v>61</v>
      </c>
      <c r="F5" s="4" t="s">
        <v>72</v>
      </c>
      <c r="G5" s="4" t="s">
        <v>73</v>
      </c>
      <c r="H5" s="4" t="s">
        <v>46</v>
      </c>
      <c r="I5" s="4" t="s">
        <v>30</v>
      </c>
      <c r="J5" s="4" t="s">
        <v>70</v>
      </c>
      <c r="K5" s="4" t="str">
        <f>($AA5&amp;"/"&amp;$AB5&amp;$AC5&amp;$AD5)</f>
        <v>200/20R20</v>
      </c>
      <c r="L5" s="4">
        <v>20</v>
      </c>
      <c r="M5" s="4" t="s">
        <v>36</v>
      </c>
      <c r="N5" s="4" t="s">
        <v>33</v>
      </c>
      <c r="O5" s="4">
        <v>8</v>
      </c>
      <c r="P5" s="24" cm="1">
        <f t="array" ref="P5">_xlfn.XLOOKUP(K5&amp;L5&amp;M5&amp;N5,STOCK!D:D&amp;STOCK!E:E&amp;STOCK!F:F&amp;STOCK!G:G,STOCK!A:A)</f>
        <v>10</v>
      </c>
      <c r="Q5" s="4" t="str">
        <f>_xlfn.XLOOKUP(P5,STOCK!A:A,STOCK!K:K)</f>
        <v>AA20</v>
      </c>
      <c r="R5" s="4">
        <f>_xlfn.XLOOKUP(Q5,STOCK!K:K,STOCK!H:H)</f>
        <v>20</v>
      </c>
      <c r="S5" s="4"/>
      <c r="T5" s="4"/>
      <c r="U5" s="4"/>
      <c r="V5" s="4"/>
      <c r="W5" s="4"/>
      <c r="X5" s="4"/>
      <c r="Y5" s="4"/>
      <c r="Z5" s="4"/>
      <c r="AA5" s="4">
        <v>200</v>
      </c>
      <c r="AB5" s="4">
        <v>20</v>
      </c>
      <c r="AC5" t="s">
        <v>58</v>
      </c>
      <c r="AD5">
        <v>20</v>
      </c>
    </row>
    <row r="6" spans="1:31" x14ac:dyDescent="0.25">
      <c r="B6" s="26"/>
      <c r="C6" s="2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4"/>
      <c r="Q6" s="4"/>
      <c r="R6" s="4" t="str">
        <f>IFERROR(VLOOKUP($P6,STOCK!A:K,8,FALSE),"")</f>
        <v/>
      </c>
      <c r="S6" s="4"/>
      <c r="T6" s="4"/>
      <c r="U6" s="4"/>
      <c r="V6" s="4"/>
      <c r="W6" s="4"/>
      <c r="X6" s="4"/>
      <c r="Y6" s="4"/>
      <c r="Z6" s="4"/>
      <c r="AA6" s="4"/>
      <c r="AB6" s="4"/>
    </row>
    <row r="7" spans="1:31" x14ac:dyDescent="0.25">
      <c r="B7" s="26"/>
      <c r="C7" s="23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24"/>
      <c r="Q7" s="4"/>
      <c r="R7" s="4" t="str">
        <f>IFERROR(VLOOKUP($P7,STOCK!A:K,8,FALSE),"")</f>
        <v/>
      </c>
      <c r="S7" s="4"/>
      <c r="T7" s="4"/>
      <c r="U7" s="4"/>
      <c r="V7" s="4"/>
      <c r="W7" s="4"/>
      <c r="X7" s="4"/>
      <c r="Y7" s="4"/>
      <c r="Z7" s="4"/>
      <c r="AA7" s="4"/>
      <c r="AB7" s="4"/>
    </row>
    <row r="8" spans="1:31" x14ac:dyDescent="0.25">
      <c r="B8" s="26"/>
      <c r="C8" s="2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2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31" x14ac:dyDescent="0.25">
      <c r="B9" s="26"/>
      <c r="C9" s="23"/>
      <c r="D9" s="4"/>
      <c r="E9" s="4"/>
      <c r="F9" s="23"/>
      <c r="G9" s="4"/>
      <c r="H9" s="4"/>
      <c r="I9" s="4"/>
      <c r="J9" s="4"/>
      <c r="K9" s="4"/>
      <c r="L9" s="4"/>
      <c r="M9" s="4"/>
      <c r="N9" s="4"/>
      <c r="O9" s="4"/>
      <c r="P9" s="2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31" x14ac:dyDescent="0.25">
      <c r="B10" s="26"/>
      <c r="C10" s="23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2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31" x14ac:dyDescent="0.25">
      <c r="B11" s="26"/>
      <c r="C11" s="23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2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31" x14ac:dyDescent="0.25">
      <c r="B12" s="26"/>
      <c r="C12" s="23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24"/>
      <c r="Q12" s="4" t="str">
        <f>IF(ISNUMBER($P12),STOCK!$K18,"")</f>
        <v/>
      </c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31" x14ac:dyDescent="0.25">
      <c r="B13" s="26"/>
      <c r="C13" s="23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24"/>
      <c r="Q13" s="4" t="str">
        <f>IF(ISNUMBER($P13),STOCK!$K19,"")</f>
        <v/>
      </c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31" x14ac:dyDescent="0.25">
      <c r="B14" s="26"/>
      <c r="C14" s="23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24"/>
      <c r="Q14" s="4" t="str">
        <f>IF(ISNUMBER($P14),STOCK!$K20,"")</f>
        <v/>
      </c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31" x14ac:dyDescent="0.25">
      <c r="B15" s="26"/>
      <c r="C15" s="23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24"/>
      <c r="Q15" s="4" t="str">
        <f>IF(ISNUMBER($P15),STOCK!$K21,"")</f>
        <v/>
      </c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31" x14ac:dyDescent="0.25">
      <c r="B16" s="26"/>
      <c r="C16" s="23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24"/>
      <c r="Q16" s="4" t="str">
        <f>IF(ISNUMBER($P16),STOCK!$K22,"")</f>
        <v/>
      </c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2:28" x14ac:dyDescent="0.25">
      <c r="B17" s="26"/>
      <c r="C17" s="23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24"/>
      <c r="Q17" s="4" t="str">
        <f>IF(ISNUMBER($P17),STOCK!$K23,"")</f>
        <v/>
      </c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2:28" x14ac:dyDescent="0.25">
      <c r="B18" s="26"/>
      <c r="C18" s="23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24"/>
      <c r="Q18" s="4" t="str">
        <f>IF(ISNUMBER($P18),STOCK!$K24,"")</f>
        <v/>
      </c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2:28" x14ac:dyDescent="0.25">
      <c r="B19" s="26"/>
      <c r="C19" s="23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24"/>
      <c r="Q19" s="4" t="str">
        <f>IF(ISNUMBER($P19),STOCK!$K25,"")</f>
        <v/>
      </c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2:28" x14ac:dyDescent="0.25">
      <c r="B20" s="26"/>
      <c r="C20" s="23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24"/>
      <c r="Q20" s="4" t="str">
        <f>IF(ISNUMBER($P20),STOCK!$K26,"")</f>
        <v/>
      </c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2:28" x14ac:dyDescent="0.25">
      <c r="B21" s="26"/>
      <c r="C21" s="23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24"/>
      <c r="Q21" s="4" t="str">
        <f>IF(ISNUMBER($P21),STOCK!$K27,"")</f>
        <v/>
      </c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2:28" x14ac:dyDescent="0.25">
      <c r="B22" s="26"/>
      <c r="C22" s="23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24"/>
      <c r="Q22" s="4" t="str">
        <f>IF(ISNUMBER($P22),STOCK!$K28,"")</f>
        <v/>
      </c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2:28" x14ac:dyDescent="0.25">
      <c r="B23" s="26"/>
      <c r="C23" s="23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24"/>
      <c r="Q23" s="4" t="str">
        <f>IF(ISNUMBER($P23),STOCK!$K29,"")</f>
        <v/>
      </c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2:28" x14ac:dyDescent="0.25">
      <c r="B24" s="26"/>
      <c r="C24" s="23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24"/>
      <c r="Q24" s="4" t="str">
        <f>IF(ISNUMBER($P24),STOCK!$K30,"")</f>
        <v/>
      </c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2:28" x14ac:dyDescent="0.25">
      <c r="B25" s="26"/>
      <c r="C25" s="23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2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2:28" x14ac:dyDescent="0.25">
      <c r="B26" s="26"/>
      <c r="C26" s="23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2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2:28" x14ac:dyDescent="0.25">
      <c r="B27" s="26"/>
      <c r="C27" s="23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2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2:28" x14ac:dyDescent="0.25">
      <c r="B28" s="26"/>
      <c r="C28" s="23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2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2:28" x14ac:dyDescent="0.25">
      <c r="B29" s="26"/>
      <c r="C29" s="23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2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2:28" x14ac:dyDescent="0.25">
      <c r="B30" s="26"/>
      <c r="C30" s="23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2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2:28" x14ac:dyDescent="0.25">
      <c r="B31" s="26"/>
      <c r="C31" s="23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2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2:28" x14ac:dyDescent="0.25">
      <c r="B32" s="26"/>
      <c r="C32" s="23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2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2:28" x14ac:dyDescent="0.25">
      <c r="B33" s="26"/>
      <c r="C33" s="2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2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2:28" x14ac:dyDescent="0.25">
      <c r="B34" s="26"/>
      <c r="C34" s="23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2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2:28" x14ac:dyDescent="0.25">
      <c r="B35" s="26"/>
      <c r="C35" s="23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2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2:28" x14ac:dyDescent="0.25">
      <c r="B36" s="26"/>
      <c r="C36" s="23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2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2:28" x14ac:dyDescent="0.25">
      <c r="B37" s="26"/>
      <c r="C37" s="23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2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2:28" x14ac:dyDescent="0.25">
      <c r="B38" s="26"/>
      <c r="C38" s="23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2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2:28" x14ac:dyDescent="0.25">
      <c r="B39" s="26"/>
      <c r="C39" s="23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2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2:28" x14ac:dyDescent="0.25">
      <c r="B40" s="26"/>
      <c r="C40" s="23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2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2:28" x14ac:dyDescent="0.25">
      <c r="B41" s="26"/>
      <c r="C41" s="23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2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2:28" x14ac:dyDescent="0.25">
      <c r="B42" s="26"/>
      <c r="C42" s="23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2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2:28" x14ac:dyDescent="0.25">
      <c r="B43" s="26"/>
      <c r="C43" s="23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2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2:28" x14ac:dyDescent="0.25">
      <c r="B44" s="26"/>
      <c r="C44" s="23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2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2:28" x14ac:dyDescent="0.25">
      <c r="B45" s="26"/>
      <c r="C45" s="23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2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2:28" x14ac:dyDescent="0.25">
      <c r="B46" s="26"/>
      <c r="C46" s="23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2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2:28" x14ac:dyDescent="0.25">
      <c r="B47" s="26"/>
      <c r="C47" s="23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2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2:28" x14ac:dyDescent="0.25">
      <c r="B48" s="26"/>
      <c r="C48" s="23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2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2:28" x14ac:dyDescent="0.25">
      <c r="B49" s="26"/>
      <c r="C49" s="23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2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2:28" x14ac:dyDescent="0.25">
      <c r="B50" s="26"/>
      <c r="C50" s="23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2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2:28" x14ac:dyDescent="0.25">
      <c r="B51" s="26"/>
      <c r="C51" s="23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2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2:28" x14ac:dyDescent="0.25">
      <c r="B52" s="26"/>
      <c r="C52" s="23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2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2:28" x14ac:dyDescent="0.25">
      <c r="B53" s="26"/>
      <c r="C53" s="23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2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2:28" x14ac:dyDescent="0.25">
      <c r="B54" s="26"/>
      <c r="C54" s="23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2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2:28" x14ac:dyDescent="0.25">
      <c r="B55" s="26"/>
      <c r="C55" s="23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2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2:28" x14ac:dyDescent="0.25">
      <c r="B56" s="26"/>
      <c r="C56" s="23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2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2:28" x14ac:dyDescent="0.25">
      <c r="B57" s="26"/>
      <c r="C57" s="23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2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2:28" x14ac:dyDescent="0.25">
      <c r="B58" s="26"/>
      <c r="C58" s="23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2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2:28" x14ac:dyDescent="0.25">
      <c r="B59" s="26"/>
      <c r="C59" s="23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2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2:28" x14ac:dyDescent="0.25">
      <c r="B60" s="26"/>
      <c r="C60" s="23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2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2:28" x14ac:dyDescent="0.25">
      <c r="B61" s="26"/>
      <c r="C61" s="23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2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2:28" x14ac:dyDescent="0.25">
      <c r="B62" s="26"/>
      <c r="C62" s="23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2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2:28" x14ac:dyDescent="0.25">
      <c r="B63" s="26"/>
      <c r="C63" s="23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2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2:28" x14ac:dyDescent="0.25">
      <c r="B64" s="26"/>
      <c r="C64" s="23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2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2:28" x14ac:dyDescent="0.25">
      <c r="B65" s="26"/>
      <c r="C65" s="23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2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2:28" x14ac:dyDescent="0.25">
      <c r="B66" s="26"/>
      <c r="C66" s="23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2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2:28" x14ac:dyDescent="0.25">
      <c r="B67" s="26"/>
      <c r="C67" s="23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2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2:28" x14ac:dyDescent="0.25">
      <c r="B68" s="26"/>
      <c r="C68" s="23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2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2:28" x14ac:dyDescent="0.25">
      <c r="B69" s="26"/>
      <c r="C69" s="23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2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2:28" x14ac:dyDescent="0.25">
      <c r="B70" s="26"/>
      <c r="C70" s="23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2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2:28" x14ac:dyDescent="0.25">
      <c r="B71" s="26"/>
      <c r="C71" s="23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2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2:28" x14ac:dyDescent="0.25">
      <c r="B72" s="26"/>
      <c r="C72" s="23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2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2:28" x14ac:dyDescent="0.25">
      <c r="B73" s="26"/>
      <c r="C73" s="23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2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2:28" x14ac:dyDescent="0.25">
      <c r="B74" s="26"/>
      <c r="C74" s="23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2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2:28" x14ac:dyDescent="0.25">
      <c r="B75" s="26"/>
      <c r="C75" s="23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2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2:28" x14ac:dyDescent="0.25">
      <c r="B76" s="26"/>
      <c r="C76" s="23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2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2:28" x14ac:dyDescent="0.25">
      <c r="B77" s="26"/>
      <c r="C77" s="23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2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2:28" x14ac:dyDescent="0.25">
      <c r="B78" s="26"/>
      <c r="C78" s="23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2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2:28" x14ac:dyDescent="0.25">
      <c r="B79" s="26"/>
      <c r="C79" s="23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2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2:28" x14ac:dyDescent="0.25">
      <c r="B80" s="26"/>
      <c r="C80" s="23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2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2:28" x14ac:dyDescent="0.25">
      <c r="B81" s="26"/>
      <c r="C81" s="23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2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2:28" x14ac:dyDescent="0.25">
      <c r="B82" s="26"/>
      <c r="C82" s="23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2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2:28" x14ac:dyDescent="0.25">
      <c r="B83" s="26"/>
      <c r="C83" s="23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2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2:28" x14ac:dyDescent="0.25">
      <c r="B84" s="26"/>
      <c r="C84" s="23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2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2:28" x14ac:dyDescent="0.25">
      <c r="B85" s="26"/>
      <c r="C85" s="23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2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2:28" x14ac:dyDescent="0.25">
      <c r="B86" s="26"/>
      <c r="C86" s="23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2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2:28" x14ac:dyDescent="0.25">
      <c r="B87" s="26"/>
      <c r="C87" s="23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2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2:28" x14ac:dyDescent="0.25">
      <c r="B88" s="26"/>
      <c r="C88" s="23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2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2:28" x14ac:dyDescent="0.25">
      <c r="B89" s="26"/>
      <c r="C89" s="23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2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2:28" x14ac:dyDescent="0.25">
      <c r="B90" s="26"/>
      <c r="C90" s="23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2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2:28" x14ac:dyDescent="0.25">
      <c r="B91" s="26"/>
      <c r="C91" s="23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2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2:28" x14ac:dyDescent="0.25">
      <c r="B92" s="26"/>
      <c r="C92" s="23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2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2:28" x14ac:dyDescent="0.25">
      <c r="B93" s="26"/>
      <c r="C93" s="23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2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2:28" x14ac:dyDescent="0.25">
      <c r="B94" s="26"/>
      <c r="C94" s="23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2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2:28" x14ac:dyDescent="0.25">
      <c r="B95" s="26"/>
      <c r="C95" s="23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2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2:28" x14ac:dyDescent="0.25">
      <c r="B96" s="26"/>
      <c r="C96" s="23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2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2:28" x14ac:dyDescent="0.25">
      <c r="B97" s="26"/>
      <c r="C97" s="23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2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2:28" x14ac:dyDescent="0.25">
      <c r="B98" s="26"/>
      <c r="C98" s="23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2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2:28" x14ac:dyDescent="0.25">
      <c r="B99" s="26"/>
      <c r="C99" s="23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2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2:28" x14ac:dyDescent="0.25">
      <c r="B100" s="26"/>
      <c r="C100" s="23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2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2:28" x14ac:dyDescent="0.25">
      <c r="B101" s="26"/>
      <c r="C101" s="23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2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2:28" x14ac:dyDescent="0.25">
      <c r="B102" s="26"/>
      <c r="C102" s="23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2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2:28" x14ac:dyDescent="0.25">
      <c r="B103" s="26"/>
      <c r="C103" s="23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2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2:28" x14ac:dyDescent="0.25">
      <c r="B104" s="26"/>
      <c r="C104" s="23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2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2:28" x14ac:dyDescent="0.25">
      <c r="B105" s="26"/>
      <c r="C105" s="23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2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2:28" x14ac:dyDescent="0.25">
      <c r="B106" s="26"/>
      <c r="C106" s="23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2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2:28" x14ac:dyDescent="0.25">
      <c r="B107" s="26"/>
      <c r="C107" s="23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2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2:28" x14ac:dyDescent="0.25">
      <c r="B108" s="26"/>
      <c r="C108" s="23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2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2:28" x14ac:dyDescent="0.25">
      <c r="B109" s="26"/>
      <c r="C109" s="23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2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2:28" x14ac:dyDescent="0.25">
      <c r="B110" s="26"/>
      <c r="C110" s="23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2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2:28" x14ac:dyDescent="0.25">
      <c r="B111" s="26"/>
      <c r="C111" s="23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2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2:28" x14ac:dyDescent="0.25">
      <c r="B112" s="26"/>
      <c r="C112" s="23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2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2:28" x14ac:dyDescent="0.25">
      <c r="B113" s="26"/>
      <c r="C113" s="23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2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2:28" x14ac:dyDescent="0.25">
      <c r="B114" s="26"/>
      <c r="C114" s="23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2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2:28" x14ac:dyDescent="0.25">
      <c r="B115" s="26"/>
      <c r="C115" s="23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2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2:28" x14ac:dyDescent="0.25">
      <c r="B116" s="26"/>
      <c r="C116" s="23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2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2:28" x14ac:dyDescent="0.25">
      <c r="B117" s="26"/>
      <c r="C117" s="23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2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2:28" x14ac:dyDescent="0.25">
      <c r="B118" s="26"/>
      <c r="C118" s="23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2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2:28" x14ac:dyDescent="0.25">
      <c r="B119" s="26"/>
      <c r="C119" s="23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2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2:28" x14ac:dyDescent="0.25">
      <c r="B120" s="26"/>
      <c r="C120" s="23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2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2:28" x14ac:dyDescent="0.25">
      <c r="B121" s="26"/>
      <c r="C121" s="23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2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2:28" x14ac:dyDescent="0.25">
      <c r="B122" s="26"/>
      <c r="C122" s="23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2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2:28" x14ac:dyDescent="0.25">
      <c r="B123" s="26"/>
      <c r="C123" s="23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2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2:28" x14ac:dyDescent="0.25">
      <c r="B124" s="26"/>
      <c r="C124" s="23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2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2:28" x14ac:dyDescent="0.25">
      <c r="B125" s="26"/>
      <c r="C125" s="23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2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2:28" x14ac:dyDescent="0.25">
      <c r="B126" s="26"/>
      <c r="C126" s="23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2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2:28" x14ac:dyDescent="0.25">
      <c r="B127" s="26"/>
      <c r="C127" s="23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2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2:28" x14ac:dyDescent="0.25">
      <c r="B128" s="26"/>
      <c r="C128" s="23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2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2:28" x14ac:dyDescent="0.25">
      <c r="B129" s="26"/>
      <c r="C129" s="23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2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2:28" x14ac:dyDescent="0.25">
      <c r="B130" s="26"/>
      <c r="C130" s="23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2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2:28" x14ac:dyDescent="0.25">
      <c r="B131" s="26"/>
      <c r="C131" s="23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2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2:28" x14ac:dyDescent="0.25">
      <c r="B132" s="26"/>
      <c r="C132" s="23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2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2:28" x14ac:dyDescent="0.25">
      <c r="B133" s="26"/>
      <c r="C133" s="23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2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2:28" x14ac:dyDescent="0.25">
      <c r="B134" s="26"/>
      <c r="C134" s="23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2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2:28" x14ac:dyDescent="0.25">
      <c r="B135" s="26"/>
      <c r="C135" s="23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2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2:28" x14ac:dyDescent="0.25">
      <c r="B136" s="26"/>
      <c r="C136" s="23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2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2:28" x14ac:dyDescent="0.25">
      <c r="B137" s="26"/>
      <c r="C137" s="23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2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2:28" x14ac:dyDescent="0.25">
      <c r="B138" s="26"/>
      <c r="C138" s="23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2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2:28" x14ac:dyDescent="0.25">
      <c r="B139" s="26"/>
      <c r="C139" s="23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2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2:28" x14ac:dyDescent="0.25">
      <c r="B140" s="26"/>
      <c r="C140" s="23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2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2:28" x14ac:dyDescent="0.25">
      <c r="B141" s="26"/>
      <c r="C141" s="23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2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2:28" x14ac:dyDescent="0.25">
      <c r="B142" s="26"/>
      <c r="C142" s="23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2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2:28" x14ac:dyDescent="0.25">
      <c r="B143" s="26"/>
      <c r="C143" s="23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2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2:28" x14ac:dyDescent="0.25">
      <c r="B144" s="26"/>
      <c r="C144" s="23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2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2:28" x14ac:dyDescent="0.25">
      <c r="B145" s="26"/>
      <c r="C145" s="23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2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2:28" x14ac:dyDescent="0.25">
      <c r="B146" s="26"/>
      <c r="C146" s="23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2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2:28" x14ac:dyDescent="0.25">
      <c r="B147" s="26"/>
      <c r="C147" s="23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2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2:28" x14ac:dyDescent="0.25">
      <c r="B148" s="26"/>
      <c r="C148" s="23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2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2:28" x14ac:dyDescent="0.25">
      <c r="B149" s="26"/>
      <c r="C149" s="23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2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2:28" x14ac:dyDescent="0.25">
      <c r="B150" s="26"/>
      <c r="C150" s="23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2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2:28" x14ac:dyDescent="0.25">
      <c r="B151" s="26"/>
      <c r="C151" s="23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2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2:28" x14ac:dyDescent="0.25">
      <c r="B152" s="26"/>
      <c r="C152" s="23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2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2:28" x14ac:dyDescent="0.25">
      <c r="B153" s="26"/>
      <c r="C153" s="23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2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2:28" x14ac:dyDescent="0.25">
      <c r="B154" s="26"/>
      <c r="C154" s="23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2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2:28" x14ac:dyDescent="0.25">
      <c r="B155" s="26"/>
      <c r="C155" s="23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2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2:28" x14ac:dyDescent="0.25">
      <c r="B156" s="26"/>
      <c r="C156" s="23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2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2:28" x14ac:dyDescent="0.25">
      <c r="B157" s="26"/>
      <c r="C157" s="23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2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2:28" x14ac:dyDescent="0.25">
      <c r="B158" s="26"/>
      <c r="C158" s="23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2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2:28" x14ac:dyDescent="0.25">
      <c r="B159" s="26"/>
      <c r="C159" s="23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2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2:28" x14ac:dyDescent="0.25">
      <c r="B160" s="26"/>
      <c r="C160" s="23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2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2:28" x14ac:dyDescent="0.25">
      <c r="B161" s="26"/>
      <c r="C161" s="23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2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2:28" x14ac:dyDescent="0.25">
      <c r="B162" s="26"/>
      <c r="C162" s="23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2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2:28" x14ac:dyDescent="0.25">
      <c r="B163" s="26"/>
      <c r="C163" s="23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2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2:28" x14ac:dyDescent="0.25">
      <c r="B164" s="26"/>
      <c r="C164" s="23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2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2:28" x14ac:dyDescent="0.25">
      <c r="B165" s="26"/>
      <c r="C165" s="23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2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2:28" x14ac:dyDescent="0.25">
      <c r="B166" s="26"/>
      <c r="C166" s="23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2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2:28" x14ac:dyDescent="0.25">
      <c r="B167" s="26"/>
      <c r="C167" s="23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2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2:28" x14ac:dyDescent="0.25">
      <c r="B168" s="26"/>
      <c r="C168" s="23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2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2:28" x14ac:dyDescent="0.25">
      <c r="B169" s="26"/>
      <c r="C169" s="23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2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2:28" x14ac:dyDescent="0.25">
      <c r="B170" s="26"/>
      <c r="C170" s="23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2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2:28" x14ac:dyDescent="0.25">
      <c r="B171" s="26"/>
      <c r="C171" s="23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2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2:28" x14ac:dyDescent="0.25">
      <c r="B172" s="26"/>
      <c r="C172" s="23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2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2:28" x14ac:dyDescent="0.25">
      <c r="B173" s="26"/>
      <c r="C173" s="23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2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2:28" x14ac:dyDescent="0.25">
      <c r="B174" s="26"/>
      <c r="C174" s="23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2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2:28" x14ac:dyDescent="0.25">
      <c r="B175" s="26"/>
      <c r="C175" s="23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2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2:28" x14ac:dyDescent="0.25">
      <c r="B176" s="26"/>
      <c r="C176" s="23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2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2:28" x14ac:dyDescent="0.25">
      <c r="B177" s="26"/>
      <c r="C177" s="23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2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2:28" x14ac:dyDescent="0.25">
      <c r="B178" s="26"/>
      <c r="C178" s="23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2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2:28" x14ac:dyDescent="0.25">
      <c r="B179" s="26"/>
      <c r="C179" s="23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2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2:28" x14ac:dyDescent="0.25">
      <c r="B180" s="26"/>
      <c r="C180" s="23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2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2:28" x14ac:dyDescent="0.25">
      <c r="B181" s="26"/>
      <c r="C181" s="23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2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2:28" x14ac:dyDescent="0.25">
      <c r="B182" s="26"/>
      <c r="C182" s="23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2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2:28" x14ac:dyDescent="0.25">
      <c r="B183" s="26"/>
      <c r="C183" s="2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2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2:28" x14ac:dyDescent="0.25">
      <c r="B184" s="26"/>
      <c r="C184" s="23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2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2:28" x14ac:dyDescent="0.25">
      <c r="B185" s="26"/>
      <c r="C185" s="23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2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2:28" x14ac:dyDescent="0.25">
      <c r="B186" s="26"/>
      <c r="C186" s="23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2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2:28" x14ac:dyDescent="0.25">
      <c r="B187" s="26"/>
      <c r="C187" s="23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2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2:28" x14ac:dyDescent="0.25">
      <c r="B188" s="26"/>
      <c r="C188" s="23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2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2:28" x14ac:dyDescent="0.25">
      <c r="B189" s="26"/>
      <c r="C189" s="23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2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2:28" x14ac:dyDescent="0.25">
      <c r="B190" s="26"/>
      <c r="C190" s="23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2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2:28" x14ac:dyDescent="0.25">
      <c r="B191" s="26"/>
      <c r="C191" s="23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2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2:28" x14ac:dyDescent="0.25">
      <c r="B192" s="26"/>
      <c r="C192" s="23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2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2:28" x14ac:dyDescent="0.25">
      <c r="B193" s="26"/>
      <c r="C193" s="23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2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2:28" x14ac:dyDescent="0.25">
      <c r="B194" s="26"/>
      <c r="C194" s="23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2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2:28" x14ac:dyDescent="0.25">
      <c r="B195" s="26"/>
      <c r="C195" s="23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2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2:28" x14ac:dyDescent="0.25">
      <c r="B196" s="26"/>
      <c r="C196" s="23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2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2:28" x14ac:dyDescent="0.25">
      <c r="B197" s="26"/>
      <c r="C197" s="23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2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2:28" x14ac:dyDescent="0.25">
      <c r="B198" s="26"/>
      <c r="C198" s="23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2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2:28" x14ac:dyDescent="0.25">
      <c r="B199" s="26"/>
      <c r="C199" s="23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2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2:28" x14ac:dyDescent="0.25">
      <c r="B200" s="26"/>
      <c r="C200" s="23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2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2:28" x14ac:dyDescent="0.25">
      <c r="B201" s="26"/>
      <c r="C201" s="23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2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2:28" x14ac:dyDescent="0.25">
      <c r="B202" s="26"/>
      <c r="C202" s="23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2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2:28" x14ac:dyDescent="0.25">
      <c r="B203" s="26"/>
      <c r="C203" s="23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2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2:28" x14ac:dyDescent="0.25">
      <c r="B204" s="26"/>
      <c r="C204" s="23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2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2:28" x14ac:dyDescent="0.25">
      <c r="B205" s="26"/>
      <c r="C205" s="23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2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2:28" x14ac:dyDescent="0.25">
      <c r="B206" s="26"/>
      <c r="C206" s="23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2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2:28" x14ac:dyDescent="0.25">
      <c r="B207" s="26"/>
      <c r="C207" s="23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2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2:28" x14ac:dyDescent="0.25">
      <c r="B208" s="26"/>
      <c r="C208" s="23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2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2:28" x14ac:dyDescent="0.25">
      <c r="B209" s="26"/>
      <c r="C209" s="23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2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2:28" x14ac:dyDescent="0.25">
      <c r="B210" s="26"/>
      <c r="C210" s="23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2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2:28" x14ac:dyDescent="0.25">
      <c r="B211" s="26"/>
      <c r="C211" s="23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2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2:28" x14ac:dyDescent="0.25">
      <c r="B212" s="26"/>
      <c r="C212" s="23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2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2:28" x14ac:dyDescent="0.25">
      <c r="B213" s="26"/>
      <c r="C213" s="2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2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2:28" x14ac:dyDescent="0.25">
      <c r="B214" s="26"/>
      <c r="C214" s="23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2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2:28" x14ac:dyDescent="0.25">
      <c r="B215" s="26"/>
      <c r="C215" s="23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2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2:28" x14ac:dyDescent="0.25">
      <c r="B216" s="26"/>
      <c r="C216" s="23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2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2:28" x14ac:dyDescent="0.25">
      <c r="B217" s="26"/>
      <c r="C217" s="23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2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2:28" x14ac:dyDescent="0.25">
      <c r="B218" s="26"/>
      <c r="C218" s="23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2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2:28" x14ac:dyDescent="0.25">
      <c r="B219" s="26"/>
      <c r="C219" s="23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2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2:28" x14ac:dyDescent="0.25">
      <c r="B220" s="26"/>
      <c r="C220" s="23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2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2:28" x14ac:dyDescent="0.25">
      <c r="B221" s="26"/>
      <c r="C221" s="23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2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2:28" x14ac:dyDescent="0.25">
      <c r="B222" s="26"/>
      <c r="C222" s="23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2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2:28" x14ac:dyDescent="0.25">
      <c r="B223" s="26"/>
      <c r="C223" s="23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2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2:28" x14ac:dyDescent="0.25">
      <c r="B224" s="26"/>
      <c r="C224" s="23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2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2:28" x14ac:dyDescent="0.25">
      <c r="B225" s="26"/>
      <c r="C225" s="23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2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2:28" x14ac:dyDescent="0.25">
      <c r="B226" s="26"/>
      <c r="C226" s="23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2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2:28" x14ac:dyDescent="0.25">
      <c r="B227" s="26"/>
      <c r="C227" s="23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2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2:28" x14ac:dyDescent="0.25">
      <c r="B228" s="26"/>
      <c r="C228" s="23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2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2:28" x14ac:dyDescent="0.25">
      <c r="B229" s="26"/>
      <c r="C229" s="23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2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2:28" x14ac:dyDescent="0.25">
      <c r="B230" s="26"/>
      <c r="C230" s="23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2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2:28" x14ac:dyDescent="0.25">
      <c r="B231" s="26"/>
      <c r="C231" s="23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2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2:28" x14ac:dyDescent="0.25">
      <c r="B232" s="26"/>
      <c r="C232" s="23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2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2:28" x14ac:dyDescent="0.25">
      <c r="B233" s="26"/>
      <c r="C233" s="23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2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</sheetData>
  <autoFilter ref="B1:Z1" xr:uid="{00000000-0009-0000-0000-000000000000}"/>
  <mergeCells count="1">
    <mergeCell ref="AA1:AE1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P43"/>
  <sheetViews>
    <sheetView workbookViewId="0">
      <selection activeCell="A13" sqref="A13"/>
    </sheetView>
  </sheetViews>
  <sheetFormatPr baseColWidth="10" defaultRowHeight="15" x14ac:dyDescent="0.25"/>
  <cols>
    <col min="3" max="3" width="16.7109375" customWidth="1"/>
    <col min="13" max="16" width="11.42578125" style="3"/>
  </cols>
  <sheetData>
    <row r="1" spans="1:16" ht="30" x14ac:dyDescent="0.25">
      <c r="A1" s="16" t="s">
        <v>25</v>
      </c>
      <c r="B1" s="17" t="s">
        <v>6</v>
      </c>
      <c r="C1" s="17" t="s">
        <v>7</v>
      </c>
      <c r="D1" s="17" t="s">
        <v>8</v>
      </c>
      <c r="E1" s="18" t="s">
        <v>9</v>
      </c>
      <c r="F1" s="19" t="s">
        <v>10</v>
      </c>
      <c r="G1" s="17" t="s">
        <v>11</v>
      </c>
      <c r="H1" s="20" t="s">
        <v>26</v>
      </c>
      <c r="I1" s="20" t="s">
        <v>27</v>
      </c>
      <c r="J1" s="18" t="s">
        <v>28</v>
      </c>
      <c r="K1" s="19" t="s">
        <v>14</v>
      </c>
      <c r="L1" s="19" t="s">
        <v>29</v>
      </c>
      <c r="M1" s="30" t="s">
        <v>54</v>
      </c>
      <c r="N1" s="30" t="s">
        <v>55</v>
      </c>
      <c r="O1" s="30" t="s">
        <v>57</v>
      </c>
      <c r="P1" s="30" t="s">
        <v>56</v>
      </c>
    </row>
    <row r="2" spans="1:16" x14ac:dyDescent="0.25">
      <c r="A2" s="15">
        <v>1</v>
      </c>
      <c r="B2" s="15" t="s">
        <v>30</v>
      </c>
      <c r="C2" s="15" t="s">
        <v>47</v>
      </c>
      <c r="D2" s="15" t="str">
        <f>(M2&amp;"/"&amp;N2&amp;O2&amp;P2)</f>
        <v>205/55R16</v>
      </c>
      <c r="E2" s="15">
        <v>90</v>
      </c>
      <c r="F2" s="15" t="s">
        <v>32</v>
      </c>
      <c r="G2" s="15" t="s">
        <v>33</v>
      </c>
      <c r="H2" s="15">
        <v>5</v>
      </c>
      <c r="I2" s="15"/>
      <c r="J2" s="15"/>
      <c r="K2" s="15" t="s">
        <v>34</v>
      </c>
      <c r="L2" s="15"/>
      <c r="M2" s="33">
        <v>205</v>
      </c>
      <c r="N2" s="31">
        <v>55</v>
      </c>
      <c r="O2" s="31" t="s">
        <v>58</v>
      </c>
      <c r="P2" s="34">
        <v>16</v>
      </c>
    </row>
    <row r="3" spans="1:16" x14ac:dyDescent="0.25">
      <c r="A3" s="15">
        <v>2</v>
      </c>
      <c r="B3" s="15" t="s">
        <v>53</v>
      </c>
      <c r="C3" s="15" t="s">
        <v>31</v>
      </c>
      <c r="D3" s="15" t="str">
        <f>(M3&amp;"/"&amp;N3&amp;O3&amp;P3)</f>
        <v>300/30R30</v>
      </c>
      <c r="E3" s="15">
        <v>90</v>
      </c>
      <c r="F3" s="15" t="s">
        <v>36</v>
      </c>
      <c r="G3" s="15" t="s">
        <v>33</v>
      </c>
      <c r="H3" s="15">
        <v>4</v>
      </c>
      <c r="I3" s="15"/>
      <c r="J3" s="15"/>
      <c r="K3" s="15" t="s">
        <v>35</v>
      </c>
      <c r="L3" s="15"/>
      <c r="M3" s="35">
        <v>300</v>
      </c>
      <c r="N3" s="4">
        <v>30</v>
      </c>
      <c r="O3" s="4" t="s">
        <v>58</v>
      </c>
      <c r="P3" s="36">
        <v>30</v>
      </c>
    </row>
    <row r="4" spans="1:16" x14ac:dyDescent="0.25">
      <c r="A4" s="15">
        <v>3</v>
      </c>
      <c r="B4" s="15" t="s">
        <v>40</v>
      </c>
      <c r="C4" s="15" t="s">
        <v>38</v>
      </c>
      <c r="D4" s="15" t="str">
        <f>(M4&amp;"/"&amp;N4&amp;O4&amp;P4)</f>
        <v>300/30ZR30</v>
      </c>
      <c r="E4" s="15">
        <v>30</v>
      </c>
      <c r="F4" s="15" t="s">
        <v>36</v>
      </c>
      <c r="G4" s="15" t="s">
        <v>33</v>
      </c>
      <c r="H4" s="15">
        <v>3</v>
      </c>
      <c r="I4" s="15"/>
      <c r="J4" s="15"/>
      <c r="K4" s="15" t="s">
        <v>39</v>
      </c>
      <c r="L4" s="15"/>
      <c r="M4" s="35">
        <v>300</v>
      </c>
      <c r="N4" s="4">
        <v>30</v>
      </c>
      <c r="O4" s="4" t="s">
        <v>59</v>
      </c>
      <c r="P4" s="36">
        <v>30</v>
      </c>
    </row>
    <row r="5" spans="1:16" x14ac:dyDescent="0.25">
      <c r="A5" s="15">
        <v>4</v>
      </c>
      <c r="B5" s="15" t="s">
        <v>30</v>
      </c>
      <c r="C5" s="15" t="s">
        <v>31</v>
      </c>
      <c r="D5" s="15" t="s">
        <v>51</v>
      </c>
      <c r="E5" s="15">
        <v>91</v>
      </c>
      <c r="F5" s="15" t="s">
        <v>36</v>
      </c>
      <c r="G5" s="15" t="s">
        <v>33</v>
      </c>
      <c r="H5" s="15">
        <v>5</v>
      </c>
      <c r="I5" s="15"/>
      <c r="J5" s="15"/>
      <c r="K5" s="15" t="s">
        <v>52</v>
      </c>
      <c r="L5" s="15"/>
      <c r="M5" s="35"/>
      <c r="N5" s="4"/>
      <c r="O5" s="4"/>
      <c r="P5" s="36"/>
    </row>
    <row r="6" spans="1:16" x14ac:dyDescent="0.25">
      <c r="A6" s="15">
        <v>5</v>
      </c>
      <c r="B6" s="15" t="s">
        <v>61</v>
      </c>
      <c r="C6" s="15" t="s">
        <v>62</v>
      </c>
      <c r="D6" s="15" t="str">
        <f>($M6&amp;"/"&amp;$N6&amp;$O6&amp;$P6)</f>
        <v>445/45R45</v>
      </c>
      <c r="E6" s="15">
        <v>45</v>
      </c>
      <c r="F6" s="15" t="s">
        <v>63</v>
      </c>
      <c r="G6" s="15" t="s">
        <v>60</v>
      </c>
      <c r="H6" s="15">
        <v>64</v>
      </c>
      <c r="I6" s="15">
        <v>46</v>
      </c>
      <c r="J6" s="15">
        <v>45</v>
      </c>
      <c r="K6" s="15" t="s">
        <v>64</v>
      </c>
      <c r="L6" s="15"/>
      <c r="M6" s="35">
        <v>445</v>
      </c>
      <c r="N6" s="4">
        <v>45</v>
      </c>
      <c r="O6" s="4" t="s">
        <v>58</v>
      </c>
      <c r="P6" s="36">
        <v>45</v>
      </c>
    </row>
    <row r="7" spans="1:16" x14ac:dyDescent="0.25">
      <c r="A7" s="15">
        <v>6</v>
      </c>
      <c r="B7" s="15"/>
      <c r="C7" s="15"/>
      <c r="D7" s="15" t="str">
        <f t="shared" ref="D7:D10" si="0">($M7&amp;"/"&amp;$N7&amp;$O7&amp;$P7)</f>
        <v>/</v>
      </c>
      <c r="E7" s="15"/>
      <c r="F7" s="15"/>
      <c r="G7" s="15"/>
      <c r="H7" s="15"/>
      <c r="I7" s="15"/>
      <c r="J7" s="15"/>
      <c r="K7" s="15" t="s">
        <v>65</v>
      </c>
      <c r="L7" s="15"/>
      <c r="M7" s="35"/>
      <c r="N7" s="4"/>
      <c r="O7" s="4"/>
      <c r="P7" s="36"/>
    </row>
    <row r="8" spans="1:16" x14ac:dyDescent="0.25">
      <c r="A8" s="15">
        <v>10</v>
      </c>
      <c r="B8" s="15" t="s">
        <v>30</v>
      </c>
      <c r="C8" s="15" t="s">
        <v>70</v>
      </c>
      <c r="D8" s="15" t="str">
        <f t="shared" si="0"/>
        <v>200/20R20</v>
      </c>
      <c r="E8" s="15">
        <v>20</v>
      </c>
      <c r="F8" s="15" t="s">
        <v>36</v>
      </c>
      <c r="G8" s="15" t="s">
        <v>33</v>
      </c>
      <c r="H8" s="15">
        <v>20</v>
      </c>
      <c r="I8" s="15"/>
      <c r="J8" s="15"/>
      <c r="K8" s="15" t="s">
        <v>71</v>
      </c>
      <c r="L8" s="15"/>
      <c r="M8" s="35">
        <v>200</v>
      </c>
      <c r="N8" s="4">
        <v>20</v>
      </c>
      <c r="O8" s="4" t="s">
        <v>58</v>
      </c>
      <c r="P8" s="36">
        <v>20</v>
      </c>
    </row>
    <row r="9" spans="1:16" x14ac:dyDescent="0.25">
      <c r="A9" s="15">
        <v>11</v>
      </c>
      <c r="B9" s="15"/>
      <c r="C9" s="15"/>
      <c r="D9" s="15" t="str">
        <f t="shared" si="0"/>
        <v>200/20R20</v>
      </c>
      <c r="E9" s="15">
        <v>20</v>
      </c>
      <c r="F9" s="15" t="s">
        <v>36</v>
      </c>
      <c r="G9" s="15" t="s">
        <v>33</v>
      </c>
      <c r="H9" s="15">
        <v>15</v>
      </c>
      <c r="I9" s="15"/>
      <c r="J9" s="15"/>
      <c r="K9" s="15" t="s">
        <v>75</v>
      </c>
      <c r="L9" s="15"/>
      <c r="M9" s="35">
        <v>200</v>
      </c>
      <c r="N9" s="4">
        <v>20</v>
      </c>
      <c r="O9" s="4" t="s">
        <v>58</v>
      </c>
      <c r="P9" s="36">
        <v>20</v>
      </c>
    </row>
    <row r="10" spans="1:16" x14ac:dyDescent="0.25">
      <c r="A10" s="15">
        <v>12</v>
      </c>
      <c r="B10" s="15"/>
      <c r="C10" s="15"/>
      <c r="D10" s="15" t="str">
        <f t="shared" si="0"/>
        <v>200/20R20</v>
      </c>
      <c r="E10" s="39">
        <v>20</v>
      </c>
      <c r="F10" s="40" t="s">
        <v>36</v>
      </c>
      <c r="G10" s="40" t="s">
        <v>33</v>
      </c>
      <c r="H10" s="15"/>
      <c r="I10" s="15"/>
      <c r="J10" s="15"/>
      <c r="K10" s="15"/>
      <c r="L10" s="15"/>
      <c r="M10" s="35">
        <v>200</v>
      </c>
      <c r="N10" s="4">
        <v>20</v>
      </c>
      <c r="O10" s="4" t="s">
        <v>58</v>
      </c>
      <c r="P10" s="36">
        <v>20</v>
      </c>
    </row>
    <row r="11" spans="1:16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35"/>
      <c r="N11" s="4"/>
      <c r="O11" s="4"/>
      <c r="P11" s="36"/>
    </row>
    <row r="12" spans="1:16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35"/>
      <c r="N12" s="4"/>
      <c r="O12" s="4"/>
      <c r="P12" s="36"/>
    </row>
    <row r="13" spans="1:16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35"/>
      <c r="N13" s="4"/>
      <c r="O13" s="4"/>
      <c r="P13" s="36"/>
    </row>
    <row r="14" spans="1:16" x14ac:dyDescent="0.2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35"/>
      <c r="N14" s="4"/>
      <c r="O14" s="4"/>
      <c r="P14" s="36"/>
    </row>
    <row r="15" spans="1:16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35"/>
      <c r="N15" s="4"/>
      <c r="O15" s="4"/>
      <c r="P15" s="36"/>
    </row>
    <row r="16" spans="1:16" x14ac:dyDescent="0.25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35"/>
      <c r="N16" s="4"/>
      <c r="O16" s="4"/>
      <c r="P16" s="36"/>
    </row>
    <row r="17" spans="1:16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35"/>
      <c r="N17" s="4"/>
      <c r="O17" s="4"/>
      <c r="P17" s="36"/>
    </row>
    <row r="18" spans="1:16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35"/>
      <c r="N18" s="4"/>
      <c r="O18" s="4"/>
      <c r="P18" s="36"/>
    </row>
    <row r="19" spans="1:16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35"/>
      <c r="N19" s="4"/>
      <c r="O19" s="4"/>
      <c r="P19" s="36"/>
    </row>
    <row r="20" spans="1:16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35"/>
      <c r="N20" s="4"/>
      <c r="O20" s="4"/>
      <c r="P20" s="36"/>
    </row>
    <row r="21" spans="1:16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35"/>
      <c r="N21" s="4"/>
      <c r="O21" s="4"/>
      <c r="P21" s="36"/>
    </row>
    <row r="22" spans="1:16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35"/>
      <c r="N22" s="4"/>
      <c r="O22" s="4"/>
      <c r="P22" s="36"/>
    </row>
    <row r="23" spans="1:16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35"/>
      <c r="N23" s="4"/>
      <c r="O23" s="4"/>
      <c r="P23" s="36"/>
    </row>
    <row r="24" spans="1:16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35"/>
      <c r="N24" s="4"/>
      <c r="O24" s="4"/>
      <c r="P24" s="36"/>
    </row>
    <row r="25" spans="1:16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35"/>
      <c r="N25" s="4"/>
      <c r="O25" s="4"/>
      <c r="P25" s="36"/>
    </row>
    <row r="26" spans="1:16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35"/>
      <c r="N26" s="4"/>
      <c r="O26" s="4"/>
      <c r="P26" s="36"/>
    </row>
    <row r="27" spans="1:16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35"/>
      <c r="N27" s="4"/>
      <c r="O27" s="4"/>
      <c r="P27" s="36"/>
    </row>
    <row r="28" spans="1:16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35"/>
      <c r="N28" s="4"/>
      <c r="O28" s="4"/>
      <c r="P28" s="36"/>
    </row>
    <row r="29" spans="1:16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35"/>
      <c r="N29" s="4"/>
      <c r="O29" s="4"/>
      <c r="P29" s="36"/>
    </row>
    <row r="30" spans="1:16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35"/>
      <c r="N30" s="4"/>
      <c r="O30" s="4"/>
      <c r="P30" s="36"/>
    </row>
    <row r="31" spans="1:16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35"/>
      <c r="N31" s="4"/>
      <c r="O31" s="4"/>
      <c r="P31" s="36"/>
    </row>
    <row r="32" spans="1:16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35"/>
      <c r="N32" s="4"/>
      <c r="O32" s="4"/>
      <c r="P32" s="36"/>
    </row>
    <row r="33" spans="1:16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35"/>
      <c r="N33" s="4"/>
      <c r="O33" s="4"/>
      <c r="P33" s="36"/>
    </row>
    <row r="34" spans="1:16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35"/>
      <c r="N34" s="4"/>
      <c r="O34" s="4"/>
      <c r="P34" s="36"/>
    </row>
    <row r="35" spans="1:16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35"/>
      <c r="N35" s="4"/>
      <c r="O35" s="4"/>
      <c r="P35" s="36"/>
    </row>
    <row r="36" spans="1:16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35"/>
      <c r="N36" s="4"/>
      <c r="O36" s="4"/>
      <c r="P36" s="36"/>
    </row>
    <row r="37" spans="1:16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35"/>
      <c r="N37" s="4"/>
      <c r="O37" s="4"/>
      <c r="P37" s="36"/>
    </row>
    <row r="38" spans="1:16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35"/>
      <c r="N38" s="4"/>
      <c r="O38" s="4"/>
      <c r="P38" s="36"/>
    </row>
    <row r="39" spans="1:16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35"/>
      <c r="N39" s="4"/>
      <c r="O39" s="4"/>
      <c r="P39" s="36"/>
    </row>
    <row r="40" spans="1:16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35"/>
      <c r="N40" s="4"/>
      <c r="O40" s="4"/>
      <c r="P40" s="36"/>
    </row>
    <row r="41" spans="1:16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35"/>
      <c r="N41" s="4"/>
      <c r="O41" s="4"/>
      <c r="P41" s="36"/>
    </row>
    <row r="42" spans="1:16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35"/>
      <c r="N42" s="4"/>
      <c r="O42" s="4"/>
      <c r="P42" s="36"/>
    </row>
    <row r="43" spans="1:16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37"/>
      <c r="N43" s="32"/>
      <c r="O43" s="32"/>
      <c r="P43" s="38"/>
    </row>
  </sheetData>
  <autoFilter ref="A1:L1" xr:uid="{00000000-0009-0000-0000-000001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DEMANDEURS</vt:lpstr>
      <vt:lpstr>DEMANDES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2022-02-24T15:50:51Z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2021-10-18T13:36:19Z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bb380c1f-976a-443c-80f2-2c2fa9e67156</vt:lpwstr>
  </property>
  <property fmtid="{D5CDD505-2E9C-101B-9397-08002B2CF9AE}" pid="8" name="MSIP_Label_2fd53d93-3f4c-4b90-b511-bd6bdbb4fba9_ContentBits">
    <vt:lpwstr>0</vt:lpwstr>
  </property>
</Properties>
</file>