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7257090-F45E-438B-AB81-AE8ADC292783}" xr6:coauthVersionLast="47" xr6:coauthVersionMax="47" xr10:uidLastSave="{00000000-0000-0000-0000-000000000000}"/>
  <bookViews>
    <workbookView xWindow="-120" yWindow="-120" windowWidth="29040" windowHeight="15840" activeTab="1" xr2:uid="{8C3BAC45-EEA7-40AB-8387-85DFA8751C45}"/>
  </bookViews>
  <sheets>
    <sheet name="Synthèse" sheetId="11" r:id="rId1"/>
    <sheet name="Batiment BA" sheetId="1" r:id="rId2"/>
    <sheet name="Palettier HH" sheetId="9" r:id="rId3"/>
    <sheet name="MEUBLE AIO" sheetId="2" r:id="rId4"/>
    <sheet name="Prodex" sheetId="3" r:id="rId5"/>
    <sheet name="Auvent" sheetId="4" r:id="rId6"/>
    <sheet name="Kremlin" sheetId="5" r:id="rId7"/>
    <sheet name="Débord CPLDPE" sheetId="12" r:id="rId8"/>
    <sheet name="Gravitaire tolerie" sheetId="6" r:id="rId9"/>
    <sheet name="Palettier tôlerie" sheetId="7" r:id="rId10"/>
    <sheet name="Batiment 29" sheetId="8" r:id="rId11"/>
    <sheet name="Débord CPLTOL" sheetId="10" r:id="rId1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8" l="1"/>
  <c r="I13" i="7"/>
  <c r="I15" i="6"/>
  <c r="I8" i="12"/>
  <c r="I10" i="5"/>
  <c r="I17" i="4"/>
  <c r="I11" i="2"/>
  <c r="E1" i="10"/>
  <c r="F1" i="10" s="1"/>
  <c r="G1" i="10" s="1"/>
  <c r="H1" i="10" s="1"/>
  <c r="E1" i="8"/>
  <c r="F1" i="8" s="1"/>
  <c r="G1" i="8" s="1"/>
  <c r="H1" i="8" s="1"/>
  <c r="E1" i="7"/>
  <c r="F1" i="7" s="1"/>
  <c r="G1" i="7" s="1"/>
  <c r="H1" i="7" s="1"/>
  <c r="E1" i="6"/>
  <c r="F1" i="6" s="1"/>
  <c r="G1" i="6" s="1"/>
  <c r="H1" i="6" s="1"/>
  <c r="E1" i="12"/>
  <c r="F1" i="12" s="1"/>
  <c r="G1" i="12" s="1"/>
  <c r="H1" i="12" s="1"/>
  <c r="E1" i="5"/>
  <c r="F1" i="5" s="1"/>
  <c r="G1" i="5" s="1"/>
  <c r="H1" i="5" s="1"/>
  <c r="E1" i="4"/>
  <c r="F1" i="4" s="1"/>
  <c r="G1" i="4" s="1"/>
  <c r="H1" i="4" s="1"/>
  <c r="E1" i="3"/>
  <c r="F1" i="3" s="1"/>
  <c r="G1" i="3" s="1"/>
  <c r="H1" i="3" s="1"/>
  <c r="E1" i="1"/>
  <c r="F1" i="1" s="1"/>
  <c r="G1" i="1" s="1"/>
  <c r="H1" i="1" s="1"/>
  <c r="E1" i="9"/>
  <c r="F1" i="9" s="1"/>
  <c r="G1" i="9" s="1"/>
  <c r="H1" i="9" s="1"/>
  <c r="I23" i="1"/>
  <c r="I3" i="10"/>
  <c r="J3" i="10" s="1"/>
  <c r="C5" i="10"/>
  <c r="I3" i="12"/>
  <c r="F18" i="11" s="1"/>
  <c r="I4" i="12"/>
  <c r="F20" i="11" s="1"/>
  <c r="I5" i="12"/>
  <c r="F19" i="11" s="1"/>
  <c r="I6" i="12"/>
  <c r="F16" i="11" s="1"/>
  <c r="I7" i="12"/>
  <c r="F15" i="11" s="1"/>
  <c r="C8" i="12"/>
  <c r="I2" i="12"/>
  <c r="F17" i="11" s="1"/>
  <c r="C11" i="8"/>
  <c r="C13" i="7"/>
  <c r="C15" i="6"/>
  <c r="C10" i="5"/>
  <c r="C17" i="4"/>
  <c r="C10" i="3"/>
  <c r="C11" i="2"/>
  <c r="C6" i="9"/>
  <c r="C23" i="1"/>
  <c r="F23" i="11" l="1"/>
  <c r="I4" i="9"/>
  <c r="J4" i="9" s="1"/>
  <c r="I4" i="10"/>
  <c r="I2" i="10"/>
  <c r="I10" i="8"/>
  <c r="J10" i="8" s="1"/>
  <c r="I4" i="5"/>
  <c r="J4" i="5" s="1"/>
  <c r="I3" i="8"/>
  <c r="J3" i="8" s="1"/>
  <c r="I4" i="8"/>
  <c r="J4" i="8" s="1"/>
  <c r="I5" i="8"/>
  <c r="J5" i="8" s="1"/>
  <c r="I6" i="8"/>
  <c r="J6" i="8" s="1"/>
  <c r="I7" i="8"/>
  <c r="J7" i="8" s="1"/>
  <c r="I8" i="8"/>
  <c r="J8" i="8" s="1"/>
  <c r="I9" i="8"/>
  <c r="J9" i="8" s="1"/>
  <c r="I2" i="8"/>
  <c r="J2" i="8" s="1"/>
  <c r="I5" i="9"/>
  <c r="J5" i="9" s="1"/>
  <c r="I3" i="9"/>
  <c r="J3" i="9" s="1"/>
  <c r="I2" i="9"/>
  <c r="J2" i="9" s="1"/>
  <c r="I12" i="7"/>
  <c r="J12" i="7" s="1"/>
  <c r="I11" i="7"/>
  <c r="J11" i="7" s="1"/>
  <c r="I10" i="7"/>
  <c r="J10" i="7" s="1"/>
  <c r="I9" i="7"/>
  <c r="J9" i="7" s="1"/>
  <c r="I8" i="7"/>
  <c r="J8" i="7" s="1"/>
  <c r="I7" i="7"/>
  <c r="J7" i="7" s="1"/>
  <c r="I6" i="7"/>
  <c r="J6" i="7" s="1"/>
  <c r="I5" i="7"/>
  <c r="J5" i="7" s="1"/>
  <c r="I4" i="7"/>
  <c r="J4" i="7" s="1"/>
  <c r="I3" i="7"/>
  <c r="J3" i="7" s="1"/>
  <c r="I2" i="7"/>
  <c r="J2" i="7" s="1"/>
  <c r="I14" i="6"/>
  <c r="J14" i="6" s="1"/>
  <c r="I13" i="6"/>
  <c r="J13" i="6" s="1"/>
  <c r="I12" i="6"/>
  <c r="J12" i="6" s="1"/>
  <c r="I11" i="6"/>
  <c r="J11" i="6" s="1"/>
  <c r="I10" i="6"/>
  <c r="J10" i="6" s="1"/>
  <c r="I9" i="6"/>
  <c r="J9" i="6" s="1"/>
  <c r="I8" i="6"/>
  <c r="J8" i="6" s="1"/>
  <c r="I7" i="6"/>
  <c r="J7" i="6" s="1"/>
  <c r="I6" i="6"/>
  <c r="J6" i="6" s="1"/>
  <c r="I5" i="6"/>
  <c r="J5" i="6" s="1"/>
  <c r="I4" i="6"/>
  <c r="J4" i="6" s="1"/>
  <c r="I3" i="6"/>
  <c r="J3" i="6" s="1"/>
  <c r="I2" i="6"/>
  <c r="J2" i="6" s="1"/>
  <c r="I22" i="1"/>
  <c r="J22" i="1" s="1"/>
  <c r="I10" i="2"/>
  <c r="J10" i="2" s="1"/>
  <c r="I9" i="2"/>
  <c r="J9" i="2" s="1"/>
  <c r="I8" i="2"/>
  <c r="J8" i="2" s="1"/>
  <c r="I7" i="2"/>
  <c r="J7" i="2" s="1"/>
  <c r="I6" i="2"/>
  <c r="J6" i="2" s="1"/>
  <c r="I5" i="2"/>
  <c r="J5" i="2" s="1"/>
  <c r="I4" i="2"/>
  <c r="J4" i="2" s="1"/>
  <c r="I3" i="2"/>
  <c r="J3" i="2" s="1"/>
  <c r="I2" i="2"/>
  <c r="J2" i="2" s="1"/>
  <c r="I3" i="5"/>
  <c r="J3" i="5" s="1"/>
  <c r="I5" i="5"/>
  <c r="J5" i="5" s="1"/>
  <c r="I6" i="5"/>
  <c r="J6" i="5" s="1"/>
  <c r="I7" i="5"/>
  <c r="J7" i="5" s="1"/>
  <c r="I8" i="5"/>
  <c r="J8" i="5" s="1"/>
  <c r="I9" i="5"/>
  <c r="J9" i="5" s="1"/>
  <c r="I2" i="5"/>
  <c r="J2" i="5" s="1"/>
  <c r="I2" i="4"/>
  <c r="J2" i="4" s="1"/>
  <c r="I3" i="4"/>
  <c r="J3" i="4" s="1"/>
  <c r="I4" i="4"/>
  <c r="J4" i="4" s="1"/>
  <c r="I5" i="4"/>
  <c r="J5" i="4" s="1"/>
  <c r="I6" i="4"/>
  <c r="J6" i="4" s="1"/>
  <c r="I7" i="4"/>
  <c r="J7" i="4" s="1"/>
  <c r="I8" i="4"/>
  <c r="J8" i="4" s="1"/>
  <c r="I9" i="4"/>
  <c r="J9" i="4" s="1"/>
  <c r="I10" i="4"/>
  <c r="J10" i="4" s="1"/>
  <c r="I11" i="4"/>
  <c r="J11" i="4" s="1"/>
  <c r="I12" i="4"/>
  <c r="J12" i="4" s="1"/>
  <c r="I13" i="4"/>
  <c r="J13" i="4" s="1"/>
  <c r="I14" i="4"/>
  <c r="J14" i="4" s="1"/>
  <c r="I15" i="4"/>
  <c r="J15" i="4" s="1"/>
  <c r="I16" i="4"/>
  <c r="J16" i="4" s="1"/>
  <c r="I3" i="3"/>
  <c r="J3" i="3" s="1"/>
  <c r="I4" i="3"/>
  <c r="J4" i="3" s="1"/>
  <c r="I5" i="3"/>
  <c r="J5" i="3" s="1"/>
  <c r="I6" i="3"/>
  <c r="J6" i="3" s="1"/>
  <c r="I7" i="3"/>
  <c r="J7" i="3" s="1"/>
  <c r="I8" i="3"/>
  <c r="J8" i="3" s="1"/>
  <c r="I9" i="3"/>
  <c r="J9" i="3" s="1"/>
  <c r="I2" i="3"/>
  <c r="J2" i="3" s="1"/>
  <c r="I2" i="1"/>
  <c r="J2" i="1" s="1"/>
  <c r="I3" i="1"/>
  <c r="J3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J10" i="3" l="1"/>
  <c r="K2" i="3" s="1"/>
  <c r="F9" i="11" s="1"/>
  <c r="J2" i="10"/>
  <c r="F21" i="11"/>
  <c r="J4" i="10"/>
  <c r="F22" i="11"/>
  <c r="J15" i="6"/>
  <c r="K2" i="6" s="1"/>
  <c r="F12" i="11" s="1"/>
  <c r="J6" i="9"/>
  <c r="K2" i="9" s="1"/>
  <c r="F7" i="11" s="1"/>
  <c r="J11" i="8"/>
  <c r="K2" i="8" s="1"/>
  <c r="F14" i="11" s="1"/>
  <c r="J13" i="7"/>
  <c r="K2" i="7" s="1"/>
  <c r="F13" i="11" s="1"/>
  <c r="J10" i="5"/>
  <c r="K2" i="5" s="1"/>
  <c r="F11" i="11" s="1"/>
  <c r="J11" i="2"/>
  <c r="K2" i="2" s="1"/>
  <c r="F8" i="11" s="1"/>
  <c r="J23" i="1"/>
  <c r="K2" i="1" s="1"/>
  <c r="F6" i="11" s="1"/>
  <c r="J17" i="4"/>
  <c r="K2" i="4" s="1"/>
  <c r="F10" i="11" s="1"/>
  <c r="E1" i="2"/>
  <c r="F1" i="2" s="1"/>
  <c r="G1" i="2" s="1"/>
  <c r="H1" i="2" s="1"/>
  <c r="J5" i="10" l="1"/>
  <c r="K2" i="10" s="1"/>
</calcChain>
</file>

<file path=xl/sharedStrings.xml><?xml version="1.0" encoding="utf-8"?>
<sst xmlns="http://schemas.openxmlformats.org/spreadsheetml/2006/main" count="95" uniqueCount="37">
  <si>
    <t>Batiment BA</t>
  </si>
  <si>
    <t>Palettier HH</t>
  </si>
  <si>
    <t>Meuble AIO</t>
  </si>
  <si>
    <t>Prodex</t>
  </si>
  <si>
    <t>Auvent</t>
  </si>
  <si>
    <t>Krémlin</t>
  </si>
  <si>
    <t>Gravitaire Tôlerie</t>
  </si>
  <si>
    <t>Palettier Tôlerie</t>
  </si>
  <si>
    <t>Batiment B29</t>
  </si>
  <si>
    <t>Débord Batiment BA</t>
  </si>
  <si>
    <t>Débord Palettier HH</t>
  </si>
  <si>
    <t>Débord Meuble AIO</t>
  </si>
  <si>
    <t>Débord Prodex</t>
  </si>
  <si>
    <t>DébordAuvent</t>
  </si>
  <si>
    <t>DébordKrémlin</t>
  </si>
  <si>
    <t>Débord Gravitaire Tôlerie</t>
  </si>
  <si>
    <t>Débord Palettier Tôlerie</t>
  </si>
  <si>
    <t>Débord Batiment B29</t>
  </si>
  <si>
    <t>lot adresse</t>
  </si>
  <si>
    <t>nombre adresse</t>
  </si>
  <si>
    <t>taux occupation MAX</t>
  </si>
  <si>
    <t>Valeurs pondérés max</t>
  </si>
  <si>
    <t>Taux d'occupation pondéré MAX</t>
  </si>
  <si>
    <t>TOTAL</t>
  </si>
  <si>
    <t xml:space="preserve"> 5089 PE Meuble AIO</t>
  </si>
  <si>
    <t>5099 PE Prodex</t>
  </si>
  <si>
    <t>9969 GE Kremlin</t>
  </si>
  <si>
    <t>9979 GE Auvent</t>
  </si>
  <si>
    <t>9989 GE Palettier HH</t>
  </si>
  <si>
    <t xml:space="preserve"> 9999 GE Batiment</t>
  </si>
  <si>
    <t>=</t>
  </si>
  <si>
    <t xml:space="preserve"> </t>
  </si>
  <si>
    <t>PE 5099</t>
  </si>
  <si>
    <t>b29</t>
  </si>
  <si>
    <t>GE BAT 9998</t>
  </si>
  <si>
    <t>PALETIER</t>
  </si>
  <si>
    <t>GE MAG 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</si>
</sst>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AD47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" fontId="0" fillId="3" borderId="3" xfId="0" applyNumberFormat="1" applyFill="1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3" borderId="3" xfId="0" applyFill="1" applyBorder="1"/>
    <xf numFmtId="0" fontId="0" fillId="0" borderId="2" xfId="0" applyBorder="1" applyAlignment="1">
      <alignment horizontal="center" vertical="center"/>
    </xf>
    <xf numFmtId="1" fontId="0" fillId="3" borderId="2" xfId="0" applyNumberFormat="1" applyFill="1" applyBorder="1"/>
    <xf numFmtId="0" fontId="0" fillId="0" borderId="2" xfId="0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wrapText="1"/>
    </xf>
    <xf numFmtId="0" fontId="0" fillId="3" borderId="2" xfId="0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0" fillId="0" borderId="2" xfId="0" applyBorder="1" applyAlignment="1">
      <alignment vertical="center"/>
    </xf>
    <xf numFmtId="2" fontId="4" fillId="0" borderId="11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0" fillId="0" borderId="2" xfId="0" applyFill="1" applyBorder="1"/>
    <xf numFmtId="0" fontId="1" fillId="2" borderId="1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3" borderId="8" xfId="0" applyNumberFormat="1" applyFill="1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14" xfId="0" applyBorder="1"/>
    <xf numFmtId="0" fontId="0" fillId="0" borderId="12" xfId="0" applyBorder="1"/>
    <xf numFmtId="0" fontId="1" fillId="2" borderId="2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3" borderId="8" xfId="0" applyFill="1" applyBorder="1" applyAlignment="1">
      <alignment horizontal="center" vertical="center"/>
    </xf>
    <xf numFmtId="0" fontId="0" fillId="5" borderId="2" xfId="0" applyFill="1" applyBorder="1"/>
    <xf numFmtId="1" fontId="0" fillId="5" borderId="3" xfId="0" applyNumberFormat="1" applyFill="1" applyBorder="1"/>
    <xf numFmtId="0" fontId="0" fillId="5" borderId="2" xfId="0" applyFill="1" applyBorder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0" fillId="5" borderId="8" xfId="0" applyFill="1" applyBorder="1"/>
    <xf numFmtId="0" fontId="4" fillId="0" borderId="2" xfId="0" applyFont="1" applyBorder="1" applyAlignment="1">
      <alignment horizontal="center" vertical="center"/>
    </xf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 wrapText="1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8" xfId="0" applyFont="1" applyBorder="1" applyAlignment="1"/>
    <xf numFmtId="14" fontId="0" fillId="0" borderId="0" xfId="0" applyNumberFormat="1" applyAlignment="1">
      <alignment horizontal="center"/>
    </xf>
    <xf numFmtId="14" fontId="6" fillId="0" borderId="2" xfId="0" applyNumberFormat="1" applyFont="1" applyBorder="1" applyAlignment="1"/>
    <xf numFmtId="14" fontId="0" fillId="0" borderId="0" xfId="0" applyNumberFormat="1" applyAlignment="1">
      <alignment horizontal="center" vertical="center"/>
    </xf>
    <xf numFmtId="22" fontId="0" fillId="0" borderId="0" xfId="0" applyNumberFormat="1"/>
    <xf numFmtId="0" fontId="4" fillId="0" borderId="2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0" fontId="3" fillId="0" borderId="3" xfId="0" applyNumberFormat="1" applyFont="1" applyBorder="1" applyAlignment="1">
      <alignment horizontal="center" vertical="center"/>
    </xf>
    <xf numFmtId="10" fontId="4" fillId="0" borderId="8" xfId="0" applyNumberFormat="1" applyFont="1" applyBorder="1" applyAlignment="1">
      <alignment horizontal="center" vertical="center"/>
    </xf>
    <xf numFmtId="10" fontId="4" fillId="0" borderId="13" xfId="0" applyNumberFormat="1" applyFont="1" applyBorder="1" applyAlignment="1">
      <alignment horizontal="center" vertical="center"/>
    </xf>
    <xf numFmtId="10" fontId="4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2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sng" strike="noStrike" kern="1200" spc="0" baseline="0">
                <a:solidFill>
                  <a:srgbClr val="262626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TAUX OCCUPATION PONDERE DE LA SEMAINE 42</a:t>
            </a:r>
          </a:p>
        </c:rich>
      </c:tx>
      <c:layout>
        <c:manualLayout>
          <c:xMode val="edge"/>
          <c:yMode val="edge"/>
          <c:x val="0.1784195725534308"/>
          <c:y val="6.0606060606060606E-3"/>
        </c:manualLayout>
      </c:layout>
      <c:overlay val="0"/>
      <c:spPr>
        <a:noFill/>
        <a:ln>
          <a:solidFill>
            <a:srgbClr val="FFFFFF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sng" strike="noStrike" kern="1200" spc="0" baseline="0">
              <a:solidFill>
                <a:srgbClr val="262626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333568481805388E-2"/>
          <c:y val="0.10720118782479585"/>
          <c:w val="0.93055927297625352"/>
          <c:h val="0.7912893627717471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solidFill>
                <a:srgbClr val="FFFFFF"/>
              </a:solidFill>
              <a:prstDash val="solid"/>
            </a:ln>
            <a:effectLst/>
          </c:spPr>
          <c:invertIfNegative val="0"/>
          <c:cat>
            <c:strRef>
              <c:f>Synthèse!$D$6:$D$14</c:f>
              <c:strCache>
                <c:ptCount val="9"/>
                <c:pt idx="0">
                  <c:v>Batiment BA</c:v>
                </c:pt>
                <c:pt idx="1">
                  <c:v>Palettier HH</c:v>
                </c:pt>
                <c:pt idx="2">
                  <c:v>Meuble AIO</c:v>
                </c:pt>
                <c:pt idx="3">
                  <c:v>Prodex</c:v>
                </c:pt>
                <c:pt idx="4">
                  <c:v>Auvent</c:v>
                </c:pt>
                <c:pt idx="5">
                  <c:v>Krémlin</c:v>
                </c:pt>
                <c:pt idx="6">
                  <c:v>Gravitaire Tôlerie</c:v>
                </c:pt>
                <c:pt idx="7">
                  <c:v>Palettier Tôlerie</c:v>
                </c:pt>
                <c:pt idx="8">
                  <c:v>Batiment B29</c:v>
                </c:pt>
              </c:strCache>
            </c:strRef>
          </c:cat>
          <c:val>
            <c:numRef>
              <c:f>Synthèse!$E$6:$E$14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1-B1E3-4B05-B294-A82B127889D5}"/>
            </c:ext>
          </c:extLst>
        </c:ser>
        <c:ser>
          <c:idx val="1"/>
          <c:order val="1"/>
          <c:spPr>
            <a:solidFill>
              <a:srgbClr val="4472C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Synthèse!$D$6:$D$14</c:f>
              <c:strCache>
                <c:ptCount val="9"/>
                <c:pt idx="0">
                  <c:v>Batiment BA</c:v>
                </c:pt>
                <c:pt idx="1">
                  <c:v>Palettier HH</c:v>
                </c:pt>
                <c:pt idx="2">
                  <c:v>Meuble AIO</c:v>
                </c:pt>
                <c:pt idx="3">
                  <c:v>Prodex</c:v>
                </c:pt>
                <c:pt idx="4">
                  <c:v>Auvent</c:v>
                </c:pt>
                <c:pt idx="5">
                  <c:v>Krémlin</c:v>
                </c:pt>
                <c:pt idx="6">
                  <c:v>Gravitaire Tôlerie</c:v>
                </c:pt>
                <c:pt idx="7">
                  <c:v>Palettier Tôlerie</c:v>
                </c:pt>
                <c:pt idx="8">
                  <c:v>Batiment B29</c:v>
                </c:pt>
              </c:strCache>
            </c:strRef>
          </c:cat>
          <c:val>
            <c:numRef>
              <c:f>Synthèse!$F$6:$F$14</c:f>
              <c:numCache>
                <c:formatCode>0.00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1E3-4B05-B294-A82B127889D5}"/>
            </c:ext>
          </c:extLst>
        </c:ser>
        <c:ser>
          <c:idx val="2"/>
          <c:order val="2"/>
          <c:tx>
            <c:v>Débord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Synthèse!$F$15:$F$23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15-4F25-93A7-D9C41BD18B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0"/>
        <c:overlap val="-27"/>
        <c:axId val="1420041304"/>
        <c:axId val="780543975"/>
      </c:barChart>
      <c:catAx>
        <c:axId val="1420041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rgbClr val="3A3838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543975"/>
        <c:crosses val="autoZero"/>
        <c:auto val="1"/>
        <c:lblAlgn val="ctr"/>
        <c:lblOffset val="100"/>
        <c:noMultiLvlLbl val="0"/>
      </c:catAx>
      <c:valAx>
        <c:axId val="780543975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0041304"/>
        <c:crosses val="autoZero"/>
        <c:crossBetween val="between"/>
        <c:minorUnit val="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BATIMENT BA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'Batiment BA'!$D$1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'Batiment BA'!$B$2:$B$22</c:f>
              <c:numCache>
                <c:formatCode>General</c:formatCode>
                <c:ptCount val="21"/>
                <c:pt idx="0">
                  <c:v>3015</c:v>
                </c:pt>
                <c:pt idx="1">
                  <c:v>3030</c:v>
                </c:pt>
                <c:pt idx="2">
                  <c:v>3060</c:v>
                </c:pt>
                <c:pt idx="3">
                  <c:v>3065</c:v>
                </c:pt>
                <c:pt idx="4">
                  <c:v>3070</c:v>
                </c:pt>
                <c:pt idx="5">
                  <c:v>3090</c:v>
                </c:pt>
                <c:pt idx="6">
                  <c:v>3150</c:v>
                </c:pt>
                <c:pt idx="7">
                  <c:v>3160</c:v>
                </c:pt>
                <c:pt idx="8">
                  <c:v>3165</c:v>
                </c:pt>
                <c:pt idx="9">
                  <c:v>3170</c:v>
                </c:pt>
                <c:pt idx="10">
                  <c:v>3180</c:v>
                </c:pt>
                <c:pt idx="11">
                  <c:v>3190</c:v>
                </c:pt>
                <c:pt idx="12">
                  <c:v>3200</c:v>
                </c:pt>
                <c:pt idx="13">
                  <c:v>3210</c:v>
                </c:pt>
                <c:pt idx="14">
                  <c:v>3220</c:v>
                </c:pt>
                <c:pt idx="15">
                  <c:v>3230</c:v>
                </c:pt>
                <c:pt idx="16">
                  <c:v>3260</c:v>
                </c:pt>
                <c:pt idx="17">
                  <c:v>3270</c:v>
                </c:pt>
                <c:pt idx="18">
                  <c:v>3280</c:v>
                </c:pt>
                <c:pt idx="19">
                  <c:v>3310</c:v>
                </c:pt>
                <c:pt idx="20">
                  <c:v>7000</c:v>
                </c:pt>
              </c:numCache>
            </c:numRef>
          </c:cat>
          <c:val>
            <c:numRef>
              <c:f>'Batiment BA'!$D$2:$D$22</c:f>
              <c:numCache>
                <c:formatCode>General</c:formatCode>
                <c:ptCount val="21"/>
              </c:numCache>
            </c:numRef>
          </c:val>
          <c:extLst>
            <c:ext xmlns:c16="http://schemas.microsoft.com/office/drawing/2014/chart" uri="{C3380CC4-5D6E-409C-BE32-E72D297353CC}">
              <c16:uniqueId val="{00000000-15DF-4569-BCDA-37A6359F69D9}"/>
            </c:ext>
          </c:extLst>
        </c:ser>
        <c:ser>
          <c:idx val="1"/>
          <c:order val="1"/>
          <c:tx>
            <c:strRef>
              <c:f>'Batiment BA'!$E$1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'Batiment BA'!$B$2:$B$22</c:f>
              <c:numCache>
                <c:formatCode>General</c:formatCode>
                <c:ptCount val="21"/>
                <c:pt idx="0">
                  <c:v>3015</c:v>
                </c:pt>
                <c:pt idx="1">
                  <c:v>3030</c:v>
                </c:pt>
                <c:pt idx="2">
                  <c:v>3060</c:v>
                </c:pt>
                <c:pt idx="3">
                  <c:v>3065</c:v>
                </c:pt>
                <c:pt idx="4">
                  <c:v>3070</c:v>
                </c:pt>
                <c:pt idx="5">
                  <c:v>3090</c:v>
                </c:pt>
                <c:pt idx="6">
                  <c:v>3150</c:v>
                </c:pt>
                <c:pt idx="7">
                  <c:v>3160</c:v>
                </c:pt>
                <c:pt idx="8">
                  <c:v>3165</c:v>
                </c:pt>
                <c:pt idx="9">
                  <c:v>3170</c:v>
                </c:pt>
                <c:pt idx="10">
                  <c:v>3180</c:v>
                </c:pt>
                <c:pt idx="11">
                  <c:v>3190</c:v>
                </c:pt>
                <c:pt idx="12">
                  <c:v>3200</c:v>
                </c:pt>
                <c:pt idx="13">
                  <c:v>3210</c:v>
                </c:pt>
                <c:pt idx="14">
                  <c:v>3220</c:v>
                </c:pt>
                <c:pt idx="15">
                  <c:v>3230</c:v>
                </c:pt>
                <c:pt idx="16">
                  <c:v>3260</c:v>
                </c:pt>
                <c:pt idx="17">
                  <c:v>3270</c:v>
                </c:pt>
                <c:pt idx="18">
                  <c:v>3280</c:v>
                </c:pt>
                <c:pt idx="19">
                  <c:v>3310</c:v>
                </c:pt>
                <c:pt idx="20">
                  <c:v>7000</c:v>
                </c:pt>
              </c:numCache>
            </c:numRef>
          </c:cat>
          <c:val>
            <c:numRef>
              <c:f>'Batiment BA'!$E$2:$E$22</c:f>
              <c:numCache>
                <c:formatCode>General</c:formatCode>
                <c:ptCount val="21"/>
              </c:numCache>
            </c:numRef>
          </c:val>
          <c:extLst>
            <c:ext xmlns:c16="http://schemas.microsoft.com/office/drawing/2014/chart" uri="{C3380CC4-5D6E-409C-BE32-E72D297353CC}">
              <c16:uniqueId val="{00000001-15DF-4569-BCDA-37A6359F69D9}"/>
            </c:ext>
          </c:extLst>
        </c:ser>
        <c:ser>
          <c:idx val="2"/>
          <c:order val="2"/>
          <c:tx>
            <c:strRef>
              <c:f>'Batiment BA'!$F$1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'Batiment BA'!$B$2:$B$22</c:f>
              <c:numCache>
                <c:formatCode>General</c:formatCode>
                <c:ptCount val="21"/>
                <c:pt idx="0">
                  <c:v>3015</c:v>
                </c:pt>
                <c:pt idx="1">
                  <c:v>3030</c:v>
                </c:pt>
                <c:pt idx="2">
                  <c:v>3060</c:v>
                </c:pt>
                <c:pt idx="3">
                  <c:v>3065</c:v>
                </c:pt>
                <c:pt idx="4">
                  <c:v>3070</c:v>
                </c:pt>
                <c:pt idx="5">
                  <c:v>3090</c:v>
                </c:pt>
                <c:pt idx="6">
                  <c:v>3150</c:v>
                </c:pt>
                <c:pt idx="7">
                  <c:v>3160</c:v>
                </c:pt>
                <c:pt idx="8">
                  <c:v>3165</c:v>
                </c:pt>
                <c:pt idx="9">
                  <c:v>3170</c:v>
                </c:pt>
                <c:pt idx="10">
                  <c:v>3180</c:v>
                </c:pt>
                <c:pt idx="11">
                  <c:v>3190</c:v>
                </c:pt>
                <c:pt idx="12">
                  <c:v>3200</c:v>
                </c:pt>
                <c:pt idx="13">
                  <c:v>3210</c:v>
                </c:pt>
                <c:pt idx="14">
                  <c:v>3220</c:v>
                </c:pt>
                <c:pt idx="15">
                  <c:v>3230</c:v>
                </c:pt>
                <c:pt idx="16">
                  <c:v>3260</c:v>
                </c:pt>
                <c:pt idx="17">
                  <c:v>3270</c:v>
                </c:pt>
                <c:pt idx="18">
                  <c:v>3280</c:v>
                </c:pt>
                <c:pt idx="19">
                  <c:v>3310</c:v>
                </c:pt>
                <c:pt idx="20">
                  <c:v>7000</c:v>
                </c:pt>
              </c:numCache>
            </c:numRef>
          </c:cat>
          <c:val>
            <c:numRef>
              <c:f>'Batiment BA'!$F$2:$F$22</c:f>
              <c:numCache>
                <c:formatCode>General</c:formatCode>
                <c:ptCount val="21"/>
              </c:numCache>
            </c:numRef>
          </c:val>
          <c:extLst>
            <c:ext xmlns:c16="http://schemas.microsoft.com/office/drawing/2014/chart" uri="{C3380CC4-5D6E-409C-BE32-E72D297353CC}">
              <c16:uniqueId val="{00000002-15DF-4569-BCDA-37A6359F69D9}"/>
            </c:ext>
          </c:extLst>
        </c:ser>
        <c:ser>
          <c:idx val="3"/>
          <c:order val="3"/>
          <c:tx>
            <c:strRef>
              <c:f>'Batiment BA'!$G$1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'Batiment BA'!$B$2:$B$22</c:f>
              <c:numCache>
                <c:formatCode>General</c:formatCode>
                <c:ptCount val="21"/>
                <c:pt idx="0">
                  <c:v>3015</c:v>
                </c:pt>
                <c:pt idx="1">
                  <c:v>3030</c:v>
                </c:pt>
                <c:pt idx="2">
                  <c:v>3060</c:v>
                </c:pt>
                <c:pt idx="3">
                  <c:v>3065</c:v>
                </c:pt>
                <c:pt idx="4">
                  <c:v>3070</c:v>
                </c:pt>
                <c:pt idx="5">
                  <c:v>3090</c:v>
                </c:pt>
                <c:pt idx="6">
                  <c:v>3150</c:v>
                </c:pt>
                <c:pt idx="7">
                  <c:v>3160</c:v>
                </c:pt>
                <c:pt idx="8">
                  <c:v>3165</c:v>
                </c:pt>
                <c:pt idx="9">
                  <c:v>3170</c:v>
                </c:pt>
                <c:pt idx="10">
                  <c:v>3180</c:v>
                </c:pt>
                <c:pt idx="11">
                  <c:v>3190</c:v>
                </c:pt>
                <c:pt idx="12">
                  <c:v>3200</c:v>
                </c:pt>
                <c:pt idx="13">
                  <c:v>3210</c:v>
                </c:pt>
                <c:pt idx="14">
                  <c:v>3220</c:v>
                </c:pt>
                <c:pt idx="15">
                  <c:v>3230</c:v>
                </c:pt>
                <c:pt idx="16">
                  <c:v>3260</c:v>
                </c:pt>
                <c:pt idx="17">
                  <c:v>3270</c:v>
                </c:pt>
                <c:pt idx="18">
                  <c:v>3280</c:v>
                </c:pt>
                <c:pt idx="19">
                  <c:v>3310</c:v>
                </c:pt>
                <c:pt idx="20">
                  <c:v>7000</c:v>
                </c:pt>
              </c:numCache>
            </c:numRef>
          </c:cat>
          <c:val>
            <c:numRef>
              <c:f>'Batiment BA'!$G$2:$G$22</c:f>
              <c:numCache>
                <c:formatCode>General</c:formatCode>
                <c:ptCount val="21"/>
              </c:numCache>
            </c:numRef>
          </c:val>
          <c:extLst>
            <c:ext xmlns:c16="http://schemas.microsoft.com/office/drawing/2014/chart" uri="{C3380CC4-5D6E-409C-BE32-E72D297353CC}">
              <c16:uniqueId val="{00000003-15DF-4569-BCDA-37A6359F69D9}"/>
            </c:ext>
          </c:extLst>
        </c:ser>
        <c:ser>
          <c:idx val="4"/>
          <c:order val="4"/>
          <c:tx>
            <c:strRef>
              <c:f>'Batiment BA'!$H$1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'Batiment BA'!$B$2:$B$22</c:f>
              <c:numCache>
                <c:formatCode>General</c:formatCode>
                <c:ptCount val="21"/>
                <c:pt idx="0">
                  <c:v>3015</c:v>
                </c:pt>
                <c:pt idx="1">
                  <c:v>3030</c:v>
                </c:pt>
                <c:pt idx="2">
                  <c:v>3060</c:v>
                </c:pt>
                <c:pt idx="3">
                  <c:v>3065</c:v>
                </c:pt>
                <c:pt idx="4">
                  <c:v>3070</c:v>
                </c:pt>
                <c:pt idx="5">
                  <c:v>3090</c:v>
                </c:pt>
                <c:pt idx="6">
                  <c:v>3150</c:v>
                </c:pt>
                <c:pt idx="7">
                  <c:v>3160</c:v>
                </c:pt>
                <c:pt idx="8">
                  <c:v>3165</c:v>
                </c:pt>
                <c:pt idx="9">
                  <c:v>3170</c:v>
                </c:pt>
                <c:pt idx="10">
                  <c:v>3180</c:v>
                </c:pt>
                <c:pt idx="11">
                  <c:v>3190</c:v>
                </c:pt>
                <c:pt idx="12">
                  <c:v>3200</c:v>
                </c:pt>
                <c:pt idx="13">
                  <c:v>3210</c:v>
                </c:pt>
                <c:pt idx="14">
                  <c:v>3220</c:v>
                </c:pt>
                <c:pt idx="15">
                  <c:v>3230</c:v>
                </c:pt>
                <c:pt idx="16">
                  <c:v>3260</c:v>
                </c:pt>
                <c:pt idx="17">
                  <c:v>3270</c:v>
                </c:pt>
                <c:pt idx="18">
                  <c:v>3280</c:v>
                </c:pt>
                <c:pt idx="19">
                  <c:v>3310</c:v>
                </c:pt>
                <c:pt idx="20">
                  <c:v>7000</c:v>
                </c:pt>
              </c:numCache>
            </c:numRef>
          </c:cat>
          <c:val>
            <c:numRef>
              <c:f>'Batiment BA'!$H$2:$H$22</c:f>
              <c:numCache>
                <c:formatCode>General</c:formatCode>
                <c:ptCount val="21"/>
              </c:numCache>
            </c:numRef>
          </c:val>
          <c:extLst>
            <c:ext xmlns:c16="http://schemas.microsoft.com/office/drawing/2014/chart" uri="{C3380CC4-5D6E-409C-BE32-E72D297353CC}">
              <c16:uniqueId val="{00000004-15DF-4569-BCDA-37A6359F69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"/>
        <c:overlap val="-27"/>
        <c:axId val="546725448"/>
        <c:axId val="546729056"/>
      </c:barChart>
      <c:catAx>
        <c:axId val="546725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6729056"/>
        <c:crosses val="autoZero"/>
        <c:auto val="1"/>
        <c:lblAlgn val="ctr"/>
        <c:lblOffset val="100"/>
        <c:noMultiLvlLbl val="0"/>
      </c:catAx>
      <c:valAx>
        <c:axId val="546729056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6725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0" i="0" baseline="0">
                <a:effectLst/>
              </a:rPr>
              <a:t>TAUX OCCUPATION PALETTIER HH</a:t>
            </a:r>
            <a:endParaRPr lang="en-US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'Palettier HH'!$D$1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'Palettier HH'!$B$2:$B$5</c:f>
              <c:numCache>
                <c:formatCode>General</c:formatCode>
                <c:ptCount val="4"/>
                <c:pt idx="0">
                  <c:v>2010</c:v>
                </c:pt>
                <c:pt idx="1">
                  <c:v>2020</c:v>
                </c:pt>
                <c:pt idx="2">
                  <c:v>2025</c:v>
                </c:pt>
                <c:pt idx="3">
                  <c:v>2080</c:v>
                </c:pt>
              </c:numCache>
            </c:numRef>
          </c:cat>
          <c:val>
            <c:numRef>
              <c:f>'Palettier HH'!$D$2:$D$5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0-839C-44FE-BA4E-FD166AF00289}"/>
            </c:ext>
          </c:extLst>
        </c:ser>
        <c:ser>
          <c:idx val="1"/>
          <c:order val="1"/>
          <c:tx>
            <c:strRef>
              <c:f>'Palettier HH'!$E$1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'Palettier HH'!$B$2:$B$5</c:f>
              <c:numCache>
                <c:formatCode>General</c:formatCode>
                <c:ptCount val="4"/>
                <c:pt idx="0">
                  <c:v>2010</c:v>
                </c:pt>
                <c:pt idx="1">
                  <c:v>2020</c:v>
                </c:pt>
                <c:pt idx="2">
                  <c:v>2025</c:v>
                </c:pt>
                <c:pt idx="3">
                  <c:v>2080</c:v>
                </c:pt>
              </c:numCache>
            </c:numRef>
          </c:cat>
          <c:val>
            <c:numRef>
              <c:f>'Palettier HH'!$E$2:$E$5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1-839C-44FE-BA4E-FD166AF00289}"/>
            </c:ext>
          </c:extLst>
        </c:ser>
        <c:ser>
          <c:idx val="2"/>
          <c:order val="2"/>
          <c:tx>
            <c:strRef>
              <c:f>'Palettier HH'!$F$1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'Palettier HH'!$B$2:$B$5</c:f>
              <c:numCache>
                <c:formatCode>General</c:formatCode>
                <c:ptCount val="4"/>
                <c:pt idx="0">
                  <c:v>2010</c:v>
                </c:pt>
                <c:pt idx="1">
                  <c:v>2020</c:v>
                </c:pt>
                <c:pt idx="2">
                  <c:v>2025</c:v>
                </c:pt>
                <c:pt idx="3">
                  <c:v>2080</c:v>
                </c:pt>
              </c:numCache>
            </c:numRef>
          </c:cat>
          <c:val>
            <c:numRef>
              <c:f>'Palettier HH'!$F$2:$F$5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2-839C-44FE-BA4E-FD166AF00289}"/>
            </c:ext>
          </c:extLst>
        </c:ser>
        <c:ser>
          <c:idx val="3"/>
          <c:order val="3"/>
          <c:tx>
            <c:strRef>
              <c:f>'Palettier HH'!$G$1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'Palettier HH'!$B$2:$B$5</c:f>
              <c:numCache>
                <c:formatCode>General</c:formatCode>
                <c:ptCount val="4"/>
                <c:pt idx="0">
                  <c:v>2010</c:v>
                </c:pt>
                <c:pt idx="1">
                  <c:v>2020</c:v>
                </c:pt>
                <c:pt idx="2">
                  <c:v>2025</c:v>
                </c:pt>
                <c:pt idx="3">
                  <c:v>2080</c:v>
                </c:pt>
              </c:numCache>
            </c:numRef>
          </c:cat>
          <c:val>
            <c:numRef>
              <c:f>'Palettier HH'!$G$2:$G$5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3-839C-44FE-BA4E-FD166AF00289}"/>
            </c:ext>
          </c:extLst>
        </c:ser>
        <c:ser>
          <c:idx val="4"/>
          <c:order val="4"/>
          <c:tx>
            <c:strRef>
              <c:f>'Palettier HH'!$H$1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'Palettier HH'!$B$2:$B$5</c:f>
              <c:numCache>
                <c:formatCode>General</c:formatCode>
                <c:ptCount val="4"/>
                <c:pt idx="0">
                  <c:v>2010</c:v>
                </c:pt>
                <c:pt idx="1">
                  <c:v>2020</c:v>
                </c:pt>
                <c:pt idx="2">
                  <c:v>2025</c:v>
                </c:pt>
                <c:pt idx="3">
                  <c:v>2080</c:v>
                </c:pt>
              </c:numCache>
            </c:numRef>
          </c:cat>
          <c:val>
            <c:numRef>
              <c:f>'Palettier HH'!$H$2:$H$5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5-839C-44FE-BA4E-FD166AF002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85595624"/>
        <c:axId val="685599888"/>
      </c:barChart>
      <c:catAx>
        <c:axId val="685595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5599888"/>
        <c:crosses val="autoZero"/>
        <c:auto val="1"/>
        <c:lblAlgn val="ctr"/>
        <c:lblOffset val="100"/>
        <c:noMultiLvlLbl val="0"/>
      </c:catAx>
      <c:valAx>
        <c:axId val="685599888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5595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0" i="0" baseline="0">
                <a:effectLst/>
              </a:rPr>
              <a:t>TAUX OCCUPATION MEUBLE AIO</a:t>
            </a:r>
            <a:endParaRPr lang="en-US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'MEUBLE AIO'!$D$1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'MEUBLE AIO'!$B$2:$B$10</c:f>
              <c:numCache>
                <c:formatCode>General</c:formatCode>
                <c:ptCount val="9"/>
                <c:pt idx="0">
                  <c:v>301</c:v>
                </c:pt>
                <c:pt idx="1">
                  <c:v>320</c:v>
                </c:pt>
                <c:pt idx="2">
                  <c:v>350</c:v>
                </c:pt>
                <c:pt idx="3">
                  <c:v>351</c:v>
                </c:pt>
                <c:pt idx="4">
                  <c:v>370</c:v>
                </c:pt>
                <c:pt idx="5">
                  <c:v>1350</c:v>
                </c:pt>
                <c:pt idx="6">
                  <c:v>1370</c:v>
                </c:pt>
                <c:pt idx="7">
                  <c:v>2350</c:v>
                </c:pt>
                <c:pt idx="8">
                  <c:v>2370</c:v>
                </c:pt>
              </c:numCache>
            </c:numRef>
          </c:cat>
          <c:val>
            <c:numRef>
              <c:f>'MEUBLE AIO'!$D$2:$D$10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0-8860-4F53-BD16-4014647086BC}"/>
            </c:ext>
          </c:extLst>
        </c:ser>
        <c:ser>
          <c:idx val="1"/>
          <c:order val="1"/>
          <c:tx>
            <c:strRef>
              <c:f>'MEUBLE AIO'!$E$1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'MEUBLE AIO'!$B$2:$B$10</c:f>
              <c:numCache>
                <c:formatCode>General</c:formatCode>
                <c:ptCount val="9"/>
                <c:pt idx="0">
                  <c:v>301</c:v>
                </c:pt>
                <c:pt idx="1">
                  <c:v>320</c:v>
                </c:pt>
                <c:pt idx="2">
                  <c:v>350</c:v>
                </c:pt>
                <c:pt idx="3">
                  <c:v>351</c:v>
                </c:pt>
                <c:pt idx="4">
                  <c:v>370</c:v>
                </c:pt>
                <c:pt idx="5">
                  <c:v>1350</c:v>
                </c:pt>
                <c:pt idx="6">
                  <c:v>1370</c:v>
                </c:pt>
                <c:pt idx="7">
                  <c:v>2350</c:v>
                </c:pt>
                <c:pt idx="8">
                  <c:v>2370</c:v>
                </c:pt>
              </c:numCache>
            </c:numRef>
          </c:cat>
          <c:val>
            <c:numRef>
              <c:f>'MEUBLE AIO'!$E$2:$E$10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1-8860-4F53-BD16-4014647086BC}"/>
            </c:ext>
          </c:extLst>
        </c:ser>
        <c:ser>
          <c:idx val="2"/>
          <c:order val="2"/>
          <c:tx>
            <c:strRef>
              <c:f>'MEUBLE AIO'!$F$1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'MEUBLE AIO'!$B$2:$B$10</c:f>
              <c:numCache>
                <c:formatCode>General</c:formatCode>
                <c:ptCount val="9"/>
                <c:pt idx="0">
                  <c:v>301</c:v>
                </c:pt>
                <c:pt idx="1">
                  <c:v>320</c:v>
                </c:pt>
                <c:pt idx="2">
                  <c:v>350</c:v>
                </c:pt>
                <c:pt idx="3">
                  <c:v>351</c:v>
                </c:pt>
                <c:pt idx="4">
                  <c:v>370</c:v>
                </c:pt>
                <c:pt idx="5">
                  <c:v>1350</c:v>
                </c:pt>
                <c:pt idx="6">
                  <c:v>1370</c:v>
                </c:pt>
                <c:pt idx="7">
                  <c:v>2350</c:v>
                </c:pt>
                <c:pt idx="8">
                  <c:v>2370</c:v>
                </c:pt>
              </c:numCache>
            </c:numRef>
          </c:cat>
          <c:val>
            <c:numRef>
              <c:f>'MEUBLE AIO'!$F$2:$F$10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2-8860-4F53-BD16-4014647086BC}"/>
            </c:ext>
          </c:extLst>
        </c:ser>
        <c:ser>
          <c:idx val="3"/>
          <c:order val="3"/>
          <c:tx>
            <c:strRef>
              <c:f>'MEUBLE AIO'!$G$1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'MEUBLE AIO'!$B$2:$B$10</c:f>
              <c:numCache>
                <c:formatCode>General</c:formatCode>
                <c:ptCount val="9"/>
                <c:pt idx="0">
                  <c:v>301</c:v>
                </c:pt>
                <c:pt idx="1">
                  <c:v>320</c:v>
                </c:pt>
                <c:pt idx="2">
                  <c:v>350</c:v>
                </c:pt>
                <c:pt idx="3">
                  <c:v>351</c:v>
                </c:pt>
                <c:pt idx="4">
                  <c:v>370</c:v>
                </c:pt>
                <c:pt idx="5">
                  <c:v>1350</c:v>
                </c:pt>
                <c:pt idx="6">
                  <c:v>1370</c:v>
                </c:pt>
                <c:pt idx="7">
                  <c:v>2350</c:v>
                </c:pt>
                <c:pt idx="8">
                  <c:v>2370</c:v>
                </c:pt>
              </c:numCache>
            </c:numRef>
          </c:cat>
          <c:val>
            <c:numRef>
              <c:f>'MEUBLE AIO'!$G$2:$G$10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3-8860-4F53-BD16-4014647086BC}"/>
            </c:ext>
          </c:extLst>
        </c:ser>
        <c:ser>
          <c:idx val="4"/>
          <c:order val="4"/>
          <c:tx>
            <c:strRef>
              <c:f>'MEUBLE AIO'!$H$1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'MEUBLE AIO'!$B$2:$B$10</c:f>
              <c:numCache>
                <c:formatCode>General</c:formatCode>
                <c:ptCount val="9"/>
                <c:pt idx="0">
                  <c:v>301</c:v>
                </c:pt>
                <c:pt idx="1">
                  <c:v>320</c:v>
                </c:pt>
                <c:pt idx="2">
                  <c:v>350</c:v>
                </c:pt>
                <c:pt idx="3">
                  <c:v>351</c:v>
                </c:pt>
                <c:pt idx="4">
                  <c:v>370</c:v>
                </c:pt>
                <c:pt idx="5">
                  <c:v>1350</c:v>
                </c:pt>
                <c:pt idx="6">
                  <c:v>1370</c:v>
                </c:pt>
                <c:pt idx="7">
                  <c:v>2350</c:v>
                </c:pt>
                <c:pt idx="8">
                  <c:v>2370</c:v>
                </c:pt>
              </c:numCache>
            </c:numRef>
          </c:cat>
          <c:val>
            <c:numRef>
              <c:f>'MEUBLE AIO'!$H$2:$H$10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4-8860-4F53-BD16-4014647086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397288"/>
        <c:axId val="508400240"/>
      </c:barChart>
      <c:catAx>
        <c:axId val="508397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00240"/>
        <c:crosses val="autoZero"/>
        <c:auto val="1"/>
        <c:lblAlgn val="ctr"/>
        <c:lblOffset val="100"/>
        <c:noMultiLvlLbl val="0"/>
      </c:catAx>
      <c:valAx>
        <c:axId val="508400240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397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PRODEX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Prodex!$D$1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Prodex!$B$2:$B$9</c:f>
              <c:numCache>
                <c:formatCode>General</c:formatCode>
                <c:ptCount val="8"/>
                <c:pt idx="0">
                  <c:v>400</c:v>
                </c:pt>
                <c:pt idx="1">
                  <c:v>410</c:v>
                </c:pt>
                <c:pt idx="2">
                  <c:v>420</c:v>
                </c:pt>
                <c:pt idx="3">
                  <c:v>460</c:v>
                </c:pt>
                <c:pt idx="4">
                  <c:v>470</c:v>
                </c:pt>
                <c:pt idx="5">
                  <c:v>480</c:v>
                </c:pt>
                <c:pt idx="6">
                  <c:v>490</c:v>
                </c:pt>
                <c:pt idx="7">
                  <c:v>495</c:v>
                </c:pt>
              </c:numCache>
            </c:numRef>
          </c:cat>
          <c:val>
            <c:numRef>
              <c:f>Prodex!$D$2:$D$9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1-E8E9-43D7-BF50-38AE408B75DB}"/>
            </c:ext>
          </c:extLst>
        </c:ser>
        <c:ser>
          <c:idx val="1"/>
          <c:order val="1"/>
          <c:tx>
            <c:strRef>
              <c:f>Prodex!$E$1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Prodex!$B$2:$B$9</c:f>
              <c:numCache>
                <c:formatCode>General</c:formatCode>
                <c:ptCount val="8"/>
                <c:pt idx="0">
                  <c:v>400</c:v>
                </c:pt>
                <c:pt idx="1">
                  <c:v>410</c:v>
                </c:pt>
                <c:pt idx="2">
                  <c:v>420</c:v>
                </c:pt>
                <c:pt idx="3">
                  <c:v>460</c:v>
                </c:pt>
                <c:pt idx="4">
                  <c:v>470</c:v>
                </c:pt>
                <c:pt idx="5">
                  <c:v>480</c:v>
                </c:pt>
                <c:pt idx="6">
                  <c:v>490</c:v>
                </c:pt>
                <c:pt idx="7">
                  <c:v>495</c:v>
                </c:pt>
              </c:numCache>
            </c:numRef>
          </c:cat>
          <c:val>
            <c:numRef>
              <c:f>Prodex!$E$2:$E$9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3-E8E9-43D7-BF50-38AE408B75DB}"/>
            </c:ext>
          </c:extLst>
        </c:ser>
        <c:ser>
          <c:idx val="2"/>
          <c:order val="2"/>
          <c:tx>
            <c:strRef>
              <c:f>Prodex!$F$1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Prodex!$B$2:$B$9</c:f>
              <c:numCache>
                <c:formatCode>General</c:formatCode>
                <c:ptCount val="8"/>
                <c:pt idx="0">
                  <c:v>400</c:v>
                </c:pt>
                <c:pt idx="1">
                  <c:v>410</c:v>
                </c:pt>
                <c:pt idx="2">
                  <c:v>420</c:v>
                </c:pt>
                <c:pt idx="3">
                  <c:v>460</c:v>
                </c:pt>
                <c:pt idx="4">
                  <c:v>470</c:v>
                </c:pt>
                <c:pt idx="5">
                  <c:v>480</c:v>
                </c:pt>
                <c:pt idx="6">
                  <c:v>490</c:v>
                </c:pt>
                <c:pt idx="7">
                  <c:v>495</c:v>
                </c:pt>
              </c:numCache>
            </c:numRef>
          </c:cat>
          <c:val>
            <c:numRef>
              <c:f>Prodex!$F$2:$F$9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5-E8E9-43D7-BF50-38AE408B75DB}"/>
            </c:ext>
          </c:extLst>
        </c:ser>
        <c:ser>
          <c:idx val="3"/>
          <c:order val="3"/>
          <c:tx>
            <c:strRef>
              <c:f>Prodex!$G$1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Prodex!$B$2:$B$9</c:f>
              <c:numCache>
                <c:formatCode>General</c:formatCode>
                <c:ptCount val="8"/>
                <c:pt idx="0">
                  <c:v>400</c:v>
                </c:pt>
                <c:pt idx="1">
                  <c:v>410</c:v>
                </c:pt>
                <c:pt idx="2">
                  <c:v>420</c:v>
                </c:pt>
                <c:pt idx="3">
                  <c:v>460</c:v>
                </c:pt>
                <c:pt idx="4">
                  <c:v>470</c:v>
                </c:pt>
                <c:pt idx="5">
                  <c:v>480</c:v>
                </c:pt>
                <c:pt idx="6">
                  <c:v>490</c:v>
                </c:pt>
                <c:pt idx="7">
                  <c:v>495</c:v>
                </c:pt>
              </c:numCache>
            </c:numRef>
          </c:cat>
          <c:val>
            <c:numRef>
              <c:f>Prodex!$G$2:$G$9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7-E8E9-43D7-BF50-38AE408B75DB}"/>
            </c:ext>
          </c:extLst>
        </c:ser>
        <c:ser>
          <c:idx val="4"/>
          <c:order val="4"/>
          <c:tx>
            <c:strRef>
              <c:f>Prodex!$H$1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Prodex!$B$2:$B$9</c:f>
              <c:numCache>
                <c:formatCode>General</c:formatCode>
                <c:ptCount val="8"/>
                <c:pt idx="0">
                  <c:v>400</c:v>
                </c:pt>
                <c:pt idx="1">
                  <c:v>410</c:v>
                </c:pt>
                <c:pt idx="2">
                  <c:v>420</c:v>
                </c:pt>
                <c:pt idx="3">
                  <c:v>460</c:v>
                </c:pt>
                <c:pt idx="4">
                  <c:v>470</c:v>
                </c:pt>
                <c:pt idx="5">
                  <c:v>480</c:v>
                </c:pt>
                <c:pt idx="6">
                  <c:v>490</c:v>
                </c:pt>
                <c:pt idx="7">
                  <c:v>495</c:v>
                </c:pt>
              </c:numCache>
            </c:numRef>
          </c:cat>
          <c:val>
            <c:numRef>
              <c:f>Prodex!$H$2:$H$9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9-E8E9-43D7-BF50-38AE408B75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34317160"/>
        <c:axId val="535177016"/>
      </c:barChart>
      <c:catAx>
        <c:axId val="1334317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5177016"/>
        <c:crosses val="autoZero"/>
        <c:auto val="1"/>
        <c:lblAlgn val="ctr"/>
        <c:lblOffset val="100"/>
        <c:noMultiLvlLbl val="0"/>
      </c:catAx>
      <c:valAx>
        <c:axId val="535177016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4317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AUVENT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Auvent!$D$1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Auvent!$B$2:$B$16</c:f>
              <c:numCache>
                <c:formatCode>General</c:formatCode>
                <c:ptCount val="15"/>
                <c:pt idx="0">
                  <c:v>1001</c:v>
                </c:pt>
                <c:pt idx="1">
                  <c:v>1015</c:v>
                </c:pt>
                <c:pt idx="2">
                  <c:v>1025</c:v>
                </c:pt>
                <c:pt idx="3">
                  <c:v>1030</c:v>
                </c:pt>
                <c:pt idx="4">
                  <c:v>1035</c:v>
                </c:pt>
                <c:pt idx="5">
                  <c:v>1050</c:v>
                </c:pt>
                <c:pt idx="6">
                  <c:v>1055</c:v>
                </c:pt>
                <c:pt idx="7">
                  <c:v>1060</c:v>
                </c:pt>
                <c:pt idx="8">
                  <c:v>1065</c:v>
                </c:pt>
                <c:pt idx="9">
                  <c:v>1070</c:v>
                </c:pt>
                <c:pt idx="10">
                  <c:v>1075</c:v>
                </c:pt>
                <c:pt idx="11">
                  <c:v>1090</c:v>
                </c:pt>
                <c:pt idx="12">
                  <c:v>1110</c:v>
                </c:pt>
                <c:pt idx="13">
                  <c:v>1120</c:v>
                </c:pt>
                <c:pt idx="14">
                  <c:v>1130</c:v>
                </c:pt>
              </c:numCache>
            </c:numRef>
          </c:cat>
          <c:val>
            <c:numRef>
              <c:f>Auvent!$D$2:$D$16</c:f>
              <c:numCache>
                <c:formatCode>General</c:formatCode>
                <c:ptCount val="15"/>
              </c:numCache>
            </c:numRef>
          </c:val>
          <c:extLst>
            <c:ext xmlns:c16="http://schemas.microsoft.com/office/drawing/2014/chart" uri="{C3380CC4-5D6E-409C-BE32-E72D297353CC}">
              <c16:uniqueId val="{00000001-45AE-4624-A8BD-B85FAFE5E350}"/>
            </c:ext>
          </c:extLst>
        </c:ser>
        <c:ser>
          <c:idx val="1"/>
          <c:order val="1"/>
          <c:tx>
            <c:strRef>
              <c:f>Auvent!$E$1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Auvent!$B$2:$B$16</c:f>
              <c:numCache>
                <c:formatCode>General</c:formatCode>
                <c:ptCount val="15"/>
                <c:pt idx="0">
                  <c:v>1001</c:v>
                </c:pt>
                <c:pt idx="1">
                  <c:v>1015</c:v>
                </c:pt>
                <c:pt idx="2">
                  <c:v>1025</c:v>
                </c:pt>
                <c:pt idx="3">
                  <c:v>1030</c:v>
                </c:pt>
                <c:pt idx="4">
                  <c:v>1035</c:v>
                </c:pt>
                <c:pt idx="5">
                  <c:v>1050</c:v>
                </c:pt>
                <c:pt idx="6">
                  <c:v>1055</c:v>
                </c:pt>
                <c:pt idx="7">
                  <c:v>1060</c:v>
                </c:pt>
                <c:pt idx="8">
                  <c:v>1065</c:v>
                </c:pt>
                <c:pt idx="9">
                  <c:v>1070</c:v>
                </c:pt>
                <c:pt idx="10">
                  <c:v>1075</c:v>
                </c:pt>
                <c:pt idx="11">
                  <c:v>1090</c:v>
                </c:pt>
                <c:pt idx="12">
                  <c:v>1110</c:v>
                </c:pt>
                <c:pt idx="13">
                  <c:v>1120</c:v>
                </c:pt>
                <c:pt idx="14">
                  <c:v>1130</c:v>
                </c:pt>
              </c:numCache>
            </c:numRef>
          </c:cat>
          <c:val>
            <c:numRef>
              <c:f>Auvent!$E$2:$E$16</c:f>
              <c:numCache>
                <c:formatCode>General</c:formatCode>
                <c:ptCount val="15"/>
              </c:numCache>
            </c:numRef>
          </c:val>
          <c:extLst>
            <c:ext xmlns:c16="http://schemas.microsoft.com/office/drawing/2014/chart" uri="{C3380CC4-5D6E-409C-BE32-E72D297353CC}">
              <c16:uniqueId val="{00000003-45AE-4624-A8BD-B85FAFE5E350}"/>
            </c:ext>
          </c:extLst>
        </c:ser>
        <c:ser>
          <c:idx val="2"/>
          <c:order val="2"/>
          <c:tx>
            <c:strRef>
              <c:f>Auvent!$F$1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Auvent!$B$2:$B$16</c:f>
              <c:numCache>
                <c:formatCode>General</c:formatCode>
                <c:ptCount val="15"/>
                <c:pt idx="0">
                  <c:v>1001</c:v>
                </c:pt>
                <c:pt idx="1">
                  <c:v>1015</c:v>
                </c:pt>
                <c:pt idx="2">
                  <c:v>1025</c:v>
                </c:pt>
                <c:pt idx="3">
                  <c:v>1030</c:v>
                </c:pt>
                <c:pt idx="4">
                  <c:v>1035</c:v>
                </c:pt>
                <c:pt idx="5">
                  <c:v>1050</c:v>
                </c:pt>
                <c:pt idx="6">
                  <c:v>1055</c:v>
                </c:pt>
                <c:pt idx="7">
                  <c:v>1060</c:v>
                </c:pt>
                <c:pt idx="8">
                  <c:v>1065</c:v>
                </c:pt>
                <c:pt idx="9">
                  <c:v>1070</c:v>
                </c:pt>
                <c:pt idx="10">
                  <c:v>1075</c:v>
                </c:pt>
                <c:pt idx="11">
                  <c:v>1090</c:v>
                </c:pt>
                <c:pt idx="12">
                  <c:v>1110</c:v>
                </c:pt>
                <c:pt idx="13">
                  <c:v>1120</c:v>
                </c:pt>
                <c:pt idx="14">
                  <c:v>1130</c:v>
                </c:pt>
              </c:numCache>
            </c:numRef>
          </c:cat>
          <c:val>
            <c:numRef>
              <c:f>Auvent!$F$2:$F$16</c:f>
              <c:numCache>
                <c:formatCode>General</c:formatCode>
                <c:ptCount val="15"/>
              </c:numCache>
            </c:numRef>
          </c:val>
          <c:extLst>
            <c:ext xmlns:c16="http://schemas.microsoft.com/office/drawing/2014/chart" uri="{C3380CC4-5D6E-409C-BE32-E72D297353CC}">
              <c16:uniqueId val="{00000005-45AE-4624-A8BD-B85FAFE5E350}"/>
            </c:ext>
          </c:extLst>
        </c:ser>
        <c:ser>
          <c:idx val="3"/>
          <c:order val="3"/>
          <c:tx>
            <c:strRef>
              <c:f>Auvent!$G$1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Auvent!$B$2:$B$16</c:f>
              <c:numCache>
                <c:formatCode>General</c:formatCode>
                <c:ptCount val="15"/>
                <c:pt idx="0">
                  <c:v>1001</c:v>
                </c:pt>
                <c:pt idx="1">
                  <c:v>1015</c:v>
                </c:pt>
                <c:pt idx="2">
                  <c:v>1025</c:v>
                </c:pt>
                <c:pt idx="3">
                  <c:v>1030</c:v>
                </c:pt>
                <c:pt idx="4">
                  <c:v>1035</c:v>
                </c:pt>
                <c:pt idx="5">
                  <c:v>1050</c:v>
                </c:pt>
                <c:pt idx="6">
                  <c:v>1055</c:v>
                </c:pt>
                <c:pt idx="7">
                  <c:v>1060</c:v>
                </c:pt>
                <c:pt idx="8">
                  <c:v>1065</c:v>
                </c:pt>
                <c:pt idx="9">
                  <c:v>1070</c:v>
                </c:pt>
                <c:pt idx="10">
                  <c:v>1075</c:v>
                </c:pt>
                <c:pt idx="11">
                  <c:v>1090</c:v>
                </c:pt>
                <c:pt idx="12">
                  <c:v>1110</c:v>
                </c:pt>
                <c:pt idx="13">
                  <c:v>1120</c:v>
                </c:pt>
                <c:pt idx="14">
                  <c:v>1130</c:v>
                </c:pt>
              </c:numCache>
            </c:numRef>
          </c:cat>
          <c:val>
            <c:numRef>
              <c:f>Auvent!$G$2:$G$16</c:f>
              <c:numCache>
                <c:formatCode>General</c:formatCode>
                <c:ptCount val="15"/>
              </c:numCache>
            </c:numRef>
          </c:val>
          <c:extLst>
            <c:ext xmlns:c16="http://schemas.microsoft.com/office/drawing/2014/chart" uri="{C3380CC4-5D6E-409C-BE32-E72D297353CC}">
              <c16:uniqueId val="{00000007-45AE-4624-A8BD-B85FAFE5E350}"/>
            </c:ext>
          </c:extLst>
        </c:ser>
        <c:ser>
          <c:idx val="4"/>
          <c:order val="4"/>
          <c:tx>
            <c:strRef>
              <c:f>Auvent!$H$1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Auvent!$B$2:$B$16</c:f>
              <c:numCache>
                <c:formatCode>General</c:formatCode>
                <c:ptCount val="15"/>
                <c:pt idx="0">
                  <c:v>1001</c:v>
                </c:pt>
                <c:pt idx="1">
                  <c:v>1015</c:v>
                </c:pt>
                <c:pt idx="2">
                  <c:v>1025</c:v>
                </c:pt>
                <c:pt idx="3">
                  <c:v>1030</c:v>
                </c:pt>
                <c:pt idx="4">
                  <c:v>1035</c:v>
                </c:pt>
                <c:pt idx="5">
                  <c:v>1050</c:v>
                </c:pt>
                <c:pt idx="6">
                  <c:v>1055</c:v>
                </c:pt>
                <c:pt idx="7">
                  <c:v>1060</c:v>
                </c:pt>
                <c:pt idx="8">
                  <c:v>1065</c:v>
                </c:pt>
                <c:pt idx="9">
                  <c:v>1070</c:v>
                </c:pt>
                <c:pt idx="10">
                  <c:v>1075</c:v>
                </c:pt>
                <c:pt idx="11">
                  <c:v>1090</c:v>
                </c:pt>
                <c:pt idx="12">
                  <c:v>1110</c:v>
                </c:pt>
                <c:pt idx="13">
                  <c:v>1120</c:v>
                </c:pt>
                <c:pt idx="14">
                  <c:v>1130</c:v>
                </c:pt>
              </c:numCache>
            </c:numRef>
          </c:cat>
          <c:val>
            <c:numRef>
              <c:f>Auvent!$H$2:$H$16</c:f>
              <c:numCache>
                <c:formatCode>General</c:formatCode>
                <c:ptCount val="15"/>
              </c:numCache>
            </c:numRef>
          </c:val>
          <c:extLst>
            <c:ext xmlns:c16="http://schemas.microsoft.com/office/drawing/2014/chart" uri="{C3380CC4-5D6E-409C-BE32-E72D297353CC}">
              <c16:uniqueId val="{00000009-45AE-4624-A8BD-B85FAFE5E3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31627944"/>
        <c:axId val="1231470263"/>
      </c:barChart>
      <c:catAx>
        <c:axId val="831627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1470263"/>
        <c:crosses val="autoZero"/>
        <c:auto val="1"/>
        <c:lblAlgn val="ctr"/>
        <c:lblOffset val="100"/>
        <c:noMultiLvlLbl val="0"/>
      </c:catAx>
      <c:valAx>
        <c:axId val="1231470263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1627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KREMLIN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Kremlin!$D$1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Kremlin!$B$2:$B$9</c:f>
              <c:numCache>
                <c:formatCode>General</c:formatCode>
                <c:ptCount val="8"/>
                <c:pt idx="0">
                  <c:v>4010</c:v>
                </c:pt>
                <c:pt idx="1">
                  <c:v>4015</c:v>
                </c:pt>
                <c:pt idx="2">
                  <c:v>4025</c:v>
                </c:pt>
                <c:pt idx="3">
                  <c:v>4030</c:v>
                </c:pt>
                <c:pt idx="4">
                  <c:v>4040</c:v>
                </c:pt>
                <c:pt idx="5">
                  <c:v>4060</c:v>
                </c:pt>
                <c:pt idx="6">
                  <c:v>4070</c:v>
                </c:pt>
                <c:pt idx="7">
                  <c:v>4080</c:v>
                </c:pt>
              </c:numCache>
            </c:numRef>
          </c:cat>
          <c:val>
            <c:numRef>
              <c:f>Kremlin!$D$2:$D$9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1-AB3C-4ECF-8BDA-CD0B07BB2A2E}"/>
            </c:ext>
          </c:extLst>
        </c:ser>
        <c:ser>
          <c:idx val="1"/>
          <c:order val="1"/>
          <c:tx>
            <c:strRef>
              <c:f>Kremlin!$E$1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Kremlin!$B$2:$B$9</c:f>
              <c:numCache>
                <c:formatCode>General</c:formatCode>
                <c:ptCount val="8"/>
                <c:pt idx="0">
                  <c:v>4010</c:v>
                </c:pt>
                <c:pt idx="1">
                  <c:v>4015</c:v>
                </c:pt>
                <c:pt idx="2">
                  <c:v>4025</c:v>
                </c:pt>
                <c:pt idx="3">
                  <c:v>4030</c:v>
                </c:pt>
                <c:pt idx="4">
                  <c:v>4040</c:v>
                </c:pt>
                <c:pt idx="5">
                  <c:v>4060</c:v>
                </c:pt>
                <c:pt idx="6">
                  <c:v>4070</c:v>
                </c:pt>
                <c:pt idx="7">
                  <c:v>4080</c:v>
                </c:pt>
              </c:numCache>
            </c:numRef>
          </c:cat>
          <c:val>
            <c:numRef>
              <c:f>Kremlin!$E$2:$E$9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3-AB3C-4ECF-8BDA-CD0B07BB2A2E}"/>
            </c:ext>
          </c:extLst>
        </c:ser>
        <c:ser>
          <c:idx val="2"/>
          <c:order val="2"/>
          <c:tx>
            <c:strRef>
              <c:f>Kremlin!$F$1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Kremlin!$B$2:$B$9</c:f>
              <c:numCache>
                <c:formatCode>General</c:formatCode>
                <c:ptCount val="8"/>
                <c:pt idx="0">
                  <c:v>4010</c:v>
                </c:pt>
                <c:pt idx="1">
                  <c:v>4015</c:v>
                </c:pt>
                <c:pt idx="2">
                  <c:v>4025</c:v>
                </c:pt>
                <c:pt idx="3">
                  <c:v>4030</c:v>
                </c:pt>
                <c:pt idx="4">
                  <c:v>4040</c:v>
                </c:pt>
                <c:pt idx="5">
                  <c:v>4060</c:v>
                </c:pt>
                <c:pt idx="6">
                  <c:v>4070</c:v>
                </c:pt>
                <c:pt idx="7">
                  <c:v>4080</c:v>
                </c:pt>
              </c:numCache>
            </c:numRef>
          </c:cat>
          <c:val>
            <c:numRef>
              <c:f>Kremlin!$F$2:$F$9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5-AB3C-4ECF-8BDA-CD0B07BB2A2E}"/>
            </c:ext>
          </c:extLst>
        </c:ser>
        <c:ser>
          <c:idx val="3"/>
          <c:order val="3"/>
          <c:tx>
            <c:strRef>
              <c:f>Kremlin!$G$1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Kremlin!$B$2:$B$9</c:f>
              <c:numCache>
                <c:formatCode>General</c:formatCode>
                <c:ptCount val="8"/>
                <c:pt idx="0">
                  <c:v>4010</c:v>
                </c:pt>
                <c:pt idx="1">
                  <c:v>4015</c:v>
                </c:pt>
                <c:pt idx="2">
                  <c:v>4025</c:v>
                </c:pt>
                <c:pt idx="3">
                  <c:v>4030</c:v>
                </c:pt>
                <c:pt idx="4">
                  <c:v>4040</c:v>
                </c:pt>
                <c:pt idx="5">
                  <c:v>4060</c:v>
                </c:pt>
                <c:pt idx="6">
                  <c:v>4070</c:v>
                </c:pt>
                <c:pt idx="7">
                  <c:v>4080</c:v>
                </c:pt>
              </c:numCache>
            </c:numRef>
          </c:cat>
          <c:val>
            <c:numRef>
              <c:f>Kremlin!$G$2:$G$9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7-AB3C-4ECF-8BDA-CD0B07BB2A2E}"/>
            </c:ext>
          </c:extLst>
        </c:ser>
        <c:ser>
          <c:idx val="4"/>
          <c:order val="4"/>
          <c:tx>
            <c:strRef>
              <c:f>Kremlin!$H$1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Kremlin!$B$2:$B$9</c:f>
              <c:numCache>
                <c:formatCode>General</c:formatCode>
                <c:ptCount val="8"/>
                <c:pt idx="0">
                  <c:v>4010</c:v>
                </c:pt>
                <c:pt idx="1">
                  <c:v>4015</c:v>
                </c:pt>
                <c:pt idx="2">
                  <c:v>4025</c:v>
                </c:pt>
                <c:pt idx="3">
                  <c:v>4030</c:v>
                </c:pt>
                <c:pt idx="4">
                  <c:v>4040</c:v>
                </c:pt>
                <c:pt idx="5">
                  <c:v>4060</c:v>
                </c:pt>
                <c:pt idx="6">
                  <c:v>4070</c:v>
                </c:pt>
                <c:pt idx="7">
                  <c:v>4080</c:v>
                </c:pt>
              </c:numCache>
            </c:numRef>
          </c:cat>
          <c:val>
            <c:numRef>
              <c:f>Kremlin!$H$2:$H$9</c:f>
              <c:numCache>
                <c:formatCode>General</c:formatCode>
                <c:ptCount val="8"/>
              </c:numCache>
            </c:numRef>
          </c:val>
          <c:extLst>
            <c:ext xmlns:c16="http://schemas.microsoft.com/office/drawing/2014/chart" uri="{C3380CC4-5D6E-409C-BE32-E72D297353CC}">
              <c16:uniqueId val="{00000009-AB3C-4ECF-8BDA-CD0B07BB2A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5155911"/>
        <c:axId val="1915569319"/>
      </c:barChart>
      <c:catAx>
        <c:axId val="5651559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569319"/>
        <c:crosses val="autoZero"/>
        <c:auto val="1"/>
        <c:lblAlgn val="ctr"/>
        <c:lblOffset val="100"/>
        <c:noMultiLvlLbl val="0"/>
      </c:catAx>
      <c:valAx>
        <c:axId val="1915569319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1559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2581940578919645"/>
          <c:y val="0.86834645669291344"/>
          <c:w val="0.74836100194402877"/>
          <c:h val="0.1204490615143695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DEBORD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'Débord CPLDPE'!$D$1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'Débord CPLDPE'!$B$2:$B$7</c:f>
              <c:strCache>
                <c:ptCount val="6"/>
                <c:pt idx="0">
                  <c:v> 5089 PE Meuble AIO</c:v>
                </c:pt>
                <c:pt idx="1">
                  <c:v>5099 PE Prodex</c:v>
                </c:pt>
                <c:pt idx="2">
                  <c:v>9969 GE Kremlin</c:v>
                </c:pt>
                <c:pt idx="3">
                  <c:v>9979 GE Auvent</c:v>
                </c:pt>
                <c:pt idx="4">
                  <c:v>9989 GE Palettier HH</c:v>
                </c:pt>
                <c:pt idx="5">
                  <c:v> 9999 GE Batiment</c:v>
                </c:pt>
              </c:strCache>
            </c:strRef>
          </c:cat>
          <c:val>
            <c:numRef>
              <c:f>'Débord CPLDPE'!$D$2:$D$7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966C-4270-9F80-DF84ABFD6CCB}"/>
            </c:ext>
          </c:extLst>
        </c:ser>
        <c:ser>
          <c:idx val="1"/>
          <c:order val="1"/>
          <c:tx>
            <c:strRef>
              <c:f>'Débord CPLDPE'!$E$1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'Débord CPLDPE'!$B$2:$B$7</c:f>
              <c:strCache>
                <c:ptCount val="6"/>
                <c:pt idx="0">
                  <c:v> 5089 PE Meuble AIO</c:v>
                </c:pt>
                <c:pt idx="1">
                  <c:v>5099 PE Prodex</c:v>
                </c:pt>
                <c:pt idx="2">
                  <c:v>9969 GE Kremlin</c:v>
                </c:pt>
                <c:pt idx="3">
                  <c:v>9979 GE Auvent</c:v>
                </c:pt>
                <c:pt idx="4">
                  <c:v>9989 GE Palettier HH</c:v>
                </c:pt>
                <c:pt idx="5">
                  <c:v> 9999 GE Batiment</c:v>
                </c:pt>
              </c:strCache>
            </c:strRef>
          </c:cat>
          <c:val>
            <c:numRef>
              <c:f>'Débord CPLDPE'!$E$2:$E$7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1-966C-4270-9F80-DF84ABFD6CCB}"/>
            </c:ext>
          </c:extLst>
        </c:ser>
        <c:ser>
          <c:idx val="2"/>
          <c:order val="2"/>
          <c:tx>
            <c:strRef>
              <c:f>'Débord CPLDPE'!$F$1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'Débord CPLDPE'!$B$2:$B$7</c:f>
              <c:strCache>
                <c:ptCount val="6"/>
                <c:pt idx="0">
                  <c:v> 5089 PE Meuble AIO</c:v>
                </c:pt>
                <c:pt idx="1">
                  <c:v>5099 PE Prodex</c:v>
                </c:pt>
                <c:pt idx="2">
                  <c:v>9969 GE Kremlin</c:v>
                </c:pt>
                <c:pt idx="3">
                  <c:v>9979 GE Auvent</c:v>
                </c:pt>
                <c:pt idx="4">
                  <c:v>9989 GE Palettier HH</c:v>
                </c:pt>
                <c:pt idx="5">
                  <c:v> 9999 GE Batiment</c:v>
                </c:pt>
              </c:strCache>
            </c:strRef>
          </c:cat>
          <c:val>
            <c:numRef>
              <c:f>'Débord CPLDPE'!$F$2:$F$7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2-966C-4270-9F80-DF84ABFD6CCB}"/>
            </c:ext>
          </c:extLst>
        </c:ser>
        <c:ser>
          <c:idx val="3"/>
          <c:order val="3"/>
          <c:tx>
            <c:strRef>
              <c:f>'Débord CPLDPE'!$G$1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'Débord CPLDPE'!$B$2:$B$7</c:f>
              <c:strCache>
                <c:ptCount val="6"/>
                <c:pt idx="0">
                  <c:v> 5089 PE Meuble AIO</c:v>
                </c:pt>
                <c:pt idx="1">
                  <c:v>5099 PE Prodex</c:v>
                </c:pt>
                <c:pt idx="2">
                  <c:v>9969 GE Kremlin</c:v>
                </c:pt>
                <c:pt idx="3">
                  <c:v>9979 GE Auvent</c:v>
                </c:pt>
                <c:pt idx="4">
                  <c:v>9989 GE Palettier HH</c:v>
                </c:pt>
                <c:pt idx="5">
                  <c:v> 9999 GE Batiment</c:v>
                </c:pt>
              </c:strCache>
            </c:strRef>
          </c:cat>
          <c:val>
            <c:numRef>
              <c:f>'Débord CPLDPE'!$G$2:$G$7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3-966C-4270-9F80-DF84ABFD6CCB}"/>
            </c:ext>
          </c:extLst>
        </c:ser>
        <c:ser>
          <c:idx val="4"/>
          <c:order val="4"/>
          <c:tx>
            <c:strRef>
              <c:f>'Débord CPLDPE'!$H$1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'Débord CPLDPE'!$B$2:$B$7</c:f>
              <c:strCache>
                <c:ptCount val="6"/>
                <c:pt idx="0">
                  <c:v> 5089 PE Meuble AIO</c:v>
                </c:pt>
                <c:pt idx="1">
                  <c:v>5099 PE Prodex</c:v>
                </c:pt>
                <c:pt idx="2">
                  <c:v>9969 GE Kremlin</c:v>
                </c:pt>
                <c:pt idx="3">
                  <c:v>9979 GE Auvent</c:v>
                </c:pt>
                <c:pt idx="4">
                  <c:v>9989 GE Palettier HH</c:v>
                </c:pt>
                <c:pt idx="5">
                  <c:v> 9999 GE Batiment</c:v>
                </c:pt>
              </c:strCache>
            </c:strRef>
          </c:cat>
          <c:val>
            <c:numRef>
              <c:f>'Débord CPLDPE'!$H$2:$H$7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4-966C-4270-9F80-DF84ABFD6C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4398471"/>
        <c:axId val="208611432"/>
      </c:barChart>
      <c:catAx>
        <c:axId val="16543984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611432"/>
        <c:crosses val="autoZero"/>
        <c:auto val="1"/>
        <c:lblAlgn val="ctr"/>
        <c:lblOffset val="100"/>
        <c:noMultiLvlLbl val="0"/>
      </c:catAx>
      <c:valAx>
        <c:axId val="208611432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43984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GRAVITAIRE TOLERIE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'Gravitaire tolerie'!$D$1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'Gravitaire tolerie'!$B$2:$B$14</c:f>
              <c:numCache>
                <c:formatCode>General</c:formatCode>
                <c:ptCount val="13"/>
                <c:pt idx="0">
                  <c:v>501</c:v>
                </c:pt>
                <c:pt idx="1">
                  <c:v>502</c:v>
                </c:pt>
                <c:pt idx="2">
                  <c:v>504</c:v>
                </c:pt>
                <c:pt idx="3">
                  <c:v>506</c:v>
                </c:pt>
                <c:pt idx="4">
                  <c:v>508</c:v>
                </c:pt>
                <c:pt idx="5">
                  <c:v>1501</c:v>
                </c:pt>
                <c:pt idx="6">
                  <c:v>1502</c:v>
                </c:pt>
                <c:pt idx="7">
                  <c:v>1504</c:v>
                </c:pt>
                <c:pt idx="8">
                  <c:v>1506</c:v>
                </c:pt>
                <c:pt idx="9">
                  <c:v>1508</c:v>
                </c:pt>
                <c:pt idx="10">
                  <c:v>2502</c:v>
                </c:pt>
                <c:pt idx="11">
                  <c:v>2504</c:v>
                </c:pt>
                <c:pt idx="12">
                  <c:v>2508</c:v>
                </c:pt>
              </c:numCache>
            </c:numRef>
          </c:cat>
          <c:val>
            <c:numRef>
              <c:f>'Gravitaire tolerie'!$D$2:$D$14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2ACA-4662-89F4-B4D664A82E38}"/>
            </c:ext>
          </c:extLst>
        </c:ser>
        <c:ser>
          <c:idx val="1"/>
          <c:order val="1"/>
          <c:tx>
            <c:strRef>
              <c:f>'Gravitaire tolerie'!$E$1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'Gravitaire tolerie'!$B$2:$B$14</c:f>
              <c:numCache>
                <c:formatCode>General</c:formatCode>
                <c:ptCount val="13"/>
                <c:pt idx="0">
                  <c:v>501</c:v>
                </c:pt>
                <c:pt idx="1">
                  <c:v>502</c:v>
                </c:pt>
                <c:pt idx="2">
                  <c:v>504</c:v>
                </c:pt>
                <c:pt idx="3">
                  <c:v>506</c:v>
                </c:pt>
                <c:pt idx="4">
                  <c:v>508</c:v>
                </c:pt>
                <c:pt idx="5">
                  <c:v>1501</c:v>
                </c:pt>
                <c:pt idx="6">
                  <c:v>1502</c:v>
                </c:pt>
                <c:pt idx="7">
                  <c:v>1504</c:v>
                </c:pt>
                <c:pt idx="8">
                  <c:v>1506</c:v>
                </c:pt>
                <c:pt idx="9">
                  <c:v>1508</c:v>
                </c:pt>
                <c:pt idx="10">
                  <c:v>2502</c:v>
                </c:pt>
                <c:pt idx="11">
                  <c:v>2504</c:v>
                </c:pt>
                <c:pt idx="12">
                  <c:v>2508</c:v>
                </c:pt>
              </c:numCache>
            </c:numRef>
          </c:cat>
          <c:val>
            <c:numRef>
              <c:f>'Gravitaire tolerie'!$E$2:$E$14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3-2ACA-4662-89F4-B4D664A82E38}"/>
            </c:ext>
          </c:extLst>
        </c:ser>
        <c:ser>
          <c:idx val="2"/>
          <c:order val="2"/>
          <c:tx>
            <c:strRef>
              <c:f>'Gravitaire tolerie'!$F$1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'Gravitaire tolerie'!$B$2:$B$14</c:f>
              <c:numCache>
                <c:formatCode>General</c:formatCode>
                <c:ptCount val="13"/>
                <c:pt idx="0">
                  <c:v>501</c:v>
                </c:pt>
                <c:pt idx="1">
                  <c:v>502</c:v>
                </c:pt>
                <c:pt idx="2">
                  <c:v>504</c:v>
                </c:pt>
                <c:pt idx="3">
                  <c:v>506</c:v>
                </c:pt>
                <c:pt idx="4">
                  <c:v>508</c:v>
                </c:pt>
                <c:pt idx="5">
                  <c:v>1501</c:v>
                </c:pt>
                <c:pt idx="6">
                  <c:v>1502</c:v>
                </c:pt>
                <c:pt idx="7">
                  <c:v>1504</c:v>
                </c:pt>
                <c:pt idx="8">
                  <c:v>1506</c:v>
                </c:pt>
                <c:pt idx="9">
                  <c:v>1508</c:v>
                </c:pt>
                <c:pt idx="10">
                  <c:v>2502</c:v>
                </c:pt>
                <c:pt idx="11">
                  <c:v>2504</c:v>
                </c:pt>
                <c:pt idx="12">
                  <c:v>2508</c:v>
                </c:pt>
              </c:numCache>
            </c:numRef>
          </c:cat>
          <c:val>
            <c:numRef>
              <c:f>'Gravitaire tolerie'!$F$2:$F$14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5-2ACA-4662-89F4-B4D664A82E38}"/>
            </c:ext>
          </c:extLst>
        </c:ser>
        <c:ser>
          <c:idx val="3"/>
          <c:order val="3"/>
          <c:tx>
            <c:strRef>
              <c:f>'Gravitaire tolerie'!$G$1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'Gravitaire tolerie'!$B$2:$B$14</c:f>
              <c:numCache>
                <c:formatCode>General</c:formatCode>
                <c:ptCount val="13"/>
                <c:pt idx="0">
                  <c:v>501</c:v>
                </c:pt>
                <c:pt idx="1">
                  <c:v>502</c:v>
                </c:pt>
                <c:pt idx="2">
                  <c:v>504</c:v>
                </c:pt>
                <c:pt idx="3">
                  <c:v>506</c:v>
                </c:pt>
                <c:pt idx="4">
                  <c:v>508</c:v>
                </c:pt>
                <c:pt idx="5">
                  <c:v>1501</c:v>
                </c:pt>
                <c:pt idx="6">
                  <c:v>1502</c:v>
                </c:pt>
                <c:pt idx="7">
                  <c:v>1504</c:v>
                </c:pt>
                <c:pt idx="8">
                  <c:v>1506</c:v>
                </c:pt>
                <c:pt idx="9">
                  <c:v>1508</c:v>
                </c:pt>
                <c:pt idx="10">
                  <c:v>2502</c:v>
                </c:pt>
                <c:pt idx="11">
                  <c:v>2504</c:v>
                </c:pt>
                <c:pt idx="12">
                  <c:v>2508</c:v>
                </c:pt>
              </c:numCache>
            </c:numRef>
          </c:cat>
          <c:val>
            <c:numRef>
              <c:f>'Gravitaire tolerie'!$G$2:$G$14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2ACA-4662-89F4-B4D664A82E38}"/>
            </c:ext>
          </c:extLst>
        </c:ser>
        <c:ser>
          <c:idx val="4"/>
          <c:order val="4"/>
          <c:tx>
            <c:strRef>
              <c:f>'Gravitaire tolerie'!$H$1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'Gravitaire tolerie'!$B$2:$B$14</c:f>
              <c:numCache>
                <c:formatCode>General</c:formatCode>
                <c:ptCount val="13"/>
                <c:pt idx="0">
                  <c:v>501</c:v>
                </c:pt>
                <c:pt idx="1">
                  <c:v>502</c:v>
                </c:pt>
                <c:pt idx="2">
                  <c:v>504</c:v>
                </c:pt>
                <c:pt idx="3">
                  <c:v>506</c:v>
                </c:pt>
                <c:pt idx="4">
                  <c:v>508</c:v>
                </c:pt>
                <c:pt idx="5">
                  <c:v>1501</c:v>
                </c:pt>
                <c:pt idx="6">
                  <c:v>1502</c:v>
                </c:pt>
                <c:pt idx="7">
                  <c:v>1504</c:v>
                </c:pt>
                <c:pt idx="8">
                  <c:v>1506</c:v>
                </c:pt>
                <c:pt idx="9">
                  <c:v>1508</c:v>
                </c:pt>
                <c:pt idx="10">
                  <c:v>2502</c:v>
                </c:pt>
                <c:pt idx="11">
                  <c:v>2504</c:v>
                </c:pt>
                <c:pt idx="12">
                  <c:v>2508</c:v>
                </c:pt>
              </c:numCache>
            </c:numRef>
          </c:cat>
          <c:val>
            <c:numRef>
              <c:f>'Gravitaire tolerie'!$H$2:$H$14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2ACA-4662-89F4-B4D664A82E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00690072"/>
        <c:axId val="1723265799"/>
      </c:barChart>
      <c:catAx>
        <c:axId val="1800690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3265799"/>
        <c:crosses val="autoZero"/>
        <c:auto val="1"/>
        <c:lblAlgn val="ctr"/>
        <c:lblOffset val="100"/>
        <c:noMultiLvlLbl val="0"/>
      </c:catAx>
      <c:valAx>
        <c:axId val="1723265799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0690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PALETTIER TÔLERIE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'Palettier tôlerie'!$D$1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'Palettier tôlerie'!$B$2:$B$12</c:f>
              <c:numCache>
                <c:formatCode>General</c:formatCode>
                <c:ptCount val="11"/>
                <c:pt idx="0">
                  <c:v>1010</c:v>
                </c:pt>
                <c:pt idx="1">
                  <c:v>1013</c:v>
                </c:pt>
                <c:pt idx="2">
                  <c:v>1014</c:v>
                </c:pt>
                <c:pt idx="3">
                  <c:v>1015</c:v>
                </c:pt>
                <c:pt idx="4">
                  <c:v>1016</c:v>
                </c:pt>
                <c:pt idx="5">
                  <c:v>1017</c:v>
                </c:pt>
                <c:pt idx="6">
                  <c:v>1018</c:v>
                </c:pt>
                <c:pt idx="7">
                  <c:v>1019</c:v>
                </c:pt>
                <c:pt idx="8">
                  <c:v>1020</c:v>
                </c:pt>
                <c:pt idx="9">
                  <c:v>1025</c:v>
                </c:pt>
                <c:pt idx="10">
                  <c:v>1026</c:v>
                </c:pt>
              </c:numCache>
            </c:numRef>
          </c:cat>
          <c:val>
            <c:numRef>
              <c:f>'Palettier tôlerie'!$D$2:$D$12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B7C5-47C1-8308-47294B7008C0}"/>
            </c:ext>
          </c:extLst>
        </c:ser>
        <c:ser>
          <c:idx val="1"/>
          <c:order val="1"/>
          <c:tx>
            <c:strRef>
              <c:f>'Palettier tôlerie'!$E$1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'Palettier tôlerie'!$B$2:$B$12</c:f>
              <c:numCache>
                <c:formatCode>General</c:formatCode>
                <c:ptCount val="11"/>
                <c:pt idx="0">
                  <c:v>1010</c:v>
                </c:pt>
                <c:pt idx="1">
                  <c:v>1013</c:v>
                </c:pt>
                <c:pt idx="2">
                  <c:v>1014</c:v>
                </c:pt>
                <c:pt idx="3">
                  <c:v>1015</c:v>
                </c:pt>
                <c:pt idx="4">
                  <c:v>1016</c:v>
                </c:pt>
                <c:pt idx="5">
                  <c:v>1017</c:v>
                </c:pt>
                <c:pt idx="6">
                  <c:v>1018</c:v>
                </c:pt>
                <c:pt idx="7">
                  <c:v>1019</c:v>
                </c:pt>
                <c:pt idx="8">
                  <c:v>1020</c:v>
                </c:pt>
                <c:pt idx="9">
                  <c:v>1025</c:v>
                </c:pt>
                <c:pt idx="10">
                  <c:v>1026</c:v>
                </c:pt>
              </c:numCache>
            </c:numRef>
          </c:cat>
          <c:val>
            <c:numRef>
              <c:f>'Palettier tôlerie'!$E$2:$E$12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3-B7C5-47C1-8308-47294B7008C0}"/>
            </c:ext>
          </c:extLst>
        </c:ser>
        <c:ser>
          <c:idx val="2"/>
          <c:order val="2"/>
          <c:tx>
            <c:strRef>
              <c:f>'Palettier tôlerie'!$F$1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'Palettier tôlerie'!$B$2:$B$12</c:f>
              <c:numCache>
                <c:formatCode>General</c:formatCode>
                <c:ptCount val="11"/>
                <c:pt idx="0">
                  <c:v>1010</c:v>
                </c:pt>
                <c:pt idx="1">
                  <c:v>1013</c:v>
                </c:pt>
                <c:pt idx="2">
                  <c:v>1014</c:v>
                </c:pt>
                <c:pt idx="3">
                  <c:v>1015</c:v>
                </c:pt>
                <c:pt idx="4">
                  <c:v>1016</c:v>
                </c:pt>
                <c:pt idx="5">
                  <c:v>1017</c:v>
                </c:pt>
                <c:pt idx="6">
                  <c:v>1018</c:v>
                </c:pt>
                <c:pt idx="7">
                  <c:v>1019</c:v>
                </c:pt>
                <c:pt idx="8">
                  <c:v>1020</c:v>
                </c:pt>
                <c:pt idx="9">
                  <c:v>1025</c:v>
                </c:pt>
                <c:pt idx="10">
                  <c:v>1026</c:v>
                </c:pt>
              </c:numCache>
            </c:numRef>
          </c:cat>
          <c:val>
            <c:numRef>
              <c:f>'Palettier tôlerie'!$F$2:$F$12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5-B7C5-47C1-8308-47294B7008C0}"/>
            </c:ext>
          </c:extLst>
        </c:ser>
        <c:ser>
          <c:idx val="3"/>
          <c:order val="3"/>
          <c:tx>
            <c:strRef>
              <c:f>'Palettier tôlerie'!$G$1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'Palettier tôlerie'!$B$2:$B$12</c:f>
              <c:numCache>
                <c:formatCode>General</c:formatCode>
                <c:ptCount val="11"/>
                <c:pt idx="0">
                  <c:v>1010</c:v>
                </c:pt>
                <c:pt idx="1">
                  <c:v>1013</c:v>
                </c:pt>
                <c:pt idx="2">
                  <c:v>1014</c:v>
                </c:pt>
                <c:pt idx="3">
                  <c:v>1015</c:v>
                </c:pt>
                <c:pt idx="4">
                  <c:v>1016</c:v>
                </c:pt>
                <c:pt idx="5">
                  <c:v>1017</c:v>
                </c:pt>
                <c:pt idx="6">
                  <c:v>1018</c:v>
                </c:pt>
                <c:pt idx="7">
                  <c:v>1019</c:v>
                </c:pt>
                <c:pt idx="8">
                  <c:v>1020</c:v>
                </c:pt>
                <c:pt idx="9">
                  <c:v>1025</c:v>
                </c:pt>
                <c:pt idx="10">
                  <c:v>1026</c:v>
                </c:pt>
              </c:numCache>
            </c:numRef>
          </c:cat>
          <c:val>
            <c:numRef>
              <c:f>'Palettier tôlerie'!$G$2:$G$12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7-B7C5-47C1-8308-47294B7008C0}"/>
            </c:ext>
          </c:extLst>
        </c:ser>
        <c:ser>
          <c:idx val="4"/>
          <c:order val="4"/>
          <c:tx>
            <c:strRef>
              <c:f>'Palettier tôlerie'!$H$1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'Palettier tôlerie'!$B$2:$B$12</c:f>
              <c:numCache>
                <c:formatCode>General</c:formatCode>
                <c:ptCount val="11"/>
                <c:pt idx="0">
                  <c:v>1010</c:v>
                </c:pt>
                <c:pt idx="1">
                  <c:v>1013</c:v>
                </c:pt>
                <c:pt idx="2">
                  <c:v>1014</c:v>
                </c:pt>
                <c:pt idx="3">
                  <c:v>1015</c:v>
                </c:pt>
                <c:pt idx="4">
                  <c:v>1016</c:v>
                </c:pt>
                <c:pt idx="5">
                  <c:v>1017</c:v>
                </c:pt>
                <c:pt idx="6">
                  <c:v>1018</c:v>
                </c:pt>
                <c:pt idx="7">
                  <c:v>1019</c:v>
                </c:pt>
                <c:pt idx="8">
                  <c:v>1020</c:v>
                </c:pt>
                <c:pt idx="9">
                  <c:v>1025</c:v>
                </c:pt>
                <c:pt idx="10">
                  <c:v>1026</c:v>
                </c:pt>
              </c:numCache>
            </c:numRef>
          </c:cat>
          <c:val>
            <c:numRef>
              <c:f>'Palettier tôlerie'!$H$2:$H$12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9-B7C5-47C1-8308-47294B7008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8645159"/>
        <c:axId val="725737656"/>
      </c:barChart>
      <c:catAx>
        <c:axId val="4586451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737656"/>
        <c:crosses val="autoZero"/>
        <c:auto val="1"/>
        <c:lblAlgn val="ctr"/>
        <c:lblOffset val="100"/>
        <c:noMultiLvlLbl val="0"/>
      </c:catAx>
      <c:valAx>
        <c:axId val="725737656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64515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OCCUPATION BATIMENT 29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'Batiment 29'!$D$1</c:f>
              <c:strCache>
                <c:ptCount val="1"/>
                <c:pt idx="0">
                  <c:v>10/19/2021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'Batiment 29'!$B$2:$B$10</c:f>
              <c:numCache>
                <c:formatCode>General</c:formatCode>
                <c:ptCount val="9"/>
                <c:pt idx="0">
                  <c:v>2910</c:v>
                </c:pt>
                <c:pt idx="1">
                  <c:v>2920</c:v>
                </c:pt>
                <c:pt idx="2">
                  <c:v>2930</c:v>
                </c:pt>
                <c:pt idx="3">
                  <c:v>2940</c:v>
                </c:pt>
                <c:pt idx="4">
                  <c:v>2950</c:v>
                </c:pt>
                <c:pt idx="5">
                  <c:v>2960</c:v>
                </c:pt>
                <c:pt idx="6">
                  <c:v>2970</c:v>
                </c:pt>
                <c:pt idx="7">
                  <c:v>2980</c:v>
                </c:pt>
                <c:pt idx="8">
                  <c:v>2990</c:v>
                </c:pt>
              </c:numCache>
            </c:numRef>
          </c:cat>
          <c:val>
            <c:numRef>
              <c:f>'Batiment 29'!$D$2:$D$10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1-57B8-4189-9748-37E7DC68D9AF}"/>
            </c:ext>
          </c:extLst>
        </c:ser>
        <c:ser>
          <c:idx val="1"/>
          <c:order val="1"/>
          <c:tx>
            <c:strRef>
              <c:f>'Batiment 29'!$E$1</c:f>
              <c:strCache>
                <c:ptCount val="1"/>
                <c:pt idx="0">
                  <c:v>10/20/2021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'Batiment 29'!$B$2:$B$10</c:f>
              <c:numCache>
                <c:formatCode>General</c:formatCode>
                <c:ptCount val="9"/>
                <c:pt idx="0">
                  <c:v>2910</c:v>
                </c:pt>
                <c:pt idx="1">
                  <c:v>2920</c:v>
                </c:pt>
                <c:pt idx="2">
                  <c:v>2930</c:v>
                </c:pt>
                <c:pt idx="3">
                  <c:v>2940</c:v>
                </c:pt>
                <c:pt idx="4">
                  <c:v>2950</c:v>
                </c:pt>
                <c:pt idx="5">
                  <c:v>2960</c:v>
                </c:pt>
                <c:pt idx="6">
                  <c:v>2970</c:v>
                </c:pt>
                <c:pt idx="7">
                  <c:v>2980</c:v>
                </c:pt>
                <c:pt idx="8">
                  <c:v>2990</c:v>
                </c:pt>
              </c:numCache>
            </c:numRef>
          </c:cat>
          <c:val>
            <c:numRef>
              <c:f>'Batiment 29'!$E$2:$E$10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3-57B8-4189-9748-37E7DC68D9AF}"/>
            </c:ext>
          </c:extLst>
        </c:ser>
        <c:ser>
          <c:idx val="2"/>
          <c:order val="2"/>
          <c:tx>
            <c:strRef>
              <c:f>'Batiment 29'!$F$1</c:f>
              <c:strCache>
                <c:ptCount val="1"/>
                <c:pt idx="0">
                  <c:v>10/21/2021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'Batiment 29'!$B$2:$B$10</c:f>
              <c:numCache>
                <c:formatCode>General</c:formatCode>
                <c:ptCount val="9"/>
                <c:pt idx="0">
                  <c:v>2910</c:v>
                </c:pt>
                <c:pt idx="1">
                  <c:v>2920</c:v>
                </c:pt>
                <c:pt idx="2">
                  <c:v>2930</c:v>
                </c:pt>
                <c:pt idx="3">
                  <c:v>2940</c:v>
                </c:pt>
                <c:pt idx="4">
                  <c:v>2950</c:v>
                </c:pt>
                <c:pt idx="5">
                  <c:v>2960</c:v>
                </c:pt>
                <c:pt idx="6">
                  <c:v>2970</c:v>
                </c:pt>
                <c:pt idx="7">
                  <c:v>2980</c:v>
                </c:pt>
                <c:pt idx="8">
                  <c:v>2990</c:v>
                </c:pt>
              </c:numCache>
            </c:numRef>
          </c:cat>
          <c:val>
            <c:numRef>
              <c:f>'Batiment 29'!$F$2:$F$10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5-57B8-4189-9748-37E7DC68D9AF}"/>
            </c:ext>
          </c:extLst>
        </c:ser>
        <c:ser>
          <c:idx val="3"/>
          <c:order val="3"/>
          <c:tx>
            <c:strRef>
              <c:f>'Batiment 29'!$G$1</c:f>
              <c:strCache>
                <c:ptCount val="1"/>
                <c:pt idx="0">
                  <c:v>10/22/2021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'Batiment 29'!$B$2:$B$10</c:f>
              <c:numCache>
                <c:formatCode>General</c:formatCode>
                <c:ptCount val="9"/>
                <c:pt idx="0">
                  <c:v>2910</c:v>
                </c:pt>
                <c:pt idx="1">
                  <c:v>2920</c:v>
                </c:pt>
                <c:pt idx="2">
                  <c:v>2930</c:v>
                </c:pt>
                <c:pt idx="3">
                  <c:v>2940</c:v>
                </c:pt>
                <c:pt idx="4">
                  <c:v>2950</c:v>
                </c:pt>
                <c:pt idx="5">
                  <c:v>2960</c:v>
                </c:pt>
                <c:pt idx="6">
                  <c:v>2970</c:v>
                </c:pt>
                <c:pt idx="7">
                  <c:v>2980</c:v>
                </c:pt>
                <c:pt idx="8">
                  <c:v>2990</c:v>
                </c:pt>
              </c:numCache>
            </c:numRef>
          </c:cat>
          <c:val>
            <c:numRef>
              <c:f>'Batiment 29'!$G$2:$G$10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7-57B8-4189-9748-37E7DC68D9AF}"/>
            </c:ext>
          </c:extLst>
        </c:ser>
        <c:ser>
          <c:idx val="4"/>
          <c:order val="4"/>
          <c:tx>
            <c:strRef>
              <c:f>'Batiment 29'!$H$1</c:f>
              <c:strCache>
                <c:ptCount val="1"/>
                <c:pt idx="0">
                  <c:v>10/23/2021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'Batiment 29'!$B$2:$B$10</c:f>
              <c:numCache>
                <c:formatCode>General</c:formatCode>
                <c:ptCount val="9"/>
                <c:pt idx="0">
                  <c:v>2910</c:v>
                </c:pt>
                <c:pt idx="1">
                  <c:v>2920</c:v>
                </c:pt>
                <c:pt idx="2">
                  <c:v>2930</c:v>
                </c:pt>
                <c:pt idx="3">
                  <c:v>2940</c:v>
                </c:pt>
                <c:pt idx="4">
                  <c:v>2950</c:v>
                </c:pt>
                <c:pt idx="5">
                  <c:v>2960</c:v>
                </c:pt>
                <c:pt idx="6">
                  <c:v>2970</c:v>
                </c:pt>
                <c:pt idx="7">
                  <c:v>2980</c:v>
                </c:pt>
                <c:pt idx="8">
                  <c:v>2990</c:v>
                </c:pt>
              </c:numCache>
            </c:numRef>
          </c:cat>
          <c:val>
            <c:numRef>
              <c:f>'Batiment 29'!$H$2:$H$10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9-57B8-4189-9748-37E7DC68D9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0943751"/>
        <c:axId val="1958144344"/>
      </c:barChart>
      <c:catAx>
        <c:axId val="6609437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8144344"/>
        <c:crosses val="autoZero"/>
        <c:auto val="1"/>
        <c:lblAlgn val="ctr"/>
        <c:lblOffset val="100"/>
        <c:noMultiLvlLbl val="0"/>
      </c:catAx>
      <c:valAx>
        <c:axId val="195814434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09437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36920384951881E-2"/>
          <c:y val="6.9444444444444448E-2"/>
          <c:w val="0.89019685039370078"/>
          <c:h val="0.6645902595508894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'Débord CPLTOL'!$D$1</c:f>
              <c:strCache>
                <c:ptCount val="1"/>
                <c:pt idx="0">
                  <c:v>18/10/2021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'Débord CPLTOL'!$B$2:$B$4</c:f>
              <c:strCache>
                <c:ptCount val="3"/>
                <c:pt idx="0">
                  <c:v>PE 5099</c:v>
                </c:pt>
                <c:pt idx="1">
                  <c:v>GE BAT 9998</c:v>
                </c:pt>
                <c:pt idx="2">
                  <c:v>GE MAG 9999</c:v>
                </c:pt>
              </c:strCache>
            </c:strRef>
          </c:cat>
          <c:val>
            <c:numRef>
              <c:f>'Débord CPLTOL'!$D$2:$D$4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1-C3E3-4D3B-AC2B-F44C7BA11C8B}"/>
            </c:ext>
          </c:extLst>
        </c:ser>
        <c:ser>
          <c:idx val="1"/>
          <c:order val="1"/>
          <c:tx>
            <c:strRef>
              <c:f>'Débord CPLTOL'!$E$1</c:f>
              <c:strCache>
                <c:ptCount val="1"/>
                <c:pt idx="0">
                  <c:v>19/10/2021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'Débord CPLTOL'!$B$2:$B$4</c:f>
              <c:strCache>
                <c:ptCount val="3"/>
                <c:pt idx="0">
                  <c:v>PE 5099</c:v>
                </c:pt>
                <c:pt idx="1">
                  <c:v>GE BAT 9998</c:v>
                </c:pt>
                <c:pt idx="2">
                  <c:v>GE MAG 9999</c:v>
                </c:pt>
              </c:strCache>
            </c:strRef>
          </c:cat>
          <c:val>
            <c:numRef>
              <c:f>'Débord CPLTOL'!$E$2:$E$4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3-C3E3-4D3B-AC2B-F44C7BA11C8B}"/>
            </c:ext>
          </c:extLst>
        </c:ser>
        <c:ser>
          <c:idx val="2"/>
          <c:order val="2"/>
          <c:tx>
            <c:strRef>
              <c:f>'Débord CPLTOL'!$F$1</c:f>
              <c:strCache>
                <c:ptCount val="1"/>
                <c:pt idx="0">
                  <c:v>20/10/2021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'Débord CPLTOL'!$B$2:$B$4</c:f>
              <c:strCache>
                <c:ptCount val="3"/>
                <c:pt idx="0">
                  <c:v>PE 5099</c:v>
                </c:pt>
                <c:pt idx="1">
                  <c:v>GE BAT 9998</c:v>
                </c:pt>
                <c:pt idx="2">
                  <c:v>GE MAG 9999</c:v>
                </c:pt>
              </c:strCache>
            </c:strRef>
          </c:cat>
          <c:val>
            <c:numRef>
              <c:f>'Débord CPLTOL'!$F$2:$F$4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5-C3E3-4D3B-AC2B-F44C7BA11C8B}"/>
            </c:ext>
          </c:extLst>
        </c:ser>
        <c:ser>
          <c:idx val="3"/>
          <c:order val="3"/>
          <c:tx>
            <c:strRef>
              <c:f>'Débord CPLTOL'!$G$1</c:f>
              <c:strCache>
                <c:ptCount val="1"/>
                <c:pt idx="0">
                  <c:v>21/10/2021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'Débord CPLTOL'!$B$2:$B$4</c:f>
              <c:strCache>
                <c:ptCount val="3"/>
                <c:pt idx="0">
                  <c:v>PE 5099</c:v>
                </c:pt>
                <c:pt idx="1">
                  <c:v>GE BAT 9998</c:v>
                </c:pt>
                <c:pt idx="2">
                  <c:v>GE MAG 9999</c:v>
                </c:pt>
              </c:strCache>
            </c:strRef>
          </c:cat>
          <c:val>
            <c:numRef>
              <c:f>'Débord CPLTOL'!$G$2:$G$4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7-C3E3-4D3B-AC2B-F44C7BA11C8B}"/>
            </c:ext>
          </c:extLst>
        </c:ser>
        <c:ser>
          <c:idx val="4"/>
          <c:order val="4"/>
          <c:tx>
            <c:strRef>
              <c:f>'Débord CPLTOL'!$H$1</c:f>
              <c:strCache>
                <c:ptCount val="1"/>
                <c:pt idx="0">
                  <c:v>22/10/2021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'Débord CPLTOL'!$B$2:$B$4</c:f>
              <c:strCache>
                <c:ptCount val="3"/>
                <c:pt idx="0">
                  <c:v>PE 5099</c:v>
                </c:pt>
                <c:pt idx="1">
                  <c:v>GE BAT 9998</c:v>
                </c:pt>
                <c:pt idx="2">
                  <c:v>GE MAG 9999</c:v>
                </c:pt>
              </c:strCache>
            </c:strRef>
          </c:cat>
          <c:val>
            <c:numRef>
              <c:f>'Débord CPLTOL'!$H$2:$H$4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9-C3E3-4D3B-AC2B-F44C7BA11C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4398471"/>
        <c:axId val="208611432"/>
      </c:barChart>
      <c:catAx>
        <c:axId val="16543984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611432"/>
        <c:crosses val="autoZero"/>
        <c:auto val="1"/>
        <c:lblAlgn val="ctr"/>
        <c:lblOffset val="100"/>
        <c:noMultiLvlLbl val="0"/>
      </c:catAx>
      <c:valAx>
        <c:axId val="208611432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43984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2</xdr:row>
      <xdr:rowOff>123825</xdr:rowOff>
    </xdr:from>
    <xdr:to>
      <xdr:col>9</xdr:col>
      <xdr:colOff>428625</xdr:colOff>
      <xdr:row>24</xdr:row>
      <xdr:rowOff>180975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00000000-0008-0000-0000-000002000000}"/>
            </a:ext>
            <a:ext uri="{147F2762-F138-4A5C-976F-8EAC2B608ADB}">
              <a16:predDERef xmlns:a16="http://schemas.microsoft.com/office/drawing/2014/main" pred="{74FF4D1A-49D2-4BFF-BF02-E899375283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180975</xdr:colOff>
          <xdr:row>6</xdr:row>
          <xdr:rowOff>9525</xdr:rowOff>
        </xdr:from>
        <xdr:to>
          <xdr:col>14</xdr:col>
          <xdr:colOff>628650</xdr:colOff>
          <xdr:row>9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Maccro début de semaine (à n'activer que le lundi)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44450</xdr:colOff>
      <xdr:row>24</xdr:row>
      <xdr:rowOff>161925</xdr:rowOff>
    </xdr:from>
    <xdr:to>
      <xdr:col>13</xdr:col>
      <xdr:colOff>152400</xdr:colOff>
      <xdr:row>47</xdr:row>
      <xdr:rowOff>142875</xdr:rowOff>
    </xdr:to>
    <xdr:graphicFrame macro="">
      <xdr:nvGraphicFramePr>
        <xdr:cNvPr id="7" name="Graphiqu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8</xdr:row>
      <xdr:rowOff>9525</xdr:rowOff>
    </xdr:from>
    <xdr:to>
      <xdr:col>9</xdr:col>
      <xdr:colOff>333375</xdr:colOff>
      <xdr:row>26</xdr:row>
      <xdr:rowOff>114300</xdr:rowOff>
    </xdr:to>
    <xdr:graphicFrame macro="">
      <xdr:nvGraphicFramePr>
        <xdr:cNvPr id="8" name="Graphique 2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95250</xdr:rowOff>
    </xdr:from>
    <xdr:to>
      <xdr:col>8</xdr:col>
      <xdr:colOff>314325</xdr:colOff>
      <xdr:row>32</xdr:row>
      <xdr:rowOff>142875</xdr:rowOff>
    </xdr:to>
    <xdr:graphicFrame macro="">
      <xdr:nvGraphicFramePr>
        <xdr:cNvPr id="5" name="Graphique 2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742951</xdr:colOff>
      <xdr:row>13</xdr:row>
      <xdr:rowOff>38100</xdr:rowOff>
    </xdr:from>
    <xdr:to>
      <xdr:col>9</xdr:col>
      <xdr:colOff>457201</xdr:colOff>
      <xdr:row>28</xdr:row>
      <xdr:rowOff>95250</xdr:rowOff>
    </xdr:to>
    <xdr:graphicFrame macro="">
      <xdr:nvGraphicFramePr>
        <xdr:cNvPr id="16" name="Graphique 2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18</xdr:row>
      <xdr:rowOff>38100</xdr:rowOff>
    </xdr:from>
    <xdr:to>
      <xdr:col>9</xdr:col>
      <xdr:colOff>523875</xdr:colOff>
      <xdr:row>36</xdr:row>
      <xdr:rowOff>19050</xdr:rowOff>
    </xdr:to>
    <xdr:graphicFrame macro="">
      <xdr:nvGraphicFramePr>
        <xdr:cNvPr id="12" name="Graphique 2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619125</xdr:colOff>
      <xdr:row>14</xdr:row>
      <xdr:rowOff>66675</xdr:rowOff>
    </xdr:from>
    <xdr:to>
      <xdr:col>8</xdr:col>
      <xdr:colOff>647700</xdr:colOff>
      <xdr:row>32</xdr:row>
      <xdr:rowOff>38100</xdr:rowOff>
    </xdr:to>
    <xdr:graphicFrame macro="">
      <xdr:nvGraphicFramePr>
        <xdr:cNvPr id="10" name="Graphique 1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13</xdr:row>
      <xdr:rowOff>95250</xdr:rowOff>
    </xdr:from>
    <xdr:to>
      <xdr:col>9</xdr:col>
      <xdr:colOff>0</xdr:colOff>
      <xdr:row>27</xdr:row>
      <xdr:rowOff>76200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600075</xdr:colOff>
      <xdr:row>17</xdr:row>
      <xdr:rowOff>57150</xdr:rowOff>
    </xdr:from>
    <xdr:to>
      <xdr:col>9</xdr:col>
      <xdr:colOff>95250</xdr:colOff>
      <xdr:row>33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14</xdr:row>
      <xdr:rowOff>133350</xdr:rowOff>
    </xdr:from>
    <xdr:to>
      <xdr:col>9</xdr:col>
      <xdr:colOff>0</xdr:colOff>
      <xdr:row>31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12</xdr:row>
      <xdr:rowOff>104775</xdr:rowOff>
    </xdr:from>
    <xdr:to>
      <xdr:col>8</xdr:col>
      <xdr:colOff>542925</xdr:colOff>
      <xdr:row>29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5</xdr:row>
      <xdr:rowOff>104775</xdr:rowOff>
    </xdr:from>
    <xdr:to>
      <xdr:col>8</xdr:col>
      <xdr:colOff>542925</xdr:colOff>
      <xdr:row>19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747ED-95D4-4426-9D47-260553917C4E}">
  <sheetPr codeName="Feuil1"/>
  <dimension ref="A1:P37"/>
  <sheetViews>
    <sheetView workbookViewId="0">
      <selection activeCell="B27" sqref="B27"/>
    </sheetView>
  </sheetViews>
  <sheetFormatPr baseColWidth="10" defaultColWidth="11.42578125" defaultRowHeight="15" x14ac:dyDescent="0.25"/>
  <cols>
    <col min="1" max="3" width="11.42578125" style="1"/>
    <col min="5" max="5" width="18.42578125" customWidth="1"/>
    <col min="6" max="6" width="11.42578125" style="1"/>
    <col min="8" max="8" width="11.28515625" customWidth="1"/>
    <col min="16" max="16" width="15.85546875" bestFit="1" customWidth="1"/>
  </cols>
  <sheetData>
    <row r="1" spans="4:16" x14ac:dyDescent="0.25">
      <c r="P1" s="49"/>
    </row>
    <row r="2" spans="4:16" x14ac:dyDescent="0.25">
      <c r="D2" s="49"/>
    </row>
    <row r="5" spans="4:16" ht="17.25" x14ac:dyDescent="0.3">
      <c r="D5" s="60"/>
      <c r="E5" s="60"/>
      <c r="F5" s="60"/>
      <c r="M5" s="49"/>
    </row>
    <row r="6" spans="4:16" x14ac:dyDescent="0.25">
      <c r="D6" s="59" t="s">
        <v>0</v>
      </c>
      <c r="E6" s="59"/>
      <c r="F6" s="29">
        <f>'Batiment BA'!K2*100</f>
        <v>0</v>
      </c>
    </row>
    <row r="7" spans="4:16" x14ac:dyDescent="0.25">
      <c r="D7" s="58" t="s">
        <v>1</v>
      </c>
      <c r="E7" s="58"/>
      <c r="F7" s="30">
        <f>'Palettier HH'!K2*100</f>
        <v>0</v>
      </c>
      <c r="P7" s="49"/>
    </row>
    <row r="8" spans="4:16" x14ac:dyDescent="0.25">
      <c r="D8" s="58" t="s">
        <v>2</v>
      </c>
      <c r="E8" s="58"/>
      <c r="F8" s="30">
        <f>'MEUBLE AIO'!K2*100</f>
        <v>0</v>
      </c>
    </row>
    <row r="9" spans="4:16" x14ac:dyDescent="0.25">
      <c r="D9" s="58" t="s">
        <v>3</v>
      </c>
      <c r="E9" s="58"/>
      <c r="F9" s="30">
        <f>Prodex!K2*100</f>
        <v>0</v>
      </c>
    </row>
    <row r="10" spans="4:16" x14ac:dyDescent="0.25">
      <c r="D10" s="58" t="s">
        <v>4</v>
      </c>
      <c r="E10" s="58"/>
      <c r="F10" s="30">
        <f>Auvent!K2*100</f>
        <v>0</v>
      </c>
      <c r="L10" s="49"/>
    </row>
    <row r="11" spans="4:16" x14ac:dyDescent="0.25">
      <c r="D11" s="58" t="s">
        <v>5</v>
      </c>
      <c r="E11" s="58"/>
      <c r="F11" s="30">
        <f>Kremlin!K2*100</f>
        <v>0</v>
      </c>
    </row>
    <row r="12" spans="4:16" x14ac:dyDescent="0.25">
      <c r="D12" s="58" t="s">
        <v>6</v>
      </c>
      <c r="E12" s="58"/>
      <c r="F12" s="30">
        <f>'Gravitaire tolerie'!K2*100</f>
        <v>0</v>
      </c>
    </row>
    <row r="13" spans="4:16" x14ac:dyDescent="0.25">
      <c r="D13" s="58" t="s">
        <v>7</v>
      </c>
      <c r="E13" s="58"/>
      <c r="F13" s="30">
        <f>'Palettier tôlerie'!K2*100</f>
        <v>0</v>
      </c>
    </row>
    <row r="14" spans="4:16" x14ac:dyDescent="0.25">
      <c r="D14" s="58" t="s">
        <v>8</v>
      </c>
      <c r="E14" s="58"/>
      <c r="F14" s="30">
        <f>'Batiment 29'!K2*100</f>
        <v>0</v>
      </c>
      <c r="O14" s="49"/>
    </row>
    <row r="15" spans="4:16" x14ac:dyDescent="0.25">
      <c r="D15" s="59" t="s">
        <v>9</v>
      </c>
      <c r="E15" s="59"/>
      <c r="F15" s="48">
        <f>'Débord CPLDPE'!I7</f>
        <v>0</v>
      </c>
    </row>
    <row r="16" spans="4:16" x14ac:dyDescent="0.25">
      <c r="D16" s="58" t="s">
        <v>10</v>
      </c>
      <c r="E16" s="58"/>
      <c r="F16" s="48">
        <f>'Débord CPLDPE'!I6</f>
        <v>0</v>
      </c>
    </row>
    <row r="17" spans="4:6" x14ac:dyDescent="0.25">
      <c r="D17" s="58" t="s">
        <v>11</v>
      </c>
      <c r="E17" s="58"/>
      <c r="F17" s="48">
        <f>'Débord CPLDPE'!I2</f>
        <v>0</v>
      </c>
    </row>
    <row r="18" spans="4:6" x14ac:dyDescent="0.25">
      <c r="D18" s="58" t="s">
        <v>12</v>
      </c>
      <c r="E18" s="58"/>
      <c r="F18" s="48">
        <f>'Débord CPLDPE'!I3</f>
        <v>0</v>
      </c>
    </row>
    <row r="19" spans="4:6" x14ac:dyDescent="0.25">
      <c r="D19" s="58" t="s">
        <v>13</v>
      </c>
      <c r="E19" s="58"/>
      <c r="F19" s="48">
        <f>'Débord CPLDPE'!I5</f>
        <v>0</v>
      </c>
    </row>
    <row r="20" spans="4:6" x14ac:dyDescent="0.25">
      <c r="D20" s="58" t="s">
        <v>14</v>
      </c>
      <c r="E20" s="58"/>
      <c r="F20" s="48">
        <f>'Débord CPLDPE'!I4</f>
        <v>0</v>
      </c>
    </row>
    <row r="21" spans="4:6" x14ac:dyDescent="0.25">
      <c r="D21" s="58" t="s">
        <v>15</v>
      </c>
      <c r="E21" s="58"/>
      <c r="F21" s="48">
        <f>'Débord CPLTOL'!I2</f>
        <v>0</v>
      </c>
    </row>
    <row r="22" spans="4:6" x14ac:dyDescent="0.25">
      <c r="D22" s="58" t="s">
        <v>16</v>
      </c>
      <c r="E22" s="58"/>
      <c r="F22" s="48">
        <f>'Débord CPLTOL'!I4</f>
        <v>0</v>
      </c>
    </row>
    <row r="23" spans="4:6" x14ac:dyDescent="0.25">
      <c r="D23" s="58" t="s">
        <v>17</v>
      </c>
      <c r="E23" s="58"/>
      <c r="F23" s="48">
        <f>'Débord CPLTOL'!I3</f>
        <v>0</v>
      </c>
    </row>
    <row r="37" spans="5:5" x14ac:dyDescent="0.25">
      <c r="E37" s="49"/>
    </row>
  </sheetData>
  <mergeCells count="19">
    <mergeCell ref="D5:F5"/>
    <mergeCell ref="D13:E13"/>
    <mergeCell ref="D14:E14"/>
    <mergeCell ref="D6:E6"/>
    <mergeCell ref="D7:E7"/>
    <mergeCell ref="D8:E8"/>
    <mergeCell ref="D9:E9"/>
    <mergeCell ref="D10:E10"/>
    <mergeCell ref="D11:E11"/>
    <mergeCell ref="D12:E12"/>
    <mergeCell ref="D20:E20"/>
    <mergeCell ref="D21:E21"/>
    <mergeCell ref="D22:E22"/>
    <mergeCell ref="D23:E23"/>
    <mergeCell ref="D15:E15"/>
    <mergeCell ref="D16:E16"/>
    <mergeCell ref="D17:E17"/>
    <mergeCell ref="D18:E18"/>
    <mergeCell ref="D19:E19"/>
  </mergeCells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J_début_semaine">
                <anchor moveWithCells="1">
                  <from>
                    <xdr:col>13</xdr:col>
                    <xdr:colOff>180975</xdr:colOff>
                    <xdr:row>6</xdr:row>
                    <xdr:rowOff>9525</xdr:rowOff>
                  </from>
                  <to>
                    <xdr:col>14</xdr:col>
                    <xdr:colOff>628650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A1C46-5F77-47E6-996C-EE799C38F7F8}">
  <sheetPr codeName="Feuil2"/>
  <dimension ref="A1:P23"/>
  <sheetViews>
    <sheetView tabSelected="1" workbookViewId="0">
      <selection activeCell="N26" sqref="N26"/>
    </sheetView>
  </sheetViews>
  <sheetFormatPr baseColWidth="10" defaultColWidth="11.42578125" defaultRowHeight="15" x14ac:dyDescent="0.25"/>
  <cols>
    <col min="2" max="4" width="11.42578125" style="1"/>
    <col min="5" max="5" width="11.7109375" customWidth="1"/>
    <col min="7" max="7" width="11.42578125" style="1"/>
    <col min="11" max="11" width="14.140625" customWidth="1"/>
    <col min="16" max="16" width="15.7109375" bestFit="1" customWidth="1"/>
  </cols>
  <sheetData>
    <row r="1" spans="2:16" ht="40.5" customHeight="1" x14ac:dyDescent="0.25">
      <c r="B1" s="4" t="s">
        <v>18</v>
      </c>
      <c r="C1" s="5" t="s">
        <v>19</v>
      </c>
      <c r="D1" s="50">
        <v>44488</v>
      </c>
      <c r="E1" s="50">
        <f>D1+1</f>
        <v>44489</v>
      </c>
      <c r="F1" s="50">
        <f>E1+1</f>
        <v>44490</v>
      </c>
      <c r="G1" s="50">
        <f>F1+1</f>
        <v>44491</v>
      </c>
      <c r="H1" s="50">
        <f>G1+1</f>
        <v>44492</v>
      </c>
      <c r="I1" s="5" t="s">
        <v>20</v>
      </c>
      <c r="J1" s="18" t="s">
        <v>21</v>
      </c>
      <c r="K1" s="18" t="s">
        <v>22</v>
      </c>
    </row>
    <row r="2" spans="2:16" x14ac:dyDescent="0.25">
      <c r="B2" s="6">
        <v>3015</v>
      </c>
      <c r="C2" s="6">
        <v>2</v>
      </c>
      <c r="D2" s="51"/>
      <c r="E2" s="6"/>
      <c r="F2" s="6"/>
      <c r="G2" s="6"/>
      <c r="H2" s="6"/>
      <c r="I2" s="7">
        <f t="shared" ref="I2:I23" si="0">MAX(D2:H2)</f>
        <v>0</v>
      </c>
      <c r="J2" s="8">
        <f>I2*C2</f>
        <v>0</v>
      </c>
      <c r="K2" s="61">
        <f>(J23/C23)/100</f>
        <v>0</v>
      </c>
    </row>
    <row r="3" spans="2:16" x14ac:dyDescent="0.25">
      <c r="B3" s="6">
        <v>3030</v>
      </c>
      <c r="C3" s="6">
        <v>21</v>
      </c>
      <c r="D3" s="51"/>
      <c r="E3" s="6"/>
      <c r="F3" s="6"/>
      <c r="G3" s="6"/>
      <c r="H3" s="6"/>
      <c r="I3" s="7">
        <f t="shared" si="0"/>
        <v>0</v>
      </c>
      <c r="J3" s="8">
        <f>I3*C3</f>
        <v>0</v>
      </c>
      <c r="K3" s="61"/>
    </row>
    <row r="4" spans="2:16" x14ac:dyDescent="0.25">
      <c r="B4" s="6">
        <v>3060</v>
      </c>
      <c r="C4" s="6">
        <v>135</v>
      </c>
      <c r="D4" s="51"/>
      <c r="E4" s="6"/>
      <c r="F4" s="6"/>
      <c r="G4" s="6"/>
      <c r="H4" s="6"/>
      <c r="I4" s="7">
        <f t="shared" si="0"/>
        <v>0</v>
      </c>
      <c r="J4" s="8">
        <f t="shared" ref="J4:J21" si="1">I4*C4</f>
        <v>0</v>
      </c>
      <c r="K4" s="61"/>
    </row>
    <row r="5" spans="2:16" x14ac:dyDescent="0.25">
      <c r="B5" s="6">
        <v>3065</v>
      </c>
      <c r="C5" s="6">
        <v>18</v>
      </c>
      <c r="D5" s="51"/>
      <c r="E5" s="6"/>
      <c r="F5" s="6"/>
      <c r="G5" s="6"/>
      <c r="H5" s="6"/>
      <c r="I5" s="7">
        <f t="shared" si="0"/>
        <v>0</v>
      </c>
      <c r="J5" s="8">
        <f t="shared" si="1"/>
        <v>0</v>
      </c>
      <c r="K5" s="61"/>
    </row>
    <row r="6" spans="2:16" x14ac:dyDescent="0.25">
      <c r="B6" s="6">
        <v>3070</v>
      </c>
      <c r="C6" s="6">
        <v>146</v>
      </c>
      <c r="D6" s="51"/>
      <c r="E6" s="6"/>
      <c r="F6" s="6"/>
      <c r="G6" s="6"/>
      <c r="H6" s="6"/>
      <c r="I6" s="7">
        <f t="shared" si="0"/>
        <v>0</v>
      </c>
      <c r="J6" s="8">
        <f t="shared" si="1"/>
        <v>0</v>
      </c>
      <c r="K6" s="61"/>
      <c r="N6" s="49"/>
    </row>
    <row r="7" spans="2:16" x14ac:dyDescent="0.25">
      <c r="B7" s="6">
        <v>3090</v>
      </c>
      <c r="C7" s="6">
        <v>4</v>
      </c>
      <c r="D7" s="51"/>
      <c r="E7" s="6"/>
      <c r="F7" s="6"/>
      <c r="G7" s="6"/>
      <c r="H7" s="6"/>
      <c r="I7" s="7">
        <f t="shared" si="0"/>
        <v>0</v>
      </c>
      <c r="J7" s="8">
        <f t="shared" si="1"/>
        <v>0</v>
      </c>
      <c r="K7" s="61"/>
    </row>
    <row r="8" spans="2:16" x14ac:dyDescent="0.25">
      <c r="B8" s="6">
        <v>3150</v>
      </c>
      <c r="C8" s="6">
        <v>30</v>
      </c>
      <c r="D8" s="51"/>
      <c r="E8" s="6"/>
      <c r="F8" s="6"/>
      <c r="G8" s="6"/>
      <c r="H8" s="6"/>
      <c r="I8" s="7">
        <f t="shared" si="0"/>
        <v>0</v>
      </c>
      <c r="J8" s="8">
        <f t="shared" si="1"/>
        <v>0</v>
      </c>
      <c r="K8" s="61"/>
      <c r="P8" s="57"/>
    </row>
    <row r="9" spans="2:16" x14ac:dyDescent="0.25">
      <c r="B9" s="6">
        <v>3160</v>
      </c>
      <c r="C9" s="6">
        <v>63</v>
      </c>
      <c r="D9" s="51"/>
      <c r="E9" s="6"/>
      <c r="F9" s="6"/>
      <c r="G9" s="6"/>
      <c r="H9" s="6"/>
      <c r="I9" s="7">
        <f t="shared" si="0"/>
        <v>0</v>
      </c>
      <c r="J9" s="8">
        <f t="shared" si="1"/>
        <v>0</v>
      </c>
      <c r="K9" s="61"/>
    </row>
    <row r="10" spans="2:16" x14ac:dyDescent="0.25">
      <c r="B10" s="6">
        <v>3165</v>
      </c>
      <c r="C10" s="6">
        <v>27</v>
      </c>
      <c r="D10" s="51"/>
      <c r="E10" s="6"/>
      <c r="F10" s="6"/>
      <c r="G10" s="6"/>
      <c r="H10" s="6"/>
      <c r="I10" s="7">
        <f t="shared" si="0"/>
        <v>0</v>
      </c>
      <c r="J10" s="8">
        <f t="shared" si="1"/>
        <v>0</v>
      </c>
      <c r="K10" s="61"/>
    </row>
    <row r="11" spans="2:16" x14ac:dyDescent="0.25">
      <c r="B11" s="6">
        <v>3170</v>
      </c>
      <c r="C11" s="6">
        <v>11</v>
      </c>
      <c r="D11" s="51"/>
      <c r="E11" s="6"/>
      <c r="F11" s="6"/>
      <c r="G11" s="6"/>
      <c r="H11" s="6"/>
      <c r="I11" s="7">
        <f t="shared" si="0"/>
        <v>0</v>
      </c>
      <c r="J11" s="8">
        <f t="shared" si="1"/>
        <v>0</v>
      </c>
      <c r="K11" s="61"/>
    </row>
    <row r="12" spans="2:16" x14ac:dyDescent="0.25">
      <c r="B12" s="6">
        <v>3180</v>
      </c>
      <c r="C12" s="6">
        <v>3</v>
      </c>
      <c r="D12" s="51"/>
      <c r="E12" s="6"/>
      <c r="F12" s="6"/>
      <c r="G12" s="6"/>
      <c r="H12" s="6"/>
      <c r="I12" s="7">
        <f t="shared" si="0"/>
        <v>0</v>
      </c>
      <c r="J12" s="8">
        <f t="shared" si="1"/>
        <v>0</v>
      </c>
      <c r="K12" s="61"/>
    </row>
    <row r="13" spans="2:16" x14ac:dyDescent="0.25">
      <c r="B13" s="6">
        <v>3190</v>
      </c>
      <c r="C13" s="6">
        <v>12</v>
      </c>
      <c r="D13" s="51"/>
      <c r="E13" s="6"/>
      <c r="F13" s="6"/>
      <c r="G13" s="6"/>
      <c r="H13" s="6"/>
      <c r="I13" s="7">
        <f t="shared" si="0"/>
        <v>0</v>
      </c>
      <c r="J13" s="8">
        <f t="shared" si="1"/>
        <v>0</v>
      </c>
      <c r="K13" s="61"/>
    </row>
    <row r="14" spans="2:16" x14ac:dyDescent="0.25">
      <c r="B14" s="6">
        <v>3200</v>
      </c>
      <c r="C14" s="6">
        <v>15</v>
      </c>
      <c r="D14" s="51"/>
      <c r="E14" s="6"/>
      <c r="F14" s="6"/>
      <c r="G14" s="6"/>
      <c r="H14" s="6"/>
      <c r="I14" s="7">
        <f t="shared" si="0"/>
        <v>0</v>
      </c>
      <c r="J14" s="8">
        <f t="shared" si="1"/>
        <v>0</v>
      </c>
      <c r="K14" s="61"/>
    </row>
    <row r="15" spans="2:16" x14ac:dyDescent="0.25">
      <c r="B15" s="6">
        <v>3210</v>
      </c>
      <c r="C15" s="6">
        <v>8</v>
      </c>
      <c r="D15" s="51"/>
      <c r="E15" s="6"/>
      <c r="F15" s="6"/>
      <c r="G15" s="6"/>
      <c r="H15" s="6"/>
      <c r="I15" s="7">
        <f t="shared" si="0"/>
        <v>0</v>
      </c>
      <c r="J15" s="8">
        <f t="shared" si="1"/>
        <v>0</v>
      </c>
      <c r="K15" s="61"/>
    </row>
    <row r="16" spans="2:16" x14ac:dyDescent="0.25">
      <c r="B16" s="6">
        <v>3220</v>
      </c>
      <c r="C16" s="6">
        <v>8</v>
      </c>
      <c r="D16" s="51"/>
      <c r="E16" s="9"/>
      <c r="F16" s="6"/>
      <c r="G16" s="6"/>
      <c r="H16" s="6"/>
      <c r="I16" s="7">
        <f t="shared" si="0"/>
        <v>0</v>
      </c>
      <c r="J16" s="8">
        <f t="shared" si="1"/>
        <v>0</v>
      </c>
      <c r="K16" s="61"/>
    </row>
    <row r="17" spans="1:11" x14ac:dyDescent="0.25">
      <c r="B17" s="10">
        <v>3230</v>
      </c>
      <c r="C17" s="10">
        <v>3</v>
      </c>
      <c r="D17" s="51"/>
      <c r="E17" s="6"/>
      <c r="F17" s="6"/>
      <c r="G17" s="6"/>
      <c r="H17" s="6"/>
      <c r="I17" s="7">
        <f t="shared" si="0"/>
        <v>0</v>
      </c>
      <c r="J17" s="8">
        <f t="shared" si="1"/>
        <v>0</v>
      </c>
      <c r="K17" s="61"/>
    </row>
    <row r="18" spans="1:11" x14ac:dyDescent="0.25">
      <c r="B18" s="6">
        <v>3260</v>
      </c>
      <c r="C18" s="6">
        <v>6</v>
      </c>
      <c r="D18" s="51"/>
      <c r="E18" s="6"/>
      <c r="F18" s="6"/>
      <c r="G18" s="6"/>
      <c r="H18" s="6"/>
      <c r="I18" s="7">
        <f t="shared" si="0"/>
        <v>0</v>
      </c>
      <c r="J18" s="8">
        <f t="shared" si="1"/>
        <v>0</v>
      </c>
      <c r="K18" s="61"/>
    </row>
    <row r="19" spans="1:11" x14ac:dyDescent="0.25">
      <c r="B19" s="6">
        <v>3270</v>
      </c>
      <c r="C19" s="6">
        <v>9</v>
      </c>
      <c r="D19" s="51"/>
      <c r="E19" s="6"/>
      <c r="F19" s="6"/>
      <c r="G19" s="6"/>
      <c r="H19" s="6"/>
      <c r="I19" s="7">
        <f t="shared" si="0"/>
        <v>0</v>
      </c>
      <c r="J19" s="8">
        <f t="shared" si="1"/>
        <v>0</v>
      </c>
      <c r="K19" s="61"/>
    </row>
    <row r="20" spans="1:11" x14ac:dyDescent="0.25">
      <c r="B20" s="6">
        <v>3280</v>
      </c>
      <c r="C20" s="6">
        <v>9</v>
      </c>
      <c r="D20" s="51"/>
      <c r="E20" s="6"/>
      <c r="F20" s="6"/>
      <c r="G20" s="6"/>
      <c r="H20" s="6"/>
      <c r="I20" s="7">
        <f t="shared" si="0"/>
        <v>0</v>
      </c>
      <c r="J20" s="8">
        <f t="shared" si="1"/>
        <v>0</v>
      </c>
      <c r="K20" s="61"/>
    </row>
    <row r="21" spans="1:11" x14ac:dyDescent="0.25">
      <c r="B21" s="6">
        <v>3310</v>
      </c>
      <c r="C21" s="6">
        <v>6</v>
      </c>
      <c r="D21" s="51"/>
      <c r="E21" s="6"/>
      <c r="F21" s="6"/>
      <c r="G21" s="6"/>
      <c r="H21" s="6"/>
      <c r="I21" s="7">
        <f t="shared" si="0"/>
        <v>0</v>
      </c>
      <c r="J21" s="8">
        <f t="shared" si="1"/>
        <v>0</v>
      </c>
      <c r="K21" s="61"/>
    </row>
    <row r="22" spans="1:11" x14ac:dyDescent="0.25">
      <c r="B22" s="6">
        <v>7000</v>
      </c>
      <c r="C22" s="6">
        <v>144</v>
      </c>
      <c r="D22" s="51"/>
      <c r="E22" s="9"/>
      <c r="F22" s="9"/>
      <c r="G22" s="6"/>
      <c r="H22" s="6"/>
      <c r="I22" s="11">
        <f t="shared" si="0"/>
        <v>0</v>
      </c>
      <c r="J22" s="8">
        <f>I22*C22</f>
        <v>0</v>
      </c>
      <c r="K22" s="61"/>
    </row>
    <row r="23" spans="1:11" ht="15.6" customHeight="1" x14ac:dyDescent="0.25">
      <c r="A23" s="32" t="s">
        <v>23</v>
      </c>
      <c r="B23" s="6"/>
      <c r="C23" s="6">
        <f>SUM(C2:C22)</f>
        <v>680</v>
      </c>
      <c r="D23" s="6"/>
      <c r="E23" s="8"/>
      <c r="F23" s="8"/>
      <c r="G23" s="6"/>
      <c r="H23" s="8"/>
      <c r="I23" s="44">
        <f t="shared" si="0"/>
        <v>0</v>
      </c>
      <c r="J23" s="8">
        <f>SUM(J2:J22)</f>
        <v>0</v>
      </c>
      <c r="K23" s="61"/>
    </row>
  </sheetData>
  <mergeCells count="1">
    <mergeCell ref="K2:K23"/>
  </mergeCells>
  <phoneticPr fontId="2" type="noConversion"/>
  <conditionalFormatting sqref="K2:K23">
    <cfRule type="cellIs" dxfId="19" priority="2" operator="greaterThan">
      <formula>0.9</formula>
    </cfRule>
  </conditionalFormatting>
  <conditionalFormatting sqref="K2:K23">
    <cfRule type="cellIs" dxfId="18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8C846-45E7-415D-8185-CAB4E94A4CF0}">
  <sheetPr codeName="Feuil3"/>
  <dimension ref="A1:K6"/>
  <sheetViews>
    <sheetView workbookViewId="0">
      <selection activeCell="D2" sqref="D2:H6"/>
    </sheetView>
  </sheetViews>
  <sheetFormatPr baseColWidth="10" defaultColWidth="11.42578125" defaultRowHeight="15" x14ac:dyDescent="0.25"/>
  <cols>
    <col min="2" max="4" width="11.42578125" style="1"/>
    <col min="7" max="7" width="11.42578125" style="1"/>
    <col min="11" max="11" width="12.7109375" customWidth="1"/>
  </cols>
  <sheetData>
    <row r="1" spans="1:11" ht="40.5" customHeight="1" x14ac:dyDescent="0.25">
      <c r="B1" s="15" t="s">
        <v>18</v>
      </c>
      <c r="C1" s="16" t="s">
        <v>19</v>
      </c>
      <c r="D1" s="50">
        <v>44488</v>
      </c>
      <c r="E1" s="50">
        <f>D1+1</f>
        <v>44489</v>
      </c>
      <c r="F1" s="50">
        <f>E1+1</f>
        <v>44490</v>
      </c>
      <c r="G1" s="50">
        <f>F1+1</f>
        <v>44491</v>
      </c>
      <c r="H1" s="50">
        <f>G1+1</f>
        <v>44492</v>
      </c>
      <c r="I1" s="17" t="s">
        <v>20</v>
      </c>
      <c r="J1" s="18" t="s">
        <v>21</v>
      </c>
      <c r="K1" s="18" t="s">
        <v>22</v>
      </c>
    </row>
    <row r="2" spans="1:11" x14ac:dyDescent="0.25">
      <c r="B2" s="12">
        <v>2010</v>
      </c>
      <c r="C2" s="12">
        <v>2</v>
      </c>
      <c r="D2" s="55"/>
      <c r="E2" s="12"/>
      <c r="F2" s="12"/>
      <c r="G2" s="12"/>
      <c r="H2" s="12"/>
      <c r="I2" s="13">
        <f>MAX(D2:H2)</f>
        <v>0</v>
      </c>
      <c r="J2" s="14">
        <f>I2*C2</f>
        <v>0</v>
      </c>
      <c r="K2" s="62">
        <f>(J6/C6)/100</f>
        <v>0</v>
      </c>
    </row>
    <row r="3" spans="1:11" x14ac:dyDescent="0.25">
      <c r="B3" s="12">
        <v>2020</v>
      </c>
      <c r="C3" s="12">
        <v>25</v>
      </c>
      <c r="D3" s="52"/>
      <c r="E3" s="12"/>
      <c r="F3" s="12"/>
      <c r="G3" s="12"/>
      <c r="H3" s="12"/>
      <c r="I3" s="13">
        <f>MAX(D3:H3)</f>
        <v>0</v>
      </c>
      <c r="J3" s="14">
        <f t="shared" ref="J3:J5" si="0">I3*C3</f>
        <v>0</v>
      </c>
      <c r="K3" s="63"/>
    </row>
    <row r="4" spans="1:11" x14ac:dyDescent="0.25">
      <c r="B4" s="12">
        <v>2025</v>
      </c>
      <c r="C4" s="12">
        <v>62</v>
      </c>
      <c r="D4" s="52"/>
      <c r="E4" s="12"/>
      <c r="F4" s="12"/>
      <c r="G4" s="12"/>
      <c r="H4" s="12"/>
      <c r="I4" s="13">
        <f>MAX(D4:H4)</f>
        <v>0</v>
      </c>
      <c r="J4" s="14">
        <f t="shared" si="0"/>
        <v>0</v>
      </c>
      <c r="K4" s="63"/>
    </row>
    <row r="5" spans="1:11" x14ac:dyDescent="0.25">
      <c r="B5" s="33">
        <v>2080</v>
      </c>
      <c r="C5" s="33">
        <v>5</v>
      </c>
      <c r="D5" s="53"/>
      <c r="E5" s="33"/>
      <c r="F5" s="33"/>
      <c r="G5" s="33"/>
      <c r="H5" s="33"/>
      <c r="I5" s="34">
        <f>MAX(D5:H5)</f>
        <v>0</v>
      </c>
      <c r="J5" s="35">
        <f t="shared" si="0"/>
        <v>0</v>
      </c>
      <c r="K5" s="63"/>
    </row>
    <row r="6" spans="1:11" x14ac:dyDescent="0.25">
      <c r="A6" s="32" t="s">
        <v>23</v>
      </c>
      <c r="B6" s="12"/>
      <c r="C6" s="12">
        <f>SUM(C2:C5)</f>
        <v>94</v>
      </c>
      <c r="D6" s="12"/>
      <c r="E6" s="14"/>
      <c r="F6" s="14"/>
      <c r="G6" s="12"/>
      <c r="H6" s="14"/>
      <c r="I6" s="43"/>
      <c r="J6" s="31">
        <f>SUM(J2:J5)</f>
        <v>0</v>
      </c>
      <c r="K6" s="64"/>
    </row>
  </sheetData>
  <mergeCells count="1">
    <mergeCell ref="K2:K6"/>
  </mergeCells>
  <phoneticPr fontId="2" type="noConversion"/>
  <conditionalFormatting sqref="K2">
    <cfRule type="cellIs" dxfId="17" priority="2" operator="greaterThan">
      <formula>0.9</formula>
    </cfRule>
  </conditionalFormatting>
  <conditionalFormatting sqref="K2">
    <cfRule type="cellIs" dxfId="16" priority="1" operator="lessThan">
      <formula>90%</formula>
    </cfRule>
  </conditionalFormatting>
  <pageMargins left="0.7" right="0.7" top="0.75" bottom="0.75" header="0.3" footer="0.3"/>
  <pageSetup paperSize="9" orientation="portrait"/>
  <headerFooter>
    <oddFooter>&amp;R&amp;1#&amp;"Arial"&amp;10&amp;K000000Confidential C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7DABF-A939-40D6-B520-8D6ACF285640}">
  <sheetPr codeName="Feuil4"/>
  <dimension ref="A1:K12"/>
  <sheetViews>
    <sheetView workbookViewId="0">
      <selection activeCell="D2" sqref="D2:H11"/>
    </sheetView>
  </sheetViews>
  <sheetFormatPr baseColWidth="10" defaultColWidth="11.42578125" defaultRowHeight="15" x14ac:dyDescent="0.25"/>
  <cols>
    <col min="2" max="8" width="11.42578125" style="2"/>
    <col min="11" max="11" width="12.7109375" customWidth="1"/>
  </cols>
  <sheetData>
    <row r="1" spans="1:11" ht="41.25" customHeight="1" x14ac:dyDescent="0.25">
      <c r="B1" s="15" t="s">
        <v>18</v>
      </c>
      <c r="C1" s="16" t="s">
        <v>19</v>
      </c>
      <c r="D1" s="50">
        <v>44488</v>
      </c>
      <c r="E1" s="50">
        <f>D1+1</f>
        <v>44489</v>
      </c>
      <c r="F1" s="50">
        <f t="shared" ref="F1:H1" si="0">E1+1</f>
        <v>44490</v>
      </c>
      <c r="G1" s="50">
        <f t="shared" si="0"/>
        <v>44491</v>
      </c>
      <c r="H1" s="50">
        <f t="shared" si="0"/>
        <v>44492</v>
      </c>
      <c r="I1" s="17" t="s">
        <v>20</v>
      </c>
      <c r="J1" s="18" t="s">
        <v>21</v>
      </c>
      <c r="K1" s="18" t="s">
        <v>22</v>
      </c>
    </row>
    <row r="2" spans="1:11" x14ac:dyDescent="0.25">
      <c r="B2" s="19">
        <v>301</v>
      </c>
      <c r="C2" s="19">
        <v>18</v>
      </c>
      <c r="D2" s="55"/>
      <c r="E2" s="19"/>
      <c r="F2" s="19"/>
      <c r="G2" s="19"/>
      <c r="H2" s="19"/>
      <c r="I2" s="20">
        <f t="shared" ref="I2:I11" si="1">MAX(D2,E2,F2,G2,H2)</f>
        <v>0</v>
      </c>
      <c r="J2" s="14">
        <f>I2*C2</f>
        <v>0</v>
      </c>
      <c r="K2" s="62">
        <f>(J11/C11)/100</f>
        <v>0</v>
      </c>
    </row>
    <row r="3" spans="1:11" x14ac:dyDescent="0.25">
      <c r="B3" s="19">
        <v>320</v>
      </c>
      <c r="C3" s="19">
        <v>4</v>
      </c>
      <c r="D3" s="52"/>
      <c r="E3" s="19"/>
      <c r="F3" s="19"/>
      <c r="G3" s="19"/>
      <c r="H3" s="19"/>
      <c r="I3" s="20">
        <f t="shared" si="1"/>
        <v>0</v>
      </c>
      <c r="J3" s="14">
        <f t="shared" ref="J3:J10" si="2">I3*C3</f>
        <v>0</v>
      </c>
      <c r="K3" s="63"/>
    </row>
    <row r="4" spans="1:11" x14ac:dyDescent="0.25">
      <c r="B4" s="19">
        <v>350</v>
      </c>
      <c r="C4" s="19">
        <v>9</v>
      </c>
      <c r="D4" s="52"/>
      <c r="E4" s="19"/>
      <c r="F4" s="19"/>
      <c r="G4" s="19"/>
      <c r="H4" s="19"/>
      <c r="I4" s="20">
        <f t="shared" si="1"/>
        <v>0</v>
      </c>
      <c r="J4" s="14">
        <f t="shared" si="2"/>
        <v>0</v>
      </c>
      <c r="K4" s="63"/>
    </row>
    <row r="5" spans="1:11" x14ac:dyDescent="0.25">
      <c r="B5" s="19">
        <v>351</v>
      </c>
      <c r="C5" s="19">
        <v>2</v>
      </c>
      <c r="D5" s="52"/>
      <c r="E5" s="19"/>
      <c r="F5" s="19"/>
      <c r="G5" s="19"/>
      <c r="H5" s="19"/>
      <c r="I5" s="20">
        <f t="shared" si="1"/>
        <v>0</v>
      </c>
      <c r="J5" s="14">
        <f t="shared" si="2"/>
        <v>0</v>
      </c>
      <c r="K5" s="63"/>
    </row>
    <row r="6" spans="1:11" x14ac:dyDescent="0.25">
      <c r="B6" s="19">
        <v>370</v>
      </c>
      <c r="C6" s="19">
        <v>33</v>
      </c>
      <c r="D6" s="52"/>
      <c r="E6" s="19"/>
      <c r="F6" s="19"/>
      <c r="G6" s="19"/>
      <c r="H6" s="19"/>
      <c r="I6" s="20">
        <f t="shared" si="1"/>
        <v>0</v>
      </c>
      <c r="J6" s="14">
        <f t="shared" si="2"/>
        <v>0</v>
      </c>
      <c r="K6" s="63"/>
    </row>
    <row r="7" spans="1:11" x14ac:dyDescent="0.25">
      <c r="B7" s="19">
        <v>1350</v>
      </c>
      <c r="C7" s="19">
        <v>17</v>
      </c>
      <c r="D7" s="52"/>
      <c r="E7" s="19"/>
      <c r="F7" s="19"/>
      <c r="G7" s="19"/>
      <c r="H7" s="19"/>
      <c r="I7" s="20">
        <f t="shared" si="1"/>
        <v>0</v>
      </c>
      <c r="J7" s="14">
        <f t="shared" si="2"/>
        <v>0</v>
      </c>
      <c r="K7" s="63"/>
    </row>
    <row r="8" spans="1:11" x14ac:dyDescent="0.25">
      <c r="B8" s="19">
        <v>1370</v>
      </c>
      <c r="C8" s="19">
        <v>66</v>
      </c>
      <c r="D8" s="52"/>
      <c r="E8" s="19"/>
      <c r="F8" s="19"/>
      <c r="G8" s="19"/>
      <c r="H8" s="19"/>
      <c r="I8" s="20">
        <f t="shared" si="1"/>
        <v>0</v>
      </c>
      <c r="J8" s="14">
        <f t="shared" si="2"/>
        <v>0</v>
      </c>
      <c r="K8" s="63"/>
    </row>
    <row r="9" spans="1:11" x14ac:dyDescent="0.25">
      <c r="B9" s="19">
        <v>2350</v>
      </c>
      <c r="C9" s="19">
        <v>20</v>
      </c>
      <c r="D9" s="52"/>
      <c r="E9" s="19"/>
      <c r="F9" s="19"/>
      <c r="G9" s="19"/>
      <c r="H9" s="19"/>
      <c r="I9" s="20">
        <f t="shared" si="1"/>
        <v>0</v>
      </c>
      <c r="J9" s="14">
        <f t="shared" si="2"/>
        <v>0</v>
      </c>
      <c r="K9" s="63"/>
    </row>
    <row r="10" spans="1:11" x14ac:dyDescent="0.25">
      <c r="B10" s="36">
        <v>2370</v>
      </c>
      <c r="C10" s="36">
        <v>75</v>
      </c>
      <c r="D10" s="53"/>
      <c r="E10" s="36"/>
      <c r="F10" s="36"/>
      <c r="G10" s="36"/>
      <c r="H10" s="36"/>
      <c r="I10" s="37">
        <f t="shared" si="1"/>
        <v>0</v>
      </c>
      <c r="J10" s="35">
        <f t="shared" si="2"/>
        <v>0</v>
      </c>
      <c r="K10" s="63"/>
    </row>
    <row r="11" spans="1:11" x14ac:dyDescent="0.25">
      <c r="A11" s="32" t="s">
        <v>23</v>
      </c>
      <c r="B11" s="19"/>
      <c r="C11" s="14">
        <f>SUM(C2:C10)</f>
        <v>244</v>
      </c>
      <c r="D11" s="19"/>
      <c r="E11" s="19"/>
      <c r="F11" s="19"/>
      <c r="G11" s="19"/>
      <c r="H11" s="19"/>
      <c r="I11" s="43">
        <f t="shared" si="1"/>
        <v>0</v>
      </c>
      <c r="J11" s="14">
        <f>SUM(J2:J10)</f>
        <v>0</v>
      </c>
      <c r="K11" s="64"/>
    </row>
    <row r="12" spans="1:11" x14ac:dyDescent="0.25">
      <c r="D12" s="54"/>
    </row>
  </sheetData>
  <mergeCells count="1">
    <mergeCell ref="K2:K11"/>
  </mergeCells>
  <conditionalFormatting sqref="K2">
    <cfRule type="cellIs" dxfId="15" priority="2" operator="greaterThan">
      <formula>0.9</formula>
    </cfRule>
  </conditionalFormatting>
  <conditionalFormatting sqref="K2">
    <cfRule type="cellIs" dxfId="14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AD329-5420-46B3-908E-8549693CBA0B}">
  <sheetPr codeName="Feuil5"/>
  <dimension ref="A1:O13"/>
  <sheetViews>
    <sheetView workbookViewId="0">
      <selection activeCell="D2" sqref="D2:H10"/>
    </sheetView>
  </sheetViews>
  <sheetFormatPr baseColWidth="10" defaultColWidth="11.42578125" defaultRowHeight="15" x14ac:dyDescent="0.25"/>
  <cols>
    <col min="2" max="9" width="11.42578125" style="2"/>
    <col min="11" max="11" width="12.85546875" customWidth="1"/>
  </cols>
  <sheetData>
    <row r="1" spans="1:15" ht="46.5" customHeight="1" x14ac:dyDescent="0.25">
      <c r="B1" s="21" t="s">
        <v>18</v>
      </c>
      <c r="C1" s="22" t="s">
        <v>19</v>
      </c>
      <c r="D1" s="50">
        <v>44488</v>
      </c>
      <c r="E1" s="50">
        <f>D1+1</f>
        <v>44489</v>
      </c>
      <c r="F1" s="50">
        <f t="shared" ref="F1:H1" si="0">E1+1</f>
        <v>44490</v>
      </c>
      <c r="G1" s="50">
        <f t="shared" si="0"/>
        <v>44491</v>
      </c>
      <c r="H1" s="50">
        <f t="shared" si="0"/>
        <v>44492</v>
      </c>
      <c r="I1" s="23" t="s">
        <v>20</v>
      </c>
      <c r="J1" s="18" t="s">
        <v>21</v>
      </c>
      <c r="K1" s="18" t="s">
        <v>22</v>
      </c>
    </row>
    <row r="2" spans="1:15" x14ac:dyDescent="0.25">
      <c r="B2" s="12">
        <v>400</v>
      </c>
      <c r="C2" s="19">
        <v>23</v>
      </c>
      <c r="D2" s="55"/>
      <c r="E2" s="19"/>
      <c r="F2" s="19"/>
      <c r="G2" s="19"/>
      <c r="H2" s="19"/>
      <c r="I2" s="20">
        <f t="shared" ref="I2:I9" si="1">MAX(D2,E2,F2,H2)</f>
        <v>0</v>
      </c>
      <c r="J2" s="38">
        <f>I2*C2</f>
        <v>0</v>
      </c>
      <c r="K2" s="62">
        <f>(J10/C10)/100</f>
        <v>0</v>
      </c>
    </row>
    <row r="3" spans="1:15" x14ac:dyDescent="0.25">
      <c r="B3" s="19">
        <v>410</v>
      </c>
      <c r="C3" s="19">
        <v>7</v>
      </c>
      <c r="D3" s="52"/>
      <c r="E3" s="19"/>
      <c r="F3" s="19"/>
      <c r="G3" s="19"/>
      <c r="H3" s="19"/>
      <c r="I3" s="20">
        <f t="shared" si="1"/>
        <v>0</v>
      </c>
      <c r="J3" s="38">
        <f t="shared" ref="J3:J9" si="2">I3*C3</f>
        <v>0</v>
      </c>
      <c r="K3" s="63"/>
    </row>
    <row r="4" spans="1:15" x14ac:dyDescent="0.25">
      <c r="B4" s="19">
        <v>420</v>
      </c>
      <c r="C4" s="19">
        <v>7</v>
      </c>
      <c r="D4" s="52"/>
      <c r="E4" s="19"/>
      <c r="F4" s="19"/>
      <c r="G4" s="19"/>
      <c r="H4" s="19"/>
      <c r="I4" s="20">
        <f t="shared" si="1"/>
        <v>0</v>
      </c>
      <c r="J4" s="38">
        <f t="shared" si="2"/>
        <v>0</v>
      </c>
      <c r="K4" s="63"/>
    </row>
    <row r="5" spans="1:15" x14ac:dyDescent="0.25">
      <c r="B5" s="19">
        <v>460</v>
      </c>
      <c r="C5" s="19">
        <v>6</v>
      </c>
      <c r="D5" s="52"/>
      <c r="E5" s="19"/>
      <c r="F5" s="19"/>
      <c r="G5" s="19"/>
      <c r="H5" s="19"/>
      <c r="I5" s="20">
        <f t="shared" si="1"/>
        <v>0</v>
      </c>
      <c r="J5" s="38">
        <f t="shared" si="2"/>
        <v>0</v>
      </c>
      <c r="K5" s="63"/>
    </row>
    <row r="6" spans="1:15" x14ac:dyDescent="0.25">
      <c r="B6" s="19">
        <v>470</v>
      </c>
      <c r="C6" s="19">
        <v>25</v>
      </c>
      <c r="D6" s="52"/>
      <c r="E6" s="19"/>
      <c r="F6" s="19"/>
      <c r="G6" s="19"/>
      <c r="H6" s="19"/>
      <c r="I6" s="20">
        <f t="shared" si="1"/>
        <v>0</v>
      </c>
      <c r="J6" s="38">
        <f t="shared" si="2"/>
        <v>0</v>
      </c>
      <c r="K6" s="63"/>
    </row>
    <row r="7" spans="1:15" x14ac:dyDescent="0.25">
      <c r="B7" s="19">
        <v>480</v>
      </c>
      <c r="C7" s="19">
        <v>38</v>
      </c>
      <c r="D7" s="52"/>
      <c r="E7" s="19"/>
      <c r="F7" s="19"/>
      <c r="G7" s="19"/>
      <c r="H7" s="19"/>
      <c r="I7" s="20">
        <f t="shared" si="1"/>
        <v>0</v>
      </c>
      <c r="J7" s="38">
        <f t="shared" si="2"/>
        <v>0</v>
      </c>
      <c r="K7" s="63"/>
    </row>
    <row r="8" spans="1:15" x14ac:dyDescent="0.25">
      <c r="B8" s="19">
        <v>490</v>
      </c>
      <c r="C8" s="19">
        <v>2</v>
      </c>
      <c r="D8" s="52"/>
      <c r="E8" s="19"/>
      <c r="F8" s="19"/>
      <c r="G8" s="19"/>
      <c r="H8" s="19"/>
      <c r="I8" s="20">
        <f t="shared" si="1"/>
        <v>0</v>
      </c>
      <c r="J8" s="38">
        <f t="shared" si="2"/>
        <v>0</v>
      </c>
      <c r="K8" s="63"/>
    </row>
    <row r="9" spans="1:15" x14ac:dyDescent="0.25">
      <c r="B9" s="36">
        <v>495</v>
      </c>
      <c r="C9" s="36">
        <v>2</v>
      </c>
      <c r="D9" s="53"/>
      <c r="E9" s="36"/>
      <c r="F9" s="36"/>
      <c r="G9" s="36"/>
      <c r="H9" s="36"/>
      <c r="I9" s="37">
        <f t="shared" si="1"/>
        <v>0</v>
      </c>
      <c r="J9" s="39">
        <f t="shared" si="2"/>
        <v>0</v>
      </c>
      <c r="K9" s="63"/>
    </row>
    <row r="10" spans="1:15" x14ac:dyDescent="0.25">
      <c r="A10" s="32" t="s">
        <v>23</v>
      </c>
      <c r="B10" s="19"/>
      <c r="C10" s="19">
        <f>SUM(C2:C9)</f>
        <v>110</v>
      </c>
      <c r="D10" s="19"/>
      <c r="E10" s="19"/>
      <c r="F10" s="19"/>
      <c r="G10" s="19"/>
      <c r="H10" s="19"/>
      <c r="I10" s="45"/>
      <c r="J10" s="38">
        <f>SUM(J2:J9)</f>
        <v>0</v>
      </c>
      <c r="K10" s="64"/>
    </row>
    <row r="13" spans="1:15" x14ac:dyDescent="0.25">
      <c r="L13" s="49"/>
      <c r="M13" s="49"/>
      <c r="N13" s="49"/>
      <c r="O13" s="49"/>
    </row>
  </sheetData>
  <mergeCells count="1">
    <mergeCell ref="K2:K10"/>
  </mergeCells>
  <conditionalFormatting sqref="K2">
    <cfRule type="cellIs" dxfId="13" priority="2" operator="greaterThan">
      <formula>0.9</formula>
    </cfRule>
  </conditionalFormatting>
  <conditionalFormatting sqref="K2">
    <cfRule type="cellIs" dxfId="12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B9B1B-89ED-44AC-B829-6D87EB16676F}">
  <sheetPr codeName="Feuil6"/>
  <dimension ref="A1:K17"/>
  <sheetViews>
    <sheetView workbookViewId="0">
      <selection activeCell="D2" sqref="D2:H17"/>
    </sheetView>
  </sheetViews>
  <sheetFormatPr baseColWidth="10" defaultColWidth="11.42578125" defaultRowHeight="15" x14ac:dyDescent="0.25"/>
  <cols>
    <col min="2" max="9" width="11.42578125" style="1"/>
    <col min="11" max="11" width="13.28515625" customWidth="1"/>
  </cols>
  <sheetData>
    <row r="1" spans="2:11" ht="47.25" customHeight="1" x14ac:dyDescent="0.25">
      <c r="B1" s="21" t="s">
        <v>18</v>
      </c>
      <c r="C1" s="22" t="s">
        <v>19</v>
      </c>
      <c r="D1" s="50">
        <v>44488</v>
      </c>
      <c r="E1" s="50">
        <f>D1+1</f>
        <v>44489</v>
      </c>
      <c r="F1" s="50">
        <f t="shared" ref="F1:H1" si="0">E1+1</f>
        <v>44490</v>
      </c>
      <c r="G1" s="50">
        <f t="shared" si="0"/>
        <v>44491</v>
      </c>
      <c r="H1" s="50">
        <f t="shared" si="0"/>
        <v>44492</v>
      </c>
      <c r="I1" s="22" t="s">
        <v>20</v>
      </c>
      <c r="J1" s="18" t="s">
        <v>21</v>
      </c>
      <c r="K1" s="18" t="s">
        <v>22</v>
      </c>
    </row>
    <row r="2" spans="2:11" x14ac:dyDescent="0.25">
      <c r="B2" s="12">
        <v>1001</v>
      </c>
      <c r="C2" s="12">
        <v>78</v>
      </c>
      <c r="D2" s="52"/>
      <c r="E2" s="12"/>
      <c r="F2" s="12"/>
      <c r="G2" s="12"/>
      <c r="H2" s="12"/>
      <c r="I2" s="24">
        <f>MAX(D2:H2)</f>
        <v>0</v>
      </c>
      <c r="J2" s="14">
        <f>I2*C2</f>
        <v>0</v>
      </c>
      <c r="K2" s="62">
        <f>(J17/C17)/100</f>
        <v>0</v>
      </c>
    </row>
    <row r="3" spans="2:11" x14ac:dyDescent="0.25">
      <c r="B3" s="12">
        <v>1015</v>
      </c>
      <c r="C3" s="12">
        <v>4</v>
      </c>
      <c r="D3" s="52"/>
      <c r="E3" s="12"/>
      <c r="F3" s="12"/>
      <c r="G3" s="12"/>
      <c r="H3" s="12"/>
      <c r="I3" s="24">
        <f t="shared" ref="I3:I17" si="1">MAX(D3:H3)</f>
        <v>0</v>
      </c>
      <c r="J3" s="14">
        <f t="shared" ref="J3:J16" si="2">I3*C3</f>
        <v>0</v>
      </c>
      <c r="K3" s="63"/>
    </row>
    <row r="4" spans="2:11" x14ac:dyDescent="0.25">
      <c r="B4" s="12">
        <v>1025</v>
      </c>
      <c r="C4" s="12">
        <v>21</v>
      </c>
      <c r="D4" s="52"/>
      <c r="E4" s="12"/>
      <c r="F4" s="12"/>
      <c r="G4" s="12"/>
      <c r="H4" s="12"/>
      <c r="I4" s="24">
        <f t="shared" si="1"/>
        <v>0</v>
      </c>
      <c r="J4" s="14">
        <f t="shared" si="2"/>
        <v>0</v>
      </c>
      <c r="K4" s="63"/>
    </row>
    <row r="5" spans="2:11" x14ac:dyDescent="0.25">
      <c r="B5" s="12">
        <v>1030</v>
      </c>
      <c r="C5" s="12">
        <v>20</v>
      </c>
      <c r="D5" s="52"/>
      <c r="E5" s="12"/>
      <c r="F5" s="12"/>
      <c r="G5" s="12"/>
      <c r="H5" s="12"/>
      <c r="I5" s="24">
        <f t="shared" si="1"/>
        <v>0</v>
      </c>
      <c r="J5" s="14">
        <f t="shared" si="2"/>
        <v>0</v>
      </c>
      <c r="K5" s="63"/>
    </row>
    <row r="6" spans="2:11" x14ac:dyDescent="0.25">
      <c r="B6" s="12">
        <v>1035</v>
      </c>
      <c r="C6" s="12">
        <v>12</v>
      </c>
      <c r="D6" s="52"/>
      <c r="E6" s="12"/>
      <c r="F6" s="12"/>
      <c r="G6" s="12"/>
      <c r="H6" s="12"/>
      <c r="I6" s="24">
        <f t="shared" si="1"/>
        <v>0</v>
      </c>
      <c r="J6" s="14">
        <f t="shared" si="2"/>
        <v>0</v>
      </c>
      <c r="K6" s="63"/>
    </row>
    <row r="7" spans="2:11" x14ac:dyDescent="0.25">
      <c r="B7" s="12">
        <v>1050</v>
      </c>
      <c r="C7" s="12">
        <v>8</v>
      </c>
      <c r="D7" s="52"/>
      <c r="E7" s="12"/>
      <c r="F7" s="12"/>
      <c r="G7" s="12"/>
      <c r="H7" s="12"/>
      <c r="I7" s="24">
        <f t="shared" si="1"/>
        <v>0</v>
      </c>
      <c r="J7" s="14">
        <f t="shared" si="2"/>
        <v>0</v>
      </c>
      <c r="K7" s="63"/>
    </row>
    <row r="8" spans="2:11" x14ac:dyDescent="0.25">
      <c r="B8" s="12">
        <v>1055</v>
      </c>
      <c r="C8" s="12">
        <v>4</v>
      </c>
      <c r="D8" s="52"/>
      <c r="E8" s="12"/>
      <c r="F8" s="12"/>
      <c r="G8" s="12"/>
      <c r="H8" s="12"/>
      <c r="I8" s="24">
        <f t="shared" si="1"/>
        <v>0</v>
      </c>
      <c r="J8" s="14">
        <f t="shared" si="2"/>
        <v>0</v>
      </c>
      <c r="K8" s="63"/>
    </row>
    <row r="9" spans="2:11" x14ac:dyDescent="0.25">
      <c r="B9" s="12">
        <v>1060</v>
      </c>
      <c r="C9" s="12">
        <v>7</v>
      </c>
      <c r="D9" s="52"/>
      <c r="E9" s="12"/>
      <c r="F9" s="12"/>
      <c r="G9" s="12"/>
      <c r="H9" s="12"/>
      <c r="I9" s="24">
        <f t="shared" si="1"/>
        <v>0</v>
      </c>
      <c r="J9" s="14">
        <f t="shared" si="2"/>
        <v>0</v>
      </c>
      <c r="K9" s="63"/>
    </row>
    <row r="10" spans="2:11" x14ac:dyDescent="0.25">
      <c r="B10" s="12">
        <v>1065</v>
      </c>
      <c r="C10" s="12">
        <v>8</v>
      </c>
      <c r="D10" s="52"/>
      <c r="E10" s="12"/>
      <c r="F10" s="12"/>
      <c r="G10" s="12"/>
      <c r="H10" s="12"/>
      <c r="I10" s="24">
        <f t="shared" si="1"/>
        <v>0</v>
      </c>
      <c r="J10" s="14">
        <f t="shared" si="2"/>
        <v>0</v>
      </c>
      <c r="K10" s="63"/>
    </row>
    <row r="11" spans="2:11" x14ac:dyDescent="0.25">
      <c r="B11" s="12">
        <v>1070</v>
      </c>
      <c r="C11" s="12">
        <v>16</v>
      </c>
      <c r="D11" s="52"/>
      <c r="E11" s="12"/>
      <c r="F11" s="12"/>
      <c r="G11" s="12"/>
      <c r="H11" s="12"/>
      <c r="I11" s="24">
        <f t="shared" si="1"/>
        <v>0</v>
      </c>
      <c r="J11" s="14">
        <f t="shared" si="2"/>
        <v>0</v>
      </c>
      <c r="K11" s="63"/>
    </row>
    <row r="12" spans="2:11" x14ac:dyDescent="0.25">
      <c r="B12" s="12">
        <v>1075</v>
      </c>
      <c r="C12" s="12">
        <v>6</v>
      </c>
      <c r="D12" s="52"/>
      <c r="E12" s="12"/>
      <c r="F12" s="12"/>
      <c r="G12" s="12"/>
      <c r="H12" s="12"/>
      <c r="I12" s="24">
        <f t="shared" si="1"/>
        <v>0</v>
      </c>
      <c r="J12" s="14">
        <f t="shared" si="2"/>
        <v>0</v>
      </c>
      <c r="K12" s="63"/>
    </row>
    <row r="13" spans="2:11" x14ac:dyDescent="0.25">
      <c r="B13" s="12">
        <v>1090</v>
      </c>
      <c r="C13" s="12">
        <v>8</v>
      </c>
      <c r="D13" s="52"/>
      <c r="E13" s="12"/>
      <c r="F13" s="12"/>
      <c r="G13" s="12"/>
      <c r="H13" s="12"/>
      <c r="I13" s="24">
        <f t="shared" si="1"/>
        <v>0</v>
      </c>
      <c r="J13" s="14">
        <f t="shared" si="2"/>
        <v>0</v>
      </c>
      <c r="K13" s="63"/>
    </row>
    <row r="14" spans="2:11" x14ac:dyDescent="0.25">
      <c r="B14" s="12">
        <v>1110</v>
      </c>
      <c r="C14" s="12">
        <v>6</v>
      </c>
      <c r="D14" s="52"/>
      <c r="E14" s="12"/>
      <c r="F14" s="12"/>
      <c r="G14" s="12"/>
      <c r="H14" s="12"/>
      <c r="I14" s="24">
        <f t="shared" si="1"/>
        <v>0</v>
      </c>
      <c r="J14" s="14">
        <f t="shared" si="2"/>
        <v>0</v>
      </c>
      <c r="K14" s="63"/>
    </row>
    <row r="15" spans="2:11" x14ac:dyDescent="0.25">
      <c r="B15" s="12">
        <v>1120</v>
      </c>
      <c r="C15" s="12">
        <v>4</v>
      </c>
      <c r="D15" s="52"/>
      <c r="E15" s="12"/>
      <c r="F15" s="12"/>
      <c r="G15" s="12"/>
      <c r="H15" s="12"/>
      <c r="I15" s="24">
        <f t="shared" si="1"/>
        <v>0</v>
      </c>
      <c r="J15" s="14">
        <f t="shared" si="2"/>
        <v>0</v>
      </c>
      <c r="K15" s="63"/>
    </row>
    <row r="16" spans="2:11" x14ac:dyDescent="0.25">
      <c r="B16" s="33">
        <v>1130</v>
      </c>
      <c r="C16" s="33">
        <v>12</v>
      </c>
      <c r="D16" s="53"/>
      <c r="E16" s="33"/>
      <c r="F16" s="33"/>
      <c r="G16" s="33"/>
      <c r="H16" s="33"/>
      <c r="I16" s="42">
        <f t="shared" si="1"/>
        <v>0</v>
      </c>
      <c r="J16" s="35">
        <f t="shared" si="2"/>
        <v>0</v>
      </c>
      <c r="K16" s="63"/>
    </row>
    <row r="17" spans="1:11" x14ac:dyDescent="0.25">
      <c r="A17" s="32" t="s">
        <v>23</v>
      </c>
      <c r="B17" s="12"/>
      <c r="C17" s="12">
        <f>SUM(C2:C16)</f>
        <v>214</v>
      </c>
      <c r="D17" s="12"/>
      <c r="E17" s="12"/>
      <c r="F17" s="12"/>
      <c r="G17" s="12"/>
      <c r="H17" s="12"/>
      <c r="I17" s="46">
        <f t="shared" si="1"/>
        <v>0</v>
      </c>
      <c r="J17" s="14">
        <f>SUM(J2:J16)</f>
        <v>0</v>
      </c>
      <c r="K17" s="64"/>
    </row>
  </sheetData>
  <mergeCells count="1">
    <mergeCell ref="K2:K17"/>
  </mergeCells>
  <conditionalFormatting sqref="K2">
    <cfRule type="cellIs" dxfId="11" priority="2" operator="greaterThan">
      <formula>0.9</formula>
    </cfRule>
  </conditionalFormatting>
  <conditionalFormatting sqref="K2">
    <cfRule type="cellIs" dxfId="10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ABC992-8B0F-442C-9097-BBC863B8E024}">
  <sheetPr codeName="Feuil7"/>
  <dimension ref="A1:K10"/>
  <sheetViews>
    <sheetView workbookViewId="0">
      <selection activeCell="D2" sqref="D2:H10"/>
    </sheetView>
  </sheetViews>
  <sheetFormatPr baseColWidth="10" defaultColWidth="11.42578125" defaultRowHeight="15" x14ac:dyDescent="0.25"/>
  <cols>
    <col min="2" max="8" width="11.42578125" style="1"/>
    <col min="11" max="11" width="13.42578125" customWidth="1"/>
  </cols>
  <sheetData>
    <row r="1" spans="1:11" ht="47.25" customHeight="1" x14ac:dyDescent="0.25">
      <c r="B1" s="21" t="s">
        <v>18</v>
      </c>
      <c r="C1" s="22" t="s">
        <v>19</v>
      </c>
      <c r="D1" s="50">
        <v>44488</v>
      </c>
      <c r="E1" s="50">
        <f>D1+1</f>
        <v>44489</v>
      </c>
      <c r="F1" s="50">
        <f t="shared" ref="F1:H1" si="0">E1+1</f>
        <v>44490</v>
      </c>
      <c r="G1" s="50">
        <f t="shared" si="0"/>
        <v>44491</v>
      </c>
      <c r="H1" s="50">
        <f t="shared" si="0"/>
        <v>44492</v>
      </c>
      <c r="I1" s="22" t="s">
        <v>20</v>
      </c>
      <c r="J1" s="18" t="s">
        <v>21</v>
      </c>
      <c r="K1" s="18" t="s">
        <v>22</v>
      </c>
    </row>
    <row r="2" spans="1:11" x14ac:dyDescent="0.25">
      <c r="B2" s="12">
        <v>4010</v>
      </c>
      <c r="C2" s="12">
        <v>10</v>
      </c>
      <c r="D2" s="55"/>
      <c r="E2" s="12"/>
      <c r="F2" s="12"/>
      <c r="G2" s="12"/>
      <c r="H2" s="12"/>
      <c r="I2" s="20">
        <f>MAX(D2:H2)</f>
        <v>0</v>
      </c>
      <c r="J2" s="14">
        <f>I2*C2</f>
        <v>0</v>
      </c>
      <c r="K2" s="62">
        <f>(J10/C10)/100</f>
        <v>0</v>
      </c>
    </row>
    <row r="3" spans="1:11" x14ac:dyDescent="0.25">
      <c r="B3" s="12">
        <v>4015</v>
      </c>
      <c r="C3" s="12">
        <v>4</v>
      </c>
      <c r="D3" s="52"/>
      <c r="E3" s="12"/>
      <c r="F3" s="12"/>
      <c r="G3" s="12"/>
      <c r="H3" s="12"/>
      <c r="I3" s="20">
        <f>MAX(D3:H3)</f>
        <v>0</v>
      </c>
      <c r="J3" s="14">
        <f t="shared" ref="J3:J9" si="1">I3*C3</f>
        <v>0</v>
      </c>
      <c r="K3" s="63"/>
    </row>
    <row r="4" spans="1:11" x14ac:dyDescent="0.25">
      <c r="B4" s="12">
        <v>4025</v>
      </c>
      <c r="C4" s="12">
        <v>14</v>
      </c>
      <c r="D4" s="52"/>
      <c r="E4" s="12"/>
      <c r="F4" s="12"/>
      <c r="G4" s="12"/>
      <c r="H4" s="12"/>
      <c r="I4" s="20">
        <f>MAX(D4,E4,F4,H4)</f>
        <v>0</v>
      </c>
      <c r="J4" s="14">
        <f t="shared" si="1"/>
        <v>0</v>
      </c>
      <c r="K4" s="63"/>
    </row>
    <row r="5" spans="1:11" x14ac:dyDescent="0.25">
      <c r="B5" s="12">
        <v>4030</v>
      </c>
      <c r="C5" s="12">
        <v>8</v>
      </c>
      <c r="D5" s="52"/>
      <c r="E5" s="12"/>
      <c r="F5" s="12"/>
      <c r="G5" s="12"/>
      <c r="H5" s="12"/>
      <c r="I5" s="20">
        <f t="shared" ref="I5:I10" si="2">MAX(D5:H5)</f>
        <v>0</v>
      </c>
      <c r="J5" s="14">
        <f t="shared" si="1"/>
        <v>0</v>
      </c>
      <c r="K5" s="63"/>
    </row>
    <row r="6" spans="1:11" x14ac:dyDescent="0.25">
      <c r="B6" s="12">
        <v>4040</v>
      </c>
      <c r="C6" s="12">
        <v>24</v>
      </c>
      <c r="D6" s="52"/>
      <c r="E6" s="12"/>
      <c r="F6" s="12"/>
      <c r="G6" s="12"/>
      <c r="H6" s="12"/>
      <c r="I6" s="20">
        <f t="shared" si="2"/>
        <v>0</v>
      </c>
      <c r="J6" s="14">
        <f t="shared" si="1"/>
        <v>0</v>
      </c>
      <c r="K6" s="63"/>
    </row>
    <row r="7" spans="1:11" x14ac:dyDescent="0.25">
      <c r="B7" s="12">
        <v>4060</v>
      </c>
      <c r="C7" s="12">
        <v>6</v>
      </c>
      <c r="D7" s="52"/>
      <c r="E7" s="12"/>
      <c r="F7" s="12"/>
      <c r="G7" s="12"/>
      <c r="H7" s="12"/>
      <c r="I7" s="20">
        <f t="shared" si="2"/>
        <v>0</v>
      </c>
      <c r="J7" s="14">
        <f t="shared" si="1"/>
        <v>0</v>
      </c>
      <c r="K7" s="63"/>
    </row>
    <row r="8" spans="1:11" x14ac:dyDescent="0.25">
      <c r="B8" s="12">
        <v>4070</v>
      </c>
      <c r="C8" s="12">
        <v>12</v>
      </c>
      <c r="D8" s="52"/>
      <c r="E8" s="12"/>
      <c r="F8" s="12"/>
      <c r="G8" s="12"/>
      <c r="H8" s="12"/>
      <c r="I8" s="20">
        <f t="shared" si="2"/>
        <v>0</v>
      </c>
      <c r="J8" s="14">
        <f t="shared" si="1"/>
        <v>0</v>
      </c>
      <c r="K8" s="63"/>
    </row>
    <row r="9" spans="1:11" x14ac:dyDescent="0.25">
      <c r="B9" s="33">
        <v>4080</v>
      </c>
      <c r="C9" s="33">
        <v>8</v>
      </c>
      <c r="D9" s="53"/>
      <c r="E9" s="33"/>
      <c r="F9" s="33"/>
      <c r="G9" s="33"/>
      <c r="H9" s="33"/>
      <c r="I9" s="37">
        <f t="shared" si="2"/>
        <v>0</v>
      </c>
      <c r="J9" s="35">
        <f t="shared" si="1"/>
        <v>0</v>
      </c>
      <c r="K9" s="63"/>
    </row>
    <row r="10" spans="1:11" x14ac:dyDescent="0.25">
      <c r="A10" s="32" t="s">
        <v>23</v>
      </c>
      <c r="B10" s="12"/>
      <c r="C10" s="12">
        <f>SUM(C2:C9)</f>
        <v>86</v>
      </c>
      <c r="D10" s="12"/>
      <c r="E10" s="12"/>
      <c r="F10" s="12"/>
      <c r="G10" s="12"/>
      <c r="H10" s="12"/>
      <c r="I10" s="43">
        <f t="shared" si="2"/>
        <v>0</v>
      </c>
      <c r="J10" s="14">
        <f>SUM(J2:J9)</f>
        <v>0</v>
      </c>
      <c r="K10" s="64"/>
    </row>
  </sheetData>
  <mergeCells count="1">
    <mergeCell ref="K2:K10"/>
  </mergeCells>
  <conditionalFormatting sqref="K2">
    <cfRule type="cellIs" dxfId="9" priority="2" operator="greaterThan">
      <formula>0.9</formula>
    </cfRule>
  </conditionalFormatting>
  <conditionalFormatting sqref="K2">
    <cfRule type="cellIs" dxfId="8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8AC966-487E-4E7F-8E7D-A5A23A902A28}">
  <sheetPr codeName="Feuil8"/>
  <dimension ref="A1:I22"/>
  <sheetViews>
    <sheetView workbookViewId="0">
      <selection activeCell="D2" sqref="D2:H8"/>
    </sheetView>
  </sheetViews>
  <sheetFormatPr baseColWidth="10" defaultColWidth="8.7109375" defaultRowHeight="15" x14ac:dyDescent="0.25"/>
  <cols>
    <col min="1" max="1" width="8.42578125" customWidth="1"/>
    <col min="2" max="2" width="24.28515625" customWidth="1"/>
    <col min="3" max="3" width="9.140625"/>
    <col min="4" max="4" width="11.5703125" style="3" customWidth="1"/>
    <col min="5" max="6" width="10.7109375" style="3" customWidth="1"/>
    <col min="7" max="7" width="10.7109375" style="1" customWidth="1"/>
    <col min="8" max="8" width="10.7109375" style="3" customWidth="1"/>
    <col min="9" max="9" width="11.28515625" customWidth="1"/>
  </cols>
  <sheetData>
    <row r="1" spans="1:9" ht="44.25" customHeight="1" x14ac:dyDescent="0.25">
      <c r="B1" s="26" t="s">
        <v>18</v>
      </c>
      <c r="C1" s="27" t="s">
        <v>19</v>
      </c>
      <c r="D1" s="50">
        <v>44488</v>
      </c>
      <c r="E1" s="50">
        <f>D1+1</f>
        <v>44489</v>
      </c>
      <c r="F1" s="50">
        <f t="shared" ref="F1:G1" si="0">E1+1</f>
        <v>44490</v>
      </c>
      <c r="G1" s="50">
        <f t="shared" si="0"/>
        <v>44491</v>
      </c>
      <c r="H1" s="50">
        <f>G1+1</f>
        <v>44492</v>
      </c>
      <c r="I1" s="25" t="s">
        <v>20</v>
      </c>
    </row>
    <row r="2" spans="1:9" x14ac:dyDescent="0.25">
      <c r="B2" s="12" t="s">
        <v>24</v>
      </c>
      <c r="C2" s="12">
        <v>200</v>
      </c>
      <c r="D2" s="55"/>
      <c r="E2" s="28"/>
      <c r="F2" s="12"/>
      <c r="G2" s="12"/>
      <c r="H2" s="28"/>
      <c r="I2" s="43">
        <f t="shared" ref="I2:I8" si="1">MAX(D2,E2,F2,G2,H2)</f>
        <v>0</v>
      </c>
    </row>
    <row r="3" spans="1:9" x14ac:dyDescent="0.25">
      <c r="B3" s="12" t="s">
        <v>25</v>
      </c>
      <c r="C3" s="12">
        <v>200</v>
      </c>
      <c r="D3" s="52"/>
      <c r="E3" s="28"/>
      <c r="F3" s="12"/>
      <c r="G3" s="12"/>
      <c r="H3" s="28"/>
      <c r="I3" s="43">
        <f t="shared" si="1"/>
        <v>0</v>
      </c>
    </row>
    <row r="4" spans="1:9" x14ac:dyDescent="0.25">
      <c r="B4" s="12" t="s">
        <v>26</v>
      </c>
      <c r="C4" s="33">
        <v>50</v>
      </c>
      <c r="D4" s="53"/>
      <c r="E4" s="41"/>
      <c r="F4" s="33"/>
      <c r="G4" s="33"/>
      <c r="H4" s="41"/>
      <c r="I4" s="43">
        <f t="shared" si="1"/>
        <v>0</v>
      </c>
    </row>
    <row r="5" spans="1:9" x14ac:dyDescent="0.25">
      <c r="B5" s="12" t="s">
        <v>27</v>
      </c>
      <c r="C5" s="33">
        <v>50</v>
      </c>
      <c r="D5" s="53"/>
      <c r="E5" s="41"/>
      <c r="F5" s="33"/>
      <c r="G5" s="33"/>
      <c r="H5" s="41"/>
      <c r="I5" s="43">
        <f t="shared" si="1"/>
        <v>0</v>
      </c>
    </row>
    <row r="6" spans="1:9" x14ac:dyDescent="0.25">
      <c r="B6" s="12" t="s">
        <v>28</v>
      </c>
      <c r="C6" s="33">
        <v>50</v>
      </c>
      <c r="D6" s="53"/>
      <c r="E6" s="41"/>
      <c r="F6" s="33"/>
      <c r="G6" s="33"/>
      <c r="H6" s="41"/>
      <c r="I6" s="43">
        <f t="shared" si="1"/>
        <v>0</v>
      </c>
    </row>
    <row r="7" spans="1:9" x14ac:dyDescent="0.25">
      <c r="B7" s="12" t="s">
        <v>29</v>
      </c>
      <c r="C7" s="33">
        <v>50</v>
      </c>
      <c r="D7" s="53"/>
      <c r="E7" s="41"/>
      <c r="F7" s="33"/>
      <c r="G7" s="33"/>
      <c r="H7" s="41"/>
      <c r="I7" s="43">
        <f t="shared" si="1"/>
        <v>0</v>
      </c>
    </row>
    <row r="8" spans="1:9" x14ac:dyDescent="0.25">
      <c r="A8" s="40" t="s">
        <v>23</v>
      </c>
      <c r="B8" s="14"/>
      <c r="C8" s="14">
        <f>SUM(C2:C7)</f>
        <v>600</v>
      </c>
      <c r="D8" s="28"/>
      <c r="E8" s="28"/>
      <c r="F8" s="28"/>
      <c r="G8" s="12"/>
      <c r="H8" s="28"/>
      <c r="I8" s="43">
        <f t="shared" si="1"/>
        <v>0</v>
      </c>
    </row>
    <row r="22" spans="6:6" x14ac:dyDescent="0.25">
      <c r="F22" s="3" t="s">
        <v>30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22A03-2AF7-4B19-9692-AEA4E3C059FB}">
  <sheetPr codeName="Feuil9"/>
  <dimension ref="A1:K30"/>
  <sheetViews>
    <sheetView workbookViewId="0">
      <selection activeCell="D2" sqref="D2:H15"/>
    </sheetView>
  </sheetViews>
  <sheetFormatPr baseColWidth="10" defaultColWidth="11.42578125" defaultRowHeight="15" x14ac:dyDescent="0.25"/>
  <cols>
    <col min="2" max="9" width="11.42578125" style="1"/>
    <col min="11" max="11" width="13.28515625" customWidth="1"/>
  </cols>
  <sheetData>
    <row r="1" spans="1:11" ht="51" customHeight="1" x14ac:dyDescent="0.25">
      <c r="B1" s="21" t="s">
        <v>18</v>
      </c>
      <c r="C1" s="22" t="s">
        <v>19</v>
      </c>
      <c r="D1" s="50">
        <v>44488</v>
      </c>
      <c r="E1" s="50">
        <f>D1+1</f>
        <v>44489</v>
      </c>
      <c r="F1" s="50">
        <f t="shared" ref="F1:H1" si="0">E1+1</f>
        <v>44490</v>
      </c>
      <c r="G1" s="50">
        <f t="shared" si="0"/>
        <v>44491</v>
      </c>
      <c r="H1" s="50">
        <f t="shared" si="0"/>
        <v>44492</v>
      </c>
      <c r="I1" s="22" t="s">
        <v>20</v>
      </c>
      <c r="J1" s="18" t="s">
        <v>21</v>
      </c>
      <c r="K1" s="18" t="s">
        <v>22</v>
      </c>
    </row>
    <row r="2" spans="1:11" x14ac:dyDescent="0.25">
      <c r="B2" s="12">
        <v>501</v>
      </c>
      <c r="C2" s="12">
        <v>6</v>
      </c>
      <c r="D2" s="55"/>
      <c r="E2" s="12"/>
      <c r="F2" s="12"/>
      <c r="G2" s="12"/>
      <c r="H2" s="12"/>
      <c r="I2" s="24">
        <f t="shared" ref="I2:I15" si="1">MAX(D2,E2,F2,G2,H2)</f>
        <v>0</v>
      </c>
      <c r="J2" s="14">
        <f>I2*C2</f>
        <v>0</v>
      </c>
      <c r="K2" s="62">
        <f>(J15/C15)/100</f>
        <v>0</v>
      </c>
    </row>
    <row r="3" spans="1:11" x14ac:dyDescent="0.25">
      <c r="B3" s="12">
        <v>502</v>
      </c>
      <c r="C3" s="12">
        <v>36</v>
      </c>
      <c r="D3" s="52"/>
      <c r="E3" s="12"/>
      <c r="F3" s="12"/>
      <c r="G3" s="12"/>
      <c r="H3" s="12"/>
      <c r="I3" s="24">
        <f t="shared" si="1"/>
        <v>0</v>
      </c>
      <c r="J3" s="14">
        <f t="shared" ref="J3:J14" si="2">I3*C3</f>
        <v>0</v>
      </c>
      <c r="K3" s="63"/>
    </row>
    <row r="4" spans="1:11" x14ac:dyDescent="0.25">
      <c r="B4" s="12">
        <v>504</v>
      </c>
      <c r="C4" s="12">
        <v>16</v>
      </c>
      <c r="D4" s="52"/>
      <c r="E4" s="12"/>
      <c r="F4" s="12"/>
      <c r="G4" s="12"/>
      <c r="H4" s="12"/>
      <c r="I4" s="24">
        <f t="shared" si="1"/>
        <v>0</v>
      </c>
      <c r="J4" s="14">
        <f t="shared" si="2"/>
        <v>0</v>
      </c>
      <c r="K4" s="63"/>
    </row>
    <row r="5" spans="1:11" x14ac:dyDescent="0.25">
      <c r="B5" s="12">
        <v>506</v>
      </c>
      <c r="C5" s="12">
        <v>1</v>
      </c>
      <c r="D5" s="52"/>
      <c r="E5" s="12"/>
      <c r="F5" s="12"/>
      <c r="G5" s="12"/>
      <c r="H5" s="12"/>
      <c r="I5" s="24">
        <f t="shared" si="1"/>
        <v>0</v>
      </c>
      <c r="J5" s="14">
        <f t="shared" si="2"/>
        <v>0</v>
      </c>
      <c r="K5" s="63"/>
    </row>
    <row r="6" spans="1:11" x14ac:dyDescent="0.25">
      <c r="B6" s="12">
        <v>508</v>
      </c>
      <c r="C6" s="12">
        <v>4</v>
      </c>
      <c r="D6" s="52"/>
      <c r="E6" s="12"/>
      <c r="F6" s="12"/>
      <c r="G6" s="12"/>
      <c r="H6" s="12"/>
      <c r="I6" s="24">
        <f t="shared" si="1"/>
        <v>0</v>
      </c>
      <c r="J6" s="14">
        <f t="shared" si="2"/>
        <v>0</v>
      </c>
      <c r="K6" s="63"/>
    </row>
    <row r="7" spans="1:11" x14ac:dyDescent="0.25">
      <c r="B7" s="12">
        <v>1501</v>
      </c>
      <c r="C7" s="12">
        <v>16</v>
      </c>
      <c r="D7" s="52"/>
      <c r="E7" s="12"/>
      <c r="F7" s="12"/>
      <c r="G7" s="12"/>
      <c r="H7" s="12"/>
      <c r="I7" s="24">
        <f t="shared" si="1"/>
        <v>0</v>
      </c>
      <c r="J7" s="14">
        <f t="shared" si="2"/>
        <v>0</v>
      </c>
      <c r="K7" s="63"/>
    </row>
    <row r="8" spans="1:11" x14ac:dyDescent="0.25">
      <c r="B8" s="12">
        <v>1502</v>
      </c>
      <c r="C8" s="12">
        <v>48</v>
      </c>
      <c r="D8" s="52"/>
      <c r="E8" s="12"/>
      <c r="F8" s="12"/>
      <c r="G8" s="12"/>
      <c r="H8" s="12"/>
      <c r="I8" s="24">
        <f t="shared" si="1"/>
        <v>0</v>
      </c>
      <c r="J8" s="14">
        <f t="shared" si="2"/>
        <v>0</v>
      </c>
      <c r="K8" s="63"/>
    </row>
    <row r="9" spans="1:11" x14ac:dyDescent="0.25">
      <c r="B9" s="12">
        <v>1504</v>
      </c>
      <c r="C9" s="12">
        <v>16</v>
      </c>
      <c r="D9" s="52"/>
      <c r="E9" s="12"/>
      <c r="F9" s="12"/>
      <c r="G9" s="12"/>
      <c r="H9" s="12"/>
      <c r="I9" s="24">
        <f t="shared" si="1"/>
        <v>0</v>
      </c>
      <c r="J9" s="14">
        <f t="shared" si="2"/>
        <v>0</v>
      </c>
      <c r="K9" s="63"/>
    </row>
    <row r="10" spans="1:11" x14ac:dyDescent="0.25">
      <c r="B10" s="12">
        <v>1506</v>
      </c>
      <c r="C10" s="12">
        <v>1</v>
      </c>
      <c r="D10" s="52"/>
      <c r="E10" s="12"/>
      <c r="F10" s="12"/>
      <c r="G10" s="12"/>
      <c r="H10" s="12"/>
      <c r="I10" s="24">
        <f t="shared" si="1"/>
        <v>0</v>
      </c>
      <c r="J10" s="14">
        <f t="shared" si="2"/>
        <v>0</v>
      </c>
      <c r="K10" s="63"/>
    </row>
    <row r="11" spans="1:11" x14ac:dyDescent="0.25">
      <c r="B11" s="12">
        <v>1508</v>
      </c>
      <c r="C11" s="12">
        <v>9</v>
      </c>
      <c r="D11" s="52"/>
      <c r="E11" s="12"/>
      <c r="F11" s="12"/>
      <c r="G11" s="12"/>
      <c r="H11" s="12"/>
      <c r="I11" s="24">
        <f t="shared" si="1"/>
        <v>0</v>
      </c>
      <c r="J11" s="14">
        <f t="shared" si="2"/>
        <v>0</v>
      </c>
      <c r="K11" s="63"/>
    </row>
    <row r="12" spans="1:11" x14ac:dyDescent="0.25">
      <c r="B12" s="12">
        <v>2502</v>
      </c>
      <c r="C12" s="12">
        <v>12</v>
      </c>
      <c r="D12" s="52"/>
      <c r="E12" s="12"/>
      <c r="F12" s="12"/>
      <c r="G12" s="12"/>
      <c r="H12" s="12"/>
      <c r="I12" s="24">
        <f t="shared" si="1"/>
        <v>0</v>
      </c>
      <c r="J12" s="14">
        <f t="shared" si="2"/>
        <v>0</v>
      </c>
      <c r="K12" s="63"/>
    </row>
    <row r="13" spans="1:11" x14ac:dyDescent="0.25">
      <c r="B13" s="12">
        <v>2504</v>
      </c>
      <c r="C13" s="12">
        <v>48</v>
      </c>
      <c r="D13" s="52"/>
      <c r="E13" s="12"/>
      <c r="F13" s="12"/>
      <c r="G13" s="12"/>
      <c r="H13" s="12"/>
      <c r="I13" s="24">
        <f t="shared" si="1"/>
        <v>0</v>
      </c>
      <c r="J13" s="14">
        <f t="shared" si="2"/>
        <v>0</v>
      </c>
      <c r="K13" s="63"/>
    </row>
    <row r="14" spans="1:11" x14ac:dyDescent="0.25">
      <c r="B14" s="33">
        <v>2508</v>
      </c>
      <c r="C14" s="33">
        <v>30</v>
      </c>
      <c r="D14" s="53"/>
      <c r="E14" s="33"/>
      <c r="F14" s="33"/>
      <c r="G14" s="33"/>
      <c r="H14" s="33"/>
      <c r="I14" s="42">
        <f t="shared" si="1"/>
        <v>0</v>
      </c>
      <c r="J14" s="35">
        <f t="shared" si="2"/>
        <v>0</v>
      </c>
      <c r="K14" s="63"/>
    </row>
    <row r="15" spans="1:11" x14ac:dyDescent="0.25">
      <c r="A15" s="32" t="s">
        <v>23</v>
      </c>
      <c r="B15" s="12"/>
      <c r="C15" s="12">
        <f>SUM(C2:C14)</f>
        <v>243</v>
      </c>
      <c r="D15" s="12"/>
      <c r="E15" s="12"/>
      <c r="F15" s="12"/>
      <c r="G15" s="12"/>
      <c r="H15" s="12"/>
      <c r="I15" s="46">
        <f t="shared" si="1"/>
        <v>0</v>
      </c>
      <c r="J15" s="14">
        <f>SUM(J2:J14)</f>
        <v>0</v>
      </c>
      <c r="K15" s="64"/>
    </row>
    <row r="16" spans="1:11" x14ac:dyDescent="0.25">
      <c r="D16" s="56"/>
    </row>
    <row r="30" spans="11:11" x14ac:dyDescent="0.25">
      <c r="K30" s="49">
        <v>44488</v>
      </c>
    </row>
  </sheetData>
  <mergeCells count="1">
    <mergeCell ref="K2:K15"/>
  </mergeCells>
  <conditionalFormatting sqref="K2">
    <cfRule type="cellIs" dxfId="7" priority="2" operator="greaterThan">
      <formula>0.9</formula>
    </cfRule>
  </conditionalFormatting>
  <conditionalFormatting sqref="K2">
    <cfRule type="cellIs" dxfId="6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FB739-98C2-466B-8AFA-A8C8D0FF306D}">
  <sheetPr codeName="Feuil10"/>
  <dimension ref="A1:K17"/>
  <sheetViews>
    <sheetView workbookViewId="0">
      <selection activeCell="D2" sqref="D2:H13"/>
    </sheetView>
  </sheetViews>
  <sheetFormatPr baseColWidth="10" defaultColWidth="11.42578125" defaultRowHeight="15" x14ac:dyDescent="0.25"/>
  <cols>
    <col min="2" max="8" width="11.42578125" style="1"/>
    <col min="9" max="9" width="11.42578125" style="2"/>
    <col min="11" max="11" width="13.28515625" customWidth="1"/>
  </cols>
  <sheetData>
    <row r="1" spans="1:11" ht="44.25" customHeight="1" x14ac:dyDescent="0.25">
      <c r="B1" s="21" t="s">
        <v>18</v>
      </c>
      <c r="C1" s="22" t="s">
        <v>19</v>
      </c>
      <c r="D1" s="50">
        <v>44488</v>
      </c>
      <c r="E1" s="50">
        <f>D1+1</f>
        <v>44489</v>
      </c>
      <c r="F1" s="50">
        <f t="shared" ref="F1:H1" si="0">E1+1</f>
        <v>44490</v>
      </c>
      <c r="G1" s="50">
        <f t="shared" si="0"/>
        <v>44491</v>
      </c>
      <c r="H1" s="50">
        <f t="shared" si="0"/>
        <v>44492</v>
      </c>
      <c r="I1" s="25" t="s">
        <v>20</v>
      </c>
      <c r="J1" s="18" t="s">
        <v>21</v>
      </c>
      <c r="K1" s="18" t="s">
        <v>22</v>
      </c>
    </row>
    <row r="2" spans="1:11" x14ac:dyDescent="0.25">
      <c r="B2" s="12">
        <v>1010</v>
      </c>
      <c r="C2" s="12">
        <v>32</v>
      </c>
      <c r="D2" s="55"/>
      <c r="E2" s="12"/>
      <c r="F2" s="12"/>
      <c r="G2" s="12"/>
      <c r="H2" s="12"/>
      <c r="I2" s="20">
        <f t="shared" ref="I2:I7" si="1">MAX(D2,E2,F2,G2,H2)</f>
        <v>0</v>
      </c>
      <c r="J2" s="14">
        <f>I2*C2</f>
        <v>0</v>
      </c>
      <c r="K2" s="62">
        <f>(J13/C13)/100</f>
        <v>0</v>
      </c>
    </row>
    <row r="3" spans="1:11" x14ac:dyDescent="0.25">
      <c r="B3" s="12">
        <v>1013</v>
      </c>
      <c r="C3" s="12">
        <v>47</v>
      </c>
      <c r="D3" s="52"/>
      <c r="E3" s="12"/>
      <c r="F3" s="12"/>
      <c r="G3" s="12"/>
      <c r="H3" s="12"/>
      <c r="I3" s="20">
        <f t="shared" si="1"/>
        <v>0</v>
      </c>
      <c r="J3" s="14">
        <f t="shared" ref="J3:J12" si="2">I3*C3</f>
        <v>0</v>
      </c>
      <c r="K3" s="63"/>
    </row>
    <row r="4" spans="1:11" x14ac:dyDescent="0.25">
      <c r="B4" s="12">
        <v>1014</v>
      </c>
      <c r="C4" s="12">
        <v>17</v>
      </c>
      <c r="D4" s="52"/>
      <c r="E4" s="12"/>
      <c r="F4" s="12"/>
      <c r="G4" s="12"/>
      <c r="H4" s="12"/>
      <c r="I4" s="20">
        <f t="shared" si="1"/>
        <v>0</v>
      </c>
      <c r="J4" s="14">
        <f t="shared" si="2"/>
        <v>0</v>
      </c>
      <c r="K4" s="63"/>
    </row>
    <row r="5" spans="1:11" x14ac:dyDescent="0.25">
      <c r="B5" s="12">
        <v>1015</v>
      </c>
      <c r="C5" s="12">
        <v>30</v>
      </c>
      <c r="D5" s="52"/>
      <c r="E5" s="12"/>
      <c r="F5" s="12"/>
      <c r="G5" s="12"/>
      <c r="H5" s="12"/>
      <c r="I5" s="20">
        <f t="shared" si="1"/>
        <v>0</v>
      </c>
      <c r="J5" s="14">
        <f t="shared" si="2"/>
        <v>0</v>
      </c>
      <c r="K5" s="63"/>
    </row>
    <row r="6" spans="1:11" x14ac:dyDescent="0.25">
      <c r="B6" s="12">
        <v>1016</v>
      </c>
      <c r="C6" s="12">
        <v>10</v>
      </c>
      <c r="D6" s="52"/>
      <c r="E6" s="12"/>
      <c r="F6" s="12"/>
      <c r="G6" s="12"/>
      <c r="H6" s="12"/>
      <c r="I6" s="20">
        <f t="shared" si="1"/>
        <v>0</v>
      </c>
      <c r="J6" s="14">
        <f t="shared" si="2"/>
        <v>0</v>
      </c>
      <c r="K6" s="63"/>
    </row>
    <row r="7" spans="1:11" x14ac:dyDescent="0.25">
      <c r="B7" s="12">
        <v>1017</v>
      </c>
      <c r="C7" s="12">
        <v>28</v>
      </c>
      <c r="D7" s="52"/>
      <c r="E7" s="12"/>
      <c r="F7" s="12"/>
      <c r="G7" s="12"/>
      <c r="H7" s="12"/>
      <c r="I7" s="20">
        <f t="shared" si="1"/>
        <v>0</v>
      </c>
      <c r="J7" s="14">
        <f t="shared" si="2"/>
        <v>0</v>
      </c>
      <c r="K7" s="63"/>
    </row>
    <row r="8" spans="1:11" x14ac:dyDescent="0.25">
      <c r="B8" s="12">
        <v>1018</v>
      </c>
      <c r="C8" s="12">
        <v>3</v>
      </c>
      <c r="D8" s="52"/>
      <c r="E8" s="12"/>
      <c r="F8" s="12"/>
      <c r="G8" s="12"/>
      <c r="H8" s="12"/>
      <c r="I8" s="20">
        <f>MAX(D8,E8,F8,H8,G8)</f>
        <v>0</v>
      </c>
      <c r="J8" s="14">
        <f t="shared" si="2"/>
        <v>0</v>
      </c>
      <c r="K8" s="63"/>
    </row>
    <row r="9" spans="1:11" x14ac:dyDescent="0.25">
      <c r="B9" s="12">
        <v>1019</v>
      </c>
      <c r="C9" s="12">
        <v>3</v>
      </c>
      <c r="D9" s="52"/>
      <c r="E9" s="12"/>
      <c r="F9" s="12"/>
      <c r="G9" s="12"/>
      <c r="H9" s="12"/>
      <c r="I9" s="20">
        <f>MAX(D9,E9,F9,G9,H9)</f>
        <v>0</v>
      </c>
      <c r="J9" s="14">
        <f t="shared" si="2"/>
        <v>0</v>
      </c>
      <c r="K9" s="63"/>
    </row>
    <row r="10" spans="1:11" x14ac:dyDescent="0.25">
      <c r="B10" s="12">
        <v>1020</v>
      </c>
      <c r="C10" s="12">
        <v>3</v>
      </c>
      <c r="D10" s="52"/>
      <c r="E10" s="12"/>
      <c r="F10" s="12"/>
      <c r="G10" s="12"/>
      <c r="H10" s="12"/>
      <c r="I10" s="20">
        <f>MAX(D10,E10,F10,G10,H10)</f>
        <v>0</v>
      </c>
      <c r="J10" s="14">
        <f t="shared" si="2"/>
        <v>0</v>
      </c>
      <c r="K10" s="63"/>
    </row>
    <row r="11" spans="1:11" x14ac:dyDescent="0.25">
      <c r="B11" s="12">
        <v>1025</v>
      </c>
      <c r="C11" s="12">
        <v>17</v>
      </c>
      <c r="D11" s="52"/>
      <c r="E11" s="12"/>
      <c r="F11" s="12"/>
      <c r="G11" s="12"/>
      <c r="H11" s="12"/>
      <c r="I11" s="20">
        <f>MAX(D11,E11,F11,G11,H11)</f>
        <v>0</v>
      </c>
      <c r="J11" s="14">
        <f t="shared" si="2"/>
        <v>0</v>
      </c>
      <c r="K11" s="63"/>
    </row>
    <row r="12" spans="1:11" x14ac:dyDescent="0.25">
      <c r="B12" s="33">
        <v>1026</v>
      </c>
      <c r="C12" s="33">
        <v>2</v>
      </c>
      <c r="D12" s="53"/>
      <c r="E12" s="33"/>
      <c r="F12" s="33"/>
      <c r="G12" s="33"/>
      <c r="H12" s="33"/>
      <c r="I12" s="37">
        <f>MAX(D12,E12,F12,G12,H12)</f>
        <v>0</v>
      </c>
      <c r="J12" s="35">
        <f t="shared" si="2"/>
        <v>0</v>
      </c>
      <c r="K12" s="63"/>
    </row>
    <row r="13" spans="1:11" x14ac:dyDescent="0.25">
      <c r="A13" s="32" t="s">
        <v>23</v>
      </c>
      <c r="B13" s="12"/>
      <c r="C13" s="12">
        <f>SUM(C2:C12)</f>
        <v>192</v>
      </c>
      <c r="D13" s="12"/>
      <c r="E13" s="12"/>
      <c r="F13" s="12"/>
      <c r="G13" s="12"/>
      <c r="H13" s="12"/>
      <c r="I13" s="45">
        <f>MAX(D13,E13,F13,G13,H13)</f>
        <v>0</v>
      </c>
      <c r="J13" s="14">
        <f>SUM(J2:J12)</f>
        <v>0</v>
      </c>
      <c r="K13" s="64"/>
    </row>
    <row r="14" spans="1:11" x14ac:dyDescent="0.25">
      <c r="D14" s="56"/>
    </row>
    <row r="17" spans="10:10" x14ac:dyDescent="0.25">
      <c r="J17" s="49"/>
    </row>
  </sheetData>
  <mergeCells count="1">
    <mergeCell ref="K2:K13"/>
  </mergeCells>
  <conditionalFormatting sqref="K2">
    <cfRule type="cellIs" dxfId="5" priority="2" operator="greaterThan">
      <formula>0.9</formula>
    </cfRule>
  </conditionalFormatting>
  <conditionalFormatting sqref="K2">
    <cfRule type="cellIs" dxfId="4" priority="1" operator="lessThan">
      <formula>90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5442F3-6F41-434B-ABAE-717F644D6017}">
  <sheetPr codeName="Feuil11"/>
  <dimension ref="A1:K18"/>
  <sheetViews>
    <sheetView workbookViewId="0">
      <selection activeCell="D2" sqref="D2:H11"/>
    </sheetView>
  </sheetViews>
  <sheetFormatPr baseColWidth="10" defaultColWidth="11.42578125" defaultRowHeight="15" x14ac:dyDescent="0.25"/>
  <cols>
    <col min="2" max="8" width="11.42578125" style="1"/>
    <col min="9" max="9" width="11.42578125" style="2"/>
    <col min="11" max="11" width="12.5703125" customWidth="1"/>
  </cols>
  <sheetData>
    <row r="1" spans="1:11" ht="51" customHeight="1" x14ac:dyDescent="0.25">
      <c r="B1" s="26" t="s">
        <v>18</v>
      </c>
      <c r="C1" s="27" t="s">
        <v>19</v>
      </c>
      <c r="D1" s="50">
        <v>44488</v>
      </c>
      <c r="E1" s="50">
        <f>D1+1</f>
        <v>44489</v>
      </c>
      <c r="F1" s="50">
        <f t="shared" ref="F1:H1" si="0">E1+1</f>
        <v>44490</v>
      </c>
      <c r="G1" s="50">
        <f t="shared" si="0"/>
        <v>44491</v>
      </c>
      <c r="H1" s="50">
        <f t="shared" si="0"/>
        <v>44492</v>
      </c>
      <c r="I1" s="25" t="s">
        <v>20</v>
      </c>
      <c r="J1" s="18" t="s">
        <v>21</v>
      </c>
      <c r="K1" s="18" t="s">
        <v>22</v>
      </c>
    </row>
    <row r="2" spans="1:11" x14ac:dyDescent="0.25">
      <c r="B2" s="12">
        <v>2910</v>
      </c>
      <c r="C2" s="12">
        <v>15</v>
      </c>
      <c r="D2" s="55"/>
      <c r="E2" s="12"/>
      <c r="F2" s="12"/>
      <c r="G2" s="12"/>
      <c r="H2" s="12"/>
      <c r="I2" s="20">
        <f>MAX(D2,E2,F2,H2)</f>
        <v>0</v>
      </c>
      <c r="J2" s="14">
        <f>I2*C2</f>
        <v>0</v>
      </c>
      <c r="K2" s="62">
        <f>(J11/C11)/100</f>
        <v>0</v>
      </c>
    </row>
    <row r="3" spans="1:11" x14ac:dyDescent="0.25">
      <c r="B3" s="12">
        <v>2920</v>
      </c>
      <c r="C3" s="12">
        <v>6</v>
      </c>
      <c r="D3" s="52"/>
      <c r="E3" s="12"/>
      <c r="F3" s="12"/>
      <c r="G3" s="12"/>
      <c r="H3" s="12"/>
      <c r="I3" s="20">
        <f t="shared" ref="I3:I11" si="1">MAX(D3,E3,F3,H3)</f>
        <v>0</v>
      </c>
      <c r="J3" s="14">
        <f t="shared" ref="J3:J10" si="2">I3*C3</f>
        <v>0</v>
      </c>
      <c r="K3" s="63"/>
    </row>
    <row r="4" spans="1:11" x14ac:dyDescent="0.25">
      <c r="B4" s="12">
        <v>2930</v>
      </c>
      <c r="C4" s="12">
        <v>3</v>
      </c>
      <c r="D4" s="52"/>
      <c r="E4" s="12"/>
      <c r="F4" s="12"/>
      <c r="G4" s="12"/>
      <c r="H4" s="12"/>
      <c r="I4" s="20">
        <f t="shared" si="1"/>
        <v>0</v>
      </c>
      <c r="J4" s="14">
        <f t="shared" si="2"/>
        <v>0</v>
      </c>
      <c r="K4" s="63"/>
    </row>
    <row r="5" spans="1:11" x14ac:dyDescent="0.25">
      <c r="B5" s="12">
        <v>2940</v>
      </c>
      <c r="C5" s="12">
        <v>24</v>
      </c>
      <c r="D5" s="52"/>
      <c r="E5" s="12"/>
      <c r="F5" s="12"/>
      <c r="G5" s="12"/>
      <c r="H5" s="12"/>
      <c r="I5" s="20">
        <f t="shared" si="1"/>
        <v>0</v>
      </c>
      <c r="J5" s="14">
        <f t="shared" si="2"/>
        <v>0</v>
      </c>
      <c r="K5" s="63"/>
    </row>
    <row r="6" spans="1:11" x14ac:dyDescent="0.25">
      <c r="B6" s="12">
        <v>2950</v>
      </c>
      <c r="C6" s="12">
        <v>3</v>
      </c>
      <c r="D6" s="52"/>
      <c r="E6" s="12"/>
      <c r="F6" s="12"/>
      <c r="G6" s="12"/>
      <c r="H6" s="12"/>
      <c r="I6" s="20">
        <f t="shared" si="1"/>
        <v>0</v>
      </c>
      <c r="J6" s="14">
        <f t="shared" si="2"/>
        <v>0</v>
      </c>
      <c r="K6" s="63"/>
    </row>
    <row r="7" spans="1:11" x14ac:dyDescent="0.25">
      <c r="B7" s="12">
        <v>2960</v>
      </c>
      <c r="C7" s="12">
        <v>9</v>
      </c>
      <c r="D7" s="52"/>
      <c r="E7" s="12"/>
      <c r="F7" s="12"/>
      <c r="G7" s="12"/>
      <c r="H7" s="12"/>
      <c r="I7" s="20">
        <f t="shared" si="1"/>
        <v>0</v>
      </c>
      <c r="J7" s="14">
        <f t="shared" si="2"/>
        <v>0</v>
      </c>
      <c r="K7" s="63"/>
    </row>
    <row r="8" spans="1:11" x14ac:dyDescent="0.25">
      <c r="B8" s="12">
        <v>2970</v>
      </c>
      <c r="C8" s="12">
        <v>6</v>
      </c>
      <c r="D8" s="52"/>
      <c r="E8" s="12"/>
      <c r="F8" s="12"/>
      <c r="G8" s="12"/>
      <c r="H8" s="12"/>
      <c r="I8" s="20">
        <f t="shared" si="1"/>
        <v>0</v>
      </c>
      <c r="J8" s="14">
        <f t="shared" si="2"/>
        <v>0</v>
      </c>
      <c r="K8" s="63"/>
    </row>
    <row r="9" spans="1:11" x14ac:dyDescent="0.25">
      <c r="B9" s="12">
        <v>2980</v>
      </c>
      <c r="C9" s="12">
        <v>3</v>
      </c>
      <c r="D9" s="52"/>
      <c r="E9" s="12"/>
      <c r="F9" s="12"/>
      <c r="G9" s="12"/>
      <c r="H9" s="12"/>
      <c r="I9" s="20">
        <f t="shared" si="1"/>
        <v>0</v>
      </c>
      <c r="J9" s="14">
        <f t="shared" si="2"/>
        <v>0</v>
      </c>
      <c r="K9" s="63"/>
    </row>
    <row r="10" spans="1:11" x14ac:dyDescent="0.25">
      <c r="B10" s="33">
        <v>2990</v>
      </c>
      <c r="C10" s="33">
        <v>15</v>
      </c>
      <c r="D10" s="53"/>
      <c r="E10" s="33"/>
      <c r="F10" s="33"/>
      <c r="G10" s="33"/>
      <c r="H10" s="33"/>
      <c r="I10" s="37">
        <f t="shared" si="1"/>
        <v>0</v>
      </c>
      <c r="J10" s="35">
        <f t="shared" si="2"/>
        <v>0</v>
      </c>
      <c r="K10" s="63"/>
    </row>
    <row r="11" spans="1:11" x14ac:dyDescent="0.25">
      <c r="A11" s="32" t="s">
        <v>23</v>
      </c>
      <c r="B11" s="12"/>
      <c r="C11" s="12">
        <f>SUM(C2:C10)</f>
        <v>84</v>
      </c>
      <c r="D11" s="12"/>
      <c r="E11" s="12"/>
      <c r="F11" s="12"/>
      <c r="G11" s="12"/>
      <c r="H11" s="12"/>
      <c r="I11" s="45">
        <f t="shared" si="1"/>
        <v>0</v>
      </c>
      <c r="J11" s="14">
        <f>SUM(J2:J10)</f>
        <v>0</v>
      </c>
      <c r="K11" s="64"/>
    </row>
    <row r="18" spans="6:6" x14ac:dyDescent="0.25">
      <c r="F18" s="1" t="s">
        <v>31</v>
      </c>
    </row>
  </sheetData>
  <mergeCells count="1">
    <mergeCell ref="K2:K11"/>
  </mergeCells>
  <conditionalFormatting sqref="K2">
    <cfRule type="cellIs" dxfId="3" priority="2" operator="greaterThan">
      <formula>0.9</formula>
    </cfRule>
  </conditionalFormatting>
  <conditionalFormatting sqref="K2">
    <cfRule type="cellIs" dxfId="2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AD785-A90F-456C-8F68-B6833F9F20C3}">
  <sheetPr codeName="Feuil12"/>
  <dimension ref="A1:K5"/>
  <sheetViews>
    <sheetView workbookViewId="0">
      <selection activeCell="D6" sqref="D6"/>
    </sheetView>
  </sheetViews>
  <sheetFormatPr baseColWidth="10" defaultColWidth="8.7109375" defaultRowHeight="15" x14ac:dyDescent="0.25"/>
  <cols>
    <col min="2" max="2" width="12.5703125" customWidth="1"/>
    <col min="4" max="4" width="11.5703125" style="3" customWidth="1"/>
    <col min="5" max="6" width="10.7109375" style="3" customWidth="1"/>
    <col min="7" max="7" width="10.7109375" style="1" customWidth="1"/>
    <col min="8" max="8" width="10.7109375" style="3" customWidth="1"/>
    <col min="9" max="9" width="11.28515625" customWidth="1"/>
    <col min="10" max="10" width="10.42578125" customWidth="1"/>
    <col min="11" max="11" width="13.140625" customWidth="1"/>
  </cols>
  <sheetData>
    <row r="1" spans="1:11" ht="44.25" customHeight="1" x14ac:dyDescent="0.25">
      <c r="B1" s="26" t="s">
        <v>18</v>
      </c>
      <c r="C1" s="27" t="s">
        <v>19</v>
      </c>
      <c r="D1" s="50">
        <v>44487</v>
      </c>
      <c r="E1" s="50">
        <f>D1+1</f>
        <v>44488</v>
      </c>
      <c r="F1" s="50">
        <f t="shared" ref="F1:H1" si="0">E1+1</f>
        <v>44489</v>
      </c>
      <c r="G1" s="50">
        <f t="shared" si="0"/>
        <v>44490</v>
      </c>
      <c r="H1" s="50">
        <f t="shared" si="0"/>
        <v>44491</v>
      </c>
      <c r="I1" s="25" t="s">
        <v>20</v>
      </c>
      <c r="J1" s="18" t="s">
        <v>21</v>
      </c>
      <c r="K1" s="18" t="s">
        <v>22</v>
      </c>
    </row>
    <row r="2" spans="1:11" x14ac:dyDescent="0.25">
      <c r="B2" s="12" t="s">
        <v>32</v>
      </c>
      <c r="C2" s="12">
        <v>60</v>
      </c>
      <c r="D2" s="55"/>
      <c r="E2" s="12"/>
      <c r="F2" s="12"/>
      <c r="G2" s="12"/>
      <c r="H2" s="28"/>
      <c r="I2" s="43">
        <f>MAX(D2,E2,F2,G2,H2)</f>
        <v>0</v>
      </c>
      <c r="J2" s="14">
        <f t="shared" ref="J2:J3" si="1">I2*C2</f>
        <v>0</v>
      </c>
      <c r="K2" s="62">
        <f>(J5/C5)/100</f>
        <v>0</v>
      </c>
    </row>
    <row r="3" spans="1:11" x14ac:dyDescent="0.25">
      <c r="A3" t="s">
        <v>33</v>
      </c>
      <c r="B3" s="12" t="s">
        <v>34</v>
      </c>
      <c r="C3" s="33">
        <v>49</v>
      </c>
      <c r="D3" s="53"/>
      <c r="E3" s="33"/>
      <c r="F3" s="33"/>
      <c r="G3" s="33"/>
      <c r="H3" s="41"/>
      <c r="I3" s="43">
        <f>MAX(D3,E3,F3,G3,H3)</f>
        <v>0</v>
      </c>
      <c r="J3" s="14">
        <f t="shared" si="1"/>
        <v>0</v>
      </c>
      <c r="K3" s="63"/>
    </row>
    <row r="4" spans="1:11" x14ac:dyDescent="0.25">
      <c r="A4" t="s">
        <v>35</v>
      </c>
      <c r="B4" s="12" t="s">
        <v>36</v>
      </c>
      <c r="C4" s="33">
        <v>50</v>
      </c>
      <c r="D4" s="53"/>
      <c r="E4" s="33"/>
      <c r="F4" s="33"/>
      <c r="G4" s="33"/>
      <c r="H4" s="41"/>
      <c r="I4" s="47">
        <f>MAX(D4,E4,F4,G4,H4)</f>
        <v>0</v>
      </c>
      <c r="J4" s="14">
        <f>I4*C4</f>
        <v>0</v>
      </c>
      <c r="K4" s="63"/>
    </row>
    <row r="5" spans="1:11" x14ac:dyDescent="0.25">
      <c r="A5" s="40" t="s">
        <v>23</v>
      </c>
      <c r="B5" s="14"/>
      <c r="C5" s="14">
        <f>SUM(C2:C4)</f>
        <v>159</v>
      </c>
      <c r="D5" s="28"/>
      <c r="E5" s="28"/>
      <c r="F5" s="28"/>
      <c r="G5" s="12"/>
      <c r="H5" s="28"/>
      <c r="I5" s="43"/>
      <c r="J5" s="14">
        <f>SUM(J2:J4)</f>
        <v>0</v>
      </c>
      <c r="K5" s="63"/>
    </row>
  </sheetData>
  <mergeCells count="1">
    <mergeCell ref="K2:K5"/>
  </mergeCells>
  <conditionalFormatting sqref="K2:K3">
    <cfRule type="cellIs" dxfId="1" priority="2" operator="greaterThan">
      <formula>0.9</formula>
    </cfRule>
  </conditionalFormatting>
  <conditionalFormatting sqref="K2:K3">
    <cfRule type="cellIs" dxfId="0" priority="1" operator="lessThan">
      <formula>0.9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C398B1B593B84B9257B5B877D1B897" ma:contentTypeVersion="13" ma:contentTypeDescription="Crée un document." ma:contentTypeScope="" ma:versionID="11cb4a00df8e82e501c88e21dbcee250">
  <xsd:schema xmlns:xsd="http://www.w3.org/2001/XMLSchema" xmlns:xs="http://www.w3.org/2001/XMLSchema" xmlns:p="http://schemas.microsoft.com/office/2006/metadata/properties" xmlns:ns2="958dd29c-7b54-4b82-af70-bc8cb8cccbf6" xmlns:ns3="030daf83-233a-48fd-bcb1-1107dc8caf87" targetNamespace="http://schemas.microsoft.com/office/2006/metadata/properties" ma:root="true" ma:fieldsID="e21c893d5042f89dcda3abf0b28aca6d" ns2:_="" ns3:_="">
    <xsd:import namespace="958dd29c-7b54-4b82-af70-bc8cb8cccbf6"/>
    <xsd:import namespace="030daf83-233a-48fd-bcb1-1107dc8caf8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8dd29c-7b54-4b82-af70-bc8cb8cccbf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0daf83-233a-48fd-bcb1-1107dc8caf87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6D76A20-7513-40F9-9F26-979BED45EDF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8dd29c-7b54-4b82-af70-bc8cb8cccbf6"/>
    <ds:schemaRef ds:uri="030daf83-233a-48fd-bcb1-1107dc8caf8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9177ADF-CC4C-47DD-A4BA-9D472BDF5BF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D339021-F467-458D-AE3A-376EB7FAD4F2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Synthèse</vt:lpstr>
      <vt:lpstr>Batiment BA</vt:lpstr>
      <vt:lpstr>Palettier HH</vt:lpstr>
      <vt:lpstr>MEUBLE AIO</vt:lpstr>
      <vt:lpstr>Prodex</vt:lpstr>
      <vt:lpstr>Auvent</vt:lpstr>
      <vt:lpstr>Kremlin</vt:lpstr>
      <vt:lpstr>Débord CPLDPE</vt:lpstr>
      <vt:lpstr>Gravitaire tolerie</vt:lpstr>
      <vt:lpstr>Palettier tôlerie</vt:lpstr>
      <vt:lpstr>Batiment 29</vt:lpstr>
      <vt:lpstr>Débord CPLTOL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ABRAHAM Aurelien</dc:creator>
  <cp:keywords/>
  <dc:description/>
  <cp:lastModifiedBy>Antoine Merlin</cp:lastModifiedBy>
  <cp:revision/>
  <dcterms:created xsi:type="dcterms:W3CDTF">2021-03-05T09:26:18Z</dcterms:created>
  <dcterms:modified xsi:type="dcterms:W3CDTF">2021-10-19T06:16:16Z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0x0101009BC398B1B593B84B9257B5B877D1B897</vt:lpwstr>
  </property>
  <property fmtid="{D5CDD505-2E9C-101B-9397-08002B2CF9AE}" pid="3" name="MSIP_Label_fd1c0902-ed92-4fed-896d-2e7725de02d4_Enabled">
    <vt:lpwstr>true</vt:lpwstr>
  </property>
  <property fmtid="{D5CDD505-2E9C-101B-9397-08002B2CF9AE}" pid="4" name="MSIP_Label_fd1c0902-ed92-4fed-896d-2e7725de02d4_SetDate">
    <vt:lpwstr>2021-10-18T11:10:45Z</vt:lpwstr>
  </property>
  <property fmtid="{D5CDD505-2E9C-101B-9397-08002B2CF9AE}" pid="5" name="MSIP_Label_fd1c0902-ed92-4fed-896d-2e7725de02d4_Method">
    <vt:lpwstr>Standard</vt:lpwstr>
  </property>
  <property fmtid="{D5CDD505-2E9C-101B-9397-08002B2CF9AE}" pid="6" name="MSIP_Label_fd1c0902-ed92-4fed-896d-2e7725de02d4_Name">
    <vt:lpwstr>Anyone (not protected)</vt:lpwstr>
  </property>
  <property fmtid="{D5CDD505-2E9C-101B-9397-08002B2CF9AE}" pid="7" name="MSIP_Label_fd1c0902-ed92-4fed-896d-2e7725de02d4_SiteId">
    <vt:lpwstr>d6b0bbee-7cd9-4d60-bce6-4a67b543e2ae</vt:lpwstr>
  </property>
  <property fmtid="{D5CDD505-2E9C-101B-9397-08002B2CF9AE}" pid="8" name="MSIP_Label_fd1c0902-ed92-4fed-896d-2e7725de02d4_ActionId">
    <vt:lpwstr>338d435e-c1de-4186-b0bb-b9a04fdfd180</vt:lpwstr>
  </property>
  <property fmtid="{D5CDD505-2E9C-101B-9397-08002B2CF9AE}" pid="9" name="MSIP_Label_fd1c0902-ed92-4fed-896d-2e7725de02d4_ContentBits">
    <vt:lpwstr>2</vt:lpwstr>
  </property>
</Properties>
</file>