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 codeName="{C5BBEA04-B48B-DB03-FC8F-E18A6752861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IGABYTE\Desktop\"/>
    </mc:Choice>
  </mc:AlternateContent>
  <xr:revisionPtr revIDLastSave="0" documentId="13_ncr:1_{B7225F14-238C-451D-9742-D140686EC5B3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facture" sheetId="1" r:id="rId1"/>
    <sheet name="info" sheetId="2" r:id="rId2"/>
    <sheet name="archive_factures" sheetId="3" r:id="rId3"/>
  </sheets>
  <definedNames>
    <definedName name="ADRESSE">info!$K$2:$K$1048576</definedName>
    <definedName name="ARTICLES">info!$A:$A</definedName>
    <definedName name="CLIENT">info!$J$2:$J$1048576</definedName>
    <definedName name="DESIGNATION">info!$B:$B</definedName>
    <definedName name="MATRICULE">info!$L$2:$L$1048576</definedName>
    <definedName name="PUHT">info!$C:$C</definedName>
    <definedName name="TABLE">info!$A:$C</definedName>
    <definedName name="TABLE2">info!$J:$M</definedName>
    <definedName name="TELEPHONE">info!$M$2:$M$1048576</definedName>
    <definedName name="TVA">info!$F$2:$F$1048576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6" i="1" l="1"/>
  <c r="E21" i="1"/>
  <c r="E30" i="1" l="1"/>
  <c r="D30" i="1"/>
  <c r="B30" i="1"/>
  <c r="E27" i="1"/>
  <c r="D27" i="1"/>
  <c r="B27" i="1"/>
  <c r="E26" i="1"/>
  <c r="D26" i="1"/>
  <c r="B26" i="1"/>
  <c r="E25" i="1"/>
  <c r="D25" i="1"/>
  <c r="B25" i="1"/>
  <c r="E24" i="1"/>
  <c r="D24" i="1"/>
  <c r="B24" i="1"/>
  <c r="E23" i="1"/>
  <c r="D23" i="1"/>
  <c r="B23" i="1"/>
  <c r="E22" i="1"/>
  <c r="D22" i="1"/>
  <c r="B22" i="1"/>
  <c r="D18" i="1"/>
  <c r="D17" i="1"/>
  <c r="K9" i="1"/>
  <c r="D33" i="1" l="1"/>
  <c r="D35" i="1" s="1"/>
  <c r="D37" i="1" s="1"/>
</calcChain>
</file>

<file path=xl/sharedStrings.xml><?xml version="1.0" encoding="utf-8"?>
<sst xmlns="http://schemas.openxmlformats.org/spreadsheetml/2006/main" count="81" uniqueCount="52">
  <si>
    <t xml:space="preserve">DATE </t>
  </si>
  <si>
    <t xml:space="preserve">FACTURE CLIENT </t>
  </si>
  <si>
    <t>FACTURE N°</t>
  </si>
  <si>
    <t>CLIENT</t>
  </si>
  <si>
    <t xml:space="preserve">SOCIETE </t>
  </si>
  <si>
    <t>ADRESSE</t>
  </si>
  <si>
    <t>MATRICULE FISCAL</t>
  </si>
  <si>
    <t>TELEPHONE</t>
  </si>
  <si>
    <t>COMPTE BANCAIRE</t>
  </si>
  <si>
    <t>CODE ARTICLE</t>
  </si>
  <si>
    <t>DESIGNATION</t>
  </si>
  <si>
    <t>QTITE</t>
  </si>
  <si>
    <t>PUHT</t>
  </si>
  <si>
    <t>PRIX TOTAL HT</t>
  </si>
  <si>
    <t>TOTAL HT</t>
  </si>
  <si>
    <t>TAUX DE TVA</t>
  </si>
  <si>
    <t>TVA</t>
  </si>
  <si>
    <t>TIMBRE</t>
  </si>
  <si>
    <t>TOTAL TTC</t>
  </si>
  <si>
    <t>arrêtela présente facture à la somme de :</t>
  </si>
  <si>
    <t>ART</t>
  </si>
  <si>
    <t>PU HT</t>
  </si>
  <si>
    <t xml:space="preserve">CLIENT </t>
  </si>
  <si>
    <t>APS</t>
  </si>
  <si>
    <t>STEG</t>
  </si>
  <si>
    <t>38 RUE KAMEL ATATURK 1001 TUNIS</t>
  </si>
  <si>
    <t>005910DAM000</t>
  </si>
  <si>
    <t>declarée</t>
  </si>
  <si>
    <t>mois de la declaration</t>
  </si>
  <si>
    <t>Iheb Gazzeh ARCHITECTE</t>
  </si>
  <si>
    <t>Avenue Khelifa Karoui Imm,Limem App 4D1 Khezema Ouest Sousse</t>
  </si>
  <si>
    <t>1576494RAP000</t>
  </si>
  <si>
    <t>08-050020-0520020739-50</t>
  </si>
  <si>
    <t xml:space="preserve"> </t>
  </si>
  <si>
    <t>Ste GRILLA</t>
  </si>
  <si>
    <t>Avenue Yasser Arafat 4054 Sahloul 1 SOUSSE</t>
  </si>
  <si>
    <t>1691975AMA000</t>
  </si>
  <si>
    <t>Réaménagement Fast Food</t>
  </si>
  <si>
    <t>PROJET D'AMENAGEMENT LOCAL ADMINISTRATIF A LA PLATE FORME D'EL OMRANE</t>
  </si>
  <si>
    <t>Nidhal Khelifa</t>
  </si>
  <si>
    <t>Plan réaménagement étage villa</t>
  </si>
  <si>
    <t>Zaouiet Sousse</t>
  </si>
  <si>
    <t>_</t>
  </si>
  <si>
    <t>SIX CENT DINARS,000 MILLIMES</t>
  </si>
  <si>
    <t>Tarak Ben Mansour</t>
  </si>
  <si>
    <t>Sahloul 1</t>
  </si>
  <si>
    <t>APD</t>
  </si>
  <si>
    <t>DOSSIER DE PERMIS DE BATIR POPUR LA CONSTRUCTION D'UN 2EME ETAGE</t>
  </si>
  <si>
    <t>SAHLOUL 1</t>
  </si>
  <si>
    <t>TARAK BEN MANSOUR</t>
  </si>
  <si>
    <t>Projet de Construction d'un 2ème étage</t>
  </si>
  <si>
    <t>xxxxxxxx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</si>
</sst>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* #,##0.00_);_(* \(#,##0.00\);_(* &quot;-&quot;??_);_(@_)"/>
    <numFmt numFmtId="165" formatCode="#,##0.0000\ &quot;€&quot;"/>
    <numFmt numFmtId="166" formatCode="_-* #,##0.000\ _€_-;\-* #,##0.000\ _€_-;_-* &quot;-&quot;??\ _€_-;_-@_-"/>
    <numFmt numFmtId="167" formatCode="_-* #,##0.000\ _€_-;\-* #,##0.000\ _€_-;_-* &quot;-&quot;???\ _€_-;_-@_-"/>
  </numFmts>
  <fonts count="11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000000"/>
      <name val="Calibri"/>
      <family val="2"/>
    </font>
    <font>
      <sz val="11"/>
      <color rgb="FF000000"/>
      <name val="Calibri"/>
      <family val="2"/>
    </font>
    <font>
      <b/>
      <sz val="18"/>
      <color rgb="FF000000"/>
      <name val="Calibri"/>
      <family val="2"/>
    </font>
    <font>
      <b/>
      <sz val="20"/>
      <color rgb="FF000000"/>
      <name val="Calibri"/>
      <family val="2"/>
    </font>
    <font>
      <b/>
      <sz val="11"/>
      <color rgb="FF3F3F3F"/>
      <name val="Calibri"/>
      <family val="2"/>
      <scheme val="minor"/>
    </font>
    <font>
      <b/>
      <sz val="11"/>
      <color rgb="FF22222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164" fontId="4" fillId="0" borderId="0" applyFont="0" applyFill="0" applyBorder="0" applyAlignment="0" applyProtection="0"/>
    <xf numFmtId="0" fontId="9" fillId="3" borderId="20" applyNumberFormat="0" applyAlignment="0" applyProtection="0"/>
  </cellStyleXfs>
  <cellXfs count="55">
    <xf numFmtId="0" fontId="0" fillId="0" borderId="0" xfId="0"/>
    <xf numFmtId="0" fontId="0" fillId="0" borderId="0" xfId="0" applyFill="1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166" fontId="3" fillId="0" borderId="0" xfId="1" applyNumberFormat="1" applyFont="1" applyFill="1" applyBorder="1" applyAlignment="1">
      <alignment horizontal="center" vertical="center" wrapText="1"/>
    </xf>
    <xf numFmtId="9" fontId="3" fillId="0" borderId="0" xfId="0" applyNumberFormat="1" applyFont="1" applyFill="1" applyBorder="1" applyAlignment="1">
      <alignment horizontal="center" vertical="center" wrapText="1"/>
    </xf>
    <xf numFmtId="165" fontId="3" fillId="0" borderId="0" xfId="0" applyNumberFormat="1" applyFont="1" applyFill="1" applyBorder="1" applyAlignment="1">
      <alignment horizontal="center" vertical="center" wrapText="1"/>
    </xf>
    <xf numFmtId="10" fontId="3" fillId="0" borderId="0" xfId="0" applyNumberFormat="1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0" fillId="0" borderId="8" xfId="0" applyBorder="1"/>
    <xf numFmtId="166" fontId="0" fillId="0" borderId="8" xfId="1" applyNumberFormat="1" applyFont="1" applyBorder="1"/>
    <xf numFmtId="0" fontId="3" fillId="0" borderId="8" xfId="0" applyFont="1" applyBorder="1" applyAlignment="1">
      <alignment horizontal="center" vertical="center"/>
    </xf>
    <xf numFmtId="0" fontId="3" fillId="0" borderId="8" xfId="0" applyFont="1" applyBorder="1" applyAlignment="1">
      <alignment horizontal="center"/>
    </xf>
    <xf numFmtId="0" fontId="3" fillId="0" borderId="8" xfId="0" applyFont="1" applyBorder="1" applyAlignment="1">
      <alignment horizontal="center" vertical="center" wrapText="1"/>
    </xf>
    <xf numFmtId="166" fontId="3" fillId="0" borderId="8" xfId="1" applyNumberFormat="1" applyFont="1" applyBorder="1" applyAlignment="1">
      <alignment horizontal="center" vertical="center"/>
    </xf>
    <xf numFmtId="0" fontId="3" fillId="0" borderId="12" xfId="0" applyFont="1" applyBorder="1"/>
    <xf numFmtId="166" fontId="3" fillId="0" borderId="13" xfId="1" applyNumberFormat="1" applyFont="1" applyBorder="1"/>
    <xf numFmtId="0" fontId="3" fillId="0" borderId="14" xfId="0" applyFont="1" applyBorder="1"/>
    <xf numFmtId="9" fontId="3" fillId="0" borderId="15" xfId="0" applyNumberFormat="1" applyFont="1" applyBorder="1" applyAlignment="1">
      <alignment horizontal="center"/>
    </xf>
    <xf numFmtId="166" fontId="3" fillId="0" borderId="15" xfId="1" applyNumberFormat="1" applyFont="1" applyBorder="1"/>
    <xf numFmtId="0" fontId="3" fillId="0" borderId="16" xfId="0" applyFont="1" applyBorder="1"/>
    <xf numFmtId="166" fontId="3" fillId="0" borderId="17" xfId="1" applyNumberFormat="1" applyFont="1" applyBorder="1"/>
    <xf numFmtId="0" fontId="3" fillId="0" borderId="18" xfId="0" applyFont="1" applyBorder="1"/>
    <xf numFmtId="167" fontId="3" fillId="0" borderId="19" xfId="0" applyNumberFormat="1" applyFont="1" applyBorder="1"/>
    <xf numFmtId="0" fontId="2" fillId="0" borderId="0" xfId="0" applyFont="1"/>
    <xf numFmtId="14" fontId="9" fillId="4" borderId="20" xfId="2" applyNumberFormat="1" applyFill="1" applyAlignment="1">
      <alignment horizontal="center"/>
    </xf>
    <xf numFmtId="0" fontId="9" fillId="4" borderId="20" xfId="2" applyFill="1"/>
    <xf numFmtId="0" fontId="9" fillId="4" borderId="20" xfId="2" applyFill="1" applyAlignment="1">
      <alignment horizontal="center" vertical="center"/>
    </xf>
    <xf numFmtId="49" fontId="9" fillId="4" borderId="20" xfId="2" applyNumberFormat="1" applyFill="1" applyAlignment="1">
      <alignment horizontal="center" vertical="center"/>
    </xf>
    <xf numFmtId="0" fontId="9" fillId="4" borderId="20" xfId="2" applyFill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6" fontId="0" fillId="0" borderId="8" xfId="1" applyNumberFormat="1" applyFont="1" applyBorder="1" applyAlignment="1">
      <alignment vertical="center"/>
    </xf>
    <xf numFmtId="166" fontId="0" fillId="0" borderId="8" xfId="1" applyNumberFormat="1" applyFont="1" applyBorder="1" applyAlignment="1">
      <alignment horizontal="center" vertical="center"/>
    </xf>
    <xf numFmtId="9" fontId="3" fillId="0" borderId="8" xfId="0" applyNumberFormat="1" applyFont="1" applyBorder="1" applyAlignment="1">
      <alignment horizontal="center" vertical="center"/>
    </xf>
    <xf numFmtId="0" fontId="9" fillId="4" borderId="20" xfId="2" applyFill="1" applyAlignment="1">
      <alignment horizontal="center" vertical="center"/>
    </xf>
    <xf numFmtId="0" fontId="3" fillId="0" borderId="0" xfId="0" applyFont="1" applyAlignment="1">
      <alignment horizontal="left"/>
    </xf>
    <xf numFmtId="0" fontId="3" fillId="0" borderId="11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9" fillId="4" borderId="20" xfId="2" applyFill="1" applyAlignment="1">
      <alignment horizontal="center"/>
    </xf>
    <xf numFmtId="0" fontId="9" fillId="4" borderId="20" xfId="2" applyFill="1" applyAlignment="1">
      <alignment horizontal="center" vertical="center" wrapText="1"/>
    </xf>
    <xf numFmtId="0" fontId="9" fillId="4" borderId="20" xfId="2" applyFill="1" applyAlignment="1">
      <alignment horizontal="center" wrapText="1"/>
    </xf>
  </cellXfs>
  <cellStyles count="3">
    <cellStyle name="Milliers" xfId="1" builtinId="3"/>
    <cellStyle name="Normal" xfId="0" builtinId="0"/>
    <cellStyle name="Sortie" xfId="2" builtinId="2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/>
</file>

<file path=xl/ctrlProps/ctrlProp4.xml><?xml version="1.0" encoding="utf-8"?>
<formControlPr xmlns="http://schemas.microsoft.com/office/spreadsheetml/2009/9/main" objectType="Button"/>
</file>

<file path=xl/ctrlProps/ctrlProp5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752475</xdr:colOff>
          <xdr:row>8</xdr:row>
          <xdr:rowOff>19050</xdr:rowOff>
        </xdr:from>
        <xdr:to>
          <xdr:col>9</xdr:col>
          <xdr:colOff>9525</xdr:colOff>
          <xdr:row>10</xdr:row>
          <xdr:rowOff>19050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facture_suivante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171450</xdr:colOff>
          <xdr:row>13</xdr:row>
          <xdr:rowOff>0</xdr:rowOff>
        </xdr:from>
        <xdr:to>
          <xdr:col>8</xdr:col>
          <xdr:colOff>752475</xdr:colOff>
          <xdr:row>14</xdr:row>
          <xdr:rowOff>180975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</xdr:colOff>
          <xdr:row>17</xdr:row>
          <xdr:rowOff>133350</xdr:rowOff>
        </xdr:from>
        <xdr:to>
          <xdr:col>9</xdr:col>
          <xdr:colOff>9525</xdr:colOff>
          <xdr:row>19</xdr:row>
          <xdr:rowOff>257175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voir_archive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104775</xdr:colOff>
          <xdr:row>20</xdr:row>
          <xdr:rowOff>295275</xdr:rowOff>
        </xdr:from>
        <xdr:to>
          <xdr:col>9</xdr:col>
          <xdr:colOff>0</xdr:colOff>
          <xdr:row>22</xdr:row>
          <xdr:rowOff>219075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552450</xdr:colOff>
          <xdr:row>10</xdr:row>
          <xdr:rowOff>180975</xdr:rowOff>
        </xdr:from>
        <xdr:to>
          <xdr:col>15</xdr:col>
          <xdr:colOff>619125</xdr:colOff>
          <xdr:row>14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voir_facture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K40"/>
  <sheetViews>
    <sheetView showGridLines="0" workbookViewId="0">
      <selection activeCell="F21" sqref="F21"/>
    </sheetView>
  </sheetViews>
  <sheetFormatPr baseColWidth="10" defaultColWidth="11" defaultRowHeight="15"/>
  <cols>
    <col min="1" max="1" width="17.5703125" customWidth="1"/>
    <col min="2" max="2" width="33.5703125" customWidth="1"/>
    <col min="3" max="3" width="13.85546875" customWidth="1"/>
    <col min="4" max="4" width="12.7109375" customWidth="1"/>
    <col min="5" max="5" width="17.85546875" customWidth="1"/>
    <col min="11" max="11" width="11" hidden="1" customWidth="1"/>
  </cols>
  <sheetData>
    <row r="3" spans="1:11">
      <c r="G3" s="32" t="s">
        <v>33</v>
      </c>
    </row>
    <row r="6" spans="1:11" ht="7.5" customHeight="1"/>
    <row r="7" spans="1:11" ht="6" customHeight="1"/>
    <row r="8" spans="1:11">
      <c r="A8" s="44" t="s">
        <v>0</v>
      </c>
      <c r="B8" s="44" t="s">
        <v>1</v>
      </c>
    </row>
    <row r="9" spans="1:11">
      <c r="A9" s="44"/>
      <c r="B9" s="44"/>
      <c r="C9" s="44" t="s">
        <v>2</v>
      </c>
      <c r="D9" s="35">
        <v>4</v>
      </c>
      <c r="K9">
        <f>+D9</f>
        <v>4</v>
      </c>
    </row>
    <row r="10" spans="1:11">
      <c r="A10" s="44"/>
      <c r="B10" s="44"/>
      <c r="C10" s="44"/>
      <c r="D10" s="52">
        <v>2021</v>
      </c>
      <c r="E10" s="52"/>
    </row>
    <row r="11" spans="1:11">
      <c r="A11" s="44"/>
      <c r="B11" s="44"/>
      <c r="C11" s="52"/>
      <c r="D11" s="52"/>
      <c r="E11" s="52"/>
    </row>
    <row r="12" spans="1:11">
      <c r="A12" s="44"/>
      <c r="B12" s="44"/>
      <c r="C12" s="52"/>
      <c r="D12" s="52"/>
      <c r="E12" s="52"/>
    </row>
    <row r="13" spans="1:11">
      <c r="A13" s="44"/>
      <c r="B13" s="44"/>
      <c r="C13" s="54"/>
      <c r="D13" s="54"/>
      <c r="E13" s="54"/>
    </row>
    <row r="14" spans="1:11">
      <c r="A14" s="33">
        <v>44428</v>
      </c>
      <c r="B14" s="44"/>
      <c r="C14" s="54"/>
      <c r="D14" s="54"/>
      <c r="E14" s="54"/>
    </row>
    <row r="15" spans="1:11">
      <c r="A15" s="34"/>
      <c r="B15" s="44"/>
      <c r="C15" s="35" t="s">
        <v>3</v>
      </c>
      <c r="D15" s="44" t="s">
        <v>44</v>
      </c>
      <c r="E15" s="44"/>
    </row>
    <row r="16" spans="1:11" ht="27" customHeight="1">
      <c r="A16" s="35" t="s">
        <v>4</v>
      </c>
      <c r="B16" s="35" t="s">
        <v>29</v>
      </c>
      <c r="C16" s="35" t="s">
        <v>5</v>
      </c>
      <c r="D16" s="53" t="str">
        <f>+IF(D15="","",VLOOKUP(D15,TABLE2,2,0))</f>
        <v>SAHLOUL 1</v>
      </c>
      <c r="E16" s="53"/>
    </row>
    <row r="17" spans="1:5" ht="30">
      <c r="A17" s="35" t="s">
        <v>6</v>
      </c>
      <c r="B17" s="35" t="s">
        <v>31</v>
      </c>
      <c r="C17" s="37" t="s">
        <v>6</v>
      </c>
      <c r="D17" s="44" t="str">
        <f>+IF(D15="","",VLOOKUP(D15,TABLE2,3,0))</f>
        <v>_</v>
      </c>
      <c r="E17" s="44"/>
    </row>
    <row r="18" spans="1:5" ht="34.5" customHeight="1">
      <c r="A18" s="35" t="s">
        <v>5</v>
      </c>
      <c r="B18" s="37" t="s">
        <v>30</v>
      </c>
      <c r="C18" s="35" t="s">
        <v>7</v>
      </c>
      <c r="D18" s="44">
        <f>+IF(D15="","",VLOOKUP(D15,TABLE2,4,0))</f>
        <v>21245844</v>
      </c>
      <c r="E18" s="44"/>
    </row>
    <row r="19" spans="1:5" ht="20.25" customHeight="1">
      <c r="A19" s="35" t="s">
        <v>8</v>
      </c>
      <c r="B19" s="36" t="s">
        <v>32</v>
      </c>
    </row>
    <row r="20" spans="1:5" ht="29.25" customHeight="1">
      <c r="A20" s="35" t="s">
        <v>9</v>
      </c>
      <c r="B20" s="35" t="s">
        <v>10</v>
      </c>
      <c r="C20" s="35" t="s">
        <v>11</v>
      </c>
      <c r="D20" s="35" t="s">
        <v>12</v>
      </c>
      <c r="E20" s="35" t="s">
        <v>13</v>
      </c>
    </row>
    <row r="21" spans="1:5" ht="75" customHeight="1">
      <c r="A21" s="19" t="s">
        <v>46</v>
      </c>
      <c r="B21" s="21" t="s">
        <v>47</v>
      </c>
      <c r="C21" s="19">
        <v>1</v>
      </c>
      <c r="D21" s="22">
        <v>441.947</v>
      </c>
      <c r="E21" s="22">
        <f>+IF(A21="","",(C21*D21))</f>
        <v>441.947</v>
      </c>
    </row>
    <row r="22" spans="1:5" ht="26.25" customHeight="1">
      <c r="A22" s="19"/>
      <c r="B22" s="19" t="str">
        <f t="shared" ref="B22:B30" si="0">+IF(A22="","",VLOOKUP(A22,TABLE,2,0))</f>
        <v/>
      </c>
      <c r="C22" s="19"/>
      <c r="D22" s="19" t="str">
        <f t="shared" ref="D22:D30" si="1">+IF(A22="","",VLOOKUP(A22,TABLE,3,0))</f>
        <v/>
      </c>
      <c r="E22" s="22" t="str">
        <f t="shared" ref="E22:E30" si="2">+IF(A22="","",(C22*D22))</f>
        <v/>
      </c>
    </row>
    <row r="23" spans="1:5" ht="26.25" customHeight="1">
      <c r="A23" s="19"/>
      <c r="B23" s="19" t="str">
        <f t="shared" si="0"/>
        <v/>
      </c>
      <c r="C23" s="19"/>
      <c r="D23" s="19" t="str">
        <f t="shared" si="1"/>
        <v/>
      </c>
      <c r="E23" s="22" t="str">
        <f t="shared" si="2"/>
        <v/>
      </c>
    </row>
    <row r="24" spans="1:5" ht="26.25" customHeight="1">
      <c r="A24" s="19"/>
      <c r="B24" s="19" t="str">
        <f t="shared" si="0"/>
        <v/>
      </c>
      <c r="C24" s="19"/>
      <c r="D24" s="19" t="str">
        <f t="shared" si="1"/>
        <v/>
      </c>
      <c r="E24" s="22" t="str">
        <f t="shared" si="2"/>
        <v/>
      </c>
    </row>
    <row r="25" spans="1:5" ht="26.25" customHeight="1">
      <c r="A25" s="19"/>
      <c r="B25" s="19" t="str">
        <f t="shared" si="0"/>
        <v/>
      </c>
      <c r="C25" s="19"/>
      <c r="D25" s="19" t="str">
        <f t="shared" si="1"/>
        <v/>
      </c>
      <c r="E25" s="22" t="str">
        <f t="shared" si="2"/>
        <v/>
      </c>
    </row>
    <row r="26" spans="1:5" ht="26.25" customHeight="1">
      <c r="A26" s="19"/>
      <c r="B26" s="19" t="str">
        <f t="shared" si="0"/>
        <v/>
      </c>
      <c r="C26" s="19"/>
      <c r="D26" s="19" t="str">
        <f t="shared" si="1"/>
        <v/>
      </c>
      <c r="E26" s="22" t="str">
        <f t="shared" si="2"/>
        <v/>
      </c>
    </row>
    <row r="27" spans="1:5" ht="26.25" customHeight="1">
      <c r="A27" s="19"/>
      <c r="B27" s="19" t="str">
        <f t="shared" si="0"/>
        <v/>
      </c>
      <c r="C27" s="19"/>
      <c r="D27" s="19" t="str">
        <f t="shared" si="1"/>
        <v/>
      </c>
      <c r="E27" s="22" t="str">
        <f t="shared" si="2"/>
        <v/>
      </c>
    </row>
    <row r="28" spans="1:5" ht="26.25" customHeight="1">
      <c r="A28" s="19"/>
      <c r="B28" s="19"/>
      <c r="C28" s="19"/>
      <c r="D28" s="19"/>
      <c r="E28" s="22"/>
    </row>
    <row r="29" spans="1:5" ht="26.25" customHeight="1">
      <c r="A29" s="19"/>
      <c r="B29" s="19"/>
      <c r="C29" s="19"/>
      <c r="D29" s="19"/>
      <c r="E29" s="22"/>
    </row>
    <row r="30" spans="1:5" ht="26.25" customHeight="1">
      <c r="A30" s="19"/>
      <c r="B30" s="19" t="str">
        <f t="shared" si="0"/>
        <v/>
      </c>
      <c r="C30" s="19"/>
      <c r="D30" s="19" t="str">
        <f t="shared" si="1"/>
        <v/>
      </c>
      <c r="E30" s="22" t="str">
        <f t="shared" si="2"/>
        <v/>
      </c>
    </row>
    <row r="33" spans="1:5">
      <c r="C33" s="23" t="s">
        <v>14</v>
      </c>
      <c r="D33" s="24">
        <f>+SUM(E21:E30)</f>
        <v>441.947</v>
      </c>
    </row>
    <row r="34" spans="1:5">
      <c r="C34" s="25" t="s">
        <v>15</v>
      </c>
      <c r="D34" s="26">
        <v>0.13</v>
      </c>
    </row>
    <row r="35" spans="1:5">
      <c r="C35" s="25" t="s">
        <v>16</v>
      </c>
      <c r="D35" s="27">
        <f>+D33*D34</f>
        <v>57.453110000000002</v>
      </c>
    </row>
    <row r="36" spans="1:5">
      <c r="C36" s="28" t="s">
        <v>17</v>
      </c>
      <c r="D36" s="29">
        <v>0.6</v>
      </c>
    </row>
    <row r="37" spans="1:5">
      <c r="C37" s="30" t="s">
        <v>18</v>
      </c>
      <c r="D37" s="31">
        <f>+D33+D35+D36</f>
        <v>500.00011000000001</v>
      </c>
    </row>
    <row r="38" spans="1:5">
      <c r="A38" s="45"/>
      <c r="B38" s="45"/>
      <c r="C38" s="45"/>
      <c r="D38" s="45"/>
      <c r="E38" s="45"/>
    </row>
    <row r="39" spans="1:5">
      <c r="A39" s="46" t="s">
        <v>19</v>
      </c>
      <c r="B39" s="47"/>
      <c r="C39" s="47"/>
      <c r="D39" s="47"/>
      <c r="E39" s="48"/>
    </row>
    <row r="40" spans="1:5">
      <c r="A40" s="49" t="s">
        <v>43</v>
      </c>
      <c r="B40" s="50"/>
      <c r="C40" s="50"/>
      <c r="D40" s="50"/>
      <c r="E40" s="51"/>
    </row>
  </sheetData>
  <mergeCells count="14">
    <mergeCell ref="D18:E18"/>
    <mergeCell ref="A38:E38"/>
    <mergeCell ref="A39:E39"/>
    <mergeCell ref="A40:E40"/>
    <mergeCell ref="D10:E10"/>
    <mergeCell ref="C11:E11"/>
    <mergeCell ref="C12:E12"/>
    <mergeCell ref="D15:E15"/>
    <mergeCell ref="D16:E16"/>
    <mergeCell ref="A8:A13"/>
    <mergeCell ref="B8:B15"/>
    <mergeCell ref="C9:C10"/>
    <mergeCell ref="C13:E14"/>
    <mergeCell ref="D17:E17"/>
  </mergeCells>
  <dataValidations count="4">
    <dataValidation type="custom" showInputMessage="1" sqref="D9" xr:uid="{00000000-0002-0000-0000-000000000000}">
      <formula1>+D9</formula1>
    </dataValidation>
    <dataValidation type="list" allowBlank="1" showInputMessage="1" showErrorMessage="1" sqref="D34" xr:uid="{00000000-0002-0000-0000-000001000000}">
      <formula1>TVA</formula1>
    </dataValidation>
    <dataValidation type="list" allowBlank="1" showInputMessage="1" showErrorMessage="1" sqref="D15" xr:uid="{00000000-0002-0000-0000-000002000000}">
      <formula1>CLIENT</formula1>
    </dataValidation>
    <dataValidation type="list" allowBlank="1" showInputMessage="1" showErrorMessage="1" sqref="A21:A30" xr:uid="{00000000-0002-0000-0000-000003000000}">
      <formula1>ARTICLES</formula1>
    </dataValidation>
  </dataValidations>
  <pageMargins left="0.15748031496062992" right="0.11811023622047245" top="0.15748031496062992" bottom="0.15748031496062992" header="0.19685039370078741" footer="0.15748031496062992"/>
  <pageSetup paperSize="9" scale="9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Pict="0" macro="[0]!EFFACER">
                <anchor moveWithCells="1" sizeWithCells="1">
                  <from>
                    <xdr:col>6</xdr:col>
                    <xdr:colOff>752475</xdr:colOff>
                    <xdr:row>8</xdr:row>
                    <xdr:rowOff>19050</xdr:rowOff>
                  </from>
                  <to>
                    <xdr:col>9</xdr:col>
                    <xdr:colOff>9525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Pict="0" macro="[0]!Enregistrer">
                <anchor moveWithCells="1" sizeWithCells="1">
                  <from>
                    <xdr:col>7</xdr:col>
                    <xdr:colOff>171450</xdr:colOff>
                    <xdr:row>13</xdr:row>
                    <xdr:rowOff>0</xdr:rowOff>
                  </from>
                  <to>
                    <xdr:col>8</xdr:col>
                    <xdr:colOff>752475</xdr:colOff>
                    <xdr:row>14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6" name="Button 12">
              <controlPr defaultSize="0" print="0" autoPict="0" macro="[0]!voir_archive">
                <anchor moveWithCells="1" sizeWithCells="1">
                  <from>
                    <xdr:col>7</xdr:col>
                    <xdr:colOff>76200</xdr:colOff>
                    <xdr:row>17</xdr:row>
                    <xdr:rowOff>133350</xdr:rowOff>
                  </from>
                  <to>
                    <xdr:col>9</xdr:col>
                    <xdr:colOff>9525</xdr:colOff>
                    <xdr:row>19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Button 14">
              <controlPr defaultSize="0" print="0" autoPict="0" macro="[0]!IMPRIMER">
                <anchor moveWithCells="1" sizeWithCells="1">
                  <from>
                    <xdr:col>7</xdr:col>
                    <xdr:colOff>104775</xdr:colOff>
                    <xdr:row>20</xdr:row>
                    <xdr:rowOff>295275</xdr:rowOff>
                  </from>
                  <to>
                    <xdr:col>9</xdr:col>
                    <xdr:colOff>0</xdr:colOff>
                    <xdr:row>22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B050"/>
  </sheetPr>
  <dimension ref="A1:M72"/>
  <sheetViews>
    <sheetView workbookViewId="0">
      <selection activeCell="J4" sqref="J4"/>
    </sheetView>
  </sheetViews>
  <sheetFormatPr baseColWidth="10" defaultColWidth="11" defaultRowHeight="15"/>
  <cols>
    <col min="1" max="1" width="11.42578125" style="17"/>
    <col min="2" max="2" width="31.42578125" style="17" customWidth="1"/>
    <col min="3" max="3" width="12.85546875" style="18" customWidth="1"/>
    <col min="10" max="10" width="40.140625" style="19" customWidth="1"/>
    <col min="11" max="11" width="23.7109375" style="19" customWidth="1"/>
    <col min="12" max="12" width="21.85546875" style="19" customWidth="1"/>
    <col min="13" max="13" width="24.5703125" style="19" customWidth="1"/>
  </cols>
  <sheetData>
    <row r="1" spans="1:13">
      <c r="A1" s="20" t="s">
        <v>20</v>
      </c>
      <c r="B1" s="20" t="s">
        <v>10</v>
      </c>
      <c r="C1" s="20" t="s">
        <v>21</v>
      </c>
      <c r="F1" s="20" t="s">
        <v>16</v>
      </c>
      <c r="J1" s="19" t="s">
        <v>22</v>
      </c>
      <c r="K1" s="19" t="s">
        <v>5</v>
      </c>
      <c r="L1" s="21" t="s">
        <v>6</v>
      </c>
      <c r="M1" s="19" t="s">
        <v>7</v>
      </c>
    </row>
    <row r="2" spans="1:13" ht="45">
      <c r="A2" s="19" t="s">
        <v>23</v>
      </c>
      <c r="B2" s="21" t="s">
        <v>38</v>
      </c>
      <c r="C2" s="22"/>
      <c r="F2" s="43">
        <v>0.13</v>
      </c>
      <c r="J2" s="19" t="s">
        <v>24</v>
      </c>
      <c r="K2" s="21" t="s">
        <v>25</v>
      </c>
      <c r="L2" s="19" t="s">
        <v>26</v>
      </c>
      <c r="M2" s="19">
        <v>71349981</v>
      </c>
    </row>
    <row r="3" spans="1:13" ht="30">
      <c r="A3" s="39">
        <v>1</v>
      </c>
      <c r="B3" s="38" t="s">
        <v>37</v>
      </c>
      <c r="C3" s="41">
        <v>3000</v>
      </c>
      <c r="F3" s="43">
        <v>0.13</v>
      </c>
      <c r="J3" s="19" t="s">
        <v>34</v>
      </c>
      <c r="K3" s="21" t="s">
        <v>35</v>
      </c>
      <c r="L3" s="19" t="s">
        <v>36</v>
      </c>
      <c r="M3" s="19">
        <v>98202813</v>
      </c>
    </row>
    <row r="4" spans="1:13" ht="36" customHeight="1">
      <c r="A4" s="40">
        <v>2</v>
      </c>
      <c r="B4" s="19" t="s">
        <v>40</v>
      </c>
      <c r="C4" s="41">
        <v>1500</v>
      </c>
      <c r="F4" s="43">
        <v>0.13</v>
      </c>
      <c r="J4" s="19" t="s">
        <v>39</v>
      </c>
      <c r="K4" s="21" t="s">
        <v>41</v>
      </c>
      <c r="L4" s="19" t="s">
        <v>42</v>
      </c>
      <c r="M4" s="19">
        <v>21289885</v>
      </c>
    </row>
    <row r="5" spans="1:13" ht="44.25" customHeight="1">
      <c r="A5" s="40">
        <v>3</v>
      </c>
      <c r="B5" s="21" t="s">
        <v>50</v>
      </c>
      <c r="C5" s="42">
        <v>1500</v>
      </c>
      <c r="F5" s="43">
        <v>0.13</v>
      </c>
      <c r="J5" s="19" t="s">
        <v>49</v>
      </c>
      <c r="K5" s="21" t="s">
        <v>48</v>
      </c>
      <c r="L5" s="19" t="s">
        <v>42</v>
      </c>
      <c r="M5" s="19">
        <v>21245844</v>
      </c>
    </row>
    <row r="6" spans="1:13">
      <c r="K6" s="21"/>
    </row>
    <row r="7" spans="1:13">
      <c r="K7" s="21"/>
    </row>
    <row r="8" spans="1:13">
      <c r="K8" s="21"/>
    </row>
    <row r="9" spans="1:13">
      <c r="K9" s="21"/>
    </row>
    <row r="10" spans="1:13">
      <c r="K10" s="21"/>
    </row>
    <row r="11" spans="1:13">
      <c r="K11" s="21"/>
    </row>
    <row r="12" spans="1:13">
      <c r="K12" s="21"/>
    </row>
    <row r="13" spans="1:13">
      <c r="K13" s="21"/>
    </row>
    <row r="14" spans="1:13">
      <c r="K14" s="21"/>
    </row>
    <row r="15" spans="1:13">
      <c r="K15" s="21"/>
    </row>
    <row r="16" spans="1:13">
      <c r="K16" s="21"/>
    </row>
    <row r="17" spans="11:11">
      <c r="K17" s="21"/>
    </row>
    <row r="18" spans="11:11">
      <c r="K18" s="21"/>
    </row>
    <row r="19" spans="11:11">
      <c r="K19" s="21"/>
    </row>
    <row r="20" spans="11:11">
      <c r="K20" s="21"/>
    </row>
    <row r="21" spans="11:11">
      <c r="K21" s="21"/>
    </row>
    <row r="22" spans="11:11">
      <c r="K22" s="21"/>
    </row>
    <row r="23" spans="11:11">
      <c r="K23" s="21"/>
    </row>
    <row r="24" spans="11:11">
      <c r="K24" s="21"/>
    </row>
    <row r="25" spans="11:11">
      <c r="K25" s="21"/>
    </row>
    <row r="26" spans="11:11">
      <c r="K26" s="21"/>
    </row>
    <row r="27" spans="11:11">
      <c r="K27" s="21"/>
    </row>
    <row r="28" spans="11:11">
      <c r="K28" s="21"/>
    </row>
    <row r="29" spans="11:11">
      <c r="K29" s="21"/>
    </row>
    <row r="30" spans="11:11">
      <c r="K30" s="21"/>
    </row>
    <row r="31" spans="11:11">
      <c r="K31" s="21"/>
    </row>
    <row r="32" spans="11:11">
      <c r="K32" s="21"/>
    </row>
    <row r="33" spans="11:11">
      <c r="K33" s="21"/>
    </row>
    <row r="34" spans="11:11">
      <c r="K34" s="21"/>
    </row>
    <row r="35" spans="11:11">
      <c r="K35" s="21"/>
    </row>
    <row r="36" spans="11:11">
      <c r="K36" s="21"/>
    </row>
    <row r="37" spans="11:11">
      <c r="K37" s="21"/>
    </row>
    <row r="38" spans="11:11">
      <c r="K38" s="21"/>
    </row>
    <row r="39" spans="11:11">
      <c r="K39" s="21"/>
    </row>
    <row r="40" spans="11:11">
      <c r="K40" s="21"/>
    </row>
    <row r="41" spans="11:11">
      <c r="K41" s="21"/>
    </row>
    <row r="42" spans="11:11">
      <c r="K42" s="21"/>
    </row>
    <row r="43" spans="11:11">
      <c r="K43" s="21"/>
    </row>
    <row r="44" spans="11:11">
      <c r="K44" s="21"/>
    </row>
    <row r="45" spans="11:11">
      <c r="K45" s="21"/>
    </row>
    <row r="46" spans="11:11">
      <c r="K46" s="21"/>
    </row>
    <row r="47" spans="11:11">
      <c r="K47" s="21"/>
    </row>
    <row r="48" spans="11:11">
      <c r="K48" s="21"/>
    </row>
    <row r="49" spans="11:11">
      <c r="K49" s="21"/>
    </row>
    <row r="50" spans="11:11">
      <c r="K50" s="21"/>
    </row>
    <row r="51" spans="11:11">
      <c r="K51" s="21"/>
    </row>
    <row r="52" spans="11:11">
      <c r="K52" s="21"/>
    </row>
    <row r="53" spans="11:11">
      <c r="K53" s="21"/>
    </row>
    <row r="54" spans="11:11">
      <c r="K54" s="21"/>
    </row>
    <row r="55" spans="11:11">
      <c r="K55" s="21"/>
    </row>
    <row r="56" spans="11:11">
      <c r="K56" s="21"/>
    </row>
    <row r="57" spans="11:11">
      <c r="K57" s="21"/>
    </row>
    <row r="58" spans="11:11">
      <c r="K58" s="21"/>
    </row>
    <row r="59" spans="11:11">
      <c r="K59" s="21"/>
    </row>
    <row r="60" spans="11:11">
      <c r="K60" s="21"/>
    </row>
    <row r="61" spans="11:11">
      <c r="K61" s="21"/>
    </row>
    <row r="62" spans="11:11">
      <c r="K62" s="21"/>
    </row>
    <row r="63" spans="11:11">
      <c r="K63" s="21"/>
    </row>
    <row r="64" spans="11:11">
      <c r="K64" s="21"/>
    </row>
    <row r="65" spans="11:11">
      <c r="K65" s="21"/>
    </row>
    <row r="66" spans="11:11">
      <c r="K66" s="21"/>
    </row>
    <row r="67" spans="11:11">
      <c r="K67" s="21"/>
    </row>
    <row r="68" spans="11:11">
      <c r="K68" s="21"/>
    </row>
    <row r="69" spans="11:11">
      <c r="K69" s="21"/>
    </row>
    <row r="70" spans="11:11">
      <c r="K70" s="21"/>
    </row>
    <row r="71" spans="11:11">
      <c r="K71" s="21"/>
    </row>
    <row r="72" spans="11:11">
      <c r="K72" s="21"/>
    </row>
  </sheetData>
  <pageMargins left="0.7" right="0.7" top="0.75" bottom="0.75" header="0.3" footer="0.3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</sheetPr>
  <dimension ref="A1:M22"/>
  <sheetViews>
    <sheetView tabSelected="1" zoomScale="85" zoomScaleNormal="85" workbookViewId="0">
      <selection activeCell="D4" sqref="D4"/>
    </sheetView>
  </sheetViews>
  <sheetFormatPr baseColWidth="10" defaultColWidth="11" defaultRowHeight="15"/>
  <cols>
    <col min="2" max="2" width="11.42578125" style="2"/>
    <col min="3" max="3" width="30" style="3" customWidth="1"/>
    <col min="4" max="4" width="34.42578125" style="3" customWidth="1"/>
    <col min="5" max="5" width="20.85546875" style="3" customWidth="1"/>
    <col min="6" max="6" width="18.140625" style="3" customWidth="1"/>
    <col min="7" max="7" width="12.42578125" style="3" customWidth="1"/>
    <col min="8" max="10" width="11.42578125" style="3"/>
    <col min="11" max="11" width="12.42578125" style="3" customWidth="1"/>
    <col min="12" max="12" width="11.42578125" style="3"/>
    <col min="13" max="13" width="11.42578125" style="4"/>
  </cols>
  <sheetData>
    <row r="1" spans="1:13" ht="30">
      <c r="A1" s="5" t="s">
        <v>2</v>
      </c>
      <c r="B1" s="6" t="s">
        <v>0</v>
      </c>
      <c r="C1" s="7" t="s">
        <v>3</v>
      </c>
      <c r="D1" s="7" t="s">
        <v>5</v>
      </c>
      <c r="E1" s="7" t="s">
        <v>6</v>
      </c>
      <c r="F1" s="7" t="s">
        <v>7</v>
      </c>
      <c r="G1" s="7" t="s">
        <v>14</v>
      </c>
      <c r="H1" s="7" t="s">
        <v>15</v>
      </c>
      <c r="I1" s="7" t="s">
        <v>16</v>
      </c>
      <c r="J1" s="7" t="s">
        <v>17</v>
      </c>
      <c r="K1" s="7" t="s">
        <v>18</v>
      </c>
      <c r="L1" s="14" t="s">
        <v>27</v>
      </c>
      <c r="M1" s="15" t="s">
        <v>28</v>
      </c>
    </row>
    <row r="2" spans="1:13" s="1" customFormat="1">
      <c r="A2" s="8">
        <v>4</v>
      </c>
      <c r="B2" s="9">
        <v>44428</v>
      </c>
      <c r="C2" s="8" t="s">
        <v>51</v>
      </c>
      <c r="D2" s="8" t="s">
        <v>45</v>
      </c>
      <c r="E2" s="8" t="s">
        <v>42</v>
      </c>
      <c r="F2" s="8"/>
      <c r="G2" s="10">
        <v>441.947</v>
      </c>
      <c r="H2" s="11">
        <v>0.13</v>
      </c>
      <c r="I2" s="10">
        <v>57.453110000000002</v>
      </c>
      <c r="J2" s="10">
        <v>0.6</v>
      </c>
      <c r="K2" s="10">
        <v>500.00011000000001</v>
      </c>
      <c r="L2" s="8"/>
      <c r="M2" s="16"/>
    </row>
    <row r="3" spans="1:13" s="1" customFormat="1" ht="20.25" customHeight="1">
      <c r="A3" s="8">
        <v>3</v>
      </c>
      <c r="B3" s="9">
        <v>44410</v>
      </c>
      <c r="C3" s="8" t="s">
        <v>51</v>
      </c>
      <c r="D3" s="8" t="s">
        <v>41</v>
      </c>
      <c r="E3" s="8" t="s">
        <v>42</v>
      </c>
      <c r="F3" s="8"/>
      <c r="G3" s="10">
        <v>530.44299999999998</v>
      </c>
      <c r="H3" s="11">
        <v>0.13</v>
      </c>
      <c r="I3" s="10">
        <v>68.957589999999996</v>
      </c>
      <c r="J3" s="10">
        <v>0.6</v>
      </c>
      <c r="K3" s="10">
        <v>600.00058999999999</v>
      </c>
      <c r="L3" s="8"/>
      <c r="M3" s="16"/>
    </row>
    <row r="4" spans="1:13" s="1" customFormat="1" ht="30">
      <c r="A4" s="8">
        <v>1</v>
      </c>
      <c r="B4" s="9">
        <v>44321</v>
      </c>
      <c r="C4" s="8" t="s">
        <v>34</v>
      </c>
      <c r="D4" s="8" t="s">
        <v>35</v>
      </c>
      <c r="E4" s="8" t="s">
        <v>36</v>
      </c>
      <c r="F4" s="8"/>
      <c r="G4" s="10">
        <v>200</v>
      </c>
      <c r="H4" s="11">
        <v>0.13</v>
      </c>
      <c r="I4" s="10">
        <v>230.01953000000003</v>
      </c>
      <c r="J4" s="10">
        <v>0.6</v>
      </c>
      <c r="K4" s="10">
        <v>2000.00053</v>
      </c>
      <c r="L4" s="8"/>
      <c r="M4" s="16"/>
    </row>
    <row r="5" spans="1:13" s="1" customFormat="1" ht="27" customHeight="1">
      <c r="A5" s="8">
        <v>2</v>
      </c>
      <c r="B5" s="9">
        <v>44389</v>
      </c>
      <c r="C5" s="8" t="s">
        <v>24</v>
      </c>
      <c r="D5" s="8" t="s">
        <v>25</v>
      </c>
      <c r="E5" s="8" t="s">
        <v>26</v>
      </c>
      <c r="F5" s="8"/>
      <c r="G5" s="10">
        <v>100</v>
      </c>
      <c r="H5" s="11">
        <v>0.13</v>
      </c>
      <c r="I5" s="10">
        <v>455</v>
      </c>
      <c r="J5" s="10">
        <v>0.6</v>
      </c>
      <c r="K5" s="10">
        <v>3955.6</v>
      </c>
      <c r="L5" s="8"/>
      <c r="M5" s="16"/>
    </row>
    <row r="6" spans="1:13" s="1" customFormat="1">
      <c r="A6" s="8"/>
      <c r="B6" s="9"/>
      <c r="C6" s="8"/>
      <c r="D6" s="8"/>
      <c r="E6" s="8"/>
      <c r="F6" s="8"/>
      <c r="G6" s="10"/>
      <c r="H6" s="11"/>
      <c r="I6" s="10"/>
      <c r="J6" s="10"/>
      <c r="K6" s="10"/>
      <c r="L6" s="8"/>
      <c r="M6" s="16"/>
    </row>
    <row r="7" spans="1:13" s="1" customFormat="1">
      <c r="A7" s="8"/>
      <c r="B7" s="9"/>
      <c r="C7" s="8"/>
      <c r="D7" s="8"/>
      <c r="E7" s="8"/>
      <c r="F7" s="8"/>
      <c r="G7" s="10"/>
      <c r="H7" s="11"/>
      <c r="I7" s="10"/>
      <c r="J7" s="10"/>
      <c r="K7" s="10"/>
      <c r="L7" s="8"/>
      <c r="M7" s="16"/>
    </row>
    <row r="8" spans="1:13" s="1" customFormat="1">
      <c r="A8" s="8"/>
      <c r="B8" s="9"/>
      <c r="C8" s="8"/>
      <c r="D8" s="8"/>
      <c r="E8" s="8"/>
      <c r="F8" s="8"/>
      <c r="G8" s="10"/>
      <c r="H8" s="11"/>
      <c r="I8" s="10"/>
      <c r="J8" s="10"/>
      <c r="K8" s="10"/>
      <c r="L8" s="8"/>
      <c r="M8" s="16"/>
    </row>
    <row r="9" spans="1:13" s="1" customFormat="1">
      <c r="A9" s="8"/>
      <c r="B9" s="9"/>
      <c r="C9" s="8"/>
      <c r="D9" s="8"/>
      <c r="E9" s="8"/>
      <c r="F9" s="8"/>
      <c r="G9" s="10"/>
      <c r="H9" s="11"/>
      <c r="I9" s="10"/>
      <c r="J9" s="10"/>
      <c r="K9" s="10"/>
      <c r="L9" s="8"/>
      <c r="M9" s="16"/>
    </row>
    <row r="10" spans="1:13" s="1" customFormat="1">
      <c r="A10" s="8"/>
      <c r="B10" s="9"/>
      <c r="C10" s="8"/>
      <c r="D10" s="8"/>
      <c r="E10" s="8"/>
      <c r="F10" s="8"/>
      <c r="G10" s="10"/>
      <c r="H10" s="11"/>
      <c r="I10" s="10"/>
      <c r="J10" s="10"/>
      <c r="K10" s="10"/>
      <c r="L10" s="8"/>
      <c r="M10" s="16"/>
    </row>
    <row r="11" spans="1:13" s="1" customFormat="1">
      <c r="A11" s="8"/>
      <c r="B11" s="9"/>
      <c r="C11" s="8"/>
      <c r="D11" s="8"/>
      <c r="E11" s="8"/>
      <c r="F11" s="8"/>
      <c r="G11" s="10"/>
      <c r="H11" s="11"/>
      <c r="I11" s="10"/>
      <c r="J11" s="10"/>
      <c r="K11" s="10"/>
      <c r="L11" s="8"/>
      <c r="M11" s="16"/>
    </row>
    <row r="12" spans="1:13" s="1" customFormat="1">
      <c r="A12" s="8"/>
      <c r="B12" s="9"/>
      <c r="C12" s="8"/>
      <c r="D12" s="8"/>
      <c r="E12" s="8"/>
      <c r="F12" s="8"/>
      <c r="G12" s="10"/>
      <c r="H12" s="11"/>
      <c r="I12" s="10"/>
      <c r="J12" s="10"/>
      <c r="K12" s="10"/>
      <c r="L12" s="8"/>
      <c r="M12" s="16"/>
    </row>
    <row r="13" spans="1:13" s="1" customFormat="1">
      <c r="A13" s="8"/>
      <c r="B13" s="9"/>
      <c r="C13" s="8"/>
      <c r="D13" s="8"/>
      <c r="E13" s="8"/>
      <c r="F13" s="8"/>
      <c r="G13" s="10"/>
      <c r="H13" s="11"/>
      <c r="I13" s="10"/>
      <c r="J13" s="10"/>
      <c r="K13" s="10"/>
      <c r="L13" s="8"/>
      <c r="M13" s="16"/>
    </row>
    <row r="14" spans="1:13" s="1" customFormat="1">
      <c r="A14" s="8"/>
      <c r="B14" s="9"/>
      <c r="C14" s="8"/>
      <c r="D14" s="8"/>
      <c r="E14" s="8"/>
      <c r="F14" s="8"/>
      <c r="G14" s="10"/>
      <c r="H14" s="11"/>
      <c r="I14" s="10"/>
      <c r="J14" s="10"/>
      <c r="K14" s="10"/>
      <c r="L14" s="8"/>
      <c r="M14" s="16"/>
    </row>
    <row r="15" spans="1:13" s="1" customFormat="1">
      <c r="A15" s="8"/>
      <c r="B15" s="9"/>
      <c r="C15" s="8"/>
      <c r="D15" s="8"/>
      <c r="E15" s="8"/>
      <c r="F15" s="8"/>
      <c r="G15" s="10"/>
      <c r="H15" s="11"/>
      <c r="I15" s="10"/>
      <c r="J15" s="10"/>
      <c r="K15" s="10"/>
      <c r="L15" s="8"/>
      <c r="M15" s="16"/>
    </row>
    <row r="16" spans="1:13" s="1" customFormat="1">
      <c r="A16" s="8"/>
      <c r="B16" s="9"/>
      <c r="C16" s="8"/>
      <c r="D16" s="8"/>
      <c r="E16" s="8"/>
      <c r="F16" s="8"/>
      <c r="G16" s="10"/>
      <c r="H16" s="11"/>
      <c r="I16" s="10"/>
      <c r="J16" s="10"/>
      <c r="K16" s="10"/>
      <c r="L16" s="8"/>
      <c r="M16" s="16"/>
    </row>
    <row r="17" spans="1:13" s="1" customFormat="1">
      <c r="A17" s="8"/>
      <c r="B17" s="9"/>
      <c r="C17" s="8"/>
      <c r="D17" s="8"/>
      <c r="E17" s="8"/>
      <c r="F17" s="8"/>
      <c r="G17" s="10"/>
      <c r="H17" s="11"/>
      <c r="I17" s="10"/>
      <c r="J17" s="10"/>
      <c r="K17" s="10"/>
      <c r="L17" s="8"/>
      <c r="M17" s="16"/>
    </row>
    <row r="18" spans="1:13" s="1" customFormat="1">
      <c r="A18" s="8"/>
      <c r="B18" s="9"/>
      <c r="C18" s="8"/>
      <c r="D18" s="8"/>
      <c r="E18" s="8"/>
      <c r="F18" s="8"/>
      <c r="G18" s="12"/>
      <c r="H18" s="13"/>
      <c r="I18" s="12"/>
      <c r="J18" s="12"/>
      <c r="K18" s="12"/>
      <c r="L18" s="8"/>
      <c r="M18" s="16"/>
    </row>
    <row r="19" spans="1:13" s="1" customFormat="1">
      <c r="A19" s="8"/>
      <c r="B19" s="9"/>
      <c r="C19" s="8"/>
      <c r="D19" s="8"/>
      <c r="E19" s="8"/>
      <c r="F19" s="8"/>
      <c r="G19" s="12"/>
      <c r="H19" s="13"/>
      <c r="I19" s="12"/>
      <c r="J19" s="12"/>
      <c r="K19" s="12"/>
      <c r="L19" s="8"/>
      <c r="M19" s="16"/>
    </row>
    <row r="20" spans="1:13" s="1" customFormat="1">
      <c r="A20" s="8"/>
      <c r="B20" s="9"/>
      <c r="C20" s="8"/>
      <c r="D20" s="8"/>
      <c r="E20" s="8"/>
      <c r="F20" s="8"/>
      <c r="G20" s="12"/>
      <c r="H20" s="13"/>
      <c r="I20" s="12"/>
      <c r="J20" s="12"/>
      <c r="K20" s="12"/>
      <c r="L20" s="8"/>
      <c r="M20" s="16"/>
    </row>
    <row r="21" spans="1:13" s="1" customFormat="1">
      <c r="A21" s="8"/>
      <c r="B21" s="9"/>
      <c r="C21" s="8"/>
      <c r="D21" s="8"/>
      <c r="E21" s="8"/>
      <c r="F21" s="8"/>
      <c r="G21" s="12"/>
      <c r="H21" s="13"/>
      <c r="I21" s="12"/>
      <c r="J21" s="12"/>
      <c r="K21" s="12"/>
      <c r="L21" s="8"/>
      <c r="M21" s="16"/>
    </row>
    <row r="22" spans="1:13" s="1" customFormat="1">
      <c r="A22" s="8"/>
      <c r="B22" s="9"/>
      <c r="C22" s="8"/>
      <c r="D22" s="8"/>
      <c r="E22" s="8"/>
      <c r="F22" s="8"/>
      <c r="G22" s="12"/>
      <c r="H22" s="13"/>
      <c r="I22" s="12"/>
      <c r="J22" s="12"/>
      <c r="K22" s="12"/>
      <c r="L22" s="8"/>
      <c r="M22" s="16"/>
    </row>
  </sheetData>
  <pageMargins left="0.7" right="0.7" top="0.75" bottom="0.75" header="0.3" footer="0.3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Pict="0" macro="[0]!voir_facture">
                <anchor moveWithCells="1" sizeWithCells="1">
                  <from>
                    <xdr:col>13</xdr:col>
                    <xdr:colOff>552450</xdr:colOff>
                    <xdr:row>10</xdr:row>
                    <xdr:rowOff>180975</xdr:rowOff>
                  </from>
                  <to>
                    <xdr:col>15</xdr:col>
                    <xdr:colOff>619125</xdr:colOff>
                    <xdr:row>14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facture</vt:lpstr>
      <vt:lpstr>info</vt:lpstr>
      <vt:lpstr>archive_factures</vt:lpstr>
      <vt:lpstr>ADRESSE</vt:lpstr>
      <vt:lpstr>ARTICLES</vt:lpstr>
      <vt:lpstr>CLIENT</vt:lpstr>
      <vt:lpstr>DESIGNATION</vt:lpstr>
      <vt:lpstr>MATRICULE</vt:lpstr>
      <vt:lpstr>PUHT</vt:lpstr>
      <vt:lpstr>TABLE</vt:lpstr>
      <vt:lpstr>TABLE2</vt:lpstr>
      <vt:lpstr>TELEPHONE</vt:lpstr>
      <vt:lpstr>TVA</vt:lpstr>
    </vt:vector>
  </TitlesOfParts>
  <Company>Sweet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GIGABYTE</cp:lastModifiedBy>
  <cp:lastPrinted>2021-07-15T16:08:08Z</cp:lastPrinted>
  <dcterms:created xsi:type="dcterms:W3CDTF">2019-12-19T13:44:00Z</dcterms:created>
  <dcterms:modified xsi:type="dcterms:W3CDTF">2021-10-15T10:11:31Z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1036-11.2.0.9281</vt:lpwstr>
  </property>
</Properties>
</file>