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50" activeTab="1"/>
  </bookViews>
  <sheets>
    <sheet name="Poule de 3 joueurs" sheetId="9" r:id="rId1"/>
    <sheet name="Poule 4 joueurs" sheetId="7" r:id="rId2"/>
    <sheet name="Feuil2" sheetId="2" state="hidden" r:id="rId3"/>
  </sheets>
  <definedNames>
    <definedName name="Résultat">Feuil2!$C$5:$C$7</definedName>
    <definedName name="score">Feuil2!$D$5:$D$26</definedName>
  </definedNames>
  <calcPr calcId="145621"/>
</workbook>
</file>

<file path=xl/calcChain.xml><?xml version="1.0" encoding="utf-8"?>
<calcChain xmlns="http://schemas.openxmlformats.org/spreadsheetml/2006/main">
  <c r="F102" i="9" l="1"/>
  <c r="E102" i="9"/>
  <c r="D102" i="9"/>
  <c r="F105" i="9"/>
  <c r="F104" i="9"/>
  <c r="F103" i="9"/>
  <c r="E105" i="9"/>
  <c r="E104" i="9"/>
  <c r="E103" i="9"/>
  <c r="D104" i="9"/>
  <c r="I105" i="9"/>
  <c r="I104" i="9"/>
  <c r="I103" i="9"/>
  <c r="I102" i="9"/>
  <c r="H105" i="9"/>
  <c r="H104" i="9"/>
  <c r="H103" i="9"/>
  <c r="H102" i="9"/>
  <c r="G103" i="9"/>
  <c r="G104" i="9"/>
  <c r="C105" i="9"/>
  <c r="C104" i="9"/>
  <c r="C103" i="9"/>
  <c r="C102" i="9"/>
  <c r="B105" i="9"/>
  <c r="B104" i="9"/>
  <c r="B103" i="9"/>
  <c r="B102" i="9"/>
  <c r="A104" i="9"/>
  <c r="A103" i="9"/>
  <c r="L105" i="9"/>
  <c r="K105" i="9"/>
  <c r="J105" i="9"/>
  <c r="G105" i="9"/>
  <c r="D105" i="9"/>
  <c r="A105" i="9"/>
  <c r="C14" i="9"/>
  <c r="G12" i="9"/>
  <c r="G13" i="9"/>
  <c r="G10" i="9"/>
  <c r="C11" i="9"/>
  <c r="C12" i="9"/>
  <c r="C10" i="9"/>
  <c r="C113" i="9"/>
  <c r="D113" i="9" s="1"/>
  <c r="A113" i="9"/>
  <c r="B113" i="9" s="1"/>
  <c r="C112" i="9"/>
  <c r="D112" i="9" s="1"/>
  <c r="A112" i="9"/>
  <c r="B112" i="9" s="1"/>
  <c r="C111" i="9"/>
  <c r="D111" i="9" s="1"/>
  <c r="A111" i="9"/>
  <c r="B111" i="9" s="1"/>
  <c r="C110" i="9"/>
  <c r="D110" i="9" s="1"/>
  <c r="A110" i="9"/>
  <c r="B110" i="9" s="1"/>
  <c r="C109" i="9"/>
  <c r="D109" i="9" s="1"/>
  <c r="A109" i="9"/>
  <c r="B109" i="9" s="1"/>
  <c r="C108" i="9"/>
  <c r="D108" i="9" s="1"/>
  <c r="A108" i="9"/>
  <c r="B108" i="9" s="1"/>
  <c r="L104" i="9"/>
  <c r="K104" i="9"/>
  <c r="J104" i="9"/>
  <c r="L103" i="9"/>
  <c r="K103" i="9"/>
  <c r="J103" i="9"/>
  <c r="D103" i="9"/>
  <c r="L102" i="9"/>
  <c r="K102" i="9"/>
  <c r="J102" i="9"/>
  <c r="G102" i="9"/>
  <c r="A102" i="9"/>
  <c r="C18" i="9" s="1"/>
  <c r="H20" i="9"/>
  <c r="G20" i="9"/>
  <c r="B20" i="9"/>
  <c r="H19" i="9"/>
  <c r="G19" i="9"/>
  <c r="B19" i="9"/>
  <c r="H18" i="9"/>
  <c r="G18" i="9"/>
  <c r="B18" i="9"/>
  <c r="G14" i="9"/>
  <c r="C13" i="9"/>
  <c r="G11" i="9"/>
  <c r="G9" i="9"/>
  <c r="C9" i="9"/>
  <c r="D18" i="9" l="1"/>
  <c r="E18" i="9"/>
  <c r="F18" i="9"/>
  <c r="F20" i="9"/>
  <c r="F19" i="9"/>
  <c r="C20" i="9"/>
  <c r="E20" i="9"/>
  <c r="D20" i="9"/>
  <c r="E19" i="9"/>
  <c r="D19" i="9"/>
  <c r="C19" i="9"/>
  <c r="I20" i="9"/>
  <c r="I19" i="9"/>
  <c r="I18" i="9"/>
  <c r="N80" i="7"/>
  <c r="L80" i="7"/>
  <c r="M80" i="7"/>
  <c r="W82" i="7"/>
  <c r="W81" i="7"/>
  <c r="W80" i="7"/>
  <c r="V82" i="7"/>
  <c r="V81" i="7"/>
  <c r="V80" i="7"/>
  <c r="U82" i="7"/>
  <c r="U81" i="7"/>
  <c r="U80" i="7"/>
  <c r="T82" i="7"/>
  <c r="T81" i="7"/>
  <c r="T80" i="7"/>
  <c r="S82" i="7"/>
  <c r="S81" i="7"/>
  <c r="S80" i="7"/>
  <c r="R82" i="7"/>
  <c r="R81" i="7"/>
  <c r="R80" i="7"/>
  <c r="Q82" i="7"/>
  <c r="Q81" i="7"/>
  <c r="Q80" i="7"/>
  <c r="P82" i="7"/>
  <c r="P81" i="7"/>
  <c r="P80" i="7"/>
  <c r="O82" i="7"/>
  <c r="O81" i="7"/>
  <c r="O80" i="7"/>
  <c r="N81" i="7"/>
  <c r="N82" i="7"/>
  <c r="M82" i="7"/>
  <c r="L82" i="7"/>
  <c r="M81" i="7"/>
  <c r="L81" i="7"/>
  <c r="S33" i="9" l="1"/>
  <c r="K30" i="9"/>
  <c r="E26" i="9" s="1"/>
  <c r="K29" i="9"/>
  <c r="E25" i="9" s="1"/>
  <c r="K31" i="9"/>
  <c r="E27" i="9" s="1"/>
  <c r="C21" i="7"/>
  <c r="D21" i="7"/>
  <c r="E21" i="7"/>
  <c r="E20" i="7"/>
  <c r="C20" i="7"/>
  <c r="D20" i="7"/>
  <c r="D19" i="7"/>
  <c r="C19" i="7"/>
  <c r="D18" i="7"/>
  <c r="E19" i="7"/>
  <c r="E18" i="7"/>
  <c r="C18" i="7"/>
  <c r="W95" i="7"/>
  <c r="X95" i="7" s="1"/>
  <c r="U95" i="7"/>
  <c r="V95" i="7" s="1"/>
  <c r="W94" i="7"/>
  <c r="X94" i="7" s="1"/>
  <c r="U94" i="7"/>
  <c r="V94" i="7" s="1"/>
  <c r="W93" i="7"/>
  <c r="X93" i="7" s="1"/>
  <c r="U93" i="7"/>
  <c r="V93" i="7" s="1"/>
  <c r="W92" i="7"/>
  <c r="X92" i="7" s="1"/>
  <c r="U92" i="7"/>
  <c r="V92" i="7" s="1"/>
  <c r="W91" i="7"/>
  <c r="X91" i="7" s="1"/>
  <c r="U91" i="7"/>
  <c r="V91" i="7" s="1"/>
  <c r="W90" i="7"/>
  <c r="X90" i="7" s="1"/>
  <c r="U90" i="7"/>
  <c r="V90" i="7" s="1"/>
  <c r="G14" i="7"/>
  <c r="C14" i="7"/>
  <c r="H21" i="7"/>
  <c r="G21" i="7"/>
  <c r="B21" i="7"/>
  <c r="G13" i="7"/>
  <c r="C13" i="7"/>
  <c r="H20" i="7"/>
  <c r="G20" i="7"/>
  <c r="B20" i="7"/>
  <c r="G12" i="7"/>
  <c r="C12" i="7"/>
  <c r="H19" i="7"/>
  <c r="G19" i="7"/>
  <c r="B19" i="7"/>
  <c r="G11" i="7"/>
  <c r="C11" i="7"/>
  <c r="H18" i="7"/>
  <c r="G18" i="7"/>
  <c r="B18" i="7"/>
  <c r="G10" i="7"/>
  <c r="C10" i="7"/>
  <c r="G9" i="7"/>
  <c r="C9" i="7"/>
  <c r="I19" i="7" l="1"/>
  <c r="F21" i="7"/>
  <c r="I21" i="7"/>
  <c r="F19" i="7"/>
  <c r="F18" i="7"/>
  <c r="F20" i="7"/>
  <c r="I18" i="7"/>
  <c r="I20" i="7"/>
  <c r="K30" i="7" l="1"/>
  <c r="E26" i="7" s="1"/>
  <c r="K29" i="7"/>
  <c r="E25" i="7" s="1"/>
  <c r="K32" i="7"/>
  <c r="E28" i="7" s="1"/>
  <c r="K31" i="7"/>
  <c r="E27" i="7" s="1"/>
</calcChain>
</file>

<file path=xl/sharedStrings.xml><?xml version="1.0" encoding="utf-8"?>
<sst xmlns="http://schemas.openxmlformats.org/spreadsheetml/2006/main" count="62" uniqueCount="31">
  <si>
    <t>Joueur A</t>
  </si>
  <si>
    <t>Joueur B</t>
  </si>
  <si>
    <t>Joueur C</t>
  </si>
  <si>
    <t>Joueur D</t>
  </si>
  <si>
    <t>Résultat</t>
  </si>
  <si>
    <t>V</t>
  </si>
  <si>
    <t>D</t>
  </si>
  <si>
    <t>E</t>
  </si>
  <si>
    <t>Score</t>
  </si>
  <si>
    <t>Match 1</t>
  </si>
  <si>
    <t>Match 2</t>
  </si>
  <si>
    <t>Match 3</t>
  </si>
  <si>
    <t>Match 4</t>
  </si>
  <si>
    <t>Match 5</t>
  </si>
  <si>
    <t>Match 6</t>
  </si>
  <si>
    <t>Points</t>
  </si>
  <si>
    <t>Pp</t>
  </si>
  <si>
    <t>Pc</t>
  </si>
  <si>
    <t>Diff</t>
  </si>
  <si>
    <t>Classement</t>
  </si>
  <si>
    <t>A/B</t>
  </si>
  <si>
    <t>C/D</t>
  </si>
  <si>
    <t>A/C</t>
  </si>
  <si>
    <t>B/D</t>
  </si>
  <si>
    <t>A/D</t>
  </si>
  <si>
    <t>C/B</t>
  </si>
  <si>
    <t>Victoires</t>
  </si>
  <si>
    <t>Défaites</t>
  </si>
  <si>
    <t>Egalités</t>
  </si>
  <si>
    <t>Tableau des résultats</t>
  </si>
  <si>
    <t>B/C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</si>
</sst>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2" borderId="12" xfId="0" applyFill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center" vertical="center"/>
      <protection hidden="1"/>
    </xf>
    <xf numFmtId="0" fontId="0" fillId="7" borderId="13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hidden="1"/>
    </xf>
    <xf numFmtId="0" fontId="0" fillId="3" borderId="12" xfId="0" applyFill="1" applyBorder="1" applyAlignment="1" applyProtection="1">
      <alignment horizontal="center" vertical="center"/>
      <protection hidden="1"/>
    </xf>
    <xf numFmtId="0" fontId="0" fillId="3" borderId="15" xfId="0" applyFill="1" applyBorder="1" applyAlignment="1" applyProtection="1">
      <alignment horizontal="center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0" fillId="6" borderId="6" xfId="0" applyFill="1" applyBorder="1" applyAlignment="1" applyProtection="1">
      <alignment horizontal="center" vertical="center"/>
      <protection hidden="1"/>
    </xf>
    <xf numFmtId="0" fontId="0" fillId="6" borderId="0" xfId="0" applyFill="1" applyBorder="1" applyAlignment="1" applyProtection="1">
      <alignment horizontal="center" vertical="center"/>
      <protection hidden="1"/>
    </xf>
    <xf numFmtId="0" fontId="0" fillId="10" borderId="6" xfId="0" applyFill="1" applyBorder="1" applyAlignment="1" applyProtection="1">
      <alignment horizontal="center" vertical="center"/>
      <protection hidden="1"/>
    </xf>
    <xf numFmtId="0" fontId="0" fillId="10" borderId="0" xfId="0" applyFill="1" applyBorder="1" applyAlignment="1" applyProtection="1">
      <alignment horizontal="center" vertical="center"/>
      <protection hidden="1"/>
    </xf>
    <xf numFmtId="0" fontId="0" fillId="12" borderId="6" xfId="0" applyFill="1" applyBorder="1" applyAlignment="1" applyProtection="1">
      <alignment horizontal="center" vertical="center"/>
      <protection hidden="1"/>
    </xf>
    <xf numFmtId="0" fontId="0" fillId="12" borderId="0" xfId="0" applyFill="1" applyBorder="1" applyAlignment="1" applyProtection="1">
      <alignment horizontal="center" vertical="center"/>
      <protection hidden="1"/>
    </xf>
    <xf numFmtId="0" fontId="0" fillId="12" borderId="7" xfId="0" applyFill="1" applyBorder="1" applyAlignment="1" applyProtection="1">
      <alignment horizontal="center" vertical="center"/>
      <protection hidden="1"/>
    </xf>
    <xf numFmtId="0" fontId="0" fillId="12" borderId="8" xfId="0" applyFill="1" applyBorder="1" applyAlignment="1" applyProtection="1">
      <alignment horizontal="center" vertical="center"/>
      <protection hidden="1"/>
    </xf>
    <xf numFmtId="0" fontId="0" fillId="2" borderId="13" xfId="0" applyFill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0" fontId="0" fillId="13" borderId="13" xfId="0" applyFill="1" applyBorder="1" applyAlignment="1" applyProtection="1">
      <alignment horizontal="center" vertical="center"/>
      <protection hidden="1"/>
    </xf>
    <xf numFmtId="0" fontId="0" fillId="9" borderId="13" xfId="0" applyFill="1" applyBorder="1" applyAlignment="1" applyProtection="1">
      <alignment horizontal="center" vertical="center"/>
    </xf>
    <xf numFmtId="0" fontId="0" fillId="11" borderId="13" xfId="0" applyFill="1" applyBorder="1" applyAlignment="1" applyProtection="1">
      <alignment horizontal="center" vertical="center"/>
    </xf>
    <xf numFmtId="0" fontId="0" fillId="8" borderId="13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3" fillId="8" borderId="3" xfId="0" applyFont="1" applyFill="1" applyBorder="1" applyAlignment="1" applyProtection="1">
      <alignment horizontal="center" vertical="center"/>
      <protection hidden="1"/>
    </xf>
    <xf numFmtId="0" fontId="3" fillId="8" borderId="4" xfId="0" applyFont="1" applyFill="1" applyBorder="1" applyAlignment="1" applyProtection="1">
      <alignment horizontal="center" vertical="center"/>
      <protection hidden="1"/>
    </xf>
    <xf numFmtId="0" fontId="3" fillId="8" borderId="5" xfId="0" applyFont="1" applyFill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workbookViewId="0">
      <selection activeCell="K7" sqref="K7"/>
    </sheetView>
  </sheetViews>
  <sheetFormatPr baseColWidth="10" defaultRowHeight="15" x14ac:dyDescent="0.25"/>
  <cols>
    <col min="1" max="1" width="11.42578125" style="2" customWidth="1"/>
    <col min="2" max="5" width="11.42578125" style="2"/>
    <col min="6" max="6" width="5.85546875" style="2" customWidth="1"/>
    <col min="7" max="16384" width="11.42578125" style="2"/>
  </cols>
  <sheetData>
    <row r="1" spans="1:9" ht="15.75" thickBot="1" x14ac:dyDescent="0.3"/>
    <row r="2" spans="1:9" ht="15.75" thickBot="1" x14ac:dyDescent="0.3">
      <c r="C2" s="4" t="s">
        <v>0</v>
      </c>
      <c r="D2" s="49"/>
      <c r="G2" s="6" t="s">
        <v>2</v>
      </c>
      <c r="H2" s="50"/>
    </row>
    <row r="3" spans="1:9" ht="15.75" thickBot="1" x14ac:dyDescent="0.3"/>
    <row r="4" spans="1:9" ht="15.75" thickBot="1" x14ac:dyDescent="0.3">
      <c r="C4" s="5" t="s">
        <v>1</v>
      </c>
      <c r="D4" s="50"/>
      <c r="G4" s="40"/>
      <c r="H4" s="40"/>
    </row>
    <row r="5" spans="1:9" x14ac:dyDescent="0.25">
      <c r="C5" s="40"/>
      <c r="D5" s="9"/>
      <c r="G5" s="40"/>
      <c r="H5" s="9"/>
    </row>
    <row r="6" spans="1:9" ht="15.75" thickBot="1" x14ac:dyDescent="0.3"/>
    <row r="7" spans="1:9" ht="18.75" x14ac:dyDescent="0.25">
      <c r="A7" s="41" t="s">
        <v>29</v>
      </c>
      <c r="B7" s="42"/>
      <c r="C7" s="42"/>
      <c r="D7" s="42"/>
      <c r="E7" s="42"/>
      <c r="F7" s="42"/>
      <c r="G7" s="42"/>
      <c r="H7" s="42"/>
      <c r="I7" s="43"/>
    </row>
    <row r="8" spans="1:9" x14ac:dyDescent="0.25">
      <c r="A8" s="8"/>
      <c r="B8" s="9"/>
      <c r="C8" s="10"/>
      <c r="D8" s="11" t="s">
        <v>4</v>
      </c>
      <c r="E8" s="11" t="s">
        <v>8</v>
      </c>
      <c r="F8" s="11"/>
      <c r="G8" s="11"/>
      <c r="H8" s="11" t="s">
        <v>4</v>
      </c>
      <c r="I8" s="12" t="s">
        <v>8</v>
      </c>
    </row>
    <row r="9" spans="1:9" x14ac:dyDescent="0.25">
      <c r="A9" s="22" t="s">
        <v>9</v>
      </c>
      <c r="B9" s="23" t="s">
        <v>20</v>
      </c>
      <c r="C9" s="13">
        <f>D2</f>
        <v>0</v>
      </c>
      <c r="D9" s="51"/>
      <c r="E9" s="51"/>
      <c r="F9" s="47"/>
      <c r="G9" s="15">
        <f>D4</f>
        <v>0</v>
      </c>
      <c r="H9" s="51"/>
      <c r="I9" s="53"/>
    </row>
    <row r="10" spans="1:9" x14ac:dyDescent="0.25">
      <c r="A10" s="24" t="s">
        <v>10</v>
      </c>
      <c r="B10" s="25" t="s">
        <v>22</v>
      </c>
      <c r="C10" s="13">
        <f>D2</f>
        <v>0</v>
      </c>
      <c r="D10" s="51"/>
      <c r="E10" s="51"/>
      <c r="F10" s="47"/>
      <c r="G10" s="18">
        <f>H2</f>
        <v>0</v>
      </c>
      <c r="H10" s="51"/>
      <c r="I10" s="53"/>
    </row>
    <row r="11" spans="1:9" x14ac:dyDescent="0.25">
      <c r="A11" s="26" t="s">
        <v>11</v>
      </c>
      <c r="B11" s="27" t="s">
        <v>30</v>
      </c>
      <c r="C11" s="19">
        <f>D4</f>
        <v>0</v>
      </c>
      <c r="D11" s="51"/>
      <c r="E11" s="51"/>
      <c r="F11" s="47"/>
      <c r="G11" s="18">
        <f>H2</f>
        <v>0</v>
      </c>
      <c r="H11" s="51"/>
      <c r="I11" s="53"/>
    </row>
    <row r="12" spans="1:9" x14ac:dyDescent="0.25">
      <c r="A12" s="22" t="s">
        <v>12</v>
      </c>
      <c r="B12" s="23" t="s">
        <v>20</v>
      </c>
      <c r="C12" s="13">
        <f>D2</f>
        <v>0</v>
      </c>
      <c r="D12" s="51"/>
      <c r="E12" s="51"/>
      <c r="F12" s="47"/>
      <c r="G12" s="15">
        <f>D4</f>
        <v>0</v>
      </c>
      <c r="H12" s="51"/>
      <c r="I12" s="53"/>
    </row>
    <row r="13" spans="1:9" x14ac:dyDescent="0.25">
      <c r="A13" s="24" t="s">
        <v>13</v>
      </c>
      <c r="B13" s="25" t="s">
        <v>22</v>
      </c>
      <c r="C13" s="13">
        <f>D2</f>
        <v>0</v>
      </c>
      <c r="D13" s="51"/>
      <c r="E13" s="51"/>
      <c r="F13" s="47"/>
      <c r="G13" s="18">
        <f>H2</f>
        <v>0</v>
      </c>
      <c r="H13" s="51"/>
      <c r="I13" s="53"/>
    </row>
    <row r="14" spans="1:9" ht="15.75" thickBot="1" x14ac:dyDescent="0.3">
      <c r="A14" s="28" t="s">
        <v>14</v>
      </c>
      <c r="B14" s="29" t="s">
        <v>30</v>
      </c>
      <c r="C14" s="20">
        <f>D4</f>
        <v>0</v>
      </c>
      <c r="D14" s="52"/>
      <c r="E14" s="52"/>
      <c r="F14" s="48"/>
      <c r="G14" s="21">
        <f>H2</f>
        <v>0</v>
      </c>
      <c r="H14" s="52"/>
      <c r="I14" s="54"/>
    </row>
    <row r="17" spans="2:11" x14ac:dyDescent="0.25">
      <c r="C17" s="33" t="s">
        <v>26</v>
      </c>
      <c r="D17" s="33" t="s">
        <v>28</v>
      </c>
      <c r="E17" s="33" t="s">
        <v>27</v>
      </c>
      <c r="F17" s="33" t="s">
        <v>15</v>
      </c>
      <c r="G17" s="33" t="s">
        <v>16</v>
      </c>
      <c r="H17" s="33" t="s">
        <v>17</v>
      </c>
      <c r="I17" s="33" t="s">
        <v>18</v>
      </c>
    </row>
    <row r="18" spans="2:11" x14ac:dyDescent="0.25">
      <c r="B18" s="30">
        <f>D2</f>
        <v>0</v>
      </c>
      <c r="C18" s="30">
        <f>SUM(A102:A105)</f>
        <v>0</v>
      </c>
      <c r="D18" s="30">
        <f>SUM(B102:B105)</f>
        <v>0</v>
      </c>
      <c r="E18" s="30">
        <f>SUM(C102:C105)</f>
        <v>0</v>
      </c>
      <c r="F18" s="30">
        <f>SUM(B108,B109,B111,B112)</f>
        <v>0</v>
      </c>
      <c r="G18" s="30">
        <f>SUM(E9,E11,E13)</f>
        <v>0</v>
      </c>
      <c r="H18" s="30">
        <f>SUM(I9,I11,I13)</f>
        <v>0</v>
      </c>
      <c r="I18" s="30">
        <f>G18-H18</f>
        <v>0</v>
      </c>
    </row>
    <row r="19" spans="2:11" x14ac:dyDescent="0.25">
      <c r="B19" s="15">
        <f>D4</f>
        <v>0</v>
      </c>
      <c r="C19" s="15">
        <f>SUM(G102:G105)</f>
        <v>0</v>
      </c>
      <c r="D19" s="15">
        <f>SUM(H102:H105)</f>
        <v>0</v>
      </c>
      <c r="E19" s="15">
        <f>SUM(I102:I105)</f>
        <v>0</v>
      </c>
      <c r="F19" s="15">
        <f>SUM(D108,B110,D111,B113)</f>
        <v>0</v>
      </c>
      <c r="G19" s="15">
        <f>SUM(E12,E14,I9)</f>
        <v>0</v>
      </c>
      <c r="H19" s="15">
        <f>SUM(I12,I14,E9)</f>
        <v>0</v>
      </c>
      <c r="I19" s="15">
        <f t="shared" ref="I19:I21" si="0">G19-H19</f>
        <v>0</v>
      </c>
    </row>
    <row r="20" spans="2:11" x14ac:dyDescent="0.25">
      <c r="B20" s="18">
        <f>H2</f>
        <v>0</v>
      </c>
      <c r="C20" s="18">
        <f>SUM(D102:D105)</f>
        <v>0</v>
      </c>
      <c r="D20" s="18">
        <f>SUM(E102:E105)</f>
        <v>0</v>
      </c>
      <c r="E20" s="18">
        <f>SUM(F102:F105)</f>
        <v>0</v>
      </c>
      <c r="F20" s="18">
        <f>SUM(D109,D110,D112,D113)</f>
        <v>0</v>
      </c>
      <c r="G20" s="18">
        <f>SUM(E10,I11,I14)</f>
        <v>0</v>
      </c>
      <c r="H20" s="18">
        <f>SUM(I10,E11,E14)</f>
        <v>0</v>
      </c>
      <c r="I20" s="18">
        <f t="shared" si="0"/>
        <v>0</v>
      </c>
    </row>
    <row r="21" spans="2:11" x14ac:dyDescent="0.25">
      <c r="B21" s="44"/>
      <c r="C21" s="44"/>
      <c r="D21" s="44"/>
      <c r="E21" s="44"/>
      <c r="F21" s="44"/>
      <c r="G21" s="44"/>
      <c r="H21" s="44"/>
      <c r="I21" s="44"/>
    </row>
    <row r="24" spans="2:11" x14ac:dyDescent="0.25">
      <c r="D24" s="38"/>
      <c r="E24" s="14" t="s">
        <v>19</v>
      </c>
    </row>
    <row r="25" spans="2:11" x14ac:dyDescent="0.25">
      <c r="D25" s="39">
        <v>1</v>
      </c>
      <c r="E25" s="34">
        <f>INDEX($B$18:$B$21,MATCH(K29,$F$18:$F$21,))</f>
        <v>0</v>
      </c>
    </row>
    <row r="26" spans="2:11" x14ac:dyDescent="0.25">
      <c r="D26" s="39">
        <v>2</v>
      </c>
      <c r="E26" s="35">
        <f>INDEX($B$18:$B$21,MATCH(K30,$F$18:$F$21,))</f>
        <v>0</v>
      </c>
      <c r="G26" s="32"/>
    </row>
    <row r="27" spans="2:11" x14ac:dyDescent="0.25">
      <c r="D27" s="39">
        <v>3</v>
      </c>
      <c r="E27" s="36">
        <f>INDEX($B$18:$B$21,MATCH(K31,$F$18:$F$21,))</f>
        <v>0</v>
      </c>
    </row>
    <row r="28" spans="2:11" x14ac:dyDescent="0.25">
      <c r="D28" s="31">
        <v>4</v>
      </c>
      <c r="E28" s="45"/>
      <c r="K28" s="31" t="s">
        <v>15</v>
      </c>
    </row>
    <row r="29" spans="2:11" x14ac:dyDescent="0.25">
      <c r="K29" s="31">
        <f>LARGE($F$18:$F$21,1)</f>
        <v>0</v>
      </c>
    </row>
    <row r="30" spans="2:11" x14ac:dyDescent="0.25">
      <c r="K30" s="31">
        <f>LARGE($F$18:$F$21,2)</f>
        <v>0</v>
      </c>
    </row>
    <row r="31" spans="2:11" x14ac:dyDescent="0.25">
      <c r="K31" s="31">
        <f>LARGE($F$18:$F$21,3)</f>
        <v>0</v>
      </c>
    </row>
    <row r="33" spans="19:19" x14ac:dyDescent="0.25">
      <c r="S33" s="31" t="e">
        <f>LARGE($F$18:$F$21,4)</f>
        <v>#NUM!</v>
      </c>
    </row>
    <row r="89" ht="14.25" customHeight="1" x14ac:dyDescent="0.25"/>
    <row r="102" spans="1:12" x14ac:dyDescent="0.25">
      <c r="A102" s="46">
        <f>COUNTIF($D$9,"V")</f>
        <v>0</v>
      </c>
      <c r="B102" s="46">
        <f>COUNTIF($D$9,"E")</f>
        <v>0</v>
      </c>
      <c r="C102" s="46">
        <f>COUNTIF($D$9,"D")</f>
        <v>0</v>
      </c>
      <c r="D102" s="46">
        <f>COUNTIF($H$10,"V")</f>
        <v>0</v>
      </c>
      <c r="E102" s="46">
        <f>COUNTIF($H$10,"E")</f>
        <v>0</v>
      </c>
      <c r="F102" s="46">
        <f>COUNTIF($H$10,"D")</f>
        <v>0</v>
      </c>
      <c r="G102" s="46">
        <f>COUNTIF($H$9,"V")</f>
        <v>0</v>
      </c>
      <c r="H102" s="46">
        <f>COUNTIF($H$9,"E")</f>
        <v>0</v>
      </c>
      <c r="I102" s="46">
        <f>COUNTIF($H$9,"D")</f>
        <v>0</v>
      </c>
      <c r="J102" s="46">
        <f>COUNTIF($H$10,"V")</f>
        <v>0</v>
      </c>
      <c r="K102" s="46">
        <f>COUNTIF($H$10,"E")</f>
        <v>0</v>
      </c>
      <c r="L102" s="46">
        <f>COUNTIF($H$10,"D")</f>
        <v>0</v>
      </c>
    </row>
    <row r="103" spans="1:12" x14ac:dyDescent="0.25">
      <c r="A103" s="46">
        <f>COUNTIF($D$10,"V")</f>
        <v>0</v>
      </c>
      <c r="B103" s="46">
        <f>COUNTIF($D$10,"E")</f>
        <v>0</v>
      </c>
      <c r="C103" s="46">
        <f>COUNTIF($D$10,"D")</f>
        <v>0</v>
      </c>
      <c r="D103" s="46">
        <f>COUNTIF($H$11,"V")</f>
        <v>0</v>
      </c>
      <c r="E103" s="46">
        <f>COUNTIF($H$11,"E")</f>
        <v>0</v>
      </c>
      <c r="F103" s="46">
        <f>COUNTIF($H$11,"D")</f>
        <v>0</v>
      </c>
      <c r="G103" s="46">
        <f>COUNTIF($D$11,"V")</f>
        <v>0</v>
      </c>
      <c r="H103" s="46">
        <f>COUNTIF($D$11,"E")</f>
        <v>0</v>
      </c>
      <c r="I103" s="46">
        <f>COUNTIF($D$11,"D")</f>
        <v>0</v>
      </c>
      <c r="J103" s="46">
        <f>COUNTIF($H$12,"V")</f>
        <v>0</v>
      </c>
      <c r="K103" s="46">
        <f>COUNTIF($H$12,"E")</f>
        <v>0</v>
      </c>
      <c r="L103" s="46">
        <f>COUNTIF($H$12,"D")</f>
        <v>0</v>
      </c>
    </row>
    <row r="104" spans="1:12" x14ac:dyDescent="0.25">
      <c r="A104" s="46">
        <f>COUNTIF($D$12,"V")</f>
        <v>0</v>
      </c>
      <c r="B104" s="46">
        <f>COUNTIF($D$12,"E")</f>
        <v>0</v>
      </c>
      <c r="C104" s="46">
        <f>COUNTIF($D$12,"D")</f>
        <v>0</v>
      </c>
      <c r="D104" s="46">
        <f>COUNTIF($H$13,"V")</f>
        <v>0</v>
      </c>
      <c r="E104" s="46">
        <f>COUNTIF($H$13,"E")</f>
        <v>0</v>
      </c>
      <c r="F104" s="46">
        <f>COUNTIF($H$13,"D")</f>
        <v>0</v>
      </c>
      <c r="G104" s="46">
        <f>COUNTIF($D$12,"V")</f>
        <v>0</v>
      </c>
      <c r="H104" s="46">
        <f>COUNTIF($D$12,"E")</f>
        <v>0</v>
      </c>
      <c r="I104" s="46">
        <f>COUNTIF($D$12,"D")</f>
        <v>0</v>
      </c>
      <c r="J104" s="46">
        <f>COUNTIF($H$13,"V")</f>
        <v>0</v>
      </c>
      <c r="K104" s="46">
        <f>COUNTIF($H$13,"E")</f>
        <v>0</v>
      </c>
      <c r="L104" s="46">
        <f>COUNTIF($H$13,"D")</f>
        <v>0</v>
      </c>
    </row>
    <row r="105" spans="1:12" x14ac:dyDescent="0.25">
      <c r="A105" s="46">
        <f>COUNTIF($D$13,"V")</f>
        <v>0</v>
      </c>
      <c r="B105" s="46">
        <f>COUNTIF($D$13,"E")</f>
        <v>0</v>
      </c>
      <c r="C105" s="46">
        <f>COUNTIF($D$13,"D")</f>
        <v>0</v>
      </c>
      <c r="D105" s="46">
        <f>COUNTIF($H$14,"V")</f>
        <v>0</v>
      </c>
      <c r="E105" s="46">
        <f>COUNTIF($H$14,"E")</f>
        <v>0</v>
      </c>
      <c r="F105" s="46">
        <f>COUNTIF($H$14,"D")</f>
        <v>0</v>
      </c>
      <c r="G105" s="46">
        <f>COUNTIF($D$14,"V")</f>
        <v>0</v>
      </c>
      <c r="H105" s="46">
        <f>COUNTIF($D$14,"E")</f>
        <v>0</v>
      </c>
      <c r="I105" s="46">
        <f>COUNTIF($D$14,"D")</f>
        <v>0</v>
      </c>
      <c r="J105" s="46">
        <f>COUNTIF($H$13,"V")</f>
        <v>0</v>
      </c>
      <c r="K105" s="46">
        <f>COUNTIF($H$13,"E")</f>
        <v>0</v>
      </c>
      <c r="L105" s="46">
        <f>COUNTIF($H$13,"D")</f>
        <v>0</v>
      </c>
    </row>
    <row r="106" spans="1:12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</row>
    <row r="107" spans="1:12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</row>
    <row r="108" spans="1:12" x14ac:dyDescent="0.25">
      <c r="A108" s="46" t="b">
        <f>IF(D9="V",50,IF(D9="E",25,IF(D9="D",0)))</f>
        <v>0</v>
      </c>
      <c r="B108" s="46">
        <f>A108+E9-I9</f>
        <v>0</v>
      </c>
      <c r="C108" s="46" t="b">
        <f>IF(H9="V",50,IF(H9="E",25,IF(H9="D",0)))</f>
        <v>0</v>
      </c>
      <c r="D108" s="46">
        <f>C108+I9-E9</f>
        <v>0</v>
      </c>
      <c r="E108" s="46"/>
      <c r="F108" s="46"/>
      <c r="G108" s="46"/>
      <c r="H108" s="46"/>
      <c r="I108" s="46"/>
      <c r="J108" s="46"/>
      <c r="K108" s="46"/>
      <c r="L108" s="46"/>
    </row>
    <row r="109" spans="1:12" x14ac:dyDescent="0.25">
      <c r="A109" s="46" t="b">
        <f>IF(D10="V",50,IF(D10="E",25,IF(D10="D",0)))</f>
        <v>0</v>
      </c>
      <c r="B109" s="46">
        <f>A109+E10-I10</f>
        <v>0</v>
      </c>
      <c r="C109" s="46" t="b">
        <f>IF(H10="V",50,IF(H10="E",25,IF(H10="D",0)))</f>
        <v>0</v>
      </c>
      <c r="D109" s="46">
        <f>C109+I10-E10</f>
        <v>0</v>
      </c>
      <c r="E109" s="46"/>
      <c r="F109" s="46"/>
      <c r="G109" s="46"/>
      <c r="H109" s="46"/>
      <c r="I109" s="46"/>
      <c r="J109" s="46"/>
      <c r="K109" s="46"/>
      <c r="L109" s="46"/>
    </row>
    <row r="110" spans="1:12" x14ac:dyDescent="0.25">
      <c r="A110" s="46" t="b">
        <f>IF(D11="V",50,IF(D11="E",25,IF(D11="D",0)))</f>
        <v>0</v>
      </c>
      <c r="B110" s="46">
        <f>A110+E11-I11</f>
        <v>0</v>
      </c>
      <c r="C110" s="46" t="b">
        <f>IF(H11="V",50,IF(H11="E",25,IF(H11="D",0)))</f>
        <v>0</v>
      </c>
      <c r="D110" s="46">
        <f>C110+I11-E11</f>
        <v>0</v>
      </c>
      <c r="E110" s="46"/>
      <c r="F110" s="46"/>
      <c r="G110" s="46"/>
      <c r="H110" s="46"/>
      <c r="I110" s="46"/>
      <c r="J110" s="46"/>
      <c r="K110" s="46"/>
      <c r="L110" s="46"/>
    </row>
    <row r="111" spans="1:12" x14ac:dyDescent="0.25">
      <c r="A111" s="46" t="b">
        <f>IF(D12="V",50,IF(D12="E",25,IF(D12="D",0)))</f>
        <v>0</v>
      </c>
      <c r="B111" s="46">
        <f>A111+E12-I12</f>
        <v>0</v>
      </c>
      <c r="C111" s="46" t="b">
        <f>IF(H12="V",50,IF(H12="E",25,IF(H12="D",0)))</f>
        <v>0</v>
      </c>
      <c r="D111" s="46">
        <f>C111+I12-E12</f>
        <v>0</v>
      </c>
      <c r="E111" s="46"/>
      <c r="F111" s="46"/>
      <c r="G111" s="46"/>
      <c r="H111" s="46"/>
      <c r="I111" s="46"/>
      <c r="J111" s="46"/>
      <c r="K111" s="46"/>
      <c r="L111" s="46"/>
    </row>
    <row r="112" spans="1:12" x14ac:dyDescent="0.25">
      <c r="A112" s="46" t="b">
        <f>IF(D13="V",50,IF(D13="E",25,IF(D13="D",0)))</f>
        <v>0</v>
      </c>
      <c r="B112" s="46">
        <f>A112+E13-I13</f>
        <v>0</v>
      </c>
      <c r="C112" s="46" t="b">
        <f>IF(H13="V",50,IF(H13="E",25,IF(H13="D",0)))</f>
        <v>0</v>
      </c>
      <c r="D112" s="46">
        <f>C112+I13-E13</f>
        <v>0</v>
      </c>
      <c r="E112" s="46"/>
      <c r="F112" s="46"/>
      <c r="G112" s="46"/>
      <c r="H112" s="46"/>
      <c r="I112" s="46"/>
      <c r="J112" s="46"/>
      <c r="K112" s="46"/>
      <c r="L112" s="46"/>
    </row>
    <row r="113" spans="1:12" x14ac:dyDescent="0.25">
      <c r="A113" s="46" t="b">
        <f>IF(D14="V",50,IF(D14="E",25,IF(D14="D",0)))</f>
        <v>0</v>
      </c>
      <c r="B113" s="46">
        <f>A113+E14-I14</f>
        <v>0</v>
      </c>
      <c r="C113" s="46" t="b">
        <f>IF(H14="V",50,IF(H14="E",25,IF(H14="D",0)))</f>
        <v>0</v>
      </c>
      <c r="D113" s="46">
        <f>C113+I14-E14</f>
        <v>0</v>
      </c>
      <c r="E113" s="46"/>
      <c r="F113" s="46"/>
      <c r="G113" s="46"/>
      <c r="H113" s="46"/>
      <c r="I113" s="46"/>
      <c r="J113" s="46"/>
      <c r="K113" s="46"/>
      <c r="L113" s="46"/>
    </row>
  </sheetData>
  <sheetProtection sheet="1" objects="1" scenarios="1"/>
  <mergeCells count="1">
    <mergeCell ref="A7:I7"/>
  </mergeCells>
  <dataValidations count="2">
    <dataValidation type="list" allowBlank="1" showInputMessage="1" showErrorMessage="1" sqref="D9:D14 H9:H14">
      <formula1>Résultat</formula1>
    </dataValidation>
    <dataValidation type="list" allowBlank="1" showInputMessage="1" showErrorMessage="1" sqref="E9:E14 I9:I14">
      <formula1>score</formula1>
    </dataValidation>
  </dataValidations>
  <pageMargins left="0.25" right="0.25" top="0.75" bottom="0.75" header="0.3" footer="0.3"/>
  <pageSetup paperSize="9" orientation="landscape" horizontalDpi="0" verticalDpi="0" r:id="rId1"/>
  <ignoredErrors>
    <ignoredError sqref="C10 C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5"/>
  <sheetViews>
    <sheetView tabSelected="1" workbookViewId="0">
      <selection activeCell="K10" sqref="K10"/>
    </sheetView>
  </sheetViews>
  <sheetFormatPr baseColWidth="10" defaultRowHeight="15" x14ac:dyDescent="0.25"/>
  <cols>
    <col min="1" max="1" width="11.42578125" style="2" customWidth="1"/>
    <col min="2" max="5" width="11.42578125" style="2"/>
    <col min="6" max="6" width="5.85546875" style="2" customWidth="1"/>
    <col min="7" max="16384" width="11.42578125" style="2"/>
  </cols>
  <sheetData>
    <row r="1" spans="1:9" ht="15.75" thickBot="1" x14ac:dyDescent="0.3"/>
    <row r="2" spans="1:9" ht="15.75" thickBot="1" x14ac:dyDescent="0.3">
      <c r="C2" s="4" t="s">
        <v>0</v>
      </c>
      <c r="D2" s="49"/>
      <c r="G2" s="6" t="s">
        <v>2</v>
      </c>
      <c r="H2" s="50"/>
    </row>
    <row r="3" spans="1:9" ht="15.75" thickBot="1" x14ac:dyDescent="0.3"/>
    <row r="4" spans="1:9" ht="15.75" thickBot="1" x14ac:dyDescent="0.3">
      <c r="C4" s="5" t="s">
        <v>1</v>
      </c>
      <c r="D4" s="50"/>
      <c r="G4" s="7" t="s">
        <v>3</v>
      </c>
      <c r="H4" s="50"/>
    </row>
    <row r="5" spans="1:9" x14ac:dyDescent="0.25">
      <c r="C5" s="40"/>
      <c r="D5" s="9"/>
      <c r="G5" s="40"/>
      <c r="H5" s="9"/>
    </row>
    <row r="6" spans="1:9" ht="15.75" thickBot="1" x14ac:dyDescent="0.3"/>
    <row r="7" spans="1:9" ht="18.75" x14ac:dyDescent="0.25">
      <c r="A7" s="41" t="s">
        <v>29</v>
      </c>
      <c r="B7" s="42"/>
      <c r="C7" s="42"/>
      <c r="D7" s="42"/>
      <c r="E7" s="42"/>
      <c r="F7" s="42"/>
      <c r="G7" s="42"/>
      <c r="H7" s="42"/>
      <c r="I7" s="43"/>
    </row>
    <row r="8" spans="1:9" x14ac:dyDescent="0.25">
      <c r="A8" s="8"/>
      <c r="B8" s="9"/>
      <c r="C8" s="10"/>
      <c r="D8" s="11" t="s">
        <v>4</v>
      </c>
      <c r="E8" s="11" t="s">
        <v>8</v>
      </c>
      <c r="F8" s="11"/>
      <c r="G8" s="11"/>
      <c r="H8" s="11" t="s">
        <v>4</v>
      </c>
      <c r="I8" s="12" t="s">
        <v>8</v>
      </c>
    </row>
    <row r="9" spans="1:9" x14ac:dyDescent="0.25">
      <c r="A9" s="22" t="s">
        <v>9</v>
      </c>
      <c r="B9" s="23" t="s">
        <v>20</v>
      </c>
      <c r="C9" s="13">
        <f>D2</f>
        <v>0</v>
      </c>
      <c r="D9" s="51"/>
      <c r="E9" s="51"/>
      <c r="F9" s="47"/>
      <c r="G9" s="15">
        <f>D4</f>
        <v>0</v>
      </c>
      <c r="H9" s="51"/>
      <c r="I9" s="53"/>
    </row>
    <row r="10" spans="1:9" x14ac:dyDescent="0.25">
      <c r="A10" s="24" t="s">
        <v>10</v>
      </c>
      <c r="B10" s="25" t="s">
        <v>21</v>
      </c>
      <c r="C10" s="16">
        <f>H2</f>
        <v>0</v>
      </c>
      <c r="D10" s="51"/>
      <c r="E10" s="51"/>
      <c r="F10" s="47"/>
      <c r="G10" s="17">
        <f>H4</f>
        <v>0</v>
      </c>
      <c r="H10" s="51"/>
      <c r="I10" s="53"/>
    </row>
    <row r="11" spans="1:9" x14ac:dyDescent="0.25">
      <c r="A11" s="26" t="s">
        <v>11</v>
      </c>
      <c r="B11" s="27" t="s">
        <v>22</v>
      </c>
      <c r="C11" s="13">
        <f>D2</f>
        <v>0</v>
      </c>
      <c r="D11" s="51"/>
      <c r="E11" s="51"/>
      <c r="F11" s="47"/>
      <c r="G11" s="18">
        <f>H2</f>
        <v>0</v>
      </c>
      <c r="H11" s="51"/>
      <c r="I11" s="53"/>
    </row>
    <row r="12" spans="1:9" x14ac:dyDescent="0.25">
      <c r="A12" s="22" t="s">
        <v>12</v>
      </c>
      <c r="B12" s="23" t="s">
        <v>23</v>
      </c>
      <c r="C12" s="19">
        <f>D4</f>
        <v>0</v>
      </c>
      <c r="D12" s="51"/>
      <c r="E12" s="51"/>
      <c r="F12" s="47"/>
      <c r="G12" s="17">
        <f>H4</f>
        <v>0</v>
      </c>
      <c r="H12" s="51"/>
      <c r="I12" s="53"/>
    </row>
    <row r="13" spans="1:9" x14ac:dyDescent="0.25">
      <c r="A13" s="24" t="s">
        <v>13</v>
      </c>
      <c r="B13" s="25" t="s">
        <v>24</v>
      </c>
      <c r="C13" s="13">
        <f>D2</f>
        <v>0</v>
      </c>
      <c r="D13" s="51"/>
      <c r="E13" s="51"/>
      <c r="F13" s="47"/>
      <c r="G13" s="17">
        <f>H4</f>
        <v>0</v>
      </c>
      <c r="H13" s="51"/>
      <c r="I13" s="53"/>
    </row>
    <row r="14" spans="1:9" ht="15.75" thickBot="1" x14ac:dyDescent="0.3">
      <c r="A14" s="28" t="s">
        <v>14</v>
      </c>
      <c r="B14" s="29" t="s">
        <v>25</v>
      </c>
      <c r="C14" s="20">
        <f>D4</f>
        <v>0</v>
      </c>
      <c r="D14" s="52"/>
      <c r="E14" s="52"/>
      <c r="F14" s="48"/>
      <c r="G14" s="21">
        <f>H2</f>
        <v>0</v>
      </c>
      <c r="H14" s="52"/>
      <c r="I14" s="54"/>
    </row>
    <row r="17" spans="2:11" x14ac:dyDescent="0.25">
      <c r="C17" s="33" t="s">
        <v>26</v>
      </c>
      <c r="D17" s="33" t="s">
        <v>28</v>
      </c>
      <c r="E17" s="33" t="s">
        <v>27</v>
      </c>
      <c r="F17" s="33" t="s">
        <v>15</v>
      </c>
      <c r="G17" s="33" t="s">
        <v>16</v>
      </c>
      <c r="H17" s="33" t="s">
        <v>17</v>
      </c>
      <c r="I17" s="33" t="s">
        <v>18</v>
      </c>
    </row>
    <row r="18" spans="2:11" x14ac:dyDescent="0.25">
      <c r="B18" s="30">
        <f>D2</f>
        <v>0</v>
      </c>
      <c r="C18" s="30">
        <f>SUM(L80:L82)</f>
        <v>0</v>
      </c>
      <c r="D18" s="30">
        <f>SUM(M80:M82)</f>
        <v>0</v>
      </c>
      <c r="E18" s="30">
        <f>SUM(N80:N82)</f>
        <v>0</v>
      </c>
      <c r="F18" s="30">
        <f>SUM(V90,V92,V94)</f>
        <v>0</v>
      </c>
      <c r="G18" s="30">
        <f>SUM(E9,E11,E13)</f>
        <v>0</v>
      </c>
      <c r="H18" s="30">
        <f>SUM(I9,I11,I13)</f>
        <v>0</v>
      </c>
      <c r="I18" s="30">
        <f>G18-H18</f>
        <v>0</v>
      </c>
    </row>
    <row r="19" spans="2:11" x14ac:dyDescent="0.25">
      <c r="B19" s="15">
        <f>D4</f>
        <v>0</v>
      </c>
      <c r="C19" s="15">
        <f>SUM(R80:R82)</f>
        <v>0</v>
      </c>
      <c r="D19" s="15">
        <f>SUM(S80:S82)</f>
        <v>0</v>
      </c>
      <c r="E19" s="15">
        <f>SUM(T80:T82)</f>
        <v>0</v>
      </c>
      <c r="F19" s="15">
        <f>SUM(X90,V93,V95)</f>
        <v>0</v>
      </c>
      <c r="G19" s="15">
        <f>SUM(E12,E14,I9)</f>
        <v>0</v>
      </c>
      <c r="H19" s="15">
        <f>SUM(I12,I14,E9)</f>
        <v>0</v>
      </c>
      <c r="I19" s="15">
        <f t="shared" ref="I19:I21" si="0">G19-H19</f>
        <v>0</v>
      </c>
    </row>
    <row r="20" spans="2:11" x14ac:dyDescent="0.25">
      <c r="B20" s="18">
        <f>H2</f>
        <v>0</v>
      </c>
      <c r="C20" s="18">
        <f>SUM(O80:O82)</f>
        <v>0</v>
      </c>
      <c r="D20" s="18">
        <f>SUM(P80:P82)</f>
        <v>0</v>
      </c>
      <c r="E20" s="18">
        <f>SUM(Q80:Q82)</f>
        <v>0</v>
      </c>
      <c r="F20" s="18">
        <f>SUM(V91,X92,X95)</f>
        <v>0</v>
      </c>
      <c r="G20" s="18">
        <f>SUM(E10,I11,I14)</f>
        <v>0</v>
      </c>
      <c r="H20" s="18">
        <f>SUM(I10,E11,E14)</f>
        <v>0</v>
      </c>
      <c r="I20" s="18">
        <f t="shared" si="0"/>
        <v>0</v>
      </c>
    </row>
    <row r="21" spans="2:11" x14ac:dyDescent="0.25">
      <c r="B21" s="17">
        <f>H4</f>
        <v>0</v>
      </c>
      <c r="C21" s="17">
        <f>SUM(U80:U82)</f>
        <v>0</v>
      </c>
      <c r="D21" s="17">
        <f>SUM(V80:V82)</f>
        <v>0</v>
      </c>
      <c r="E21" s="17">
        <f>SUM(W80:W82)</f>
        <v>0</v>
      </c>
      <c r="F21" s="17">
        <f>SUM(X91,X93,X94)</f>
        <v>0</v>
      </c>
      <c r="G21" s="17">
        <f>SUM(I13,I12,I10)</f>
        <v>0</v>
      </c>
      <c r="H21" s="17">
        <f>SUM(E13,E12,E10)</f>
        <v>0</v>
      </c>
      <c r="I21" s="17">
        <f t="shared" si="0"/>
        <v>0</v>
      </c>
    </row>
    <row r="24" spans="2:11" x14ac:dyDescent="0.25">
      <c r="D24" s="38"/>
      <c r="E24" s="14" t="s">
        <v>19</v>
      </c>
    </row>
    <row r="25" spans="2:11" x14ac:dyDescent="0.25">
      <c r="D25" s="39">
        <v>1</v>
      </c>
      <c r="E25" s="34">
        <f>INDEX($B$18:$B$21,MATCH(K29,$F$18:$F$21,))</f>
        <v>0</v>
      </c>
    </row>
    <row r="26" spans="2:11" x14ac:dyDescent="0.25">
      <c r="D26" s="39">
        <v>2</v>
      </c>
      <c r="E26" s="35">
        <f>INDEX($B$18:$B$21,MATCH(K30,$F$18:$F$21,))</f>
        <v>0</v>
      </c>
      <c r="G26" s="32"/>
    </row>
    <row r="27" spans="2:11" x14ac:dyDescent="0.25">
      <c r="D27" s="39">
        <v>3</v>
      </c>
      <c r="E27" s="36">
        <f>INDEX($B$18:$B$21,MATCH(K31,$F$18:$F$21,))</f>
        <v>0</v>
      </c>
    </row>
    <row r="28" spans="2:11" x14ac:dyDescent="0.25">
      <c r="D28" s="39">
        <v>4</v>
      </c>
      <c r="E28" s="37">
        <f>INDEX($B$18:$B$21,MATCH(K32,$F$18:$F$21,))</f>
        <v>0</v>
      </c>
      <c r="K28" s="31" t="s">
        <v>15</v>
      </c>
    </row>
    <row r="29" spans="2:11" x14ac:dyDescent="0.25">
      <c r="K29" s="31">
        <f>LARGE($F$18:$F$21,1)</f>
        <v>0</v>
      </c>
    </row>
    <row r="30" spans="2:11" x14ac:dyDescent="0.25">
      <c r="K30" s="31">
        <f>LARGE($F$18:$F$21,2)</f>
        <v>0</v>
      </c>
    </row>
    <row r="31" spans="2:11" x14ac:dyDescent="0.25">
      <c r="K31" s="31">
        <f>LARGE($F$18:$F$21,3)</f>
        <v>0</v>
      </c>
    </row>
    <row r="32" spans="2:11" x14ac:dyDescent="0.25">
      <c r="K32" s="31">
        <f>LARGE($F$18:$F$21,4)</f>
        <v>0</v>
      </c>
    </row>
    <row r="80" spans="12:23" x14ac:dyDescent="0.25">
      <c r="L80" s="2">
        <f>COUNTIF($D$9,"V")</f>
        <v>0</v>
      </c>
      <c r="M80" s="2">
        <f>COUNTIF($D$9,"E")</f>
        <v>0</v>
      </c>
      <c r="N80" s="2">
        <f>COUNTIF($D$9,"D")</f>
        <v>0</v>
      </c>
      <c r="O80" s="2">
        <f>COUNTIF($D$10,"V")</f>
        <v>0</v>
      </c>
      <c r="P80" s="2">
        <f>COUNTIF($D$10,"E")</f>
        <v>0</v>
      </c>
      <c r="Q80" s="2">
        <f>COUNTIF($D$10,"D")</f>
        <v>0</v>
      </c>
      <c r="R80" s="2">
        <f>COUNTIF($H$9,"V")</f>
        <v>0</v>
      </c>
      <c r="S80" s="2">
        <f>COUNTIF($H$9,"E")</f>
        <v>0</v>
      </c>
      <c r="T80" s="2">
        <f>COUNTIF($H$9,"D")</f>
        <v>0</v>
      </c>
      <c r="U80" s="2">
        <f>COUNTIF($H$10,"V")</f>
        <v>0</v>
      </c>
      <c r="V80" s="2">
        <f>COUNTIF($H$10,"E")</f>
        <v>0</v>
      </c>
      <c r="W80" s="2">
        <f>COUNTIF($H$10,"D")</f>
        <v>0</v>
      </c>
    </row>
    <row r="81" spans="12:24" x14ac:dyDescent="0.25">
      <c r="L81" s="2">
        <f>COUNTIF($D$11,"V")</f>
        <v>0</v>
      </c>
      <c r="M81" s="2">
        <f>COUNTIF($D$11,"E")</f>
        <v>0</v>
      </c>
      <c r="N81" s="2">
        <f>COUNTIF($D$11,"D")</f>
        <v>0</v>
      </c>
      <c r="O81" s="2">
        <f>COUNTIF($H$11,"V")</f>
        <v>0</v>
      </c>
      <c r="P81" s="2">
        <f>COUNTIF($H$11,"E")</f>
        <v>0</v>
      </c>
      <c r="Q81" s="2">
        <f>COUNTIF($H$11,"D")</f>
        <v>0</v>
      </c>
      <c r="R81" s="2">
        <f>COUNTIF($D$12,"V")</f>
        <v>0</v>
      </c>
      <c r="S81" s="2">
        <f>COUNTIF($D$12,"E")</f>
        <v>0</v>
      </c>
      <c r="T81" s="2">
        <f>COUNTIF($D$12,"D")</f>
        <v>0</v>
      </c>
      <c r="U81" s="2">
        <f>COUNTIF($H$12,"V")</f>
        <v>0</v>
      </c>
      <c r="V81" s="2">
        <f>COUNTIF($H$12,"E")</f>
        <v>0</v>
      </c>
      <c r="W81" s="2">
        <f>COUNTIF($H$12,"D")</f>
        <v>0</v>
      </c>
    </row>
    <row r="82" spans="12:24" x14ac:dyDescent="0.25">
      <c r="L82" s="2">
        <f>COUNTIF($D$13,"V")</f>
        <v>0</v>
      </c>
      <c r="M82" s="2">
        <f>COUNTIF($D$13,"E")</f>
        <v>0</v>
      </c>
      <c r="N82" s="2">
        <f>COUNTIF($D$13,"D")</f>
        <v>0</v>
      </c>
      <c r="O82" s="2">
        <f>COUNTIF($H$14,"V")</f>
        <v>0</v>
      </c>
      <c r="P82" s="2">
        <f>COUNTIF($H$14,"E")</f>
        <v>0</v>
      </c>
      <c r="Q82" s="2">
        <f>COUNTIF($H$14,"D")</f>
        <v>0</v>
      </c>
      <c r="R82" s="2">
        <f>COUNTIF($D$14,"V")</f>
        <v>0</v>
      </c>
      <c r="S82" s="2">
        <f>COUNTIF($D$14,"E")</f>
        <v>0</v>
      </c>
      <c r="T82" s="2">
        <f>COUNTIF($D$14,"D")</f>
        <v>0</v>
      </c>
      <c r="U82" s="2">
        <f>COUNTIF($H$13,"V")</f>
        <v>0</v>
      </c>
      <c r="V82" s="2">
        <f>COUNTIF($H$13,"E")</f>
        <v>0</v>
      </c>
      <c r="W82" s="2">
        <f>COUNTIF($H$13,"D")</f>
        <v>0</v>
      </c>
    </row>
    <row r="90" spans="12:24" hidden="1" x14ac:dyDescent="0.25">
      <c r="U90" s="2" t="b">
        <f t="shared" ref="U90:U95" si="1">IF(D9="V",50,IF(D9="E",25,IF(D9="D",0)))</f>
        <v>0</v>
      </c>
      <c r="V90" s="2">
        <f t="shared" ref="V90:V95" si="2">U90+E9-I9</f>
        <v>0</v>
      </c>
      <c r="W90" s="2" t="b">
        <f t="shared" ref="W90:W95" si="3">IF(H9="V",50,IF(H9="E",25,IF(H9="D",0)))</f>
        <v>0</v>
      </c>
      <c r="X90" s="3">
        <f t="shared" ref="X90:X95" si="4">W90+I9-E9</f>
        <v>0</v>
      </c>
    </row>
    <row r="91" spans="12:24" hidden="1" x14ac:dyDescent="0.25">
      <c r="U91" s="2" t="b">
        <f t="shared" si="1"/>
        <v>0</v>
      </c>
      <c r="V91" s="2">
        <f t="shared" si="2"/>
        <v>0</v>
      </c>
      <c r="W91" s="2" t="b">
        <f t="shared" si="3"/>
        <v>0</v>
      </c>
      <c r="X91" s="3">
        <f t="shared" si="4"/>
        <v>0</v>
      </c>
    </row>
    <row r="92" spans="12:24" hidden="1" x14ac:dyDescent="0.25">
      <c r="U92" s="2" t="b">
        <f t="shared" si="1"/>
        <v>0</v>
      </c>
      <c r="V92" s="2">
        <f t="shared" si="2"/>
        <v>0</v>
      </c>
      <c r="W92" s="2" t="b">
        <f t="shared" si="3"/>
        <v>0</v>
      </c>
      <c r="X92" s="3">
        <f t="shared" si="4"/>
        <v>0</v>
      </c>
    </row>
    <row r="93" spans="12:24" hidden="1" x14ac:dyDescent="0.25">
      <c r="U93" s="2" t="b">
        <f t="shared" si="1"/>
        <v>0</v>
      </c>
      <c r="V93" s="2">
        <f t="shared" si="2"/>
        <v>0</v>
      </c>
      <c r="W93" s="2" t="b">
        <f t="shared" si="3"/>
        <v>0</v>
      </c>
      <c r="X93" s="3">
        <f t="shared" si="4"/>
        <v>0</v>
      </c>
    </row>
    <row r="94" spans="12:24" hidden="1" x14ac:dyDescent="0.25">
      <c r="U94" s="2" t="b">
        <f t="shared" si="1"/>
        <v>0</v>
      </c>
      <c r="V94" s="2">
        <f t="shared" si="2"/>
        <v>0</v>
      </c>
      <c r="W94" s="2" t="b">
        <f t="shared" si="3"/>
        <v>0</v>
      </c>
      <c r="X94" s="3">
        <f t="shared" si="4"/>
        <v>0</v>
      </c>
    </row>
    <row r="95" spans="12:24" hidden="1" x14ac:dyDescent="0.25">
      <c r="U95" s="2" t="b">
        <f t="shared" si="1"/>
        <v>0</v>
      </c>
      <c r="V95" s="2">
        <f t="shared" si="2"/>
        <v>0</v>
      </c>
      <c r="W95" s="2" t="b">
        <f t="shared" si="3"/>
        <v>0</v>
      </c>
      <c r="X95" s="3">
        <f t="shared" si="4"/>
        <v>0</v>
      </c>
    </row>
  </sheetData>
  <sheetProtection sheet="1" objects="1" scenarios="1"/>
  <mergeCells count="1">
    <mergeCell ref="A7:I7"/>
  </mergeCells>
  <dataValidations count="2">
    <dataValidation type="list" allowBlank="1" showInputMessage="1" showErrorMessage="1" sqref="D9:D14 H9:H14">
      <formula1>Résultat</formula1>
    </dataValidation>
    <dataValidation type="list" allowBlank="1" showInputMessage="1" showErrorMessage="1" sqref="E9:E14 I9:I14">
      <formula1>score</formula1>
    </dataValidation>
  </dataValidations>
  <pageMargins left="0.25" right="0.25" top="0.75" bottom="0.75" header="0.3" footer="0.3"/>
  <pageSetup paperSize="9" orientation="landscape" horizontalDpi="0" verticalDpi="0" r:id="rId1"/>
  <ignoredErrors>
    <ignoredError sqref="G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D26"/>
  <sheetViews>
    <sheetView workbookViewId="0">
      <selection activeCell="D5" sqref="D5:D26"/>
    </sheetView>
  </sheetViews>
  <sheetFormatPr baseColWidth="10" defaultRowHeight="15" x14ac:dyDescent="0.25"/>
  <cols>
    <col min="1" max="16384" width="11.42578125" style="1"/>
  </cols>
  <sheetData>
    <row r="5" spans="3:4" x14ac:dyDescent="0.25">
      <c r="C5" s="1" t="s">
        <v>5</v>
      </c>
      <c r="D5" s="1">
        <v>0</v>
      </c>
    </row>
    <row r="6" spans="3:4" x14ac:dyDescent="0.25">
      <c r="C6" s="1" t="s">
        <v>7</v>
      </c>
      <c r="D6" s="1">
        <v>1</v>
      </c>
    </row>
    <row r="7" spans="3:4" x14ac:dyDescent="0.25">
      <c r="C7" s="1" t="s">
        <v>6</v>
      </c>
      <c r="D7" s="1">
        <v>2</v>
      </c>
    </row>
    <row r="8" spans="3:4" x14ac:dyDescent="0.25">
      <c r="D8" s="1">
        <v>3</v>
      </c>
    </row>
    <row r="9" spans="3:4" x14ac:dyDescent="0.25">
      <c r="D9" s="1">
        <v>4</v>
      </c>
    </row>
    <row r="10" spans="3:4" x14ac:dyDescent="0.25">
      <c r="D10" s="1">
        <v>5</v>
      </c>
    </row>
    <row r="11" spans="3:4" x14ac:dyDescent="0.25">
      <c r="D11" s="1">
        <v>6</v>
      </c>
    </row>
    <row r="12" spans="3:4" x14ac:dyDescent="0.25">
      <c r="D12" s="1">
        <v>7</v>
      </c>
    </row>
    <row r="13" spans="3:4" x14ac:dyDescent="0.25">
      <c r="D13" s="1">
        <v>8</v>
      </c>
    </row>
    <row r="14" spans="3:4" x14ac:dyDescent="0.25">
      <c r="D14" s="1">
        <v>9</v>
      </c>
    </row>
    <row r="15" spans="3:4" x14ac:dyDescent="0.25">
      <c r="D15" s="1">
        <v>10</v>
      </c>
    </row>
    <row r="16" spans="3:4" x14ac:dyDescent="0.25">
      <c r="D16" s="1">
        <v>11</v>
      </c>
    </row>
    <row r="17" spans="4:4" x14ac:dyDescent="0.25">
      <c r="D17" s="1">
        <v>12</v>
      </c>
    </row>
    <row r="18" spans="4:4" x14ac:dyDescent="0.25">
      <c r="D18" s="1">
        <v>13</v>
      </c>
    </row>
    <row r="19" spans="4:4" x14ac:dyDescent="0.25">
      <c r="D19" s="1">
        <v>14</v>
      </c>
    </row>
    <row r="20" spans="4:4" x14ac:dyDescent="0.25">
      <c r="D20" s="1">
        <v>15</v>
      </c>
    </row>
    <row r="21" spans="4:4" x14ac:dyDescent="0.25">
      <c r="D21" s="1">
        <v>16</v>
      </c>
    </row>
    <row r="22" spans="4:4" x14ac:dyDescent="0.25">
      <c r="D22" s="1">
        <v>17</v>
      </c>
    </row>
    <row r="23" spans="4:4" x14ac:dyDescent="0.25">
      <c r="D23" s="1">
        <v>18</v>
      </c>
    </row>
    <row r="24" spans="4:4" x14ac:dyDescent="0.25">
      <c r="D24" s="1">
        <v>19</v>
      </c>
    </row>
    <row r="25" spans="4:4" x14ac:dyDescent="0.25">
      <c r="D25" s="1">
        <v>20</v>
      </c>
    </row>
    <row r="26" spans="4:4" x14ac:dyDescent="0.25">
      <c r="D26" s="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Poule de 3 joueurs</vt:lpstr>
      <vt:lpstr>Poule 4 joueurs</vt:lpstr>
      <vt:lpstr>Feuil2</vt:lpstr>
      <vt:lpstr>Résultat</vt:lpstr>
      <vt:lpstr>score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Sylvain Chevalier</cp:lastModifiedBy>
  <dcterms:created xsi:type="dcterms:W3CDTF">2021-10-14T13:11:03Z</dcterms:created>
  <dcterms:modified xsi:type="dcterms:W3CDTF">2021-10-15T09:32:04Z</dcterms:modified>
</cp:coreProperties>
</file>