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50" activeTab="1"/>
  </bookViews>
  <sheets>
    <sheet name="Sans égalité" sheetId="1" r:id="rId1"/>
    <sheet name="Avec égalité" sheetId="4" r:id="rId2"/>
    <sheet name="Feuil2" sheetId="2" state="hidden" r:id="rId3"/>
  </sheets>
  <definedNames>
    <definedName name="Résultat">Feuil2!$C$5:$C$7</definedName>
    <definedName name="score">Feuil2!$D$5:$D$26</definedName>
  </definedNames>
  <calcPr calcId="145621"/>
</workbook>
</file>

<file path=xl/calcChain.xml><?xml version="1.0" encoding="utf-8"?>
<calcChain xmlns="http://schemas.openxmlformats.org/spreadsheetml/2006/main">
  <c r="T13" i="4" l="1"/>
  <c r="S13" i="4"/>
  <c r="G13" i="4"/>
  <c r="C13" i="4"/>
  <c r="T12" i="4"/>
  <c r="S12" i="4"/>
  <c r="N12" i="4"/>
  <c r="M12" i="4"/>
  <c r="O12" i="4" s="1"/>
  <c r="K12" i="4"/>
  <c r="G12" i="4"/>
  <c r="C12" i="4"/>
  <c r="T11" i="4"/>
  <c r="S11" i="4"/>
  <c r="N11" i="4"/>
  <c r="M11" i="4"/>
  <c r="O11" i="4" s="1"/>
  <c r="K11" i="4"/>
  <c r="G11" i="4"/>
  <c r="C11" i="4"/>
  <c r="T10" i="4"/>
  <c r="S10" i="4"/>
  <c r="N10" i="4"/>
  <c r="M10" i="4"/>
  <c r="O10" i="4" s="1"/>
  <c r="K10" i="4"/>
  <c r="G10" i="4"/>
  <c r="C10" i="4"/>
  <c r="T9" i="4"/>
  <c r="L12" i="4" s="1"/>
  <c r="S9" i="4"/>
  <c r="L11" i="4" s="1"/>
  <c r="N9" i="4"/>
  <c r="M9" i="4"/>
  <c r="K9" i="4"/>
  <c r="G9" i="4"/>
  <c r="C9" i="4"/>
  <c r="T8" i="4"/>
  <c r="S8" i="4"/>
  <c r="L9" i="4" s="1"/>
  <c r="G8" i="4"/>
  <c r="C8" i="4"/>
  <c r="G11" i="1"/>
  <c r="C8" i="1"/>
  <c r="O9" i="4" l="1"/>
  <c r="L10" i="4"/>
  <c r="J20" i="4" s="1"/>
  <c r="I20" i="4" s="1"/>
  <c r="J17" i="4"/>
  <c r="I17" i="4" s="1"/>
  <c r="J19" i="4"/>
  <c r="I19" i="4" s="1"/>
  <c r="N12" i="1"/>
  <c r="N11" i="1"/>
  <c r="N10" i="1"/>
  <c r="N9" i="1"/>
  <c r="M12" i="1"/>
  <c r="M11" i="1"/>
  <c r="M10" i="1"/>
  <c r="M9" i="1"/>
  <c r="T9" i="1"/>
  <c r="T10" i="1"/>
  <c r="T11" i="1"/>
  <c r="T12" i="1"/>
  <c r="T13" i="1"/>
  <c r="T8" i="1"/>
  <c r="S9" i="1"/>
  <c r="S10" i="1"/>
  <c r="S11" i="1"/>
  <c r="S12" i="1"/>
  <c r="S13" i="1"/>
  <c r="S8" i="1"/>
  <c r="K12" i="1"/>
  <c r="K11" i="1"/>
  <c r="K10" i="1"/>
  <c r="K9" i="1"/>
  <c r="G13" i="1"/>
  <c r="G12" i="1"/>
  <c r="G10" i="1"/>
  <c r="G9" i="1"/>
  <c r="G8" i="1"/>
  <c r="C13" i="1"/>
  <c r="C11" i="1"/>
  <c r="C9" i="1"/>
  <c r="C12" i="1"/>
  <c r="C10" i="1"/>
  <c r="J18" i="4" l="1"/>
  <c r="I18" i="4" s="1"/>
  <c r="O9" i="1"/>
  <c r="O12" i="1"/>
  <c r="O10" i="1"/>
  <c r="L11" i="1"/>
  <c r="L10" i="1"/>
  <c r="L12" i="1"/>
  <c r="L9" i="1"/>
  <c r="O11" i="1"/>
  <c r="J19" i="1" l="1"/>
  <c r="I19" i="1" s="1"/>
  <c r="J20" i="1"/>
  <c r="I20" i="1" s="1"/>
  <c r="J17" i="1"/>
  <c r="I17" i="1" s="1"/>
  <c r="J18" i="1"/>
  <c r="I18" i="1" s="1"/>
</calcChain>
</file>

<file path=xl/sharedStrings.xml><?xml version="1.0" encoding="utf-8"?>
<sst xmlns="http://schemas.openxmlformats.org/spreadsheetml/2006/main" count="89" uniqueCount="31">
  <si>
    <t>Joueur A</t>
  </si>
  <si>
    <t>Joueur B</t>
  </si>
  <si>
    <t>Joueur C</t>
  </si>
  <si>
    <t>Joueur D</t>
  </si>
  <si>
    <t>Martin</t>
  </si>
  <si>
    <t>Lucas</t>
  </si>
  <si>
    <t>Arthur</t>
  </si>
  <si>
    <t>Paul</t>
  </si>
  <si>
    <t>Ordre des match</t>
  </si>
  <si>
    <t>Résultat</t>
  </si>
  <si>
    <t>V</t>
  </si>
  <si>
    <t>D</t>
  </si>
  <si>
    <t>E</t>
  </si>
  <si>
    <t>Score</t>
  </si>
  <si>
    <t>Match 1</t>
  </si>
  <si>
    <t>Match 2</t>
  </si>
  <si>
    <t>Match 3</t>
  </si>
  <si>
    <t>Match 4</t>
  </si>
  <si>
    <t>Match 5</t>
  </si>
  <si>
    <t>Match 6</t>
  </si>
  <si>
    <t>Points</t>
  </si>
  <si>
    <t>Pp</t>
  </si>
  <si>
    <t>Pc</t>
  </si>
  <si>
    <t>Diff</t>
  </si>
  <si>
    <t>Classement</t>
  </si>
  <si>
    <t>A/B</t>
  </si>
  <si>
    <t>C/D</t>
  </si>
  <si>
    <t>A/C</t>
  </si>
  <si>
    <t>B/D</t>
  </si>
  <si>
    <t>A/D</t>
  </si>
  <si>
    <t>C/B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</si>
</sst>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3" fillId="7" borderId="3" xfId="0" applyFont="1" applyFill="1" applyBorder="1" applyAlignment="1" applyProtection="1">
      <alignment horizontal="center" vertical="center"/>
      <protection hidden="1"/>
    </xf>
    <xf numFmtId="0" fontId="3" fillId="7" borderId="4" xfId="0" applyFont="1" applyFill="1" applyBorder="1" applyAlignment="1" applyProtection="1">
      <alignment horizontal="center" vertical="center"/>
      <protection hidden="1"/>
    </xf>
    <xf numFmtId="0" fontId="3" fillId="7" borderId="5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2" borderId="12" xfId="0" applyFill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4" borderId="12" xfId="0" applyFill="1" applyBorder="1" applyAlignment="1" applyProtection="1">
      <alignment horizontal="center" vertical="center"/>
      <protection hidden="1"/>
    </xf>
    <xf numFmtId="0" fontId="0" fillId="6" borderId="13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hidden="1"/>
    </xf>
    <xf numFmtId="0" fontId="0" fillId="3" borderId="12" xfId="0" applyFill="1" applyBorder="1" applyAlignment="1" applyProtection="1">
      <alignment horizontal="center" vertical="center"/>
      <protection hidden="1"/>
    </xf>
    <xf numFmtId="0" fontId="0" fillId="3" borderId="15" xfId="0" applyFill="1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4" borderId="16" xfId="0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5" borderId="6" xfId="0" applyFill="1" applyBorder="1" applyAlignment="1" applyProtection="1">
      <alignment horizontal="center" vertical="center"/>
      <protection hidden="1"/>
    </xf>
    <xf numFmtId="0" fontId="0" fillId="5" borderId="0" xfId="0" applyFill="1" applyBorder="1" applyAlignment="1" applyProtection="1">
      <alignment horizontal="center" vertical="center"/>
      <protection hidden="1"/>
    </xf>
    <xf numFmtId="0" fontId="0" fillId="8" borderId="6" xfId="0" applyFill="1" applyBorder="1" applyAlignment="1" applyProtection="1">
      <alignment horizontal="center" vertical="center"/>
      <protection hidden="1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9" borderId="6" xfId="0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center" vertical="center"/>
      <protection hidden="1"/>
    </xf>
    <xf numFmtId="0" fontId="0" fillId="9" borderId="7" xfId="0" applyFill="1" applyBorder="1" applyAlignment="1" applyProtection="1">
      <alignment horizontal="center" vertical="center"/>
      <protection hidden="1"/>
    </xf>
    <xf numFmtId="0" fontId="0" fillId="9" borderId="8" xfId="0" applyFill="1" applyBorder="1" applyAlignment="1" applyProtection="1">
      <alignment horizontal="center" vertical="center"/>
      <protection hidden="1"/>
    </xf>
    <xf numFmtId="0" fontId="0" fillId="2" borderId="13" xfId="0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571500</xdr:colOff>
      <xdr:row>17</xdr:row>
      <xdr:rowOff>133350</xdr:rowOff>
    </xdr:from>
    <xdr:to>
      <xdr:col>17</xdr:col>
      <xdr:colOff>361950</xdr:colOff>
      <xdr:row>28</xdr:row>
      <xdr:rowOff>180975</xdr:rowOff>
    </xdr:to>
    <xdr:sp macro="" textlink="">
      <xdr:nvSpPr>
        <xdr:cNvPr id="2" name="Rectangle 1"/>
        <xdr:cNvSpPr/>
      </xdr:nvSpPr>
      <xdr:spPr>
        <a:xfrm>
          <a:off x="8401050" y="3476625"/>
          <a:ext cx="4362450" cy="2143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 classement</a:t>
          </a:r>
          <a:r>
            <a:rPr lang="fr-FR" sz="1100" baseline="0"/>
            <a:t>, j'aimerai ne pas avoir d'égalité.</a:t>
          </a:r>
        </a:p>
        <a:p>
          <a:pPr algn="l"/>
          <a:r>
            <a:rPr lang="fr-FR" sz="1100" baseline="0"/>
            <a:t>Le classement se faisant d'abord sur le nombre de victoire et défaite mais ici Martin, Lucas et Arthur ont tous le même nombre de points (3)</a:t>
          </a:r>
        </a:p>
        <a:p>
          <a:pPr algn="l"/>
          <a:r>
            <a:rPr lang="fr-FR" sz="1100" baseline="0"/>
            <a:t>J'aimerai donc les départager à l'aide de la différence des points marqués et contre (colonne O)</a:t>
          </a:r>
        </a:p>
        <a:p>
          <a:pPr algn="l"/>
          <a:r>
            <a:rPr lang="fr-FR" sz="1100" baseline="0"/>
            <a:t>Donc je devrai avoir en classement</a:t>
          </a:r>
        </a:p>
        <a:p>
          <a:pPr algn="l"/>
          <a:r>
            <a:rPr lang="fr-FR" sz="1100" baseline="0"/>
            <a:t>1er Paul</a:t>
          </a:r>
        </a:p>
        <a:p>
          <a:pPr algn="l"/>
          <a:r>
            <a:rPr lang="fr-FR" sz="1100" baseline="0"/>
            <a:t>2ème Arthur</a:t>
          </a:r>
        </a:p>
        <a:p>
          <a:pPr algn="l"/>
          <a:r>
            <a:rPr lang="fr-FR" sz="1100" baseline="0"/>
            <a:t>3ème Martin</a:t>
          </a:r>
        </a:p>
        <a:p>
          <a:pPr algn="l"/>
          <a:r>
            <a:rPr lang="fr-FR" sz="1100" baseline="0"/>
            <a:t>4ème Lucas</a:t>
          </a:r>
        </a:p>
        <a:p>
          <a:pPr algn="l"/>
          <a:r>
            <a:rPr lang="fr-FR" sz="1100" baseline="0"/>
            <a:t>Le classement étant dynamique, j'aimerai qu'il le reste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"/>
  <sheetViews>
    <sheetView workbookViewId="0">
      <selection activeCell="N20" sqref="N20"/>
    </sheetView>
  </sheetViews>
  <sheetFormatPr baseColWidth="10" defaultRowHeight="15" x14ac:dyDescent="0.25"/>
  <cols>
    <col min="1" max="1" width="11.42578125" style="2" customWidth="1"/>
    <col min="2" max="5" width="11.42578125" style="2"/>
    <col min="6" max="6" width="3.140625" style="2" customWidth="1"/>
    <col min="7" max="16384" width="11.42578125" style="2"/>
  </cols>
  <sheetData>
    <row r="1" spans="1:20" ht="15.75" thickBot="1" x14ac:dyDescent="0.3"/>
    <row r="2" spans="1:20" ht="15.75" thickBot="1" x14ac:dyDescent="0.3">
      <c r="A2" s="4" t="s">
        <v>0</v>
      </c>
      <c r="B2" s="5" t="s">
        <v>4</v>
      </c>
      <c r="D2" s="8" t="s">
        <v>2</v>
      </c>
      <c r="E2" s="7" t="s">
        <v>6</v>
      </c>
    </row>
    <row r="3" spans="1:20" ht="15.75" thickBot="1" x14ac:dyDescent="0.3"/>
    <row r="4" spans="1:20" ht="15.75" thickBot="1" x14ac:dyDescent="0.3">
      <c r="A4" s="6" t="s">
        <v>1</v>
      </c>
      <c r="B4" s="7" t="s">
        <v>5</v>
      </c>
      <c r="D4" s="9" t="s">
        <v>3</v>
      </c>
      <c r="E4" s="7" t="s">
        <v>7</v>
      </c>
    </row>
    <row r="5" spans="1:20" ht="15.75" thickBot="1" x14ac:dyDescent="0.3"/>
    <row r="6" spans="1:20" ht="18.75" x14ac:dyDescent="0.25">
      <c r="A6" s="12" t="s">
        <v>8</v>
      </c>
      <c r="B6" s="13"/>
      <c r="C6" s="13"/>
      <c r="D6" s="13"/>
      <c r="E6" s="13"/>
      <c r="F6" s="13"/>
      <c r="G6" s="13"/>
      <c r="H6" s="13"/>
      <c r="I6" s="14"/>
    </row>
    <row r="7" spans="1:20" x14ac:dyDescent="0.25">
      <c r="A7" s="10"/>
      <c r="B7" s="11"/>
      <c r="C7" s="15"/>
      <c r="D7" s="16" t="s">
        <v>9</v>
      </c>
      <c r="E7" s="16" t="s">
        <v>13</v>
      </c>
      <c r="F7" s="16"/>
      <c r="G7" s="16"/>
      <c r="H7" s="16" t="s">
        <v>9</v>
      </c>
      <c r="I7" s="17" t="s">
        <v>13</v>
      </c>
    </row>
    <row r="8" spans="1:20" x14ac:dyDescent="0.25">
      <c r="A8" s="30" t="s">
        <v>14</v>
      </c>
      <c r="B8" s="31" t="s">
        <v>25</v>
      </c>
      <c r="C8" s="18" t="str">
        <f>B2</f>
        <v>Martin</v>
      </c>
      <c r="D8" s="19" t="s">
        <v>11</v>
      </c>
      <c r="E8" s="19">
        <v>7</v>
      </c>
      <c r="F8" s="19"/>
      <c r="G8" s="20" t="str">
        <f>B4</f>
        <v>Lucas</v>
      </c>
      <c r="H8" s="19" t="s">
        <v>10</v>
      </c>
      <c r="I8" s="21">
        <v>8</v>
      </c>
      <c r="L8" s="19" t="s">
        <v>20</v>
      </c>
      <c r="M8" s="19" t="s">
        <v>21</v>
      </c>
      <c r="N8" s="19" t="s">
        <v>22</v>
      </c>
      <c r="O8" s="19" t="s">
        <v>23</v>
      </c>
      <c r="S8" s="3">
        <f>IF(D8="V",3,IF(D8="E",1,IF(D8="D",0)))</f>
        <v>0</v>
      </c>
      <c r="T8" s="3">
        <f>IF(H8="V",3,IF(H8="E",1,IF(H8="D",0)))</f>
        <v>3</v>
      </c>
    </row>
    <row r="9" spans="1:20" x14ac:dyDescent="0.25">
      <c r="A9" s="32" t="s">
        <v>15</v>
      </c>
      <c r="B9" s="33" t="s">
        <v>26</v>
      </c>
      <c r="C9" s="22" t="str">
        <f>E2</f>
        <v>Arthur</v>
      </c>
      <c r="D9" s="19" t="s">
        <v>11</v>
      </c>
      <c r="E9" s="19">
        <v>2</v>
      </c>
      <c r="F9" s="19"/>
      <c r="G9" s="23" t="str">
        <f>E4</f>
        <v>Paul</v>
      </c>
      <c r="H9" s="19" t="s">
        <v>10</v>
      </c>
      <c r="I9" s="21">
        <v>6</v>
      </c>
      <c r="K9" s="38" t="str">
        <f>B2</f>
        <v>Martin</v>
      </c>
      <c r="L9" s="19">
        <f>SUM(S8,S10,S12)</f>
        <v>0</v>
      </c>
      <c r="M9" s="19">
        <f>SUM(E8,E10,E12)</f>
        <v>15</v>
      </c>
      <c r="N9" s="19">
        <f>SUM(I8,I10,I12)</f>
        <v>31</v>
      </c>
      <c r="O9" s="19">
        <f>M9-N9</f>
        <v>-16</v>
      </c>
      <c r="S9" s="3">
        <f>IF(D9="V",3,IF(D9="E",1,IF(D9="D",0)))</f>
        <v>0</v>
      </c>
      <c r="T9" s="3">
        <f>IF(H9="V",3,IF(H9="E",1,IF(H9="D",0)))</f>
        <v>3</v>
      </c>
    </row>
    <row r="10" spans="1:20" x14ac:dyDescent="0.25">
      <c r="A10" s="34" t="s">
        <v>16</v>
      </c>
      <c r="B10" s="35" t="s">
        <v>27</v>
      </c>
      <c r="C10" s="18" t="str">
        <f>B2</f>
        <v>Martin</v>
      </c>
      <c r="D10" s="19" t="s">
        <v>11</v>
      </c>
      <c r="E10" s="19">
        <v>2</v>
      </c>
      <c r="F10" s="19"/>
      <c r="G10" s="24" t="str">
        <f>E2</f>
        <v>Arthur</v>
      </c>
      <c r="H10" s="19" t="s">
        <v>10</v>
      </c>
      <c r="I10" s="21">
        <v>7</v>
      </c>
      <c r="K10" s="20" t="str">
        <f>B4</f>
        <v>Lucas</v>
      </c>
      <c r="L10" s="19">
        <f>SUM(S11,S13,T8)</f>
        <v>6</v>
      </c>
      <c r="M10" s="19">
        <f>SUM(E11,E13,I8)</f>
        <v>13</v>
      </c>
      <c r="N10" s="19">
        <f>SUM(I11,I13,E8)</f>
        <v>26</v>
      </c>
      <c r="O10" s="19">
        <f t="shared" ref="O10:O12" si="0">M10-N10</f>
        <v>-13</v>
      </c>
      <c r="S10" s="3">
        <f>IF(D10="V",3,IF(D10="E",1,IF(D10="D",0)))</f>
        <v>0</v>
      </c>
      <c r="T10" s="3">
        <f>IF(H10="V",3,IF(H10="E",1,IF(H10="D",0)))</f>
        <v>3</v>
      </c>
    </row>
    <row r="11" spans="1:20" x14ac:dyDescent="0.25">
      <c r="A11" s="30" t="s">
        <v>17</v>
      </c>
      <c r="B11" s="31" t="s">
        <v>28</v>
      </c>
      <c r="C11" s="25" t="str">
        <f>B4</f>
        <v>Lucas</v>
      </c>
      <c r="D11" s="19" t="s">
        <v>11</v>
      </c>
      <c r="E11" s="19">
        <v>0</v>
      </c>
      <c r="F11" s="19"/>
      <c r="G11" s="23" t="str">
        <f>E4</f>
        <v>Paul</v>
      </c>
      <c r="H11" s="19" t="s">
        <v>10</v>
      </c>
      <c r="I11" s="21">
        <v>15</v>
      </c>
      <c r="K11" s="24" t="str">
        <f>E2</f>
        <v>Arthur</v>
      </c>
      <c r="L11" s="19">
        <f>SUM(S9,T10,T13)</f>
        <v>3</v>
      </c>
      <c r="M11" s="19">
        <f>SUM(E9,I10,I13)</f>
        <v>13</v>
      </c>
      <c r="N11" s="19">
        <f>SUM(I9,E10,E13)</f>
        <v>13</v>
      </c>
      <c r="O11" s="19">
        <f t="shared" si="0"/>
        <v>0</v>
      </c>
      <c r="S11" s="3">
        <f>IF(D11="V",3,IF(D11="E",1,IF(D11="D",0)))</f>
        <v>0</v>
      </c>
      <c r="T11" s="3">
        <f>IF(H11="V",3,IF(H11="E",1,IF(H11="D",0)))</f>
        <v>3</v>
      </c>
    </row>
    <row r="12" spans="1:20" x14ac:dyDescent="0.25">
      <c r="A12" s="32" t="s">
        <v>18</v>
      </c>
      <c r="B12" s="33" t="s">
        <v>29</v>
      </c>
      <c r="C12" s="18" t="str">
        <f>B2</f>
        <v>Martin</v>
      </c>
      <c r="D12" s="19" t="s">
        <v>11</v>
      </c>
      <c r="E12" s="19">
        <v>6</v>
      </c>
      <c r="F12" s="19"/>
      <c r="G12" s="23" t="str">
        <f>E4</f>
        <v>Paul</v>
      </c>
      <c r="H12" s="19" t="s">
        <v>10</v>
      </c>
      <c r="I12" s="21">
        <v>16</v>
      </c>
      <c r="K12" s="23" t="str">
        <f>E4</f>
        <v>Paul</v>
      </c>
      <c r="L12" s="19">
        <f>SUM(T9,T11,T12)</f>
        <v>9</v>
      </c>
      <c r="M12" s="19">
        <f>SUM(I12,I11,I9)</f>
        <v>37</v>
      </c>
      <c r="N12" s="19">
        <f>SUM(E12,E11,E9)</f>
        <v>8</v>
      </c>
      <c r="O12" s="19">
        <f t="shared" si="0"/>
        <v>29</v>
      </c>
      <c r="S12" s="3">
        <f>IF(D12="V",3,IF(D12="E",1,IF(D12="D",0)))</f>
        <v>0</v>
      </c>
      <c r="T12" s="3">
        <f>IF(H12="V",3,IF(H12="E",1,IF(H12="D",0)))</f>
        <v>3</v>
      </c>
    </row>
    <row r="13" spans="1:20" ht="15.75" thickBot="1" x14ac:dyDescent="0.3">
      <c r="A13" s="36" t="s">
        <v>19</v>
      </c>
      <c r="B13" s="37" t="s">
        <v>30</v>
      </c>
      <c r="C13" s="26" t="str">
        <f>B4</f>
        <v>Lucas</v>
      </c>
      <c r="D13" s="27" t="s">
        <v>10</v>
      </c>
      <c r="E13" s="27">
        <v>5</v>
      </c>
      <c r="F13" s="27"/>
      <c r="G13" s="28" t="str">
        <f>E2</f>
        <v>Arthur</v>
      </c>
      <c r="H13" s="27" t="s">
        <v>11</v>
      </c>
      <c r="I13" s="29">
        <v>4</v>
      </c>
      <c r="S13" s="3">
        <f>IF(D13="V",3,IF(D13="E",1,IF(D13="D",0)))</f>
        <v>3</v>
      </c>
      <c r="T13" s="3">
        <f>IF(H13="V",3,IF(H13="E",1,IF(H13="D",0)))</f>
        <v>0</v>
      </c>
    </row>
    <row r="16" spans="1:20" x14ac:dyDescent="0.25">
      <c r="H16" s="19"/>
      <c r="I16" s="19" t="s">
        <v>24</v>
      </c>
      <c r="J16" s="19" t="s">
        <v>20</v>
      </c>
    </row>
    <row r="17" spans="8:10" x14ac:dyDescent="0.25">
      <c r="H17" s="19">
        <v>1</v>
      </c>
      <c r="I17" s="19" t="str">
        <f>INDEX($K$9:$K$12,MATCH(J17,$L$9:$L$12,))</f>
        <v>Paul</v>
      </c>
      <c r="J17" s="19">
        <f>LARGE($L$9:$L$12,1)</f>
        <v>9</v>
      </c>
    </row>
    <row r="18" spans="8:10" x14ac:dyDescent="0.25">
      <c r="H18" s="19">
        <v>2</v>
      </c>
      <c r="I18" s="19" t="str">
        <f>INDEX($K$9:$K$12,MATCH(J18,$L$9:$L$12,))</f>
        <v>Lucas</v>
      </c>
      <c r="J18" s="19">
        <f>LARGE($L$9:$L$12,2)</f>
        <v>6</v>
      </c>
    </row>
    <row r="19" spans="8:10" x14ac:dyDescent="0.25">
      <c r="H19" s="19">
        <v>3</v>
      </c>
      <c r="I19" s="19" t="str">
        <f>INDEX($K$9:$K$12,MATCH(J19,$L$9:$L$12,))</f>
        <v>Arthur</v>
      </c>
      <c r="J19" s="19">
        <f>LARGE($L$9:$L$12,3)</f>
        <v>3</v>
      </c>
    </row>
    <row r="20" spans="8:10" x14ac:dyDescent="0.25">
      <c r="H20" s="19">
        <v>4</v>
      </c>
      <c r="I20" s="19" t="str">
        <f>INDEX($K$9:$K$12,MATCH(J20,$L$9:$L$12,))</f>
        <v>Martin</v>
      </c>
      <c r="J20" s="19">
        <f>LARGE($L$9:$L$12,4)</f>
        <v>0</v>
      </c>
    </row>
  </sheetData>
  <sheetProtection selectLockedCells="1"/>
  <mergeCells count="1">
    <mergeCell ref="A6:I6"/>
  </mergeCells>
  <dataValidations count="2">
    <dataValidation type="list" allowBlank="1" showInputMessage="1" showErrorMessage="1" sqref="D8:D13 H8:H13">
      <formula1>Résultat</formula1>
    </dataValidation>
    <dataValidation type="list" allowBlank="1" showInputMessage="1" showErrorMessage="1" sqref="E8:E13 I8:I13">
      <formula1>score</formula1>
    </dataValidation>
  </dataValidations>
  <pageMargins left="0.25" right="0.25" top="0.75" bottom="0.75" header="0.3" footer="0.3"/>
  <pageSetup paperSize="9" orientation="landscape" horizontalDpi="0" verticalDpi="0" r:id="rId1"/>
  <ignoredErrors>
    <ignoredError sqref="G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workbookViewId="0">
      <selection activeCell="K22" sqref="K22"/>
    </sheetView>
  </sheetViews>
  <sheetFormatPr baseColWidth="10" defaultRowHeight="15" x14ac:dyDescent="0.25"/>
  <cols>
    <col min="1" max="1" width="11.42578125" style="2" customWidth="1"/>
    <col min="2" max="5" width="11.42578125" style="2"/>
    <col min="6" max="6" width="3.140625" style="2" customWidth="1"/>
    <col min="7" max="16384" width="11.42578125" style="2"/>
  </cols>
  <sheetData>
    <row r="1" spans="1:20" ht="15.75" thickBot="1" x14ac:dyDescent="0.3"/>
    <row r="2" spans="1:20" ht="15.75" thickBot="1" x14ac:dyDescent="0.3">
      <c r="A2" s="4" t="s">
        <v>0</v>
      </c>
      <c r="B2" s="5" t="s">
        <v>4</v>
      </c>
      <c r="D2" s="8" t="s">
        <v>2</v>
      </c>
      <c r="E2" s="7" t="s">
        <v>6</v>
      </c>
    </row>
    <row r="3" spans="1:20" ht="15.75" thickBot="1" x14ac:dyDescent="0.3"/>
    <row r="4" spans="1:20" ht="15.75" thickBot="1" x14ac:dyDescent="0.3">
      <c r="A4" s="6" t="s">
        <v>1</v>
      </c>
      <c r="B4" s="7" t="s">
        <v>5</v>
      </c>
      <c r="D4" s="9" t="s">
        <v>3</v>
      </c>
      <c r="E4" s="7" t="s">
        <v>7</v>
      </c>
    </row>
    <row r="5" spans="1:20" ht="15.75" thickBot="1" x14ac:dyDescent="0.3"/>
    <row r="6" spans="1:20" ht="18.75" x14ac:dyDescent="0.25">
      <c r="A6" s="12" t="s">
        <v>8</v>
      </c>
      <c r="B6" s="13"/>
      <c r="C6" s="13"/>
      <c r="D6" s="13"/>
      <c r="E6" s="13"/>
      <c r="F6" s="13"/>
      <c r="G6" s="13"/>
      <c r="H6" s="13"/>
      <c r="I6" s="14"/>
    </row>
    <row r="7" spans="1:20" x14ac:dyDescent="0.25">
      <c r="A7" s="10"/>
      <c r="B7" s="11"/>
      <c r="C7" s="15"/>
      <c r="D7" s="16" t="s">
        <v>9</v>
      </c>
      <c r="E7" s="16" t="s">
        <v>13</v>
      </c>
      <c r="F7" s="16"/>
      <c r="G7" s="16"/>
      <c r="H7" s="16" t="s">
        <v>9</v>
      </c>
      <c r="I7" s="17" t="s">
        <v>13</v>
      </c>
    </row>
    <row r="8" spans="1:20" x14ac:dyDescent="0.25">
      <c r="A8" s="30" t="s">
        <v>14</v>
      </c>
      <c r="B8" s="31" t="s">
        <v>25</v>
      </c>
      <c r="C8" s="18" t="str">
        <f>B2</f>
        <v>Martin</v>
      </c>
      <c r="D8" s="19" t="s">
        <v>10</v>
      </c>
      <c r="E8" s="19">
        <v>7</v>
      </c>
      <c r="F8" s="19"/>
      <c r="G8" s="20" t="str">
        <f>B4</f>
        <v>Lucas</v>
      </c>
      <c r="H8" s="19" t="s">
        <v>11</v>
      </c>
      <c r="I8" s="21">
        <v>5</v>
      </c>
      <c r="L8" s="19" t="s">
        <v>20</v>
      </c>
      <c r="M8" s="19" t="s">
        <v>21</v>
      </c>
      <c r="N8" s="19" t="s">
        <v>22</v>
      </c>
      <c r="O8" s="19" t="s">
        <v>23</v>
      </c>
      <c r="S8" s="3">
        <f>IF(D8="V",3,IF(D8="E",1,IF(D8="D",0)))</f>
        <v>3</v>
      </c>
      <c r="T8" s="3">
        <f>IF(H8="V",3,IF(H8="E",1,IF(H8="D",0)))</f>
        <v>0</v>
      </c>
    </row>
    <row r="9" spans="1:20" x14ac:dyDescent="0.25">
      <c r="A9" s="32" t="s">
        <v>15</v>
      </c>
      <c r="B9" s="33" t="s">
        <v>26</v>
      </c>
      <c r="C9" s="22" t="str">
        <f>E2</f>
        <v>Arthur</v>
      </c>
      <c r="D9" s="19" t="s">
        <v>11</v>
      </c>
      <c r="E9" s="19">
        <v>2</v>
      </c>
      <c r="F9" s="19"/>
      <c r="G9" s="23" t="str">
        <f>E4</f>
        <v>Paul</v>
      </c>
      <c r="H9" s="19" t="s">
        <v>10</v>
      </c>
      <c r="I9" s="21">
        <v>6</v>
      </c>
      <c r="K9" s="38" t="str">
        <f>B2</f>
        <v>Martin</v>
      </c>
      <c r="L9" s="19">
        <f>SUM(S8,S10,S12)</f>
        <v>3</v>
      </c>
      <c r="M9" s="19">
        <f>SUM(E8,E10,E12)</f>
        <v>15</v>
      </c>
      <c r="N9" s="19">
        <f>SUM(I8,I10,I12)</f>
        <v>28</v>
      </c>
      <c r="O9" s="19">
        <f>M9-N9</f>
        <v>-13</v>
      </c>
      <c r="S9" s="3">
        <f>IF(D9="V",3,IF(D9="E",1,IF(D9="D",0)))</f>
        <v>0</v>
      </c>
      <c r="T9" s="3">
        <f>IF(H9="V",3,IF(H9="E",1,IF(H9="D",0)))</f>
        <v>3</v>
      </c>
    </row>
    <row r="10" spans="1:20" x14ac:dyDescent="0.25">
      <c r="A10" s="34" t="s">
        <v>16</v>
      </c>
      <c r="B10" s="35" t="s">
        <v>27</v>
      </c>
      <c r="C10" s="18" t="str">
        <f>B2</f>
        <v>Martin</v>
      </c>
      <c r="D10" s="19" t="s">
        <v>11</v>
      </c>
      <c r="E10" s="19">
        <v>2</v>
      </c>
      <c r="F10" s="19"/>
      <c r="G10" s="24" t="str">
        <f>E2</f>
        <v>Arthur</v>
      </c>
      <c r="H10" s="19" t="s">
        <v>10</v>
      </c>
      <c r="I10" s="21">
        <v>7</v>
      </c>
      <c r="K10" s="20" t="str">
        <f>B4</f>
        <v>Lucas</v>
      </c>
      <c r="L10" s="19">
        <f>SUM(S11,S13,T8)</f>
        <v>3</v>
      </c>
      <c r="M10" s="19">
        <f>SUM(E11,E13,I8)</f>
        <v>10</v>
      </c>
      <c r="N10" s="19">
        <f>SUM(I11,I13,E8)</f>
        <v>26</v>
      </c>
      <c r="O10" s="19">
        <f t="shared" ref="O10:O12" si="0">M10-N10</f>
        <v>-16</v>
      </c>
      <c r="S10" s="3">
        <f>IF(D10="V",3,IF(D10="E",1,IF(D10="D",0)))</f>
        <v>0</v>
      </c>
      <c r="T10" s="3">
        <f>IF(H10="V",3,IF(H10="E",1,IF(H10="D",0)))</f>
        <v>3</v>
      </c>
    </row>
    <row r="11" spans="1:20" x14ac:dyDescent="0.25">
      <c r="A11" s="30" t="s">
        <v>17</v>
      </c>
      <c r="B11" s="31" t="s">
        <v>28</v>
      </c>
      <c r="C11" s="25" t="str">
        <f>B4</f>
        <v>Lucas</v>
      </c>
      <c r="D11" s="19" t="s">
        <v>11</v>
      </c>
      <c r="E11" s="19">
        <v>0</v>
      </c>
      <c r="F11" s="19"/>
      <c r="G11" s="23" t="str">
        <f>E4</f>
        <v>Paul</v>
      </c>
      <c r="H11" s="19" t="s">
        <v>10</v>
      </c>
      <c r="I11" s="21">
        <v>15</v>
      </c>
      <c r="K11" s="24" t="str">
        <f>E2</f>
        <v>Arthur</v>
      </c>
      <c r="L11" s="19">
        <f>SUM(S9,T10,T13)</f>
        <v>3</v>
      </c>
      <c r="M11" s="19">
        <f>SUM(E9,I10,I13)</f>
        <v>13</v>
      </c>
      <c r="N11" s="19">
        <f>SUM(I9,E10,E13)</f>
        <v>13</v>
      </c>
      <c r="O11" s="19">
        <f t="shared" si="0"/>
        <v>0</v>
      </c>
      <c r="S11" s="3">
        <f>IF(D11="V",3,IF(D11="E",1,IF(D11="D",0)))</f>
        <v>0</v>
      </c>
      <c r="T11" s="3">
        <f>IF(H11="V",3,IF(H11="E",1,IF(H11="D",0)))</f>
        <v>3</v>
      </c>
    </row>
    <row r="12" spans="1:20" x14ac:dyDescent="0.25">
      <c r="A12" s="32" t="s">
        <v>18</v>
      </c>
      <c r="B12" s="33" t="s">
        <v>29</v>
      </c>
      <c r="C12" s="18" t="str">
        <f>B2</f>
        <v>Martin</v>
      </c>
      <c r="D12" s="19" t="s">
        <v>11</v>
      </c>
      <c r="E12" s="19">
        <v>6</v>
      </c>
      <c r="F12" s="19"/>
      <c r="G12" s="23" t="str">
        <f>E4</f>
        <v>Paul</v>
      </c>
      <c r="H12" s="19" t="s">
        <v>10</v>
      </c>
      <c r="I12" s="21">
        <v>16</v>
      </c>
      <c r="K12" s="23" t="str">
        <f>E4</f>
        <v>Paul</v>
      </c>
      <c r="L12" s="19">
        <f>SUM(T9,T11,T12)</f>
        <v>9</v>
      </c>
      <c r="M12" s="19">
        <f>SUM(I12,I11,I9)</f>
        <v>37</v>
      </c>
      <c r="N12" s="19">
        <f>SUM(E12,E11,E9)</f>
        <v>8</v>
      </c>
      <c r="O12" s="19">
        <f t="shared" si="0"/>
        <v>29</v>
      </c>
      <c r="S12" s="3">
        <f>IF(D12="V",3,IF(D12="E",1,IF(D12="D",0)))</f>
        <v>0</v>
      </c>
      <c r="T12" s="3">
        <f>IF(H12="V",3,IF(H12="E",1,IF(H12="D",0)))</f>
        <v>3</v>
      </c>
    </row>
    <row r="13" spans="1:20" ht="15.75" thickBot="1" x14ac:dyDescent="0.3">
      <c r="A13" s="36" t="s">
        <v>19</v>
      </c>
      <c r="B13" s="37" t="s">
        <v>30</v>
      </c>
      <c r="C13" s="26" t="str">
        <f>B4</f>
        <v>Lucas</v>
      </c>
      <c r="D13" s="27" t="s">
        <v>10</v>
      </c>
      <c r="E13" s="27">
        <v>5</v>
      </c>
      <c r="F13" s="27"/>
      <c r="G13" s="28" t="str">
        <f>E2</f>
        <v>Arthur</v>
      </c>
      <c r="H13" s="27" t="s">
        <v>11</v>
      </c>
      <c r="I13" s="29">
        <v>4</v>
      </c>
      <c r="S13" s="3">
        <f>IF(D13="V",3,IF(D13="E",1,IF(D13="D",0)))</f>
        <v>3</v>
      </c>
      <c r="T13" s="3">
        <f>IF(H13="V",3,IF(H13="E",1,IF(H13="D",0)))</f>
        <v>0</v>
      </c>
    </row>
    <row r="16" spans="1:20" x14ac:dyDescent="0.25">
      <c r="H16" s="19"/>
      <c r="I16" s="19" t="s">
        <v>24</v>
      </c>
      <c r="J16" s="19" t="s">
        <v>20</v>
      </c>
    </row>
    <row r="17" spans="8:10" x14ac:dyDescent="0.25">
      <c r="H17" s="19">
        <v>1</v>
      </c>
      <c r="I17" s="19" t="str">
        <f>INDEX($K$9:$K$12,MATCH(J17,$L$9:$L$12,))</f>
        <v>Paul</v>
      </c>
      <c r="J17" s="19">
        <f>LARGE($L$9:$L$12,1)</f>
        <v>9</v>
      </c>
    </row>
    <row r="18" spans="8:10" x14ac:dyDescent="0.25">
      <c r="H18" s="19">
        <v>2</v>
      </c>
      <c r="I18" s="19" t="str">
        <f>INDEX($K$9:$K$12,MATCH(J18,$L$9:$L$12,))</f>
        <v>Martin</v>
      </c>
      <c r="J18" s="19">
        <f>LARGE($L$9:$L$12,2)</f>
        <v>3</v>
      </c>
    </row>
    <row r="19" spans="8:10" x14ac:dyDescent="0.25">
      <c r="H19" s="19">
        <v>3</v>
      </c>
      <c r="I19" s="19" t="str">
        <f>INDEX($K$9:$K$12,MATCH(J19,$L$9:$L$12,))</f>
        <v>Martin</v>
      </c>
      <c r="J19" s="19">
        <f>LARGE($L$9:$L$12,3)</f>
        <v>3</v>
      </c>
    </row>
    <row r="20" spans="8:10" x14ac:dyDescent="0.25">
      <c r="H20" s="19">
        <v>4</v>
      </c>
      <c r="I20" s="19" t="str">
        <f>INDEX($K$9:$K$12,MATCH(J20,$L$9:$L$12,))</f>
        <v>Martin</v>
      </c>
      <c r="J20" s="19">
        <f>LARGE($L$9:$L$12,4)</f>
        <v>3</v>
      </c>
    </row>
  </sheetData>
  <sheetProtection selectLockedCells="1"/>
  <mergeCells count="1">
    <mergeCell ref="A6:I6"/>
  </mergeCells>
  <dataValidations count="2">
    <dataValidation type="list" allowBlank="1" showInputMessage="1" showErrorMessage="1" sqref="E8:E13 I8:I13">
      <formula1>score</formula1>
    </dataValidation>
    <dataValidation type="list" allowBlank="1" showInputMessage="1" showErrorMessage="1" sqref="D8:D13 H8:H13">
      <formula1>Résultat</formula1>
    </dataValidation>
  </dataValidations>
  <pageMargins left="0.25" right="0.25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D26"/>
  <sheetViews>
    <sheetView workbookViewId="0">
      <selection activeCell="D5" sqref="D5:D26"/>
    </sheetView>
  </sheetViews>
  <sheetFormatPr baseColWidth="10" defaultRowHeight="15" x14ac:dyDescent="0.25"/>
  <cols>
    <col min="1" max="16384" width="11.42578125" style="1"/>
  </cols>
  <sheetData>
    <row r="5" spans="3:4" x14ac:dyDescent="0.25">
      <c r="C5" s="1" t="s">
        <v>10</v>
      </c>
      <c r="D5" s="1">
        <v>0</v>
      </c>
    </row>
    <row r="6" spans="3:4" x14ac:dyDescent="0.25">
      <c r="C6" s="1" t="s">
        <v>12</v>
      </c>
      <c r="D6" s="1">
        <v>1</v>
      </c>
    </row>
    <row r="7" spans="3:4" x14ac:dyDescent="0.25">
      <c r="C7" s="1" t="s">
        <v>11</v>
      </c>
      <c r="D7" s="1">
        <v>2</v>
      </c>
    </row>
    <row r="8" spans="3:4" x14ac:dyDescent="0.25">
      <c r="D8" s="1">
        <v>3</v>
      </c>
    </row>
    <row r="9" spans="3:4" x14ac:dyDescent="0.25">
      <c r="D9" s="1">
        <v>4</v>
      </c>
    </row>
    <row r="10" spans="3:4" x14ac:dyDescent="0.25">
      <c r="D10" s="1">
        <v>5</v>
      </c>
    </row>
    <row r="11" spans="3:4" x14ac:dyDescent="0.25">
      <c r="D11" s="1">
        <v>6</v>
      </c>
    </row>
    <row r="12" spans="3:4" x14ac:dyDescent="0.25">
      <c r="D12" s="1">
        <v>7</v>
      </c>
    </row>
    <row r="13" spans="3:4" x14ac:dyDescent="0.25">
      <c r="D13" s="1">
        <v>8</v>
      </c>
    </row>
    <row r="14" spans="3:4" x14ac:dyDescent="0.25">
      <c r="D14" s="1">
        <v>9</v>
      </c>
    </row>
    <row r="15" spans="3:4" x14ac:dyDescent="0.25">
      <c r="D15" s="1">
        <v>10</v>
      </c>
    </row>
    <row r="16" spans="3:4" x14ac:dyDescent="0.25">
      <c r="D16" s="1">
        <v>11</v>
      </c>
    </row>
    <row r="17" spans="4:4" x14ac:dyDescent="0.25">
      <c r="D17" s="1">
        <v>12</v>
      </c>
    </row>
    <row r="18" spans="4:4" x14ac:dyDescent="0.25">
      <c r="D18" s="1">
        <v>13</v>
      </c>
    </row>
    <row r="19" spans="4:4" x14ac:dyDescent="0.25">
      <c r="D19" s="1">
        <v>14</v>
      </c>
    </row>
    <row r="20" spans="4:4" x14ac:dyDescent="0.25">
      <c r="D20" s="1">
        <v>15</v>
      </c>
    </row>
    <row r="21" spans="4:4" x14ac:dyDescent="0.25">
      <c r="D21" s="1">
        <v>16</v>
      </c>
    </row>
    <row r="22" spans="4:4" x14ac:dyDescent="0.25">
      <c r="D22" s="1">
        <v>17</v>
      </c>
    </row>
    <row r="23" spans="4:4" x14ac:dyDescent="0.25">
      <c r="D23" s="1">
        <v>18</v>
      </c>
    </row>
    <row r="24" spans="4:4" x14ac:dyDescent="0.25">
      <c r="D24" s="1">
        <v>19</v>
      </c>
    </row>
    <row r="25" spans="4:4" x14ac:dyDescent="0.25">
      <c r="D25" s="1">
        <v>20</v>
      </c>
    </row>
    <row r="26" spans="4:4" x14ac:dyDescent="0.25">
      <c r="D26" s="1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Sans égalité</vt:lpstr>
      <vt:lpstr>Avec égalité</vt:lpstr>
      <vt:lpstr>Feuil2</vt:lpstr>
      <vt:lpstr>Résultat</vt:lpstr>
      <vt:lpstr>score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Sylvain Chevalier</cp:lastModifiedBy>
  <dcterms:created xsi:type="dcterms:W3CDTF">2021-10-14T13:11:03Z</dcterms:created>
  <dcterms:modified xsi:type="dcterms:W3CDTF">2021-10-15T07:09:26Z</dcterms:modified>
</cp:coreProperties>
</file>