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ctivusgroup-my.sharepoint.com/personal/anthony_liuzzo_activus-group_fr/Documents/Bureau/"/>
    </mc:Choice>
  </mc:AlternateContent>
  <xr:revisionPtr revIDLastSave="58" documentId="8_{DF6DFF84-87D9-43B6-A971-2164319F7ACE}" xr6:coauthVersionLast="47" xr6:coauthVersionMax="47" xr10:uidLastSave="{7ECD748D-4F5A-44F3-9999-F79DB5AE6891}"/>
  <bookViews>
    <workbookView xWindow="-120" yWindow="-120" windowWidth="20730" windowHeight="11160" xr2:uid="{EF4EAFC3-A745-4411-B758-F607141D2488}"/>
  </bookViews>
  <sheets>
    <sheet name="Devis" sheetId="13" r:id="rId1"/>
    <sheet name="Matrice" sheetId="12" r:id="rId2"/>
    <sheet name="Archivage" sheetId="7" r:id="rId3"/>
    <sheet name="Historique archivage" sheetId="17" r:id="rId4"/>
  </sheets>
  <definedNames>
    <definedName name="_xlnm._FilterDatabase" localSheetId="0" hidden="1">Devis!#REF!</definedName>
    <definedName name="_xlnm._FilterDatabase" localSheetId="3" hidden="1">'Historique archivage'!$A$1:$J$11</definedName>
    <definedName name="_motPasse">#REF!</definedName>
    <definedName name="_rubriques">#REF!</definedName>
    <definedName name="_utilisateur">#REF!</definedName>
    <definedName name="Attaché_commercial" localSheetId="0">Devis!$I$5:$L$6</definedName>
    <definedName name="Bleu">Devis!$J$30</definedName>
    <definedName name="Client">Devis!$A$14</definedName>
    <definedName name="Commercial">Devis!$I$5</definedName>
    <definedName name="Date" localSheetId="0">Devis!$K$1</definedName>
    <definedName name="NomC" localSheetId="0">Devis!$I$5</definedName>
    <definedName name="NumDevis" localSheetId="0">Devis!$K$2</definedName>
    <definedName name="Numero">Archivage!$A$3</definedName>
    <definedName name="Numjour">Archivage!$B$3</definedName>
    <definedName name="Produit">OFFSET(#REF!,,,COUNTA(#REF!),COUNTA(#REF!))</definedName>
    <definedName name="TOTAL_HT">Devis!$L$30</definedName>
    <definedName name="TOTAL_TTC">Devis!$L$32</definedName>
    <definedName name="TVA">Devis!$L$31</definedName>
    <definedName name="_xlnm.Print_Area" localSheetId="0">Devis!$A$1:$L$66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13" l="1"/>
  <c r="J29" i="13"/>
  <c r="L29" i="13" s="1"/>
  <c r="D28" i="13"/>
  <c r="J28" i="13"/>
  <c r="L28" i="13" s="1"/>
  <c r="J27" i="13"/>
  <c r="L27" i="13" s="1"/>
  <c r="L30" i="13" s="1"/>
  <c r="D27" i="13"/>
  <c r="K1" i="13"/>
  <c r="H15" i="13" l="1"/>
  <c r="I6" i="13"/>
  <c r="I7" i="13"/>
  <c r="I8" i="13"/>
  <c r="I9" i="13"/>
  <c r="A16" i="13"/>
  <c r="A15" i="13"/>
  <c r="A14" i="13"/>
  <c r="H16" i="13"/>
  <c r="H14" i="13"/>
  <c r="I3" i="13"/>
  <c r="J32" i="17" l="1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62" i="17"/>
  <c r="J63" i="17"/>
  <c r="J64" i="17"/>
  <c r="J65" i="17"/>
  <c r="J66" i="17"/>
  <c r="J67" i="17"/>
  <c r="J68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3" i="17"/>
  <c r="J84" i="17"/>
  <c r="J85" i="17"/>
  <c r="J86" i="17"/>
  <c r="J87" i="17"/>
  <c r="J88" i="17"/>
  <c r="J89" i="17"/>
  <c r="J90" i="17"/>
  <c r="J91" i="17"/>
  <c r="J92" i="17"/>
  <c r="J93" i="17"/>
  <c r="J94" i="17"/>
  <c r="J95" i="17"/>
  <c r="J96" i="17"/>
  <c r="J97" i="17"/>
  <c r="J98" i="17"/>
  <c r="J99" i="17"/>
  <c r="J100" i="17"/>
  <c r="J101" i="17"/>
  <c r="J102" i="17"/>
  <c r="J103" i="17"/>
  <c r="J104" i="17"/>
  <c r="J105" i="17"/>
  <c r="J106" i="17"/>
  <c r="J107" i="17"/>
  <c r="J108" i="17"/>
  <c r="J109" i="17"/>
  <c r="J110" i="17"/>
  <c r="J111" i="17"/>
  <c r="J112" i="17"/>
  <c r="J113" i="17"/>
  <c r="J114" i="17"/>
  <c r="J115" i="17"/>
  <c r="J116" i="17"/>
  <c r="J117" i="17"/>
  <c r="J118" i="17"/>
  <c r="J119" i="17"/>
  <c r="J120" i="17"/>
  <c r="J121" i="17"/>
  <c r="J122" i="17"/>
  <c r="J123" i="17"/>
  <c r="J124" i="17"/>
  <c r="J125" i="17"/>
  <c r="J126" i="17"/>
  <c r="J127" i="17"/>
  <c r="J128" i="17"/>
  <c r="J129" i="17"/>
  <c r="J130" i="17"/>
  <c r="J131" i="17"/>
  <c r="J132" i="17"/>
  <c r="J133" i="17"/>
  <c r="J134" i="17"/>
  <c r="J135" i="17"/>
  <c r="J136" i="17"/>
  <c r="J137" i="17"/>
  <c r="J138" i="17"/>
  <c r="J139" i="17"/>
  <c r="J140" i="17"/>
  <c r="J141" i="17"/>
  <c r="J142" i="17"/>
  <c r="J143" i="17"/>
  <c r="J144" i="17"/>
  <c r="J145" i="17"/>
  <c r="J146" i="17"/>
  <c r="J147" i="17"/>
  <c r="J148" i="17"/>
  <c r="J149" i="17"/>
  <c r="J150" i="17"/>
  <c r="J151" i="17"/>
  <c r="J152" i="17"/>
  <c r="J153" i="17"/>
  <c r="J154" i="17"/>
  <c r="J155" i="17"/>
  <c r="J156" i="17"/>
  <c r="J157" i="17"/>
  <c r="J158" i="17"/>
  <c r="J159" i="17"/>
  <c r="J160" i="17"/>
  <c r="J161" i="17"/>
  <c r="J162" i="17"/>
  <c r="J163" i="17"/>
  <c r="J164" i="17"/>
  <c r="J165" i="17"/>
  <c r="J166" i="17"/>
  <c r="J167" i="17"/>
  <c r="J168" i="17"/>
  <c r="J169" i="17"/>
  <c r="J170" i="17"/>
  <c r="J171" i="17"/>
  <c r="J172" i="17"/>
  <c r="J173" i="17"/>
  <c r="J174" i="17"/>
  <c r="J175" i="17"/>
  <c r="J176" i="17"/>
  <c r="J177" i="17"/>
  <c r="J178" i="17"/>
  <c r="J179" i="17"/>
  <c r="J180" i="17"/>
  <c r="J181" i="17"/>
  <c r="J182" i="17"/>
  <c r="J183" i="17"/>
  <c r="J184" i="17"/>
  <c r="J185" i="17"/>
  <c r="J186" i="17"/>
  <c r="J187" i="17"/>
  <c r="J188" i="17"/>
  <c r="J189" i="17"/>
  <c r="J190" i="17"/>
  <c r="J191" i="17"/>
  <c r="J192" i="17"/>
  <c r="J193" i="17"/>
  <c r="J194" i="17"/>
  <c r="J195" i="17"/>
  <c r="J196" i="17"/>
  <c r="J197" i="17"/>
  <c r="J198" i="17"/>
  <c r="J199" i="17"/>
  <c r="J200" i="17"/>
  <c r="J201" i="17"/>
  <c r="J202" i="17"/>
  <c r="J203" i="17"/>
  <c r="J204" i="17"/>
  <c r="J205" i="17"/>
  <c r="J206" i="17"/>
  <c r="J207" i="17"/>
  <c r="J208" i="17"/>
  <c r="J209" i="17"/>
  <c r="J210" i="17"/>
  <c r="J211" i="17"/>
  <c r="J212" i="17"/>
  <c r="J213" i="17"/>
  <c r="J214" i="17"/>
  <c r="J215" i="17"/>
  <c r="J216" i="17"/>
  <c r="J217" i="17"/>
  <c r="J218" i="17"/>
  <c r="J219" i="17"/>
  <c r="J220" i="17"/>
  <c r="J221" i="17"/>
  <c r="J222" i="17"/>
  <c r="J223" i="17"/>
  <c r="J224" i="17"/>
  <c r="J225" i="17"/>
  <c r="J226" i="17"/>
  <c r="J227" i="17"/>
  <c r="J228" i="17"/>
  <c r="J229" i="17"/>
  <c r="J230" i="17"/>
  <c r="J231" i="17"/>
  <c r="J232" i="17"/>
  <c r="J233" i="17"/>
  <c r="J234" i="17"/>
  <c r="J235" i="17"/>
  <c r="J236" i="17"/>
  <c r="J237" i="17"/>
  <c r="J238" i="17"/>
  <c r="J239" i="17"/>
  <c r="J240" i="17"/>
  <c r="J241" i="17"/>
  <c r="J242" i="17"/>
  <c r="J243" i="17"/>
  <c r="J244" i="17"/>
  <c r="J245" i="17"/>
  <c r="J246" i="17"/>
  <c r="J247" i="17"/>
  <c r="J248" i="17"/>
  <c r="J249" i="17"/>
  <c r="J250" i="17"/>
  <c r="J251" i="17"/>
  <c r="J252" i="17"/>
  <c r="J253" i="17"/>
  <c r="J254" i="17"/>
  <c r="J255" i="17"/>
  <c r="J256" i="17"/>
  <c r="J257" i="17"/>
  <c r="J258" i="17"/>
  <c r="J259" i="17"/>
  <c r="J260" i="17"/>
  <c r="J261" i="17"/>
  <c r="J262" i="17"/>
  <c r="J263" i="17"/>
  <c r="J264" i="17"/>
  <c r="J265" i="17"/>
  <c r="J266" i="17"/>
  <c r="J267" i="17"/>
  <c r="J268" i="17"/>
  <c r="J269" i="17"/>
  <c r="J270" i="17"/>
  <c r="J271" i="17"/>
  <c r="J272" i="17"/>
  <c r="J273" i="17"/>
  <c r="J274" i="17"/>
  <c r="J275" i="17"/>
  <c r="J276" i="17"/>
  <c r="J277" i="17"/>
  <c r="J278" i="17"/>
  <c r="J279" i="17"/>
  <c r="J280" i="17"/>
  <c r="J281" i="17"/>
  <c r="J282" i="17"/>
  <c r="J283" i="17"/>
  <c r="J284" i="17"/>
  <c r="J285" i="17"/>
  <c r="J286" i="17"/>
  <c r="J287" i="17"/>
  <c r="J288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L31" i="13" l="1"/>
  <c r="L32" i="13" s="1"/>
</calcChain>
</file>

<file path=xl/sharedStrings.xml><?xml version="1.0" encoding="utf-8"?>
<sst xmlns="http://schemas.openxmlformats.org/spreadsheetml/2006/main" count="71" uniqueCount="64">
  <si>
    <t>Date de devis :</t>
  </si>
  <si>
    <t>N° Devis :</t>
  </si>
  <si>
    <t>Adresse de livraison :</t>
  </si>
  <si>
    <t>Référence</t>
  </si>
  <si>
    <t>Désignation produit</t>
  </si>
  <si>
    <t>Qté</t>
  </si>
  <si>
    <t>Prix net HT</t>
  </si>
  <si>
    <t>TVA 20%</t>
  </si>
  <si>
    <t>Montant T.T.C  en €</t>
  </si>
  <si>
    <t>A</t>
  </si>
  <si>
    <t>B</t>
  </si>
  <si>
    <t>C</t>
  </si>
  <si>
    <t>D</t>
  </si>
  <si>
    <t>E</t>
  </si>
  <si>
    <t>F</t>
  </si>
  <si>
    <t>Sur stock</t>
  </si>
  <si>
    <t>1 semaine</t>
  </si>
  <si>
    <t>2 semaines</t>
  </si>
  <si>
    <t>3 semaines</t>
  </si>
  <si>
    <t>4 semaines</t>
  </si>
  <si>
    <t>Délai à confirmer</t>
  </si>
  <si>
    <t>Trois ans sur site</t>
  </si>
  <si>
    <t>Trois ans dont la première année sur site</t>
  </si>
  <si>
    <t>Un an sur site</t>
  </si>
  <si>
    <t>Trois ans retour en atelier</t>
  </si>
  <si>
    <t>Un an retour en atelier</t>
  </si>
  <si>
    <t>Garantie particulière définie en annexe</t>
  </si>
  <si>
    <t>NOM DU PROJET :</t>
  </si>
  <si>
    <t>Archivage</t>
  </si>
  <si>
    <t>Num Du jour</t>
  </si>
  <si>
    <t>Bonjour,</t>
  </si>
  <si>
    <t>Adresse de Facturation :</t>
  </si>
  <si>
    <t>a) Délais à ce jour</t>
  </si>
  <si>
    <t xml:space="preserve"> b) Type de garantie constructeur</t>
  </si>
  <si>
    <t>Suite à votre demande, nous avons le plaisir de vous confirmer ci-dessous notre offre de prix concernant le service suivant :</t>
  </si>
  <si>
    <t>Prix unitaire HT</t>
  </si>
  <si>
    <t>a)/b)</t>
  </si>
  <si>
    <t>Numéro de Devis</t>
  </si>
  <si>
    <t>Date</t>
  </si>
  <si>
    <t>Destinataire</t>
  </si>
  <si>
    <t>société</t>
  </si>
  <si>
    <t>compte client</t>
  </si>
  <si>
    <t>TOTAL HT</t>
  </si>
  <si>
    <t>TOTAL TTC</t>
  </si>
  <si>
    <t>TVA</t>
  </si>
  <si>
    <t>AL 0001 09</t>
  </si>
  <si>
    <t>AL 0010 10</t>
  </si>
  <si>
    <t>Signé</t>
  </si>
  <si>
    <t>Montant H.T en €</t>
  </si>
  <si>
    <t>Date de fin 30 Jours</t>
  </si>
  <si>
    <t xml:space="preserve">À l'attention de </t>
  </si>
  <si>
    <t>DEEE HT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</si>
  <si>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</si>
  <si>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</si>
  <si>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</si>
  <si>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</si>
  <si>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</si>
  <si>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</si>
  <si>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</si>
  <si>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</si>
  <si>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</si>
  <si>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/>
  </si>
  <si>
    <t>COM 191121 - 002AL V2</t>
  </si>
  <si>
    <t>Saisir compte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</si>
</sst>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164" formatCode="&quot;€&quot;#,##0.00_);\(&quot;€&quot;#,##0.00\)"/>
    <numFmt numFmtId="165" formatCode="#,##0.00\ &quot;€&quot;"/>
    <numFmt numFmtId="166" formatCode="&quot;&quot;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000000"/>
      <name val="Arial"/>
      <family val="2"/>
    </font>
    <font>
      <i/>
      <sz val="10"/>
      <color theme="1"/>
      <name val="Calibri"/>
      <family val="2"/>
      <scheme val="minor"/>
    </font>
    <font>
      <u/>
      <sz val="9"/>
      <color theme="1"/>
      <name val="Century Gothic"/>
      <family val="2"/>
    </font>
    <font>
      <sz val="10"/>
      <name val="Verdana"/>
      <family val="2"/>
    </font>
    <font>
      <sz val="11"/>
      <color theme="1"/>
      <name val="Century Gothic"/>
      <family val="2"/>
    </font>
    <font>
      <b/>
      <sz val="11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u/>
      <sz val="10"/>
      <color indexed="12"/>
      <name val="Verdana"/>
      <family val="2"/>
    </font>
    <font>
      <b/>
      <u/>
      <sz val="12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rgb="FFFF0000"/>
      <name val="Calibri"/>
      <family val="2"/>
      <scheme val="minor"/>
    </font>
    <font>
      <i/>
      <sz val="12"/>
      <color theme="0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i/>
      <u/>
      <sz val="11"/>
      <color rgb="FF0070C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2" tint="-0.249977111117893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hair">
        <color theme="1"/>
      </left>
      <right/>
      <top/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thin">
        <color theme="2" tint="-0.249977111117893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theme="1"/>
      </left>
      <right style="hair">
        <color indexed="64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indexed="64"/>
      </bottom>
      <diagonal/>
    </border>
    <border>
      <left style="hair">
        <color theme="1"/>
      </left>
      <right/>
      <top style="hair">
        <color theme="1"/>
      </top>
      <bottom style="hair">
        <color indexed="64"/>
      </bottom>
      <diagonal/>
    </border>
    <border>
      <left/>
      <right style="hair">
        <color indexed="64"/>
      </right>
      <top style="hair">
        <color theme="1"/>
      </top>
      <bottom style="hair">
        <color indexed="64"/>
      </bottom>
      <diagonal/>
    </border>
    <border>
      <left style="hair">
        <color indexed="64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1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2" tint="-0.249977111117893"/>
      </right>
      <top style="hair">
        <color indexed="64"/>
      </top>
      <bottom/>
      <diagonal/>
    </border>
    <border>
      <left style="thin">
        <color theme="2" tint="-0.249977111117893"/>
      </left>
      <right style="hair">
        <color indexed="64"/>
      </right>
      <top style="hair">
        <color indexed="64"/>
      </top>
      <bottom/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6" fillId="0" borderId="0"/>
    <xf numFmtId="0" fontId="7" fillId="0" borderId="0"/>
    <xf numFmtId="0" fontId="10" fillId="0" borderId="0"/>
    <xf numFmtId="0" fontId="2" fillId="0" borderId="0"/>
    <xf numFmtId="0" fontId="22" fillId="0" borderId="0"/>
    <xf numFmtId="0" fontId="2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120">
    <xf numFmtId="0" fontId="0" fillId="0" borderId="0" xfId="0"/>
    <xf numFmtId="0" fontId="11" fillId="0" borderId="0" xfId="0" applyFont="1" applyAlignment="1">
      <alignment vertical="top" wrapText="1"/>
    </xf>
    <xf numFmtId="0" fontId="17" fillId="0" borderId="0" xfId="0" applyFont="1"/>
    <xf numFmtId="0" fontId="1" fillId="0" borderId="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5" fontId="14" fillId="2" borderId="4" xfId="0" applyNumberFormat="1" applyFont="1" applyFill="1" applyBorder="1" applyAlignment="1">
      <alignment horizontal="center" vertical="center"/>
    </xf>
    <xf numFmtId="0" fontId="0" fillId="0" borderId="7" xfId="0" applyBorder="1"/>
    <xf numFmtId="0" fontId="0" fillId="0" borderId="3" xfId="0" applyBorder="1" applyAlignment="1">
      <alignment horizontal="left"/>
    </xf>
    <xf numFmtId="0" fontId="0" fillId="0" borderId="8" xfId="0" applyBorder="1"/>
    <xf numFmtId="0" fontId="1" fillId="0" borderId="27" xfId="0" applyFont="1" applyBorder="1" applyAlignment="1">
      <alignment vertical="center"/>
    </xf>
    <xf numFmtId="0" fontId="0" fillId="0" borderId="25" xfId="0" applyBorder="1"/>
    <xf numFmtId="165" fontId="1" fillId="0" borderId="30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65" fontId="12" fillId="0" borderId="31" xfId="0" applyNumberFormat="1" applyFont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9" xfId="0" applyFont="1" applyFill="1" applyBorder="1" applyAlignment="1">
      <alignment horizontal="center" vertical="center"/>
    </xf>
    <xf numFmtId="165" fontId="15" fillId="3" borderId="17" xfId="0" applyNumberFormat="1" applyFont="1" applyFill="1" applyBorder="1" applyAlignment="1">
      <alignment horizontal="center" vertical="center"/>
    </xf>
    <xf numFmtId="165" fontId="15" fillId="3" borderId="4" xfId="0" applyNumberFormat="1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8" fillId="0" borderId="0" xfId="0" applyFont="1"/>
    <xf numFmtId="0" fontId="0" fillId="0" borderId="0" xfId="0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" fillId="4" borderId="38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NumberFormat="1" applyFont="1"/>
    <xf numFmtId="166" fontId="21" fillId="0" borderId="0" xfId="0" applyNumberFormat="1" applyFont="1"/>
    <xf numFmtId="0" fontId="0" fillId="0" borderId="0" xfId="0" applyNumberFormat="1" applyFont="1" applyProtection="1"/>
    <xf numFmtId="0" fontId="0" fillId="2" borderId="0" xfId="0" applyNumberFormat="1" applyFont="1" applyFill="1" applyProtection="1"/>
    <xf numFmtId="0" fontId="28" fillId="0" borderId="0" xfId="0" applyFont="1"/>
    <xf numFmtId="0" fontId="21" fillId="0" borderId="0" xfId="0" applyNumberFormat="1" applyFont="1" applyProtection="1"/>
    <xf numFmtId="164" fontId="21" fillId="0" borderId="0" xfId="0" applyNumberFormat="1" applyFont="1" applyProtection="1"/>
    <xf numFmtId="0" fontId="21" fillId="0" borderId="0" xfId="0" applyFont="1"/>
    <xf numFmtId="0" fontId="26" fillId="0" borderId="0" xfId="0" applyFont="1" applyAlignment="1">
      <alignment horizontal="left" vertical="top" wrapText="1"/>
    </xf>
    <xf numFmtId="0" fontId="0" fillId="0" borderId="0" xfId="0" applyNumberFormat="1" applyFont="1" applyAlignment="1" applyProtection="1">
      <alignment horizontal="left" vertical="center"/>
    </xf>
    <xf numFmtId="0" fontId="21" fillId="0" borderId="0" xfId="0" applyNumberFormat="1" applyFont="1" applyAlignment="1" applyProtection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NumberFormat="1" applyFont="1" applyAlignment="1" applyProtection="1">
      <alignment horizontal="left" vertical="center"/>
    </xf>
    <xf numFmtId="0" fontId="29" fillId="0" borderId="0" xfId="0" applyNumberFormat="1" applyFont="1" applyAlignment="1" applyProtection="1">
      <alignment horizontal="left" vertical="center"/>
    </xf>
    <xf numFmtId="0" fontId="5" fillId="0" borderId="0" xfId="0" applyFont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Continuous" vertical="center"/>
    </xf>
    <xf numFmtId="0" fontId="15" fillId="3" borderId="23" xfId="0" applyFont="1" applyFill="1" applyBorder="1" applyAlignment="1">
      <alignment horizontal="left"/>
    </xf>
    <xf numFmtId="0" fontId="15" fillId="3" borderId="28" xfId="0" applyFont="1" applyFill="1" applyBorder="1" applyAlignment="1">
      <alignment horizontal="left"/>
    </xf>
    <xf numFmtId="0" fontId="14" fillId="0" borderId="0" xfId="0" applyFont="1" applyBorder="1" applyAlignment="1">
      <alignment horizontal="centerContinuous" vertical="center" wrapText="1"/>
    </xf>
    <xf numFmtId="0" fontId="14" fillId="0" borderId="0" xfId="0" applyFont="1" applyBorder="1" applyAlignment="1">
      <alignment horizontal="centerContinuous" vertical="center"/>
    </xf>
    <xf numFmtId="0" fontId="1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164" fontId="21" fillId="0" borderId="0" xfId="0" applyNumberFormat="1" applyFont="1"/>
    <xf numFmtId="165" fontId="1" fillId="0" borderId="2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Border="1" applyAlignment="1"/>
    <xf numFmtId="7" fontId="0" fillId="0" borderId="0" xfId="0" applyNumberFormat="1"/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 wrapText="1" indent="1" shrinkToFit="1"/>
    </xf>
    <xf numFmtId="0" fontId="4" fillId="0" borderId="25" xfId="0" applyFont="1" applyBorder="1" applyAlignment="1">
      <alignment horizontal="left" vertical="center" wrapText="1" indent="1" shrinkToFit="1"/>
    </xf>
    <xf numFmtId="0" fontId="4" fillId="0" borderId="35" xfId="0" applyFont="1" applyBorder="1" applyAlignment="1">
      <alignment horizontal="left" vertical="center" wrapText="1" indent="1" shrinkToFit="1"/>
    </xf>
    <xf numFmtId="0" fontId="15" fillId="3" borderId="23" xfId="0" applyFont="1" applyFill="1" applyBorder="1" applyAlignment="1">
      <alignment horizontal="left"/>
    </xf>
    <xf numFmtId="0" fontId="15" fillId="3" borderId="28" xfId="0" applyFont="1" applyFill="1" applyBorder="1" applyAlignment="1">
      <alignment horizontal="left"/>
    </xf>
    <xf numFmtId="0" fontId="16" fillId="0" borderId="41" xfId="0" applyFont="1" applyBorder="1" applyAlignment="1">
      <alignment horizontal="center"/>
    </xf>
    <xf numFmtId="0" fontId="16" fillId="0" borderId="42" xfId="0" applyFont="1" applyBorder="1" applyAlignment="1">
      <alignment horizontal="center"/>
    </xf>
    <xf numFmtId="0" fontId="15" fillId="3" borderId="37" xfId="0" applyFont="1" applyFill="1" applyBorder="1" applyAlignment="1">
      <alignment horizontal="left"/>
    </xf>
    <xf numFmtId="0" fontId="15" fillId="3" borderId="36" xfId="0" applyFont="1" applyFill="1" applyBorder="1" applyAlignment="1">
      <alignment horizontal="left"/>
    </xf>
    <xf numFmtId="0" fontId="18" fillId="0" borderId="0" xfId="0" applyFont="1" applyAlignment="1">
      <alignment horizontal="left"/>
    </xf>
    <xf numFmtId="0" fontId="30" fillId="0" borderId="0" xfId="0" applyFont="1" applyBorder="1" applyAlignment="1">
      <alignment horizontal="right"/>
    </xf>
    <xf numFmtId="0" fontId="31" fillId="0" borderId="0" xfId="0" applyFont="1" applyBorder="1" applyAlignment="1">
      <alignment horizontal="right"/>
    </xf>
    <xf numFmtId="0" fontId="32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15" fillId="3" borderId="4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top" wrapText="1"/>
    </xf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right"/>
    </xf>
    <xf numFmtId="14" fontId="14" fillId="0" borderId="39" xfId="0" applyNumberFormat="1" applyFont="1" applyBorder="1" applyAlignment="1">
      <alignment horizontal="center"/>
    </xf>
    <xf numFmtId="14" fontId="14" fillId="0" borderId="40" xfId="0" applyNumberFormat="1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14" fillId="0" borderId="44" xfId="0" applyFont="1" applyBorder="1" applyAlignment="1">
      <alignment horizontal="center"/>
    </xf>
    <xf numFmtId="0" fontId="19" fillId="3" borderId="4" xfId="0" applyFont="1" applyFill="1" applyBorder="1" applyAlignment="1">
      <alignment horizontal="left"/>
    </xf>
    <xf numFmtId="0" fontId="20" fillId="3" borderId="17" xfId="0" applyFont="1" applyFill="1" applyBorder="1" applyAlignment="1">
      <alignment horizontal="right"/>
    </xf>
    <xf numFmtId="0" fontId="8" fillId="0" borderId="17" xfId="0" applyFont="1" applyBorder="1" applyAlignment="1">
      <alignment horizontal="left"/>
    </xf>
    <xf numFmtId="0" fontId="8" fillId="0" borderId="17" xfId="0" applyFont="1" applyBorder="1" applyAlignment="1">
      <alignment horizontal="right"/>
    </xf>
    <xf numFmtId="0" fontId="14" fillId="2" borderId="4" xfId="0" applyFont="1" applyFill="1" applyBorder="1" applyAlignment="1">
      <alignment horizontal="center" vertical="center"/>
    </xf>
    <xf numFmtId="0" fontId="25" fillId="0" borderId="0" xfId="0" applyFont="1" applyAlignment="1">
      <alignment horizontal="left"/>
    </xf>
  </cellXfs>
  <cellStyles count="10">
    <cellStyle name="Lien hypertexte 2" xfId="9" xr:uid="{9D4637D2-4743-4D1C-8FAC-E5E6DB50130F}"/>
    <cellStyle name="Normal" xfId="0" builtinId="0"/>
    <cellStyle name="Normal 2" xfId="1" xr:uid="{82B33EC1-FB3A-4074-A1B4-F434A74B401B}"/>
    <cellStyle name="Normal 2 2" xfId="5" xr:uid="{B553ED23-CE3C-4CEF-9B6E-B7DE62F4331D}"/>
    <cellStyle name="Normal 2 2 2" xfId="8" xr:uid="{ABE4C65B-5A0E-4088-9A54-D076FE2186C1}"/>
    <cellStyle name="Normal 3" xfId="2" xr:uid="{98E95C67-6EBB-4733-909A-20655FEEA806}"/>
    <cellStyle name="Normal 3 2" xfId="3" xr:uid="{23479A22-4232-458D-8C1E-0F61A148BC37}"/>
    <cellStyle name="Normal 3 3" xfId="6" xr:uid="{7917F251-2F47-4DD0-8366-D7541AC464BF}"/>
    <cellStyle name="Normal 4" xfId="4" xr:uid="{4D41D3A4-4E07-4198-88B2-27708381CC7A}"/>
    <cellStyle name="Normal 5" xfId="7" xr:uid="{B93AF754-CDF3-4688-827C-307D51557123}"/>
  </cellStyles>
  <dxfs count="45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/>
        <right/>
        <top style="hair">
          <color auto="1"/>
        </top>
        <bottom/>
        <vertical/>
        <horizontal/>
      </border>
    </dxf>
    <dxf>
      <fill>
        <patternFill>
          <bgColor theme="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9C19"/>
      <color rgb="FFB6423C"/>
      <color rgb="FFF28A00"/>
      <color rgb="FFFFAD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53</xdr:row>
      <xdr:rowOff>39628</xdr:rowOff>
    </xdr:from>
    <xdr:to>
      <xdr:col>4</xdr:col>
      <xdr:colOff>85725</xdr:colOff>
      <xdr:row>57</xdr:row>
      <xdr:rowOff>146470</xdr:rowOff>
    </xdr:to>
    <xdr:sp macro="" textlink="">
      <xdr:nvSpPr>
        <xdr:cNvPr id="2" name="Text Box 14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spect="1" noChangeArrowheads="1"/>
        </xdr:cNvSpPr>
      </xdr:nvSpPr>
      <xdr:spPr bwMode="auto">
        <a:xfrm>
          <a:off x="634365" y="12231628"/>
          <a:ext cx="1939290" cy="82883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72000" tIns="72000" rIns="72000" bIns="72000" anchor="ctr" upright="1"/>
        <a:lstStyle/>
        <a:p>
          <a:pPr algn="ctr" rtl="0">
            <a:lnSpc>
              <a:spcPts val="600"/>
            </a:lnSpc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Date de livraison souhaitée* :</a:t>
          </a:r>
        </a:p>
        <a:p>
          <a:pPr algn="ctr" rtl="0">
            <a:lnSpc>
              <a:spcPts val="600"/>
            </a:lnSpc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      /         /   2021</a:t>
          </a:r>
        </a:p>
        <a:p>
          <a:pPr algn="ctr" rtl="0">
            <a:lnSpc>
              <a:spcPts val="600"/>
            </a:lnSpc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* : à valider par nos services.</a:t>
          </a:r>
        </a:p>
      </xdr:txBody>
    </xdr:sp>
    <xdr:clientData/>
  </xdr:twoCellAnchor>
  <xdr:twoCellAnchor>
    <xdr:from>
      <xdr:col>5</xdr:col>
      <xdr:colOff>28577</xdr:colOff>
      <xdr:row>53</xdr:row>
      <xdr:rowOff>47628</xdr:rowOff>
    </xdr:from>
    <xdr:to>
      <xdr:col>7</xdr:col>
      <xdr:colOff>28575</xdr:colOff>
      <xdr:row>56</xdr:row>
      <xdr:rowOff>154205</xdr:rowOff>
    </xdr:to>
    <xdr:sp macro="" textlink="">
      <xdr:nvSpPr>
        <xdr:cNvPr id="3" name="Text Box 15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spect="1" noChangeArrowheads="1"/>
        </xdr:cNvSpPr>
      </xdr:nvSpPr>
      <xdr:spPr bwMode="auto">
        <a:xfrm>
          <a:off x="3065147" y="12241533"/>
          <a:ext cx="1647823" cy="64759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72000" tIns="72000" rIns="72000" bIns="72000" anchor="t" upright="1"/>
        <a:lstStyle/>
        <a:p>
          <a:pPr algn="l" rtl="0"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Bon pour accord - Signature du client</a:t>
          </a:r>
        </a:p>
      </xdr:txBody>
    </xdr:sp>
    <xdr:clientData/>
  </xdr:twoCellAnchor>
  <xdr:twoCellAnchor>
    <xdr:from>
      <xdr:col>9</xdr:col>
      <xdr:colOff>85725</xdr:colOff>
      <xdr:row>53</xdr:row>
      <xdr:rowOff>47626</xdr:rowOff>
    </xdr:from>
    <xdr:to>
      <xdr:col>10</xdr:col>
      <xdr:colOff>495300</xdr:colOff>
      <xdr:row>57</xdr:row>
      <xdr:rowOff>115058</xdr:rowOff>
    </xdr:to>
    <xdr:sp macro="" textlink="">
      <xdr:nvSpPr>
        <xdr:cNvPr id="4" name="Text Box 15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spect="1" noChangeArrowheads="1"/>
        </xdr:cNvSpPr>
      </xdr:nvSpPr>
      <xdr:spPr bwMode="auto">
        <a:xfrm>
          <a:off x="6059805" y="12241531"/>
          <a:ext cx="1293495" cy="78942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72000" tIns="72000" rIns="72000" bIns="72000" anchor="t" upright="1"/>
        <a:lstStyle/>
        <a:p>
          <a:pPr algn="l" rtl="0"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Tampon</a:t>
          </a:r>
        </a:p>
      </xdr:txBody>
    </xdr:sp>
    <xdr:clientData/>
  </xdr:twoCellAnchor>
  <xdr:twoCellAnchor>
    <xdr:from>
      <xdr:col>0</xdr:col>
      <xdr:colOff>9525</xdr:colOff>
      <xdr:row>12</xdr:row>
      <xdr:rowOff>190500</xdr:rowOff>
    </xdr:from>
    <xdr:to>
      <xdr:col>6</xdr:col>
      <xdr:colOff>0</xdr:colOff>
      <xdr:row>17</xdr:row>
      <xdr:rowOff>57149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9525" y="2543175"/>
          <a:ext cx="4038600" cy="1104899"/>
        </a:xfrm>
        <a:prstGeom prst="roundRect">
          <a:avLst/>
        </a:prstGeom>
        <a:noFill/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495300</xdr:colOff>
      <xdr:row>12</xdr:row>
      <xdr:rowOff>190500</xdr:rowOff>
    </xdr:from>
    <xdr:to>
      <xdr:col>12</xdr:col>
      <xdr:colOff>0</xdr:colOff>
      <xdr:row>17</xdr:row>
      <xdr:rowOff>57149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543425" y="2543175"/>
          <a:ext cx="3819525" cy="904874"/>
        </a:xfrm>
        <a:prstGeom prst="roundRect">
          <a:avLst/>
        </a:prstGeom>
        <a:noFill/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390525</xdr:colOff>
          <xdr:row>9</xdr:row>
          <xdr:rowOff>38100</xdr:rowOff>
        </xdr:from>
        <xdr:to>
          <xdr:col>11</xdr:col>
          <xdr:colOff>990600</xdr:colOff>
          <xdr:row>10</xdr:row>
          <xdr:rowOff>114300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219075</xdr:colOff>
      <xdr:row>2</xdr:row>
      <xdr:rowOff>47625</xdr:rowOff>
    </xdr:from>
    <xdr:to>
      <xdr:col>3</xdr:col>
      <xdr:colOff>314325</xdr:colOff>
      <xdr:row>4</xdr:row>
      <xdr:rowOff>180975</xdr:rowOff>
    </xdr:to>
    <xdr:sp macro="[0]!lancer_UserForm" textlink="">
      <xdr:nvSpPr>
        <xdr:cNvPr id="5" name="Rectangle 4">
          <a:extLst>
            <a:ext uri="{FF2B5EF4-FFF2-40B4-BE49-F238E27FC236}">
              <a16:creationId xmlns:a16="http://schemas.microsoft.com/office/drawing/2014/main" id="{BCA35BB9-EE33-4D58-9145-72C6B165FA39}"/>
            </a:ext>
          </a:extLst>
        </xdr:cNvPr>
        <xdr:cNvSpPr/>
      </xdr:nvSpPr>
      <xdr:spPr>
        <a:xfrm>
          <a:off x="600075" y="457200"/>
          <a:ext cx="13525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84DBA-3819-4876-AED8-B7146AF0BD08}">
  <sheetPr codeName="Feuil1"/>
  <dimension ref="A1:AI525"/>
  <sheetViews>
    <sheetView showGridLines="0" tabSelected="1" zoomScaleNormal="100" workbookViewId="0">
      <selection activeCell="F21" sqref="F21"/>
    </sheetView>
  </sheetViews>
  <sheetFormatPr baseColWidth="10" defaultColWidth="11.42578125" defaultRowHeight="15" x14ac:dyDescent="0.25"/>
  <cols>
    <col min="1" max="1" width="5.7109375" customWidth="1"/>
    <col min="3" max="3" width="7.42578125" customWidth="1"/>
    <col min="5" max="5" width="8.140625" customWidth="1"/>
    <col min="6" max="6" width="16.5703125" customWidth="1"/>
    <col min="7" max="7" width="7.5703125" customWidth="1"/>
    <col min="8" max="8" width="11.140625" customWidth="1"/>
    <col min="9" max="9" width="6.7109375" customWidth="1"/>
    <col min="10" max="10" width="12.85546875" customWidth="1"/>
    <col min="12" max="12" width="15" customWidth="1"/>
    <col min="13" max="13" width="9.42578125" style="30" customWidth="1"/>
    <col min="14" max="14" width="10.140625" style="32" customWidth="1"/>
    <col min="15" max="15" width="12.5703125" style="38" customWidth="1"/>
    <col min="16" max="34" width="11.42578125" style="30"/>
  </cols>
  <sheetData>
    <row r="1" spans="1:34" ht="16.5" customHeight="1" x14ac:dyDescent="0.25">
      <c r="I1" s="49" t="s">
        <v>0</v>
      </c>
      <c r="J1" s="50"/>
      <c r="K1" s="110">
        <f ca="1">TODAY()</f>
        <v>44519</v>
      </c>
      <c r="L1" s="111"/>
      <c r="M1" s="33"/>
      <c r="N1" s="36"/>
      <c r="O1" s="36"/>
      <c r="P1" s="33"/>
      <c r="Q1" s="33"/>
      <c r="R1" s="33"/>
      <c r="S1" s="33"/>
      <c r="T1" s="33"/>
      <c r="U1" s="33"/>
      <c r="V1" s="33"/>
      <c r="W1" s="33"/>
      <c r="X1" s="31"/>
    </row>
    <row r="2" spans="1:34" ht="15.75" x14ac:dyDescent="0.25">
      <c r="I2" s="67" t="s">
        <v>1</v>
      </c>
      <c r="J2" s="68"/>
      <c r="K2" s="69" t="s">
        <v>62</v>
      </c>
      <c r="L2" s="70"/>
      <c r="M2" s="33"/>
      <c r="N2" s="36"/>
      <c r="O2" s="36"/>
      <c r="P2" s="33"/>
      <c r="Q2" s="33"/>
      <c r="R2" s="33"/>
      <c r="S2" s="33"/>
      <c r="T2" s="33"/>
      <c r="U2" s="33"/>
      <c r="V2" s="33"/>
      <c r="W2" s="33"/>
      <c r="X2" s="31"/>
    </row>
    <row r="3" spans="1:34" ht="15.75" x14ac:dyDescent="0.25">
      <c r="I3" s="71" t="str">
        <f>IF(ISNUMBER(SEARCH("CSOC",K3)),"CSOC","Compte client :")</f>
        <v>Compte client :</v>
      </c>
      <c r="J3" s="72"/>
      <c r="K3" s="112"/>
      <c r="L3" s="113"/>
      <c r="M3" s="33"/>
      <c r="N3" s="36"/>
      <c r="O3" s="36"/>
      <c r="P3" s="33"/>
      <c r="Q3" s="33"/>
      <c r="R3" s="33"/>
      <c r="S3" s="33"/>
      <c r="T3" s="33"/>
      <c r="U3" s="33"/>
      <c r="V3" s="33"/>
      <c r="W3" s="33"/>
      <c r="X3" s="31"/>
    </row>
    <row r="4" spans="1:34" x14ac:dyDescent="0.25">
      <c r="M4" s="33"/>
      <c r="N4" s="36"/>
      <c r="O4" s="36"/>
      <c r="P4" s="33"/>
      <c r="Q4" s="33"/>
      <c r="R4" s="33"/>
      <c r="S4" s="33"/>
      <c r="T4" s="33"/>
      <c r="U4" s="33"/>
      <c r="V4" s="33"/>
      <c r="W4" s="33"/>
      <c r="X4" s="31"/>
    </row>
    <row r="5" spans="1:34" x14ac:dyDescent="0.25">
      <c r="I5" s="74"/>
      <c r="J5" s="74"/>
      <c r="K5" s="74"/>
      <c r="L5" s="74"/>
      <c r="M5"/>
      <c r="N5"/>
      <c r="O5" s="36"/>
      <c r="P5" s="33"/>
      <c r="Q5" s="33"/>
      <c r="R5" s="33"/>
      <c r="S5" s="33"/>
      <c r="T5" s="33"/>
      <c r="U5" s="33"/>
      <c r="V5" s="33"/>
      <c r="W5" s="33"/>
      <c r="X5" s="31"/>
    </row>
    <row r="6" spans="1:34" x14ac:dyDescent="0.25">
      <c r="I6" s="75" t="str">
        <f>IFERROR(VLOOKUP(I5,#REF!,5,FALSE),"Saisir le commercial")</f>
        <v>Saisir le commercial</v>
      </c>
      <c r="J6" s="75"/>
      <c r="K6" s="75"/>
      <c r="L6" s="75"/>
      <c r="M6"/>
      <c r="N6"/>
      <c r="O6" s="36"/>
      <c r="P6" s="33"/>
      <c r="Q6" s="33"/>
      <c r="R6" s="33"/>
      <c r="S6" s="33"/>
      <c r="T6" s="33"/>
      <c r="U6" s="33"/>
      <c r="V6" s="33"/>
      <c r="W6" s="33"/>
      <c r="X6" s="31"/>
    </row>
    <row r="7" spans="1:34" x14ac:dyDescent="0.25">
      <c r="I7" s="76" t="str">
        <f>IFERROR(VLOOKUP(I5,#REF!,6,FALSE),"Saisir le commercial")</f>
        <v>Saisir le commercial</v>
      </c>
      <c r="J7" s="76"/>
      <c r="K7" s="76"/>
      <c r="L7" s="76"/>
      <c r="M7"/>
      <c r="N7"/>
      <c r="O7" s="36"/>
      <c r="P7" s="33"/>
      <c r="Q7" s="33"/>
      <c r="R7" s="33"/>
      <c r="S7" s="33"/>
      <c r="T7" s="33"/>
      <c r="U7" s="33"/>
      <c r="V7" s="33"/>
      <c r="W7" s="33"/>
      <c r="X7" s="31"/>
    </row>
    <row r="8" spans="1:34" x14ac:dyDescent="0.25">
      <c r="A8" s="78"/>
      <c r="B8" s="78"/>
      <c r="C8" s="78"/>
      <c r="D8" s="78"/>
      <c r="E8" s="78"/>
      <c r="I8" s="75" t="str">
        <f>IFERROR(VLOOKUP(I5,#REF!,3,FALSE),"Saisir le commercial")</f>
        <v>Saisir le commercial</v>
      </c>
      <c r="J8" s="75"/>
      <c r="K8" s="75"/>
      <c r="L8" s="75"/>
      <c r="M8"/>
      <c r="N8" s="61"/>
      <c r="O8" s="36"/>
      <c r="P8" s="33"/>
      <c r="Q8" s="33"/>
      <c r="R8" s="33"/>
      <c r="S8" s="33"/>
      <c r="T8" s="33"/>
      <c r="U8" s="33"/>
      <c r="V8" s="33"/>
      <c r="W8" s="33"/>
      <c r="X8" s="31"/>
    </row>
    <row r="9" spans="1:34" x14ac:dyDescent="0.25">
      <c r="A9" s="78"/>
      <c r="B9" s="78"/>
      <c r="C9" s="78"/>
      <c r="D9" s="78"/>
      <c r="E9" s="78"/>
      <c r="I9" s="75" t="str">
        <f>IFERROR(VLOOKUP(I5,#REF!,4,FALSE),"Saisir le commercial")</f>
        <v>Saisir le commercial</v>
      </c>
      <c r="J9" s="75"/>
      <c r="K9" s="75"/>
      <c r="L9" s="75"/>
      <c r="M9"/>
      <c r="N9"/>
      <c r="O9" s="36"/>
      <c r="P9" s="33"/>
      <c r="Q9" s="33"/>
      <c r="R9" s="33"/>
      <c r="S9" s="33"/>
      <c r="T9" s="33"/>
      <c r="U9" s="33"/>
      <c r="V9" s="33"/>
      <c r="W9" s="33"/>
      <c r="X9" s="31"/>
    </row>
    <row r="10" spans="1:34" ht="13.5" customHeight="1" x14ac:dyDescent="0.25">
      <c r="A10" s="78"/>
      <c r="B10" s="78"/>
      <c r="C10" s="78"/>
      <c r="D10" s="78"/>
      <c r="E10" s="78"/>
      <c r="K10" s="60"/>
      <c r="L10" s="59"/>
      <c r="M10" s="60"/>
      <c r="N10" s="60"/>
      <c r="O10" s="36"/>
      <c r="P10" s="33"/>
      <c r="Q10" s="33"/>
      <c r="R10" s="33"/>
      <c r="S10" s="33"/>
      <c r="T10" s="33"/>
      <c r="U10" s="33"/>
      <c r="V10" s="33"/>
      <c r="W10" s="33"/>
      <c r="X10" s="31"/>
    </row>
    <row r="11" spans="1:34" x14ac:dyDescent="0.25">
      <c r="A11" s="78"/>
      <c r="B11" s="78"/>
      <c r="C11" s="78"/>
      <c r="D11" s="78"/>
      <c r="E11" s="78"/>
      <c r="K11" s="77"/>
      <c r="L11" s="77"/>
      <c r="M11" s="77"/>
      <c r="N11" s="77"/>
      <c r="O11" s="36"/>
      <c r="P11" s="33"/>
      <c r="Q11" s="33"/>
      <c r="R11" s="33"/>
      <c r="S11" s="33"/>
      <c r="T11" s="33"/>
      <c r="U11" s="33"/>
      <c r="V11" s="33"/>
      <c r="W11" s="33"/>
      <c r="X11" s="31"/>
    </row>
    <row r="12" spans="1:34" ht="18.75" x14ac:dyDescent="0.3">
      <c r="A12" s="73" t="s">
        <v>31</v>
      </c>
      <c r="B12" s="73"/>
      <c r="C12" s="73"/>
      <c r="D12" s="73"/>
      <c r="E12" s="2"/>
      <c r="F12" s="2"/>
      <c r="G12" s="20"/>
      <c r="H12" s="73" t="s">
        <v>2</v>
      </c>
      <c r="I12" s="73"/>
      <c r="J12" s="73"/>
      <c r="K12" s="73"/>
      <c r="M12" s="33"/>
      <c r="N12" s="36"/>
      <c r="O12" s="36"/>
      <c r="P12" s="33"/>
      <c r="Q12" s="33"/>
      <c r="R12" s="33"/>
      <c r="S12" s="33"/>
      <c r="T12" s="33"/>
      <c r="U12" s="33"/>
      <c r="V12" s="33"/>
      <c r="W12" s="33"/>
      <c r="X12" s="31"/>
    </row>
    <row r="13" spans="1:34" ht="18.75" x14ac:dyDescent="0.3">
      <c r="A13" s="119"/>
      <c r="B13" s="119"/>
      <c r="C13" s="119"/>
      <c r="D13" s="119"/>
      <c r="E13" s="2"/>
      <c r="F13" s="2"/>
      <c r="G13" s="20"/>
      <c r="H13" s="119"/>
      <c r="I13" s="119"/>
      <c r="J13" s="119"/>
      <c r="K13" s="119"/>
      <c r="M13" s="33"/>
      <c r="N13" s="36"/>
      <c r="O13" s="36"/>
      <c r="P13" s="33"/>
      <c r="Q13" s="33"/>
      <c r="R13" s="33"/>
      <c r="S13" s="33"/>
      <c r="T13" s="33"/>
      <c r="U13" s="33"/>
      <c r="V13" s="33"/>
      <c r="W13" s="33"/>
      <c r="X13" s="31"/>
    </row>
    <row r="14" spans="1:34" s="44" customFormat="1" ht="15.75" x14ac:dyDescent="0.25">
      <c r="A14" s="51" t="str">
        <f>IFERROR(VLOOKUP(K3,#REF!,2,FALSE),"Saisir compte client")</f>
        <v>Saisir compte client</v>
      </c>
      <c r="B14" s="51"/>
      <c r="C14" s="51"/>
      <c r="D14" s="51"/>
      <c r="E14" s="51"/>
      <c r="F14" s="51"/>
      <c r="G14" s="53"/>
      <c r="H14" s="51" t="str">
        <f>IFERROR(VLOOKUP(K3,#REF!,2,FALSE),"Saisir compte client")</f>
        <v>Saisir compte client</v>
      </c>
      <c r="I14" s="51"/>
      <c r="J14" s="51"/>
      <c r="K14" s="51"/>
      <c r="L14" s="51"/>
      <c r="M14" s="40"/>
      <c r="N14" s="41"/>
      <c r="O14" s="41"/>
      <c r="P14" s="40"/>
      <c r="Q14" s="40"/>
      <c r="R14" s="40"/>
      <c r="S14" s="40"/>
      <c r="T14" s="40"/>
      <c r="U14" s="40"/>
      <c r="V14" s="40"/>
      <c r="W14" s="40"/>
      <c r="X14" s="42"/>
      <c r="Y14" s="43"/>
      <c r="Z14" s="43"/>
      <c r="AA14" s="43"/>
      <c r="AB14" s="43"/>
      <c r="AC14" s="43"/>
      <c r="AD14" s="43"/>
      <c r="AE14" s="43"/>
      <c r="AF14" s="43"/>
      <c r="AG14" s="43"/>
      <c r="AH14" s="43"/>
    </row>
    <row r="15" spans="1:34" s="44" customFormat="1" ht="15.75" x14ac:dyDescent="0.25">
      <c r="A15" s="47" t="str">
        <f>IFERROR(VLOOKUP(K3,#REF!,10,FALSE),"")</f>
        <v/>
      </c>
      <c r="B15" s="47"/>
      <c r="C15" s="47"/>
      <c r="D15" s="47"/>
      <c r="E15" s="47"/>
      <c r="F15" s="47"/>
      <c r="G15" s="54"/>
      <c r="H15" s="47" t="str">
        <f>IFERROR(VLOOKUP(K3,#REF!,10,FALSE),"")</f>
        <v/>
      </c>
      <c r="I15" s="47"/>
      <c r="J15" s="47"/>
      <c r="K15" s="47"/>
      <c r="L15" s="47"/>
      <c r="M15" s="45"/>
      <c r="N15" s="46"/>
      <c r="O15" s="41"/>
      <c r="P15" s="40"/>
      <c r="Q15" s="40"/>
      <c r="R15" s="40"/>
      <c r="S15" s="40"/>
      <c r="T15" s="40"/>
      <c r="U15" s="40"/>
      <c r="V15" s="40"/>
      <c r="W15" s="40"/>
      <c r="X15" s="42"/>
      <c r="Y15" s="43"/>
      <c r="Z15" s="43"/>
      <c r="AA15" s="43"/>
      <c r="AB15" s="43"/>
      <c r="AC15" s="43"/>
      <c r="AD15" s="43"/>
      <c r="AE15" s="43"/>
      <c r="AF15" s="43"/>
      <c r="AG15" s="43"/>
      <c r="AH15" s="43"/>
    </row>
    <row r="16" spans="1:34" s="44" customFormat="1" ht="15.75" x14ac:dyDescent="0.25">
      <c r="A16" s="48" t="str">
        <f>IFERROR(_xlfn.CONCAT(VLOOKUP(K3,#REF!,11,FALSE)," ",VLOOKUP(K3,#REF!,12,FALSE)),"")</f>
        <v/>
      </c>
      <c r="B16" s="48"/>
      <c r="C16" s="48"/>
      <c r="D16" s="48"/>
      <c r="E16" s="48"/>
      <c r="F16" s="48"/>
      <c r="G16" s="55"/>
      <c r="H16" s="48" t="str">
        <f>IFERROR(_xlfn.CONCAT(VLOOKUP(K3,#REF!,11,FALSE)," ",VLOOKUP(K3,#REF!,12,FALSE)),"")</f>
        <v/>
      </c>
      <c r="I16" s="48"/>
      <c r="J16" s="48"/>
      <c r="K16" s="48"/>
      <c r="L16" s="48"/>
      <c r="M16" s="40"/>
      <c r="N16" s="41"/>
      <c r="O16" s="41"/>
      <c r="P16" s="40"/>
      <c r="Q16" s="40"/>
      <c r="R16" s="40"/>
      <c r="S16" s="40"/>
      <c r="T16" s="40"/>
      <c r="U16" s="40"/>
      <c r="V16" s="40"/>
      <c r="W16" s="40"/>
      <c r="X16" s="42"/>
      <c r="Y16" s="43"/>
      <c r="Z16" s="43"/>
      <c r="AA16" s="43"/>
      <c r="AB16" s="43"/>
      <c r="AC16" s="43"/>
      <c r="AD16" s="43"/>
      <c r="AE16" s="43"/>
      <c r="AF16" s="43"/>
      <c r="AG16" s="43"/>
      <c r="AH16" s="43"/>
    </row>
    <row r="17" spans="1:34" s="44" customFormat="1" ht="15.75" x14ac:dyDescent="0.25">
      <c r="A17" s="52" t="s">
        <v>50</v>
      </c>
      <c r="B17" s="52"/>
      <c r="C17" s="52"/>
      <c r="D17" s="52"/>
      <c r="E17" s="52"/>
      <c r="F17" s="52"/>
      <c r="G17" s="56"/>
      <c r="H17" s="52"/>
      <c r="I17" s="52"/>
      <c r="J17" s="52"/>
      <c r="K17" s="52"/>
      <c r="L17" s="52"/>
      <c r="M17" s="40"/>
      <c r="N17" s="41"/>
      <c r="O17" s="41"/>
      <c r="P17" s="40"/>
      <c r="Q17" s="40"/>
      <c r="R17" s="40"/>
      <c r="S17" s="40"/>
      <c r="T17" s="40"/>
      <c r="U17" s="40"/>
      <c r="V17" s="40"/>
      <c r="W17" s="40"/>
      <c r="X17" s="42"/>
      <c r="Y17" s="43"/>
      <c r="Z17" s="43"/>
      <c r="AA17" s="43"/>
      <c r="AB17" s="43"/>
      <c r="AC17" s="43"/>
      <c r="AD17" s="43"/>
      <c r="AE17" s="43"/>
      <c r="AF17" s="43"/>
      <c r="AG17" s="43"/>
      <c r="AH17" s="43"/>
    </row>
    <row r="18" spans="1:34" ht="18.75" x14ac:dyDescent="0.3">
      <c r="B18" s="73"/>
      <c r="C18" s="73"/>
      <c r="D18" s="73"/>
      <c r="H18" s="73"/>
      <c r="I18" s="73"/>
      <c r="J18" s="73"/>
      <c r="M18" s="33"/>
      <c r="N18" s="36"/>
      <c r="O18" s="36"/>
      <c r="P18" s="33"/>
      <c r="Q18" s="33"/>
      <c r="R18" s="33"/>
      <c r="S18" s="33"/>
      <c r="T18" s="33"/>
      <c r="U18" s="33"/>
      <c r="V18" s="33"/>
      <c r="W18" s="33"/>
      <c r="X18" s="31"/>
    </row>
    <row r="19" spans="1:34" x14ac:dyDescent="0.25">
      <c r="M19" s="33"/>
      <c r="N19" s="36"/>
      <c r="O19" s="36"/>
      <c r="P19" s="33"/>
      <c r="Q19" s="33"/>
      <c r="R19" s="33"/>
      <c r="S19" s="33"/>
      <c r="T19" s="33"/>
      <c r="U19" s="33"/>
      <c r="V19" s="33"/>
      <c r="W19" s="33"/>
      <c r="X19" s="31"/>
    </row>
    <row r="20" spans="1:34" x14ac:dyDescent="0.25">
      <c r="M20" s="33"/>
      <c r="N20" s="36"/>
      <c r="O20" s="36"/>
      <c r="P20" s="33"/>
      <c r="Q20" s="33"/>
      <c r="R20" s="33"/>
      <c r="S20" s="33"/>
      <c r="T20" s="33"/>
      <c r="U20" s="33"/>
      <c r="V20" s="33"/>
      <c r="W20" s="33"/>
      <c r="X20" s="31"/>
    </row>
    <row r="21" spans="1:34" x14ac:dyDescent="0.25">
      <c r="M21" s="33"/>
      <c r="N21" s="36"/>
      <c r="O21" s="36"/>
      <c r="P21" s="33"/>
      <c r="Q21" s="33"/>
      <c r="R21" s="33"/>
      <c r="S21" s="33"/>
      <c r="T21" s="33"/>
      <c r="U21" s="33"/>
      <c r="V21" s="33"/>
      <c r="W21" s="33"/>
      <c r="X21" s="31"/>
    </row>
    <row r="22" spans="1:34" ht="16.5" customHeight="1" x14ac:dyDescent="0.25">
      <c r="A22" s="81" t="s">
        <v>30</v>
      </c>
      <c r="B22" s="81"/>
      <c r="C22" s="81"/>
      <c r="D22" s="81"/>
      <c r="E22" s="39"/>
      <c r="F22" s="39"/>
      <c r="G22" s="39"/>
      <c r="H22" s="39"/>
      <c r="I22" s="39"/>
      <c r="J22" s="39"/>
      <c r="K22" s="39"/>
      <c r="L22" s="19"/>
      <c r="M22" s="33"/>
      <c r="N22" s="36"/>
      <c r="O22" s="36"/>
      <c r="P22" s="33"/>
      <c r="Q22" s="33"/>
      <c r="R22" s="33"/>
      <c r="S22" s="33"/>
      <c r="T22" s="33"/>
      <c r="U22" s="33"/>
      <c r="V22" s="33"/>
      <c r="W22" s="33"/>
      <c r="X22" s="31"/>
    </row>
    <row r="23" spans="1:34" ht="15" customHeight="1" x14ac:dyDescent="0.25">
      <c r="A23" s="81" t="s">
        <v>34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1"/>
      <c r="M23" s="33"/>
      <c r="N23" s="36"/>
      <c r="O23" s="36"/>
      <c r="P23" s="33"/>
      <c r="Q23" s="33"/>
      <c r="R23" s="33"/>
      <c r="S23" s="33"/>
      <c r="T23" s="33"/>
      <c r="U23" s="33"/>
      <c r="V23" s="33"/>
      <c r="W23" s="33"/>
      <c r="X23" s="31"/>
    </row>
    <row r="24" spans="1:34" ht="12.75" customHeight="1" x14ac:dyDescent="0.25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1"/>
      <c r="M24" s="33"/>
      <c r="N24" s="36"/>
      <c r="O24" s="36"/>
      <c r="P24" s="33"/>
      <c r="Q24" s="33"/>
      <c r="R24" s="33"/>
      <c r="S24" s="33"/>
      <c r="T24" s="33"/>
      <c r="U24" s="33"/>
      <c r="V24" s="33"/>
      <c r="W24" s="33"/>
      <c r="X24" s="31"/>
    </row>
    <row r="25" spans="1:34" ht="29.25" customHeight="1" x14ac:dyDescent="0.25">
      <c r="A25" s="18" t="s">
        <v>36</v>
      </c>
      <c r="B25" s="80" t="s">
        <v>3</v>
      </c>
      <c r="C25" s="80"/>
      <c r="D25" s="80" t="s">
        <v>4</v>
      </c>
      <c r="E25" s="80"/>
      <c r="F25" s="80"/>
      <c r="G25" s="80"/>
      <c r="H25" s="80"/>
      <c r="I25" s="14" t="s">
        <v>51</v>
      </c>
      <c r="J25" s="14" t="s">
        <v>35</v>
      </c>
      <c r="K25" s="18" t="s">
        <v>5</v>
      </c>
      <c r="L25" s="15" t="s">
        <v>6</v>
      </c>
      <c r="M25" s="33"/>
      <c r="N25" s="36"/>
      <c r="O25" s="36"/>
      <c r="P25" s="33"/>
      <c r="Q25" s="33"/>
      <c r="R25" s="33"/>
      <c r="S25" s="33"/>
      <c r="T25" s="33"/>
      <c r="U25" s="33"/>
      <c r="V25" s="33"/>
      <c r="W25" s="33"/>
      <c r="X25" s="31"/>
    </row>
    <row r="26" spans="1:34" ht="3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33"/>
      <c r="N26" s="36"/>
      <c r="O26" s="36"/>
      <c r="P26" s="33"/>
      <c r="Q26" s="33"/>
      <c r="R26" s="33"/>
      <c r="S26" s="33"/>
      <c r="T26" s="33"/>
      <c r="U26" s="33"/>
      <c r="V26" s="33"/>
      <c r="W26" s="33"/>
      <c r="X26" s="31"/>
    </row>
    <row r="27" spans="1:34" ht="46.5" customHeight="1" x14ac:dyDescent="0.25">
      <c r="A27" s="9"/>
      <c r="B27" s="62"/>
      <c r="C27" s="63"/>
      <c r="D27" s="64" t="str">
        <f ca="1">IFERROR(VLOOKUP(B27,Produit,2,FALSE),"Saisir la référence")</f>
        <v>Saisir la référence</v>
      </c>
      <c r="E27" s="65"/>
      <c r="F27" s="65"/>
      <c r="G27" s="65"/>
      <c r="H27" s="66"/>
      <c r="I27" s="58"/>
      <c r="J27" s="13" t="str">
        <f>IF(OR(B27="PRESTATION",B27="PRESTATIONS"),850,"PRIX ?")</f>
        <v>PRIX ?</v>
      </c>
      <c r="K27" s="12"/>
      <c r="L27" s="11" t="str">
        <f>IFERROR(IF(OR(B27="PRESTATION",B27="PRESTATIONS"),K27*850,J27*K27+K27*I27),"0,00€")</f>
        <v>0,00€</v>
      </c>
      <c r="M27"/>
      <c r="N27" s="57"/>
      <c r="O27" s="37"/>
      <c r="P27" s="33"/>
      <c r="Q27" s="33"/>
      <c r="R27" s="33"/>
      <c r="S27" s="33"/>
      <c r="T27" s="34"/>
      <c r="U27" s="33"/>
      <c r="V27" s="33"/>
      <c r="W27" s="33"/>
      <c r="X27" s="31"/>
    </row>
    <row r="28" spans="1:34" ht="46.5" customHeight="1" x14ac:dyDescent="0.25">
      <c r="A28" s="9"/>
      <c r="B28" s="62"/>
      <c r="C28" s="63"/>
      <c r="D28" s="64" t="str">
        <f ca="1">IFERROR(VLOOKUP(B28,Produit,2,FALSE),"Saisir la référence")</f>
        <v>Saisir la référence</v>
      </c>
      <c r="E28" s="65"/>
      <c r="F28" s="65"/>
      <c r="G28" s="65"/>
      <c r="H28" s="66"/>
      <c r="I28" s="58"/>
      <c r="J28" s="13" t="str">
        <f>IF(OR(B28="PRESTATION",B28="PRESTATIONS"),850,"PRIX ?")</f>
        <v>PRIX ?</v>
      </c>
      <c r="K28" s="12"/>
      <c r="L28" s="11" t="str">
        <f>IFERROR(IF(OR(B28="PRESTATION",B28="PRESTATIONS"),K28*850,J28*K28+K28*I28),"0,00€")</f>
        <v>0,00€</v>
      </c>
      <c r="M28"/>
      <c r="N28" s="57"/>
      <c r="O28" s="37"/>
      <c r="P28" s="33"/>
      <c r="Q28" s="33"/>
      <c r="R28" s="33"/>
      <c r="S28" s="33"/>
      <c r="T28" s="34"/>
      <c r="U28" s="33"/>
      <c r="V28" s="33"/>
      <c r="W28" s="33"/>
      <c r="X28" s="31"/>
    </row>
    <row r="29" spans="1:34" ht="46.5" customHeight="1" x14ac:dyDescent="0.25">
      <c r="A29" s="9"/>
      <c r="B29" s="62"/>
      <c r="C29" s="63"/>
      <c r="D29" s="64" t="str">
        <f ca="1">IFERROR(VLOOKUP(B29,Produit,2,FALSE),"Saisir la référence")</f>
        <v>Saisir la référence</v>
      </c>
      <c r="E29" s="65"/>
      <c r="F29" s="65"/>
      <c r="G29" s="65"/>
      <c r="H29" s="66"/>
      <c r="I29" s="58"/>
      <c r="J29" s="13" t="str">
        <f>IF(OR(B29="PRESTATION",B29="PRESTATIONS"),850,"PRIX ?")</f>
        <v>PRIX ?</v>
      </c>
      <c r="K29" s="12"/>
      <c r="L29" s="11" t="str">
        <f>IFERROR(IF(OR(B29="PRESTATION",B29="PRESTATIONS"),K29*850,J29*K29+K29*I29),"0,00€")</f>
        <v>0,00€</v>
      </c>
      <c r="M29"/>
      <c r="N29" s="57"/>
      <c r="O29" s="37"/>
      <c r="P29" s="33"/>
      <c r="Q29" s="33"/>
      <c r="R29" s="33"/>
      <c r="S29" s="33"/>
      <c r="T29" s="34"/>
      <c r="U29" s="33"/>
      <c r="V29" s="33"/>
      <c r="W29" s="33"/>
      <c r="X29" s="31"/>
    </row>
    <row r="30" spans="1:34" ht="23.25" customHeight="1" x14ac:dyDescent="0.25">
      <c r="A30" s="114" t="s">
        <v>32</v>
      </c>
      <c r="B30" s="114"/>
      <c r="C30" s="114"/>
      <c r="D30" s="115" t="s">
        <v>33</v>
      </c>
      <c r="E30" s="115"/>
      <c r="F30" s="115"/>
      <c r="G30" s="115"/>
      <c r="H30" s="115"/>
      <c r="I30" s="115"/>
      <c r="J30" s="79" t="s">
        <v>48</v>
      </c>
      <c r="K30" s="79"/>
      <c r="L30" s="16">
        <f>SUM(L27:L27)</f>
        <v>0</v>
      </c>
      <c r="M30" s="33"/>
      <c r="N30" s="36"/>
      <c r="O30" s="37"/>
      <c r="P30" s="33"/>
      <c r="Q30" s="33"/>
      <c r="R30" s="33"/>
      <c r="S30" s="33"/>
      <c r="T30" s="33"/>
      <c r="U30" s="33"/>
      <c r="V30" s="33"/>
      <c r="W30" s="33"/>
      <c r="X30" s="31"/>
    </row>
    <row r="31" spans="1:34" ht="15" customHeight="1" x14ac:dyDescent="0.25">
      <c r="A31" s="4">
        <v>1</v>
      </c>
      <c r="B31" s="116" t="s">
        <v>15</v>
      </c>
      <c r="C31" s="116"/>
      <c r="D31" s="117" t="s">
        <v>21</v>
      </c>
      <c r="E31" s="117"/>
      <c r="F31" s="117"/>
      <c r="G31" s="117"/>
      <c r="H31" s="117"/>
      <c r="I31" s="4" t="s">
        <v>9</v>
      </c>
      <c r="J31" s="118" t="s">
        <v>7</v>
      </c>
      <c r="K31" s="118"/>
      <c r="L31" s="5">
        <f>L30*20%</f>
        <v>0</v>
      </c>
      <c r="M31" s="33"/>
      <c r="N31" s="36"/>
      <c r="O31" s="37"/>
      <c r="P31" s="33"/>
      <c r="Q31" s="33"/>
      <c r="R31" s="33"/>
      <c r="S31" s="33"/>
      <c r="T31" s="33"/>
      <c r="U31" s="33"/>
      <c r="V31" s="33"/>
      <c r="W31" s="33"/>
      <c r="X31" s="31"/>
    </row>
    <row r="32" spans="1:34" ht="15.75" x14ac:dyDescent="0.25">
      <c r="A32" s="3">
        <v>2</v>
      </c>
      <c r="B32" s="108" t="s">
        <v>16</v>
      </c>
      <c r="C32" s="108"/>
      <c r="D32" s="109" t="s">
        <v>22</v>
      </c>
      <c r="E32" s="109"/>
      <c r="F32" s="109"/>
      <c r="G32" s="109"/>
      <c r="H32" s="109"/>
      <c r="I32" s="3" t="s">
        <v>10</v>
      </c>
      <c r="J32" s="79" t="s">
        <v>8</v>
      </c>
      <c r="K32" s="79"/>
      <c r="L32" s="17">
        <f>SUM(L30:L31)</f>
        <v>0</v>
      </c>
      <c r="M32" s="33"/>
      <c r="N32" s="36"/>
      <c r="O32" s="37"/>
      <c r="P32" s="33"/>
      <c r="Q32" s="33"/>
      <c r="R32" s="33"/>
      <c r="S32" s="33"/>
      <c r="T32" s="33"/>
      <c r="U32" s="33"/>
      <c r="V32" s="33"/>
      <c r="W32" s="33"/>
      <c r="X32" s="31"/>
    </row>
    <row r="33" spans="1:24" x14ac:dyDescent="0.25">
      <c r="A33" s="3">
        <v>3</v>
      </c>
      <c r="B33" s="108" t="s">
        <v>17</v>
      </c>
      <c r="C33" s="108"/>
      <c r="D33" s="109" t="s">
        <v>23</v>
      </c>
      <c r="E33" s="109"/>
      <c r="F33" s="109"/>
      <c r="G33" s="109"/>
      <c r="H33" s="109"/>
      <c r="I33" s="3" t="s">
        <v>11</v>
      </c>
      <c r="M33" s="33"/>
      <c r="N33" s="36"/>
      <c r="O33" s="37"/>
      <c r="P33" s="33"/>
      <c r="Q33" s="33"/>
      <c r="R33" s="33"/>
      <c r="S33" s="33"/>
      <c r="T33" s="33"/>
      <c r="U33" s="33"/>
      <c r="V33" s="33"/>
      <c r="W33" s="33"/>
      <c r="X33" s="31"/>
    </row>
    <row r="34" spans="1:24" x14ac:dyDescent="0.25">
      <c r="A34" s="3">
        <v>4</v>
      </c>
      <c r="B34" s="108" t="s">
        <v>18</v>
      </c>
      <c r="C34" s="108"/>
      <c r="D34" s="109" t="s">
        <v>24</v>
      </c>
      <c r="E34" s="109"/>
      <c r="F34" s="109"/>
      <c r="G34" s="109"/>
      <c r="H34" s="109"/>
      <c r="I34" s="3" t="s">
        <v>12</v>
      </c>
      <c r="M34" s="33"/>
      <c r="N34" s="36"/>
      <c r="O34" s="37"/>
      <c r="P34" s="33"/>
      <c r="Q34" s="33"/>
      <c r="R34" s="33"/>
      <c r="S34" s="33"/>
      <c r="T34" s="33"/>
      <c r="U34" s="33"/>
      <c r="V34" s="33"/>
      <c r="W34" s="33"/>
      <c r="X34" s="31"/>
    </row>
    <row r="35" spans="1:24" x14ac:dyDescent="0.25">
      <c r="A35" s="3">
        <v>5</v>
      </c>
      <c r="B35" s="108" t="s">
        <v>19</v>
      </c>
      <c r="C35" s="108"/>
      <c r="D35" s="109" t="s">
        <v>25</v>
      </c>
      <c r="E35" s="109"/>
      <c r="F35" s="109"/>
      <c r="G35" s="109"/>
      <c r="H35" s="109"/>
      <c r="I35" s="3" t="s">
        <v>13</v>
      </c>
      <c r="M35" s="33"/>
      <c r="N35" s="36"/>
      <c r="O35" s="37"/>
      <c r="P35" s="33"/>
      <c r="Q35" s="33"/>
      <c r="R35" s="33"/>
      <c r="S35" s="33"/>
      <c r="T35" s="33"/>
      <c r="U35" s="33"/>
      <c r="V35" s="33"/>
      <c r="W35" s="33"/>
      <c r="X35" s="31"/>
    </row>
    <row r="36" spans="1:24" x14ac:dyDescent="0.25">
      <c r="A36" s="3">
        <v>6</v>
      </c>
      <c r="B36" s="108" t="s">
        <v>20</v>
      </c>
      <c r="C36" s="108"/>
      <c r="D36" s="109" t="s">
        <v>26</v>
      </c>
      <c r="E36" s="109"/>
      <c r="F36" s="109"/>
      <c r="G36" s="109"/>
      <c r="H36" s="109"/>
      <c r="I36" s="3" t="s">
        <v>14</v>
      </c>
      <c r="M36" s="33"/>
      <c r="N36" s="36"/>
      <c r="O36" s="37"/>
      <c r="P36" s="33"/>
      <c r="Q36" s="33"/>
      <c r="R36" s="33"/>
      <c r="S36" s="33"/>
      <c r="T36" s="33"/>
      <c r="U36" s="33"/>
      <c r="V36" s="33"/>
      <c r="W36" s="33"/>
      <c r="X36" s="31"/>
    </row>
    <row r="37" spans="1:24" x14ac:dyDescent="0.25">
      <c r="M37" s="33"/>
      <c r="N37" s="36"/>
      <c r="O37" s="37"/>
      <c r="P37" s="33"/>
      <c r="Q37" s="33"/>
      <c r="R37" s="33"/>
      <c r="S37" s="33"/>
      <c r="T37" s="33"/>
      <c r="U37" s="33"/>
      <c r="V37" s="33"/>
      <c r="W37" s="33"/>
      <c r="X37" s="31"/>
    </row>
    <row r="38" spans="1:24" ht="17.100000000000001" customHeight="1" x14ac:dyDescent="0.25">
      <c r="A38" s="84"/>
      <c r="B38" s="84"/>
      <c r="C38" s="84"/>
      <c r="D38" s="84"/>
      <c r="E38" s="84"/>
      <c r="F38" s="84"/>
      <c r="G38" s="84"/>
      <c r="H38" s="84"/>
      <c r="I38" s="84"/>
      <c r="M38" s="33"/>
      <c r="N38" s="36"/>
      <c r="O38" s="37"/>
      <c r="P38" s="33"/>
      <c r="Q38" s="33"/>
      <c r="R38" s="33"/>
      <c r="S38" s="33"/>
      <c r="T38" s="33"/>
      <c r="U38" s="33"/>
      <c r="V38" s="33"/>
      <c r="W38" s="33"/>
      <c r="X38" s="31"/>
    </row>
    <row r="39" spans="1:24" ht="17.100000000000001" customHeight="1" x14ac:dyDescent="0.25">
      <c r="A39" s="84"/>
      <c r="B39" s="84"/>
      <c r="C39" s="84"/>
      <c r="D39" s="84"/>
      <c r="E39" s="84"/>
      <c r="F39" s="84"/>
      <c r="G39" s="84"/>
      <c r="H39" s="84"/>
      <c r="I39" s="84"/>
      <c r="M39" s="33"/>
      <c r="N39" s="36"/>
      <c r="O39" s="37"/>
      <c r="P39" s="33"/>
      <c r="Q39" s="33"/>
      <c r="R39" s="33"/>
      <c r="S39" s="33"/>
      <c r="T39" s="33"/>
      <c r="U39" s="33"/>
      <c r="V39" s="33"/>
      <c r="W39" s="33"/>
      <c r="X39" s="31"/>
    </row>
    <row r="40" spans="1:24" ht="17.100000000000001" customHeight="1" x14ac:dyDescent="0.25">
      <c r="A40" s="84"/>
      <c r="B40" s="84"/>
      <c r="C40" s="84"/>
      <c r="D40" s="84"/>
      <c r="E40" s="84"/>
      <c r="F40" s="84"/>
      <c r="G40" s="84"/>
      <c r="H40" s="84"/>
      <c r="I40" s="84"/>
      <c r="M40" s="33"/>
      <c r="N40" s="36"/>
      <c r="O40" s="37"/>
      <c r="P40" s="33"/>
      <c r="Q40" s="33"/>
      <c r="R40" s="33"/>
      <c r="S40" s="33"/>
      <c r="T40" s="33"/>
      <c r="U40" s="33"/>
      <c r="V40" s="33"/>
      <c r="W40" s="33"/>
      <c r="X40" s="31"/>
    </row>
    <row r="41" spans="1:24" ht="12" customHeight="1" x14ac:dyDescent="0.25">
      <c r="M41" s="33"/>
      <c r="N41" s="36"/>
      <c r="O41" s="37"/>
      <c r="P41" s="33"/>
      <c r="Q41" s="33"/>
      <c r="R41" s="33"/>
      <c r="S41" s="33"/>
      <c r="T41" s="33"/>
      <c r="U41" s="33"/>
      <c r="V41" s="33"/>
      <c r="W41" s="33"/>
      <c r="X41" s="31"/>
    </row>
    <row r="42" spans="1:24" ht="12" customHeight="1" x14ac:dyDescent="0.25">
      <c r="M42" s="33"/>
      <c r="N42" s="36"/>
      <c r="O42" s="37"/>
      <c r="P42" s="33"/>
      <c r="Q42" s="33"/>
      <c r="R42" s="33"/>
      <c r="S42" s="33"/>
      <c r="T42" s="33"/>
      <c r="U42" s="33"/>
      <c r="V42" s="33"/>
      <c r="W42" s="33"/>
      <c r="X42" s="31"/>
    </row>
    <row r="43" spans="1:24" ht="15" customHeight="1" x14ac:dyDescent="0.25">
      <c r="A43" s="99"/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1"/>
      <c r="M43" s="33"/>
      <c r="N43" s="36"/>
      <c r="O43" s="37"/>
      <c r="P43" s="33"/>
      <c r="Q43" s="33"/>
      <c r="R43" s="33"/>
      <c r="S43" s="33"/>
      <c r="T43" s="33"/>
      <c r="U43" s="33"/>
      <c r="V43" s="33"/>
      <c r="W43" s="33"/>
      <c r="X43" s="31"/>
    </row>
    <row r="44" spans="1:24" ht="15" customHeight="1" x14ac:dyDescent="0.25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4"/>
      <c r="M44" s="33"/>
      <c r="N44" s="36"/>
      <c r="O44" s="37"/>
      <c r="P44" s="33"/>
      <c r="Q44" s="33"/>
      <c r="R44" s="33"/>
      <c r="S44" s="33"/>
      <c r="T44" s="33"/>
      <c r="U44" s="33"/>
      <c r="V44" s="33"/>
      <c r="W44" s="33"/>
      <c r="X44" s="31"/>
    </row>
    <row r="45" spans="1:24" ht="15" customHeight="1" x14ac:dyDescent="0.25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4"/>
      <c r="M45" s="33"/>
      <c r="N45" s="36"/>
      <c r="O45" s="37"/>
      <c r="P45" s="33"/>
      <c r="Q45" s="33"/>
      <c r="R45" s="33"/>
      <c r="S45" s="33"/>
      <c r="T45" s="33"/>
      <c r="U45" s="33"/>
      <c r="V45" s="33"/>
      <c r="W45" s="33"/>
      <c r="X45" s="31"/>
    </row>
    <row r="46" spans="1:24" ht="19.5" customHeight="1" x14ac:dyDescent="0.25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7"/>
      <c r="M46" s="33"/>
      <c r="N46" s="36"/>
      <c r="O46" s="37"/>
      <c r="P46" s="33"/>
      <c r="Q46" s="33"/>
      <c r="R46" s="33"/>
      <c r="S46" s="33"/>
      <c r="T46" s="33"/>
      <c r="U46" s="33"/>
      <c r="V46" s="33"/>
      <c r="W46" s="33"/>
      <c r="X46" s="31"/>
    </row>
    <row r="47" spans="1:24" ht="12" customHeight="1" x14ac:dyDescent="0.25">
      <c r="M47" s="33"/>
      <c r="N47" s="36"/>
      <c r="O47" s="37"/>
      <c r="P47" s="33"/>
      <c r="Q47" s="33"/>
      <c r="R47" s="33"/>
      <c r="S47" s="33"/>
      <c r="T47" s="33"/>
      <c r="U47" s="33"/>
      <c r="V47" s="33"/>
      <c r="W47" s="33"/>
      <c r="X47" s="31"/>
    </row>
    <row r="48" spans="1:24" ht="12" customHeight="1" x14ac:dyDescent="0.25">
      <c r="M48" s="33"/>
      <c r="N48" s="36"/>
      <c r="O48" s="37"/>
      <c r="P48" s="33"/>
      <c r="Q48" s="33"/>
      <c r="R48" s="33"/>
      <c r="S48" s="33"/>
      <c r="T48" s="33"/>
      <c r="U48" s="33"/>
      <c r="V48" s="33"/>
      <c r="W48" s="33"/>
      <c r="X48" s="31"/>
    </row>
    <row r="49" spans="1:24" ht="12" customHeight="1" x14ac:dyDescent="0.25">
      <c r="M49" s="33"/>
      <c r="N49" s="36"/>
      <c r="O49" s="37"/>
      <c r="P49" s="33"/>
      <c r="Q49" s="33"/>
      <c r="R49" s="33"/>
      <c r="S49" s="33"/>
      <c r="T49" s="33"/>
      <c r="U49" s="33"/>
      <c r="V49" s="33"/>
      <c r="W49" s="33"/>
      <c r="X49" s="31"/>
    </row>
    <row r="50" spans="1:24" ht="12" customHeight="1" x14ac:dyDescent="0.25">
      <c r="M50" s="33"/>
      <c r="N50" s="36"/>
      <c r="O50" s="37"/>
      <c r="P50" s="33"/>
      <c r="Q50" s="33"/>
      <c r="R50" s="33"/>
      <c r="S50" s="33"/>
      <c r="T50" s="33"/>
      <c r="U50" s="33"/>
      <c r="V50" s="33"/>
      <c r="W50" s="33"/>
      <c r="X50" s="31"/>
    </row>
    <row r="51" spans="1:24" ht="12" customHeight="1" x14ac:dyDescent="0.25">
      <c r="M51" s="33"/>
      <c r="N51" s="36"/>
      <c r="O51" s="37"/>
      <c r="P51" s="33"/>
      <c r="Q51" s="33"/>
      <c r="R51" s="33"/>
      <c r="S51" s="33"/>
      <c r="T51" s="33"/>
      <c r="U51" s="33"/>
      <c r="V51" s="33"/>
      <c r="W51" s="33"/>
      <c r="X51" s="31"/>
    </row>
    <row r="52" spans="1:24" x14ac:dyDescent="0.25">
      <c r="B52" s="85" t="s">
        <v>27</v>
      </c>
      <c r="C52" s="86"/>
      <c r="D52" s="86"/>
      <c r="E52" s="86"/>
      <c r="F52" s="86"/>
      <c r="G52" s="86"/>
      <c r="H52" s="86"/>
      <c r="I52" s="86"/>
      <c r="J52" s="86"/>
      <c r="K52" s="86"/>
      <c r="L52" s="6"/>
      <c r="M52" s="33"/>
      <c r="N52" s="36"/>
      <c r="O52" s="37"/>
      <c r="P52" s="33"/>
      <c r="Q52" s="33"/>
      <c r="R52" s="33"/>
      <c r="S52" s="33"/>
      <c r="T52" s="33"/>
      <c r="U52" s="33"/>
      <c r="V52" s="33"/>
      <c r="W52" s="33"/>
      <c r="X52" s="31"/>
    </row>
    <row r="53" spans="1:24" ht="4.5" customHeight="1" x14ac:dyDescent="0.25">
      <c r="B53" s="7"/>
      <c r="C53" s="21"/>
      <c r="D53" s="21"/>
      <c r="E53" s="21"/>
      <c r="F53" s="21"/>
      <c r="G53" s="21"/>
      <c r="H53" s="21"/>
      <c r="I53" s="21"/>
      <c r="J53" s="21"/>
      <c r="K53" s="21"/>
      <c r="L53" s="8"/>
      <c r="M53" s="33"/>
      <c r="N53" s="36"/>
      <c r="O53" s="37"/>
      <c r="P53" s="33"/>
      <c r="Q53" s="33"/>
      <c r="R53" s="33"/>
      <c r="S53" s="33"/>
      <c r="T53" s="33"/>
      <c r="U53" s="33"/>
      <c r="V53" s="33"/>
      <c r="W53" s="33"/>
      <c r="X53" s="31"/>
    </row>
    <row r="54" spans="1:24" x14ac:dyDescent="0.25">
      <c r="B54" s="87"/>
      <c r="C54" s="88"/>
      <c r="D54" s="88"/>
      <c r="E54" s="89"/>
      <c r="F54" s="87"/>
      <c r="G54" s="88"/>
      <c r="H54" s="88"/>
      <c r="I54" s="96"/>
      <c r="J54" s="87"/>
      <c r="K54" s="88"/>
      <c r="L54" s="96"/>
      <c r="M54" s="33"/>
      <c r="N54" s="36"/>
      <c r="O54" s="37"/>
      <c r="P54" s="33"/>
      <c r="Q54" s="33"/>
      <c r="R54" s="33"/>
      <c r="S54" s="33"/>
      <c r="T54" s="33"/>
      <c r="U54" s="33"/>
      <c r="V54" s="33"/>
      <c r="W54" s="33"/>
      <c r="X54" s="31"/>
    </row>
    <row r="55" spans="1:24" x14ac:dyDescent="0.25">
      <c r="B55" s="90"/>
      <c r="C55" s="91"/>
      <c r="D55" s="91"/>
      <c r="E55" s="92"/>
      <c r="F55" s="90"/>
      <c r="G55" s="91"/>
      <c r="H55" s="91"/>
      <c r="I55" s="97"/>
      <c r="J55" s="90"/>
      <c r="K55" s="91"/>
      <c r="L55" s="97"/>
      <c r="M55" s="33"/>
      <c r="N55" s="36"/>
      <c r="O55" s="37"/>
      <c r="P55" s="33"/>
      <c r="Q55" s="33"/>
      <c r="R55" s="33"/>
      <c r="S55" s="33"/>
      <c r="T55" s="33"/>
      <c r="U55" s="33"/>
      <c r="V55" s="33"/>
      <c r="W55" s="33"/>
      <c r="X55" s="31"/>
    </row>
    <row r="56" spans="1:24" x14ac:dyDescent="0.25">
      <c r="B56" s="90"/>
      <c r="C56" s="91"/>
      <c r="D56" s="91"/>
      <c r="E56" s="92"/>
      <c r="F56" s="90"/>
      <c r="G56" s="91"/>
      <c r="H56" s="91"/>
      <c r="I56" s="97"/>
      <c r="J56" s="90"/>
      <c r="K56" s="91"/>
      <c r="L56" s="97"/>
      <c r="M56" s="33"/>
      <c r="N56" s="36"/>
      <c r="O56" s="37"/>
      <c r="P56" s="33"/>
      <c r="Q56" s="33"/>
      <c r="R56" s="33"/>
      <c r="S56" s="33"/>
      <c r="T56" s="33"/>
      <c r="U56" s="33"/>
      <c r="V56" s="33"/>
      <c r="W56" s="33"/>
      <c r="X56" s="31"/>
    </row>
    <row r="57" spans="1:24" x14ac:dyDescent="0.25">
      <c r="B57" s="90"/>
      <c r="C57" s="91"/>
      <c r="D57" s="91"/>
      <c r="E57" s="92"/>
      <c r="F57" s="90"/>
      <c r="G57" s="91"/>
      <c r="H57" s="91"/>
      <c r="I57" s="97"/>
      <c r="J57" s="90"/>
      <c r="K57" s="91"/>
      <c r="L57" s="97"/>
      <c r="M57" s="33"/>
      <c r="N57" s="36"/>
      <c r="O57" s="37"/>
      <c r="P57" s="33"/>
      <c r="Q57" s="33"/>
      <c r="R57" s="33"/>
      <c r="S57" s="33"/>
      <c r="T57" s="33"/>
      <c r="U57" s="33"/>
      <c r="V57" s="33"/>
      <c r="W57" s="33"/>
      <c r="X57" s="31"/>
    </row>
    <row r="58" spans="1:24" x14ac:dyDescent="0.25">
      <c r="B58" s="93"/>
      <c r="C58" s="94"/>
      <c r="D58" s="94"/>
      <c r="E58" s="95"/>
      <c r="F58" s="93"/>
      <c r="G58" s="94"/>
      <c r="H58" s="94"/>
      <c r="I58" s="98"/>
      <c r="J58" s="93"/>
      <c r="K58" s="94"/>
      <c r="L58" s="98"/>
      <c r="M58" s="33"/>
      <c r="N58" s="36"/>
      <c r="O58" s="37"/>
      <c r="P58" s="33"/>
      <c r="Q58" s="33"/>
      <c r="R58" s="33"/>
      <c r="S58" s="33"/>
      <c r="T58" s="33"/>
      <c r="U58" s="33"/>
      <c r="V58" s="33"/>
      <c r="W58" s="33"/>
      <c r="X58" s="31"/>
    </row>
    <row r="59" spans="1:24" x14ac:dyDescent="0.25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33"/>
      <c r="N59" s="36"/>
      <c r="O59" s="37"/>
      <c r="P59" s="33"/>
      <c r="Q59" s="33"/>
      <c r="R59" s="33"/>
      <c r="S59" s="33"/>
      <c r="T59" s="33"/>
      <c r="U59" s="33"/>
      <c r="V59" s="33"/>
      <c r="W59" s="33"/>
      <c r="X59" s="31"/>
    </row>
    <row r="60" spans="1:24" x14ac:dyDescent="0.25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33"/>
      <c r="N60" s="36"/>
      <c r="O60" s="37"/>
      <c r="P60" s="33"/>
      <c r="Q60" s="33"/>
      <c r="R60" s="33"/>
      <c r="S60" s="33"/>
      <c r="T60" s="33"/>
      <c r="U60" s="33"/>
      <c r="V60" s="33"/>
      <c r="W60" s="33"/>
      <c r="X60" s="31"/>
    </row>
    <row r="61" spans="1:24" x14ac:dyDescent="0.25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33"/>
      <c r="N61" s="36"/>
      <c r="O61" s="37"/>
      <c r="P61" s="33"/>
      <c r="Q61" s="33"/>
      <c r="R61" s="33"/>
      <c r="S61" s="33"/>
      <c r="T61" s="33"/>
      <c r="U61" s="33"/>
      <c r="V61" s="33"/>
      <c r="W61" s="33"/>
      <c r="X61" s="31"/>
    </row>
    <row r="62" spans="1:24" x14ac:dyDescent="0.25">
      <c r="M62" s="33"/>
      <c r="N62" s="36"/>
      <c r="O62" s="37"/>
      <c r="P62" s="33"/>
      <c r="Q62" s="33"/>
      <c r="R62" s="33"/>
      <c r="S62" s="33"/>
      <c r="T62" s="33"/>
      <c r="U62" s="33"/>
      <c r="V62" s="33"/>
      <c r="W62" s="33"/>
      <c r="X62" s="31"/>
    </row>
    <row r="63" spans="1:24" x14ac:dyDescent="0.25">
      <c r="M63" s="33"/>
      <c r="N63" s="36"/>
      <c r="O63" s="37"/>
      <c r="P63" s="33"/>
      <c r="Q63" s="33"/>
      <c r="R63" s="33"/>
      <c r="S63" s="33"/>
      <c r="T63" s="33"/>
      <c r="U63" s="33"/>
      <c r="V63" s="33"/>
      <c r="W63" s="33"/>
      <c r="X63" s="31"/>
    </row>
    <row r="64" spans="1:24" x14ac:dyDescent="0.25">
      <c r="M64" s="33"/>
      <c r="N64" s="36"/>
      <c r="O64" s="37"/>
      <c r="P64" s="33"/>
      <c r="Q64" s="33"/>
      <c r="R64" s="33"/>
      <c r="S64" s="33"/>
      <c r="T64" s="33"/>
      <c r="U64" s="33"/>
      <c r="V64" s="33"/>
      <c r="W64" s="33"/>
      <c r="X64" s="31"/>
    </row>
    <row r="65" spans="1:35" x14ac:dyDescent="0.25">
      <c r="M65" s="33"/>
      <c r="N65" s="36"/>
      <c r="O65" s="37"/>
      <c r="P65" s="33"/>
      <c r="Q65" s="33"/>
      <c r="R65" s="33"/>
      <c r="S65" s="33"/>
      <c r="T65" s="33"/>
      <c r="U65" s="33"/>
      <c r="V65" s="33"/>
      <c r="W65" s="33"/>
      <c r="X65" s="31"/>
    </row>
    <row r="66" spans="1:35" x14ac:dyDescent="0.25">
      <c r="M66" s="33"/>
      <c r="N66" s="36"/>
      <c r="O66" s="37"/>
      <c r="P66" s="33"/>
      <c r="Q66" s="33"/>
      <c r="R66" s="33"/>
      <c r="S66" s="33"/>
      <c r="T66" s="33"/>
      <c r="U66" s="33"/>
      <c r="V66" s="33"/>
      <c r="W66" s="33"/>
      <c r="X66" s="31"/>
    </row>
    <row r="67" spans="1:35" x14ac:dyDescent="0.25">
      <c r="M67" s="33"/>
      <c r="N67" s="36"/>
      <c r="O67" s="37"/>
      <c r="P67" s="33"/>
      <c r="Q67" s="33"/>
      <c r="R67" s="33"/>
      <c r="S67" s="33"/>
      <c r="T67" s="33"/>
      <c r="U67" s="33"/>
      <c r="V67" s="33"/>
      <c r="W67" s="33"/>
      <c r="X67" s="31"/>
    </row>
    <row r="68" spans="1:35" x14ac:dyDescent="0.25">
      <c r="M68" s="33"/>
      <c r="N68" s="36"/>
      <c r="O68" s="37"/>
      <c r="P68" s="33"/>
      <c r="Q68" s="33"/>
      <c r="R68" s="33"/>
      <c r="S68" s="33"/>
      <c r="T68" s="33"/>
      <c r="U68" s="33"/>
      <c r="V68" s="33"/>
      <c r="W68" s="33"/>
      <c r="X68" s="31"/>
    </row>
    <row r="69" spans="1:35" x14ac:dyDescent="0.25">
      <c r="M69" s="33"/>
      <c r="N69" s="36"/>
      <c r="O69" s="37"/>
      <c r="P69" s="33"/>
      <c r="Q69" s="33"/>
      <c r="R69" s="33"/>
      <c r="S69" s="33"/>
      <c r="T69" s="33"/>
      <c r="U69" s="33"/>
      <c r="V69" s="33"/>
      <c r="W69" s="33"/>
      <c r="X69" s="31"/>
    </row>
    <row r="70" spans="1:35" x14ac:dyDescent="0.25">
      <c r="M70" s="33"/>
      <c r="N70" s="36"/>
      <c r="O70" s="37"/>
      <c r="P70" s="33"/>
      <c r="Q70" s="33"/>
      <c r="R70" s="33"/>
      <c r="S70" s="33"/>
      <c r="T70" s="33"/>
      <c r="U70" s="33"/>
      <c r="V70" s="33"/>
      <c r="W70" s="33"/>
      <c r="X70" s="31"/>
    </row>
    <row r="71" spans="1:35" x14ac:dyDescent="0.25">
      <c r="M71" s="33"/>
      <c r="N71" s="36"/>
      <c r="O71" s="37"/>
      <c r="P71" s="33"/>
      <c r="Q71" s="33"/>
      <c r="R71" s="33"/>
      <c r="S71" s="33"/>
      <c r="T71" s="33"/>
      <c r="U71" s="33"/>
      <c r="V71" s="33"/>
      <c r="W71" s="33"/>
      <c r="X71" s="31"/>
    </row>
    <row r="72" spans="1:35" x14ac:dyDescent="0.25">
      <c r="M72" s="33"/>
      <c r="N72" s="36"/>
      <c r="O72" s="37"/>
      <c r="P72" s="33"/>
      <c r="Q72" s="33"/>
      <c r="R72" s="33"/>
      <c r="S72" s="33"/>
      <c r="T72" s="33"/>
      <c r="U72" s="33"/>
      <c r="V72" s="33"/>
      <c r="W72" s="33"/>
      <c r="X72" s="31"/>
    </row>
    <row r="73" spans="1:35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O73" s="37"/>
      <c r="AI73" s="30"/>
    </row>
    <row r="74" spans="1:35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O74" s="37"/>
      <c r="AI74" s="30"/>
    </row>
    <row r="75" spans="1:35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O75" s="37"/>
      <c r="AI75" s="30"/>
    </row>
    <row r="76" spans="1:35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O76" s="37"/>
      <c r="AI76" s="30"/>
    </row>
    <row r="77" spans="1:35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O77" s="37"/>
      <c r="AI77" s="30"/>
    </row>
    <row r="78" spans="1:35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O78" s="37"/>
      <c r="AI78" s="30"/>
    </row>
    <row r="79" spans="1:35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O79" s="37"/>
      <c r="AI79" s="30"/>
    </row>
    <row r="80" spans="1:35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O80" s="37"/>
      <c r="AI80" s="30"/>
    </row>
    <row r="81" spans="1:35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O81" s="37"/>
      <c r="AI81" s="30"/>
    </row>
    <row r="82" spans="1:35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O82" s="37"/>
      <c r="AI82" s="30"/>
    </row>
    <row r="83" spans="1:35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O83" s="37"/>
      <c r="AI83" s="30"/>
    </row>
    <row r="84" spans="1:35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O84" s="37"/>
      <c r="AI84" s="30"/>
    </row>
    <row r="85" spans="1:35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O85" s="37"/>
      <c r="AI85" s="30"/>
    </row>
    <row r="86" spans="1:35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O86" s="37"/>
      <c r="AI86" s="30"/>
    </row>
    <row r="87" spans="1:35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O87" s="37"/>
      <c r="AI87" s="30"/>
    </row>
    <row r="88" spans="1:35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O88" s="37"/>
      <c r="AI88" s="30"/>
    </row>
    <row r="89" spans="1:35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O89" s="37"/>
      <c r="AI89" s="30"/>
    </row>
    <row r="90" spans="1:35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O90" s="37"/>
      <c r="AI90" s="30"/>
    </row>
    <row r="91" spans="1:35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O91" s="37"/>
      <c r="AI91" s="30"/>
    </row>
    <row r="92" spans="1:35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O92" s="37"/>
      <c r="AI92" s="30"/>
    </row>
    <row r="93" spans="1:35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O93" s="37"/>
      <c r="AI93" s="30"/>
    </row>
    <row r="94" spans="1:35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O94" s="37"/>
      <c r="AI94" s="30"/>
    </row>
    <row r="95" spans="1:35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O95" s="37"/>
      <c r="AI95" s="30"/>
    </row>
    <row r="96" spans="1:35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O96" s="37"/>
      <c r="AI96" s="30"/>
    </row>
    <row r="97" spans="1:35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O97" s="37"/>
      <c r="AI97" s="30"/>
    </row>
    <row r="98" spans="1:35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O98" s="37"/>
      <c r="AI98" s="30"/>
    </row>
    <row r="99" spans="1:35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O99" s="37"/>
      <c r="AI99" s="30"/>
    </row>
    <row r="100" spans="1:35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O100" s="37"/>
      <c r="AI100" s="30"/>
    </row>
    <row r="101" spans="1:35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O101" s="37"/>
      <c r="AI101" s="30"/>
    </row>
    <row r="102" spans="1:35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O102" s="37"/>
      <c r="AI102" s="30"/>
    </row>
    <row r="103" spans="1:35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O103" s="37"/>
      <c r="AI103" s="30"/>
    </row>
    <row r="104" spans="1:35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O104" s="37"/>
      <c r="AI104" s="30"/>
    </row>
    <row r="105" spans="1:35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O105" s="37"/>
      <c r="AI105" s="30"/>
    </row>
    <row r="106" spans="1:35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O106" s="37"/>
      <c r="AI106" s="30"/>
    </row>
    <row r="107" spans="1:35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O107" s="37"/>
      <c r="AI107" s="30"/>
    </row>
    <row r="108" spans="1:35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O108" s="37"/>
      <c r="AI108" s="30"/>
    </row>
    <row r="109" spans="1:35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O109" s="37"/>
      <c r="AI109" s="30"/>
    </row>
    <row r="110" spans="1:35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O110" s="37"/>
      <c r="AI110" s="30"/>
    </row>
    <row r="111" spans="1:35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O111" s="37"/>
      <c r="AI111" s="30"/>
    </row>
    <row r="112" spans="1:35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O112" s="37"/>
      <c r="AI112" s="30"/>
    </row>
    <row r="113" spans="1:35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O113" s="37"/>
      <c r="AI113" s="30"/>
    </row>
    <row r="114" spans="1:35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O114" s="37"/>
      <c r="AI114" s="30"/>
    </row>
    <row r="115" spans="1:35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O115" s="37"/>
      <c r="AI115" s="30"/>
    </row>
    <row r="116" spans="1:35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O116" s="37"/>
      <c r="AI116" s="30"/>
    </row>
    <row r="117" spans="1:35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O117" s="37"/>
      <c r="AI117" s="30"/>
    </row>
    <row r="118" spans="1:35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O118" s="37"/>
      <c r="AI118" s="30"/>
    </row>
    <row r="119" spans="1:35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O119" s="37"/>
      <c r="AI119" s="30"/>
    </row>
    <row r="120" spans="1:35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O120" s="37"/>
      <c r="AI120" s="30"/>
    </row>
    <row r="121" spans="1:35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O121" s="37"/>
      <c r="AI121" s="30"/>
    </row>
    <row r="122" spans="1:35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O122" s="37"/>
      <c r="AI122" s="30"/>
    </row>
    <row r="123" spans="1:35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O123" s="37"/>
      <c r="AI123" s="30"/>
    </row>
    <row r="124" spans="1:35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O124" s="37"/>
      <c r="AI124" s="30"/>
    </row>
    <row r="125" spans="1:35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O125" s="37"/>
      <c r="AI125" s="30"/>
    </row>
    <row r="126" spans="1:35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O126" s="37"/>
      <c r="AI126" s="30"/>
    </row>
    <row r="127" spans="1:35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O127" s="37"/>
      <c r="AI127" s="30"/>
    </row>
    <row r="128" spans="1:35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O128" s="37"/>
      <c r="AI128" s="30"/>
    </row>
    <row r="129" spans="1:35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O129" s="37"/>
      <c r="AI129" s="30"/>
    </row>
    <row r="130" spans="1:35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O130" s="37"/>
      <c r="AI130" s="30"/>
    </row>
    <row r="131" spans="1:35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O131" s="37"/>
      <c r="AI131" s="30"/>
    </row>
    <row r="132" spans="1:35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O132" s="37"/>
      <c r="AI132" s="30"/>
    </row>
    <row r="133" spans="1:35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O133" s="37"/>
      <c r="AI133" s="30"/>
    </row>
    <row r="134" spans="1:35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O134" s="37"/>
      <c r="AI134" s="30"/>
    </row>
    <row r="135" spans="1:35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O135" s="37"/>
      <c r="AI135" s="30"/>
    </row>
    <row r="136" spans="1:35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O136" s="37"/>
      <c r="AI136" s="30"/>
    </row>
    <row r="137" spans="1:35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O137" s="37"/>
      <c r="AI137" s="30"/>
    </row>
    <row r="138" spans="1:35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O138" s="37"/>
      <c r="AI138" s="30"/>
    </row>
    <row r="139" spans="1:35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O139" s="37"/>
      <c r="AI139" s="30"/>
    </row>
    <row r="140" spans="1:35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O140" s="37"/>
      <c r="AI140" s="30"/>
    </row>
    <row r="141" spans="1:35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O141" s="37"/>
      <c r="AI141" s="30"/>
    </row>
    <row r="142" spans="1:35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O142" s="37"/>
      <c r="AI142" s="30"/>
    </row>
    <row r="143" spans="1:35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O143" s="37"/>
      <c r="AI143" s="30"/>
    </row>
    <row r="144" spans="1:35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O144" s="37"/>
      <c r="AI144" s="30"/>
    </row>
    <row r="145" spans="1:35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O145" s="37"/>
      <c r="AI145" s="30"/>
    </row>
    <row r="146" spans="1:35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O146" s="37"/>
      <c r="AI146" s="30"/>
    </row>
    <row r="147" spans="1:35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O147" s="37"/>
      <c r="AI147" s="30"/>
    </row>
    <row r="148" spans="1:35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O148" s="37"/>
      <c r="AI148" s="30"/>
    </row>
    <row r="149" spans="1:35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O149" s="37"/>
      <c r="AI149" s="30"/>
    </row>
    <row r="150" spans="1:35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O150" s="37"/>
      <c r="AI150" s="30"/>
    </row>
    <row r="151" spans="1:35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O151" s="37"/>
      <c r="AI151" s="30"/>
    </row>
    <row r="152" spans="1:35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O152" s="37"/>
      <c r="AI152" s="30"/>
    </row>
    <row r="153" spans="1:35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O153" s="37"/>
      <c r="AI153" s="30"/>
    </row>
    <row r="154" spans="1:35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O154" s="37"/>
      <c r="AI154" s="30"/>
    </row>
    <row r="155" spans="1:35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O155" s="37"/>
      <c r="AI155" s="30"/>
    </row>
    <row r="156" spans="1:35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O156" s="37"/>
      <c r="AI156" s="30"/>
    </row>
    <row r="157" spans="1:35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O157" s="37"/>
      <c r="AI157" s="30"/>
    </row>
    <row r="158" spans="1:35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O158" s="37"/>
      <c r="AI158" s="30"/>
    </row>
    <row r="159" spans="1:35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O159" s="37"/>
      <c r="AI159" s="30"/>
    </row>
    <row r="160" spans="1:35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O160" s="37"/>
      <c r="AI160" s="30"/>
    </row>
    <row r="161" spans="1:35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O161" s="37"/>
      <c r="AI161" s="30"/>
    </row>
    <row r="162" spans="1:35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O162" s="37"/>
      <c r="AI162" s="30"/>
    </row>
    <row r="163" spans="1:35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O163" s="37"/>
      <c r="AI163" s="30"/>
    </row>
    <row r="164" spans="1:35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O164" s="37"/>
      <c r="AI164" s="30"/>
    </row>
    <row r="165" spans="1:35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O165" s="37"/>
      <c r="AI165" s="30"/>
    </row>
    <row r="166" spans="1:35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O166" s="37"/>
      <c r="AI166" s="30"/>
    </row>
    <row r="167" spans="1:35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O167" s="37"/>
      <c r="AI167" s="30"/>
    </row>
    <row r="168" spans="1:35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O168" s="37"/>
      <c r="AI168" s="30"/>
    </row>
    <row r="169" spans="1:35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O169" s="37"/>
      <c r="AI169" s="30"/>
    </row>
    <row r="170" spans="1:35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O170" s="37"/>
      <c r="AI170" s="30"/>
    </row>
    <row r="171" spans="1:35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O171" s="37"/>
      <c r="AI171" s="30"/>
    </row>
    <row r="172" spans="1:35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O172" s="37"/>
      <c r="AI172" s="30"/>
    </row>
    <row r="173" spans="1:35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O173" s="37"/>
      <c r="AI173" s="30"/>
    </row>
    <row r="174" spans="1:35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O174" s="37"/>
      <c r="AI174" s="30"/>
    </row>
    <row r="175" spans="1:35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O175" s="37"/>
      <c r="AI175" s="30"/>
    </row>
    <row r="176" spans="1:35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O176" s="37"/>
      <c r="AI176" s="30"/>
    </row>
    <row r="177" spans="1:35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O177" s="37"/>
      <c r="AI177" s="30"/>
    </row>
    <row r="178" spans="1:35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O178" s="37"/>
      <c r="AI178" s="30"/>
    </row>
    <row r="179" spans="1:35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O179" s="37"/>
      <c r="AI179" s="30"/>
    </row>
    <row r="180" spans="1:35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O180" s="37"/>
      <c r="AI180" s="30"/>
    </row>
    <row r="181" spans="1:35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O181" s="37"/>
      <c r="AI181" s="30"/>
    </row>
    <row r="182" spans="1:35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O182" s="37"/>
      <c r="AI182" s="30"/>
    </row>
    <row r="183" spans="1:35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O183" s="37"/>
      <c r="AI183" s="30"/>
    </row>
    <row r="184" spans="1:35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O184" s="37"/>
      <c r="AI184" s="30"/>
    </row>
    <row r="185" spans="1:35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O185" s="37"/>
      <c r="AI185" s="30"/>
    </row>
    <row r="186" spans="1:35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O186" s="37"/>
      <c r="AI186" s="30"/>
    </row>
    <row r="187" spans="1:35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O187" s="37"/>
      <c r="AI187" s="30"/>
    </row>
    <row r="188" spans="1:35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O188" s="37"/>
      <c r="AI188" s="30"/>
    </row>
    <row r="189" spans="1:35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O189" s="37"/>
      <c r="AI189" s="30"/>
    </row>
    <row r="190" spans="1:35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O190" s="37"/>
      <c r="AI190" s="30"/>
    </row>
    <row r="191" spans="1:35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O191" s="37"/>
      <c r="AI191" s="30"/>
    </row>
    <row r="192" spans="1:35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O192" s="37"/>
      <c r="AI192" s="30"/>
    </row>
    <row r="193" spans="1:35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O193" s="37"/>
      <c r="AI193" s="30"/>
    </row>
    <row r="194" spans="1:35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O194" s="37"/>
      <c r="AI194" s="30"/>
    </row>
    <row r="195" spans="1:35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O195" s="37"/>
      <c r="AI195" s="30"/>
    </row>
    <row r="196" spans="1:35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O196" s="37"/>
      <c r="AI196" s="30"/>
    </row>
    <row r="197" spans="1:35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O197" s="37"/>
      <c r="AI197" s="30"/>
    </row>
    <row r="198" spans="1:35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O198" s="37"/>
      <c r="AI198" s="30"/>
    </row>
    <row r="199" spans="1:35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O199" s="37"/>
      <c r="AI199" s="30"/>
    </row>
    <row r="200" spans="1:35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O200" s="37"/>
      <c r="AI200" s="30"/>
    </row>
    <row r="201" spans="1:35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O201" s="37"/>
      <c r="AI201" s="30"/>
    </row>
    <row r="202" spans="1:35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O202" s="37"/>
      <c r="AI202" s="30"/>
    </row>
    <row r="203" spans="1:35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O203" s="37"/>
      <c r="AI203" s="30"/>
    </row>
    <row r="204" spans="1:35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O204" s="37"/>
      <c r="AI204" s="30"/>
    </row>
    <row r="205" spans="1:35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O205" s="37"/>
      <c r="AI205" s="30"/>
    </row>
    <row r="206" spans="1:35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O206" s="37"/>
      <c r="AI206" s="30"/>
    </row>
    <row r="207" spans="1:35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O207" s="37"/>
      <c r="AI207" s="30"/>
    </row>
    <row r="208" spans="1:35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O208" s="37"/>
      <c r="AI208" s="30"/>
    </row>
    <row r="209" spans="1:35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O209" s="37"/>
      <c r="AI209" s="30"/>
    </row>
    <row r="210" spans="1:35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O210" s="37"/>
      <c r="AI210" s="30"/>
    </row>
    <row r="211" spans="1:35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O211" s="37"/>
      <c r="AI211" s="30"/>
    </row>
    <row r="212" spans="1:35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O212" s="37"/>
      <c r="AI212" s="30"/>
    </row>
    <row r="213" spans="1:35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O213" s="37"/>
      <c r="AI213" s="30"/>
    </row>
    <row r="214" spans="1:35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O214" s="37"/>
      <c r="AI214" s="30"/>
    </row>
    <row r="215" spans="1:35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O215" s="37"/>
      <c r="AI215" s="30"/>
    </row>
    <row r="216" spans="1:35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O216" s="37"/>
      <c r="AI216" s="30"/>
    </row>
    <row r="217" spans="1:35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O217" s="37"/>
      <c r="AI217" s="30"/>
    </row>
    <row r="218" spans="1:35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O218" s="37"/>
      <c r="AI218" s="30"/>
    </row>
    <row r="219" spans="1:35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O219" s="37"/>
      <c r="AI219" s="30"/>
    </row>
    <row r="220" spans="1:35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O220" s="37"/>
      <c r="AI220" s="30"/>
    </row>
    <row r="221" spans="1:35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O221" s="37"/>
      <c r="AI221" s="30"/>
    </row>
    <row r="222" spans="1:35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O222" s="37"/>
      <c r="AI222" s="30"/>
    </row>
    <row r="223" spans="1:35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O223" s="37"/>
      <c r="AI223" s="30"/>
    </row>
    <row r="224" spans="1:35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O224" s="37"/>
      <c r="AI224" s="30"/>
    </row>
    <row r="225" spans="1:35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O225" s="37"/>
      <c r="AI225" s="30"/>
    </row>
    <row r="226" spans="1:35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O226" s="37"/>
      <c r="AI226" s="30"/>
    </row>
    <row r="227" spans="1:35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O227" s="37"/>
      <c r="AI227" s="30"/>
    </row>
    <row r="228" spans="1:35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O228" s="37"/>
      <c r="AI228" s="30"/>
    </row>
    <row r="229" spans="1:35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O229" s="37"/>
      <c r="AI229" s="30"/>
    </row>
    <row r="230" spans="1:35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O230" s="37"/>
      <c r="AI230" s="30"/>
    </row>
    <row r="231" spans="1:35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O231" s="37"/>
      <c r="AI231" s="30"/>
    </row>
    <row r="232" spans="1:35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O232" s="37"/>
      <c r="AI232" s="30"/>
    </row>
    <row r="233" spans="1:35" x14ac:dyDescent="0.25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O233" s="37"/>
      <c r="AI233" s="30"/>
    </row>
    <row r="234" spans="1:35" x14ac:dyDescent="0.25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O234" s="37"/>
      <c r="AI234" s="30"/>
    </row>
    <row r="235" spans="1:35" x14ac:dyDescent="0.25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O235" s="37"/>
      <c r="AI235" s="30"/>
    </row>
    <row r="236" spans="1:35" x14ac:dyDescent="0.25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O236" s="37"/>
      <c r="AI236" s="30"/>
    </row>
    <row r="237" spans="1:35" x14ac:dyDescent="0.25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O237" s="37"/>
      <c r="AI237" s="30"/>
    </row>
    <row r="238" spans="1:35" x14ac:dyDescent="0.25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O238" s="37"/>
      <c r="AI238" s="30"/>
    </row>
    <row r="239" spans="1:35" x14ac:dyDescent="0.25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O239" s="37"/>
      <c r="AI239" s="30"/>
    </row>
    <row r="240" spans="1:35" x14ac:dyDescent="0.25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O240" s="37"/>
      <c r="AI240" s="30"/>
    </row>
    <row r="241" spans="1:35" x14ac:dyDescent="0.25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O241" s="37"/>
      <c r="AI241" s="30"/>
    </row>
    <row r="242" spans="1:35" x14ac:dyDescent="0.25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O242" s="37"/>
      <c r="AI242" s="30"/>
    </row>
    <row r="243" spans="1:35" x14ac:dyDescent="0.25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O243" s="37"/>
      <c r="AI243" s="30"/>
    </row>
    <row r="244" spans="1:35" x14ac:dyDescent="0.25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O244" s="37"/>
      <c r="AI244" s="30"/>
    </row>
    <row r="245" spans="1:35" x14ac:dyDescent="0.25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O245" s="37"/>
      <c r="AI245" s="30"/>
    </row>
    <row r="246" spans="1:35" x14ac:dyDescent="0.25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O246" s="37"/>
      <c r="AI246" s="30"/>
    </row>
    <row r="247" spans="1:35" x14ac:dyDescent="0.25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O247" s="37"/>
      <c r="AI247" s="30"/>
    </row>
    <row r="248" spans="1:35" x14ac:dyDescent="0.25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O248" s="37"/>
      <c r="AI248" s="30"/>
    </row>
    <row r="249" spans="1:35" x14ac:dyDescent="0.25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O249" s="37"/>
      <c r="AI249" s="30"/>
    </row>
    <row r="250" spans="1:35" x14ac:dyDescent="0.25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O250" s="37"/>
      <c r="AI250" s="30"/>
    </row>
    <row r="251" spans="1:35" x14ac:dyDescent="0.25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O251" s="37"/>
      <c r="AI251" s="30"/>
    </row>
    <row r="252" spans="1:35" x14ac:dyDescent="0.25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O252" s="37"/>
      <c r="AI252" s="30"/>
    </row>
    <row r="253" spans="1:35" x14ac:dyDescent="0.25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O253" s="37"/>
      <c r="AI253" s="30"/>
    </row>
    <row r="254" spans="1:35" x14ac:dyDescent="0.25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O254" s="37"/>
      <c r="AI254" s="30"/>
    </row>
    <row r="255" spans="1:35" x14ac:dyDescent="0.25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O255" s="37"/>
      <c r="AI255" s="30"/>
    </row>
    <row r="256" spans="1:35" x14ac:dyDescent="0.25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O256" s="37"/>
      <c r="AI256" s="30"/>
    </row>
    <row r="257" spans="1:35" x14ac:dyDescent="0.25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O257" s="37"/>
      <c r="AI257" s="30"/>
    </row>
    <row r="258" spans="1:35" x14ac:dyDescent="0.25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O258" s="37"/>
      <c r="AI258" s="30"/>
    </row>
    <row r="259" spans="1:35" x14ac:dyDescent="0.25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O259" s="37"/>
      <c r="AI259" s="30"/>
    </row>
    <row r="260" spans="1:35" x14ac:dyDescent="0.25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O260" s="37"/>
      <c r="AI260" s="30"/>
    </row>
    <row r="261" spans="1:35" x14ac:dyDescent="0.25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O261" s="37"/>
      <c r="AI261" s="30"/>
    </row>
    <row r="262" spans="1:35" x14ac:dyDescent="0.25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O262" s="37"/>
      <c r="AI262" s="30"/>
    </row>
    <row r="263" spans="1:35" x14ac:dyDescent="0.25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O263" s="37"/>
      <c r="AI263" s="30"/>
    </row>
    <row r="264" spans="1:35" x14ac:dyDescent="0.25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O264" s="37"/>
      <c r="AI264" s="30"/>
    </row>
    <row r="265" spans="1:35" x14ac:dyDescent="0.25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O265" s="37"/>
      <c r="AI265" s="30"/>
    </row>
    <row r="266" spans="1:35" x14ac:dyDescent="0.25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O266" s="37"/>
      <c r="AI266" s="30"/>
    </row>
    <row r="267" spans="1:35" x14ac:dyDescent="0.25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O267" s="37"/>
      <c r="AI267" s="30"/>
    </row>
    <row r="268" spans="1:35" x14ac:dyDescent="0.25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O268" s="37"/>
      <c r="AI268" s="30"/>
    </row>
    <row r="269" spans="1:35" x14ac:dyDescent="0.25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O269" s="37"/>
      <c r="AI269" s="30"/>
    </row>
    <row r="270" spans="1:35" x14ac:dyDescent="0.25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O270" s="37"/>
      <c r="AI270" s="30"/>
    </row>
    <row r="271" spans="1:35" x14ac:dyDescent="0.25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O271" s="37"/>
      <c r="AI271" s="30"/>
    </row>
    <row r="272" spans="1:35" x14ac:dyDescent="0.25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O272" s="37"/>
      <c r="AI272" s="30"/>
    </row>
    <row r="273" spans="1:35" x14ac:dyDescent="0.25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O273" s="37"/>
      <c r="AI273" s="30"/>
    </row>
    <row r="274" spans="1:35" x14ac:dyDescent="0.25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O274" s="37"/>
      <c r="AI274" s="30"/>
    </row>
    <row r="275" spans="1:35" x14ac:dyDescent="0.25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O275" s="37"/>
      <c r="AI275" s="30"/>
    </row>
    <row r="276" spans="1:35" x14ac:dyDescent="0.25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O276" s="37"/>
      <c r="AI276" s="30"/>
    </row>
    <row r="277" spans="1:35" x14ac:dyDescent="0.25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O277" s="37"/>
      <c r="AI277" s="30"/>
    </row>
    <row r="278" spans="1:35" x14ac:dyDescent="0.25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O278" s="37"/>
      <c r="AI278" s="30"/>
    </row>
    <row r="279" spans="1:35" x14ac:dyDescent="0.25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O279" s="37"/>
      <c r="AI279" s="30"/>
    </row>
    <row r="280" spans="1:35" x14ac:dyDescent="0.25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O280" s="37"/>
      <c r="AI280" s="30"/>
    </row>
    <row r="281" spans="1:35" x14ac:dyDescent="0.25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O281" s="37"/>
      <c r="AI281" s="30"/>
    </row>
    <row r="282" spans="1:35" x14ac:dyDescent="0.25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O282" s="37"/>
      <c r="AI282" s="30"/>
    </row>
    <row r="283" spans="1:35" x14ac:dyDescent="0.25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O283" s="37"/>
      <c r="AI283" s="30"/>
    </row>
    <row r="284" spans="1:35" x14ac:dyDescent="0.25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O284" s="37"/>
      <c r="AI284" s="30"/>
    </row>
    <row r="285" spans="1:35" x14ac:dyDescent="0.25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O285" s="37"/>
      <c r="AI285" s="30"/>
    </row>
    <row r="286" spans="1:35" x14ac:dyDescent="0.25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O286" s="37"/>
      <c r="AI286" s="30"/>
    </row>
    <row r="287" spans="1:35" x14ac:dyDescent="0.25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O287" s="37"/>
      <c r="AI287" s="30"/>
    </row>
    <row r="288" spans="1:35" x14ac:dyDescent="0.25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O288" s="37"/>
      <c r="AI288" s="30"/>
    </row>
    <row r="289" spans="1:35" x14ac:dyDescent="0.25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O289" s="37"/>
      <c r="AI289" s="30"/>
    </row>
    <row r="290" spans="1:35" x14ac:dyDescent="0.25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O290" s="37"/>
      <c r="AI290" s="30"/>
    </row>
    <row r="291" spans="1:35" x14ac:dyDescent="0.25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O291" s="37"/>
      <c r="AI291" s="30"/>
    </row>
    <row r="292" spans="1:35" x14ac:dyDescent="0.25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O292" s="37"/>
      <c r="AI292" s="30"/>
    </row>
    <row r="293" spans="1:35" x14ac:dyDescent="0.25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O293" s="37"/>
      <c r="AI293" s="30"/>
    </row>
    <row r="294" spans="1:35" x14ac:dyDescent="0.25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O294" s="37"/>
      <c r="AI294" s="30"/>
    </row>
    <row r="295" spans="1:35" x14ac:dyDescent="0.25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O295" s="37"/>
      <c r="AI295" s="30"/>
    </row>
    <row r="296" spans="1:35" x14ac:dyDescent="0.25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O296" s="37"/>
      <c r="AI296" s="30"/>
    </row>
    <row r="297" spans="1:35" x14ac:dyDescent="0.25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O297" s="37"/>
      <c r="AI297" s="30"/>
    </row>
    <row r="298" spans="1:35" x14ac:dyDescent="0.25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O298" s="37"/>
      <c r="AI298" s="30"/>
    </row>
    <row r="299" spans="1:35" x14ac:dyDescent="0.25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O299" s="37"/>
      <c r="AI299" s="30"/>
    </row>
    <row r="300" spans="1:35" x14ac:dyDescent="0.25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O300" s="37"/>
      <c r="AI300" s="30"/>
    </row>
    <row r="301" spans="1:35" x14ac:dyDescent="0.25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O301" s="37"/>
      <c r="AI301" s="30"/>
    </row>
    <row r="302" spans="1:35" x14ac:dyDescent="0.25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O302" s="37"/>
      <c r="AI302" s="30"/>
    </row>
    <row r="303" spans="1:35" x14ac:dyDescent="0.25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O303" s="37"/>
      <c r="AI303" s="30"/>
    </row>
    <row r="304" spans="1:35" x14ac:dyDescent="0.25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O304" s="37"/>
      <c r="AI304" s="30"/>
    </row>
    <row r="305" spans="1:35" x14ac:dyDescent="0.25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O305" s="37"/>
      <c r="AI305" s="30"/>
    </row>
    <row r="306" spans="1:35" x14ac:dyDescent="0.25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O306" s="37"/>
      <c r="AI306" s="30"/>
    </row>
    <row r="307" spans="1:35" x14ac:dyDescent="0.25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O307" s="37"/>
      <c r="AI307" s="30"/>
    </row>
    <row r="308" spans="1:35" x14ac:dyDescent="0.25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O308" s="37"/>
      <c r="AI308" s="30"/>
    </row>
    <row r="309" spans="1:35" x14ac:dyDescent="0.25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O309" s="37"/>
      <c r="AI309" s="30"/>
    </row>
    <row r="310" spans="1:35" x14ac:dyDescent="0.25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O310" s="37"/>
      <c r="AI310" s="30"/>
    </row>
    <row r="311" spans="1:35" x14ac:dyDescent="0.25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O311" s="37"/>
      <c r="AI311" s="30"/>
    </row>
    <row r="312" spans="1:35" x14ac:dyDescent="0.25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O312" s="37"/>
      <c r="AI312" s="30"/>
    </row>
    <row r="313" spans="1:35" x14ac:dyDescent="0.25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O313" s="37"/>
      <c r="AI313" s="30"/>
    </row>
    <row r="314" spans="1:35" x14ac:dyDescent="0.25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O314" s="37"/>
      <c r="AI314" s="30"/>
    </row>
    <row r="315" spans="1:35" x14ac:dyDescent="0.25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O315" s="37"/>
      <c r="AI315" s="30"/>
    </row>
    <row r="316" spans="1:35" x14ac:dyDescent="0.25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O316" s="37"/>
      <c r="AI316" s="30"/>
    </row>
    <row r="317" spans="1:35" x14ac:dyDescent="0.25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O317" s="37"/>
      <c r="AI317" s="30"/>
    </row>
    <row r="318" spans="1:35" x14ac:dyDescent="0.25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O318" s="37"/>
      <c r="AI318" s="30"/>
    </row>
    <row r="319" spans="1:35" x14ac:dyDescent="0.25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O319" s="37"/>
      <c r="AI319" s="30"/>
    </row>
    <row r="320" spans="1:35" x14ac:dyDescent="0.25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O320" s="37"/>
      <c r="AI320" s="30"/>
    </row>
    <row r="321" spans="1:35" x14ac:dyDescent="0.25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O321" s="37"/>
      <c r="AI321" s="30"/>
    </row>
    <row r="322" spans="1:35" x14ac:dyDescent="0.25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O322" s="37"/>
      <c r="AI322" s="30"/>
    </row>
    <row r="323" spans="1:35" x14ac:dyDescent="0.25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O323" s="37"/>
      <c r="AI323" s="30"/>
    </row>
    <row r="324" spans="1:35" x14ac:dyDescent="0.25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O324" s="37"/>
      <c r="AI324" s="30"/>
    </row>
    <row r="325" spans="1:35" x14ac:dyDescent="0.25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O325" s="37"/>
      <c r="AI325" s="30"/>
    </row>
    <row r="326" spans="1:35" x14ac:dyDescent="0.25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O326" s="37"/>
      <c r="AI326" s="30"/>
    </row>
    <row r="327" spans="1:35" x14ac:dyDescent="0.25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O327" s="37"/>
      <c r="AI327" s="30"/>
    </row>
    <row r="328" spans="1:35" x14ac:dyDescent="0.25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O328" s="37"/>
      <c r="AI328" s="30"/>
    </row>
    <row r="329" spans="1:35" x14ac:dyDescent="0.25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O329" s="37"/>
      <c r="AI329" s="30"/>
    </row>
    <row r="330" spans="1:35" x14ac:dyDescent="0.25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O330" s="37"/>
      <c r="AI330" s="30"/>
    </row>
    <row r="331" spans="1:35" x14ac:dyDescent="0.25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O331" s="37"/>
      <c r="AI331" s="30"/>
    </row>
    <row r="332" spans="1:35" x14ac:dyDescent="0.25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O332" s="37"/>
      <c r="AI332" s="30"/>
    </row>
    <row r="333" spans="1:35" x14ac:dyDescent="0.25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O333" s="37"/>
      <c r="AI333" s="30"/>
    </row>
    <row r="334" spans="1:35" x14ac:dyDescent="0.25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O334" s="37"/>
      <c r="AI334" s="30"/>
    </row>
    <row r="335" spans="1:35" x14ac:dyDescent="0.25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O335" s="37"/>
      <c r="AI335" s="30"/>
    </row>
    <row r="336" spans="1:35" x14ac:dyDescent="0.25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O336" s="37"/>
      <c r="AI336" s="30"/>
    </row>
    <row r="337" spans="1:35" x14ac:dyDescent="0.25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O337" s="37"/>
      <c r="AI337" s="30"/>
    </row>
    <row r="338" spans="1:35" x14ac:dyDescent="0.25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O338" s="37"/>
      <c r="AI338" s="30"/>
    </row>
    <row r="339" spans="1:35" x14ac:dyDescent="0.25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O339" s="37"/>
      <c r="AI339" s="30"/>
    </row>
    <row r="340" spans="1:35" x14ac:dyDescent="0.25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O340" s="37"/>
      <c r="AI340" s="30"/>
    </row>
    <row r="341" spans="1:35" x14ac:dyDescent="0.25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O341" s="37"/>
      <c r="AI341" s="30"/>
    </row>
    <row r="342" spans="1:35" x14ac:dyDescent="0.25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O342" s="37"/>
      <c r="AI342" s="30"/>
    </row>
    <row r="343" spans="1:35" x14ac:dyDescent="0.25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O343" s="37"/>
      <c r="AI343" s="30"/>
    </row>
    <row r="344" spans="1:35" x14ac:dyDescent="0.25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O344" s="37"/>
      <c r="AI344" s="30"/>
    </row>
    <row r="345" spans="1:35" x14ac:dyDescent="0.25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O345" s="37"/>
      <c r="AI345" s="30"/>
    </row>
    <row r="346" spans="1:35" x14ac:dyDescent="0.25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O346" s="37"/>
      <c r="AI346" s="30"/>
    </row>
    <row r="347" spans="1:35" x14ac:dyDescent="0.25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O347" s="37"/>
      <c r="AI347" s="30"/>
    </row>
    <row r="348" spans="1:35" x14ac:dyDescent="0.25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O348" s="37"/>
      <c r="AI348" s="30"/>
    </row>
    <row r="349" spans="1:35" x14ac:dyDescent="0.25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O349" s="37"/>
      <c r="AI349" s="30"/>
    </row>
    <row r="350" spans="1:35" x14ac:dyDescent="0.25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O350" s="37"/>
      <c r="AI350" s="30"/>
    </row>
    <row r="351" spans="1:35" x14ac:dyDescent="0.25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O351" s="37"/>
      <c r="AI351" s="30"/>
    </row>
    <row r="352" spans="1:35" x14ac:dyDescent="0.25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O352" s="37"/>
      <c r="AI352" s="30"/>
    </row>
    <row r="353" spans="1:35" x14ac:dyDescent="0.25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O353" s="37"/>
      <c r="AI353" s="30"/>
    </row>
    <row r="354" spans="1:35" x14ac:dyDescent="0.25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O354" s="37"/>
      <c r="AI354" s="30"/>
    </row>
    <row r="355" spans="1:35" x14ac:dyDescent="0.25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O355" s="37"/>
      <c r="AI355" s="30"/>
    </row>
    <row r="356" spans="1:35" x14ac:dyDescent="0.25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O356" s="37"/>
      <c r="AI356" s="30"/>
    </row>
    <row r="357" spans="1:35" x14ac:dyDescent="0.25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O357" s="37"/>
      <c r="AI357" s="30"/>
    </row>
    <row r="358" spans="1:35" x14ac:dyDescent="0.25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O358" s="37"/>
      <c r="AI358" s="30"/>
    </row>
    <row r="359" spans="1:35" x14ac:dyDescent="0.25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O359" s="37"/>
      <c r="AI359" s="30"/>
    </row>
    <row r="360" spans="1:35" x14ac:dyDescent="0.25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O360" s="37"/>
      <c r="AI360" s="30"/>
    </row>
    <row r="361" spans="1:35" x14ac:dyDescent="0.25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O361" s="37"/>
      <c r="AI361" s="30"/>
    </row>
    <row r="362" spans="1:35" x14ac:dyDescent="0.25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O362" s="37"/>
      <c r="AI362" s="30"/>
    </row>
    <row r="363" spans="1:35" x14ac:dyDescent="0.25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O363" s="37"/>
      <c r="AI363" s="30"/>
    </row>
    <row r="364" spans="1:35" x14ac:dyDescent="0.25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O364" s="37"/>
      <c r="AI364" s="30"/>
    </row>
    <row r="365" spans="1:35" x14ac:dyDescent="0.25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O365" s="37"/>
      <c r="AI365" s="30"/>
    </row>
    <row r="366" spans="1:35" x14ac:dyDescent="0.25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O366" s="37"/>
      <c r="AI366" s="30"/>
    </row>
    <row r="367" spans="1:35" x14ac:dyDescent="0.25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O367" s="37"/>
      <c r="AI367" s="30"/>
    </row>
    <row r="368" spans="1:35" x14ac:dyDescent="0.25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O368" s="37"/>
      <c r="AI368" s="30"/>
    </row>
    <row r="369" spans="1:35" x14ac:dyDescent="0.25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O369" s="37"/>
      <c r="AI369" s="30"/>
    </row>
    <row r="370" spans="1:35" x14ac:dyDescent="0.25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O370" s="37"/>
      <c r="AI370" s="30"/>
    </row>
    <row r="371" spans="1:35" x14ac:dyDescent="0.25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O371" s="37"/>
      <c r="AI371" s="30"/>
    </row>
    <row r="372" spans="1:35" x14ac:dyDescent="0.25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O372" s="37"/>
      <c r="AI372" s="30"/>
    </row>
    <row r="373" spans="1:35" x14ac:dyDescent="0.25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O373" s="37"/>
      <c r="AI373" s="30"/>
    </row>
    <row r="374" spans="1:35" x14ac:dyDescent="0.25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O374" s="37"/>
      <c r="AI374" s="30"/>
    </row>
    <row r="375" spans="1:35" x14ac:dyDescent="0.25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O375" s="37"/>
      <c r="AI375" s="30"/>
    </row>
    <row r="376" spans="1:35" x14ac:dyDescent="0.25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O376" s="37"/>
      <c r="AI376" s="30"/>
    </row>
    <row r="377" spans="1:35" x14ac:dyDescent="0.25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O377" s="37"/>
      <c r="AI377" s="30"/>
    </row>
    <row r="378" spans="1:35" x14ac:dyDescent="0.25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O378" s="37"/>
      <c r="AI378" s="30"/>
    </row>
    <row r="379" spans="1:35" x14ac:dyDescent="0.25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O379" s="37"/>
      <c r="AI379" s="30"/>
    </row>
    <row r="380" spans="1:35" x14ac:dyDescent="0.25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O380" s="37"/>
      <c r="AI380" s="30"/>
    </row>
    <row r="381" spans="1:35" x14ac:dyDescent="0.25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O381" s="37"/>
      <c r="AI381" s="30"/>
    </row>
    <row r="382" spans="1:35" x14ac:dyDescent="0.25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O382" s="37"/>
      <c r="AI382" s="30"/>
    </row>
    <row r="383" spans="1:35" x14ac:dyDescent="0.25">
      <c r="O383" s="37"/>
    </row>
    <row r="384" spans="1:35" x14ac:dyDescent="0.25">
      <c r="O384" s="37"/>
    </row>
    <row r="385" spans="15:15" x14ac:dyDescent="0.25">
      <c r="O385" s="37"/>
    </row>
    <row r="386" spans="15:15" x14ac:dyDescent="0.25">
      <c r="O386" s="37"/>
    </row>
    <row r="387" spans="15:15" x14ac:dyDescent="0.25">
      <c r="O387" s="37"/>
    </row>
    <row r="388" spans="15:15" x14ac:dyDescent="0.25">
      <c r="O388" s="37"/>
    </row>
    <row r="389" spans="15:15" x14ac:dyDescent="0.25">
      <c r="O389" s="37"/>
    </row>
    <row r="390" spans="15:15" x14ac:dyDescent="0.25">
      <c r="O390" s="37"/>
    </row>
    <row r="391" spans="15:15" x14ac:dyDescent="0.25">
      <c r="O391" s="37"/>
    </row>
    <row r="392" spans="15:15" x14ac:dyDescent="0.25">
      <c r="O392" s="37"/>
    </row>
    <row r="393" spans="15:15" x14ac:dyDescent="0.25">
      <c r="O393" s="37"/>
    </row>
    <row r="394" spans="15:15" x14ac:dyDescent="0.25">
      <c r="O394" s="37"/>
    </row>
    <row r="395" spans="15:15" x14ac:dyDescent="0.25">
      <c r="O395" s="37"/>
    </row>
    <row r="396" spans="15:15" x14ac:dyDescent="0.25">
      <c r="O396" s="37"/>
    </row>
    <row r="397" spans="15:15" x14ac:dyDescent="0.25">
      <c r="O397" s="37"/>
    </row>
    <row r="398" spans="15:15" x14ac:dyDescent="0.25">
      <c r="O398" s="37"/>
    </row>
    <row r="399" spans="15:15" x14ac:dyDescent="0.25">
      <c r="O399" s="37"/>
    </row>
    <row r="400" spans="15:15" x14ac:dyDescent="0.25">
      <c r="O400" s="37"/>
    </row>
    <row r="401" spans="15:15" x14ac:dyDescent="0.25">
      <c r="O401" s="37"/>
    </row>
    <row r="402" spans="15:15" x14ac:dyDescent="0.25">
      <c r="O402" s="37"/>
    </row>
    <row r="403" spans="15:15" x14ac:dyDescent="0.25">
      <c r="O403" s="37"/>
    </row>
    <row r="404" spans="15:15" x14ac:dyDescent="0.25">
      <c r="O404" s="37"/>
    </row>
    <row r="405" spans="15:15" x14ac:dyDescent="0.25">
      <c r="O405" s="37"/>
    </row>
    <row r="406" spans="15:15" x14ac:dyDescent="0.25">
      <c r="O406" s="37"/>
    </row>
    <row r="407" spans="15:15" x14ac:dyDescent="0.25">
      <c r="O407" s="37"/>
    </row>
    <row r="408" spans="15:15" x14ac:dyDescent="0.25">
      <c r="O408" s="37"/>
    </row>
    <row r="409" spans="15:15" x14ac:dyDescent="0.25">
      <c r="O409" s="37"/>
    </row>
    <row r="410" spans="15:15" x14ac:dyDescent="0.25">
      <c r="O410" s="37"/>
    </row>
    <row r="411" spans="15:15" x14ac:dyDescent="0.25">
      <c r="O411" s="37"/>
    </row>
    <row r="412" spans="15:15" x14ac:dyDescent="0.25">
      <c r="O412" s="37"/>
    </row>
    <row r="413" spans="15:15" x14ac:dyDescent="0.25">
      <c r="O413" s="37"/>
    </row>
    <row r="414" spans="15:15" x14ac:dyDescent="0.25">
      <c r="O414" s="37"/>
    </row>
    <row r="415" spans="15:15" x14ac:dyDescent="0.25">
      <c r="O415" s="37"/>
    </row>
    <row r="416" spans="15:15" x14ac:dyDescent="0.25">
      <c r="O416" s="37"/>
    </row>
    <row r="417" spans="15:15" x14ac:dyDescent="0.25">
      <c r="O417" s="37"/>
    </row>
    <row r="418" spans="15:15" x14ac:dyDescent="0.25">
      <c r="O418" s="37"/>
    </row>
    <row r="419" spans="15:15" x14ac:dyDescent="0.25">
      <c r="O419" s="37"/>
    </row>
    <row r="420" spans="15:15" x14ac:dyDescent="0.25">
      <c r="O420" s="37"/>
    </row>
    <row r="421" spans="15:15" x14ac:dyDescent="0.25">
      <c r="O421" s="37"/>
    </row>
    <row r="422" spans="15:15" x14ac:dyDescent="0.25">
      <c r="O422" s="37"/>
    </row>
    <row r="423" spans="15:15" x14ac:dyDescent="0.25">
      <c r="O423" s="37"/>
    </row>
    <row r="424" spans="15:15" x14ac:dyDescent="0.25">
      <c r="O424" s="37"/>
    </row>
    <row r="425" spans="15:15" x14ac:dyDescent="0.25">
      <c r="O425" s="37"/>
    </row>
    <row r="426" spans="15:15" x14ac:dyDescent="0.25">
      <c r="O426" s="37"/>
    </row>
    <row r="427" spans="15:15" x14ac:dyDescent="0.25">
      <c r="O427" s="37"/>
    </row>
    <row r="428" spans="15:15" x14ac:dyDescent="0.25">
      <c r="O428" s="37"/>
    </row>
    <row r="429" spans="15:15" x14ac:dyDescent="0.25">
      <c r="O429" s="37"/>
    </row>
    <row r="430" spans="15:15" x14ac:dyDescent="0.25">
      <c r="O430" s="37"/>
    </row>
    <row r="431" spans="15:15" x14ac:dyDescent="0.25">
      <c r="O431" s="37"/>
    </row>
    <row r="432" spans="15:15" x14ac:dyDescent="0.25">
      <c r="O432" s="37"/>
    </row>
    <row r="433" spans="15:15" x14ac:dyDescent="0.25">
      <c r="O433" s="37"/>
    </row>
    <row r="434" spans="15:15" x14ac:dyDescent="0.25">
      <c r="O434" s="37"/>
    </row>
    <row r="435" spans="15:15" x14ac:dyDescent="0.25">
      <c r="O435" s="37"/>
    </row>
    <row r="436" spans="15:15" x14ac:dyDescent="0.25">
      <c r="O436" s="37"/>
    </row>
    <row r="437" spans="15:15" x14ac:dyDescent="0.25">
      <c r="O437" s="37"/>
    </row>
    <row r="438" spans="15:15" x14ac:dyDescent="0.25">
      <c r="O438" s="37"/>
    </row>
    <row r="439" spans="15:15" x14ac:dyDescent="0.25">
      <c r="O439" s="37"/>
    </row>
    <row r="440" spans="15:15" x14ac:dyDescent="0.25">
      <c r="O440" s="37"/>
    </row>
    <row r="441" spans="15:15" x14ac:dyDescent="0.25">
      <c r="O441" s="37"/>
    </row>
    <row r="442" spans="15:15" x14ac:dyDescent="0.25">
      <c r="O442" s="37"/>
    </row>
    <row r="443" spans="15:15" x14ac:dyDescent="0.25">
      <c r="O443" s="37"/>
    </row>
    <row r="444" spans="15:15" x14ac:dyDescent="0.25">
      <c r="O444" s="37"/>
    </row>
    <row r="445" spans="15:15" x14ac:dyDescent="0.25">
      <c r="O445" s="37"/>
    </row>
    <row r="446" spans="15:15" x14ac:dyDescent="0.25">
      <c r="O446" s="37"/>
    </row>
    <row r="447" spans="15:15" x14ac:dyDescent="0.25">
      <c r="O447" s="37"/>
    </row>
    <row r="448" spans="15:15" x14ac:dyDescent="0.25">
      <c r="O448" s="37"/>
    </row>
    <row r="449" spans="15:15" x14ac:dyDescent="0.25">
      <c r="O449" s="37"/>
    </row>
    <row r="450" spans="15:15" x14ac:dyDescent="0.25">
      <c r="O450" s="37"/>
    </row>
    <row r="451" spans="15:15" x14ac:dyDescent="0.25">
      <c r="O451" s="37"/>
    </row>
    <row r="452" spans="15:15" x14ac:dyDescent="0.25">
      <c r="O452" s="37"/>
    </row>
    <row r="453" spans="15:15" x14ac:dyDescent="0.25">
      <c r="O453" s="37"/>
    </row>
    <row r="454" spans="15:15" x14ac:dyDescent="0.25">
      <c r="O454" s="37"/>
    </row>
    <row r="455" spans="15:15" x14ac:dyDescent="0.25">
      <c r="O455" s="37"/>
    </row>
    <row r="456" spans="15:15" x14ac:dyDescent="0.25">
      <c r="O456" s="37"/>
    </row>
    <row r="457" spans="15:15" x14ac:dyDescent="0.25">
      <c r="O457" s="37"/>
    </row>
    <row r="458" spans="15:15" x14ac:dyDescent="0.25">
      <c r="O458" s="37"/>
    </row>
    <row r="459" spans="15:15" x14ac:dyDescent="0.25">
      <c r="O459" s="37"/>
    </row>
    <row r="460" spans="15:15" x14ac:dyDescent="0.25">
      <c r="O460" s="37"/>
    </row>
    <row r="461" spans="15:15" x14ac:dyDescent="0.25">
      <c r="O461" s="37"/>
    </row>
    <row r="462" spans="15:15" x14ac:dyDescent="0.25">
      <c r="O462" s="37"/>
    </row>
    <row r="463" spans="15:15" x14ac:dyDescent="0.25">
      <c r="O463" s="37"/>
    </row>
    <row r="464" spans="15:15" x14ac:dyDescent="0.25">
      <c r="O464" s="37"/>
    </row>
    <row r="465" spans="15:15" x14ac:dyDescent="0.25">
      <c r="O465" s="37"/>
    </row>
    <row r="466" spans="15:15" x14ac:dyDescent="0.25">
      <c r="O466" s="37"/>
    </row>
    <row r="467" spans="15:15" x14ac:dyDescent="0.25">
      <c r="O467" s="37"/>
    </row>
    <row r="468" spans="15:15" x14ac:dyDescent="0.25">
      <c r="O468" s="37"/>
    </row>
    <row r="469" spans="15:15" x14ac:dyDescent="0.25">
      <c r="O469" s="37"/>
    </row>
    <row r="470" spans="15:15" x14ac:dyDescent="0.25">
      <c r="O470" s="37"/>
    </row>
    <row r="471" spans="15:15" x14ac:dyDescent="0.25">
      <c r="O471" s="37"/>
    </row>
    <row r="472" spans="15:15" x14ac:dyDescent="0.25">
      <c r="O472" s="37"/>
    </row>
    <row r="473" spans="15:15" x14ac:dyDescent="0.25">
      <c r="O473" s="37"/>
    </row>
    <row r="474" spans="15:15" x14ac:dyDescent="0.25">
      <c r="O474" s="37"/>
    </row>
    <row r="475" spans="15:15" x14ac:dyDescent="0.25">
      <c r="O475" s="37"/>
    </row>
    <row r="476" spans="15:15" x14ac:dyDescent="0.25">
      <c r="O476" s="37"/>
    </row>
    <row r="477" spans="15:15" x14ac:dyDescent="0.25">
      <c r="O477" s="37"/>
    </row>
    <row r="478" spans="15:15" x14ac:dyDescent="0.25">
      <c r="O478" s="37"/>
    </row>
    <row r="479" spans="15:15" x14ac:dyDescent="0.25">
      <c r="O479" s="37"/>
    </row>
    <row r="480" spans="15:15" x14ac:dyDescent="0.25">
      <c r="O480" s="37"/>
    </row>
    <row r="481" spans="15:15" x14ac:dyDescent="0.25">
      <c r="O481" s="37"/>
    </row>
    <row r="482" spans="15:15" x14ac:dyDescent="0.25">
      <c r="O482" s="37"/>
    </row>
    <row r="483" spans="15:15" x14ac:dyDescent="0.25">
      <c r="O483" s="37"/>
    </row>
    <row r="484" spans="15:15" x14ac:dyDescent="0.25">
      <c r="O484" s="37"/>
    </row>
    <row r="485" spans="15:15" x14ac:dyDescent="0.25">
      <c r="O485" s="37"/>
    </row>
    <row r="486" spans="15:15" x14ac:dyDescent="0.25">
      <c r="O486" s="37"/>
    </row>
    <row r="487" spans="15:15" x14ac:dyDescent="0.25">
      <c r="O487" s="37"/>
    </row>
    <row r="488" spans="15:15" x14ac:dyDescent="0.25">
      <c r="O488" s="37"/>
    </row>
    <row r="489" spans="15:15" x14ac:dyDescent="0.25">
      <c r="O489" s="37"/>
    </row>
    <row r="490" spans="15:15" x14ac:dyDescent="0.25">
      <c r="O490" s="37"/>
    </row>
    <row r="491" spans="15:15" x14ac:dyDescent="0.25">
      <c r="O491" s="37"/>
    </row>
    <row r="492" spans="15:15" x14ac:dyDescent="0.25">
      <c r="O492" s="37"/>
    </row>
    <row r="493" spans="15:15" x14ac:dyDescent="0.25">
      <c r="O493" s="37"/>
    </row>
    <row r="494" spans="15:15" x14ac:dyDescent="0.25">
      <c r="O494" s="37"/>
    </row>
    <row r="495" spans="15:15" x14ac:dyDescent="0.25">
      <c r="O495" s="37"/>
    </row>
    <row r="496" spans="15:15" x14ac:dyDescent="0.25">
      <c r="O496" s="37"/>
    </row>
    <row r="497" spans="15:15" x14ac:dyDescent="0.25">
      <c r="O497" s="37"/>
    </row>
    <row r="498" spans="15:15" x14ac:dyDescent="0.25">
      <c r="O498" s="37"/>
    </row>
    <row r="499" spans="15:15" x14ac:dyDescent="0.25">
      <c r="O499" s="37"/>
    </row>
    <row r="500" spans="15:15" x14ac:dyDescent="0.25">
      <c r="O500" s="37"/>
    </row>
    <row r="501" spans="15:15" x14ac:dyDescent="0.25">
      <c r="O501" s="37"/>
    </row>
    <row r="502" spans="15:15" x14ac:dyDescent="0.25">
      <c r="O502" s="37"/>
    </row>
    <row r="503" spans="15:15" x14ac:dyDescent="0.25">
      <c r="O503" s="37"/>
    </row>
    <row r="504" spans="15:15" x14ac:dyDescent="0.25">
      <c r="O504" s="37"/>
    </row>
    <row r="505" spans="15:15" x14ac:dyDescent="0.25">
      <c r="O505" s="37"/>
    </row>
    <row r="506" spans="15:15" x14ac:dyDescent="0.25">
      <c r="O506" s="37"/>
    </row>
    <row r="507" spans="15:15" x14ac:dyDescent="0.25">
      <c r="O507" s="37"/>
    </row>
    <row r="508" spans="15:15" x14ac:dyDescent="0.25">
      <c r="O508" s="37"/>
    </row>
    <row r="509" spans="15:15" x14ac:dyDescent="0.25">
      <c r="O509" s="37"/>
    </row>
    <row r="510" spans="15:15" x14ac:dyDescent="0.25">
      <c r="O510" s="37"/>
    </row>
    <row r="511" spans="15:15" x14ac:dyDescent="0.25">
      <c r="O511" s="37"/>
    </row>
    <row r="512" spans="15:15" x14ac:dyDescent="0.25">
      <c r="O512" s="37"/>
    </row>
    <row r="513" spans="15:15" x14ac:dyDescent="0.25">
      <c r="O513" s="37"/>
    </row>
    <row r="514" spans="15:15" x14ac:dyDescent="0.25">
      <c r="O514" s="37"/>
    </row>
    <row r="515" spans="15:15" x14ac:dyDescent="0.25">
      <c r="O515" s="37"/>
    </row>
    <row r="516" spans="15:15" x14ac:dyDescent="0.25">
      <c r="O516" s="37"/>
    </row>
    <row r="517" spans="15:15" x14ac:dyDescent="0.25">
      <c r="O517" s="37"/>
    </row>
    <row r="518" spans="15:15" x14ac:dyDescent="0.25">
      <c r="O518" s="37"/>
    </row>
    <row r="519" spans="15:15" x14ac:dyDescent="0.25">
      <c r="O519" s="37"/>
    </row>
    <row r="520" spans="15:15" x14ac:dyDescent="0.25">
      <c r="O520" s="37"/>
    </row>
    <row r="521" spans="15:15" x14ac:dyDescent="0.25">
      <c r="O521" s="37"/>
    </row>
    <row r="522" spans="15:15" x14ac:dyDescent="0.25">
      <c r="O522" s="37"/>
    </row>
    <row r="523" spans="15:15" x14ac:dyDescent="0.25">
      <c r="O523" s="37"/>
    </row>
    <row r="524" spans="15:15" x14ac:dyDescent="0.25">
      <c r="O524" s="37"/>
    </row>
    <row r="525" spans="15:15" x14ac:dyDescent="0.25">
      <c r="O525" s="37"/>
    </row>
  </sheetData>
  <mergeCells count="59">
    <mergeCell ref="K1:L1"/>
    <mergeCell ref="A11:E11"/>
    <mergeCell ref="K3:L3"/>
    <mergeCell ref="B33:C33"/>
    <mergeCell ref="D33:H33"/>
    <mergeCell ref="A30:C30"/>
    <mergeCell ref="D30:I30"/>
    <mergeCell ref="J32:K32"/>
    <mergeCell ref="B32:C32"/>
    <mergeCell ref="D32:H32"/>
    <mergeCell ref="B31:C31"/>
    <mergeCell ref="D31:H31"/>
    <mergeCell ref="J31:K31"/>
    <mergeCell ref="A13:D13"/>
    <mergeCell ref="H13:K13"/>
    <mergeCell ref="B18:D18"/>
    <mergeCell ref="B34:C34"/>
    <mergeCell ref="D34:H34"/>
    <mergeCell ref="A39:I39"/>
    <mergeCell ref="B35:C35"/>
    <mergeCell ref="D35:H35"/>
    <mergeCell ref="B36:C36"/>
    <mergeCell ref="D36:H36"/>
    <mergeCell ref="A38:I38"/>
    <mergeCell ref="A60:L60"/>
    <mergeCell ref="A61:L61"/>
    <mergeCell ref="A40:I40"/>
    <mergeCell ref="B52:K52"/>
    <mergeCell ref="B54:E58"/>
    <mergeCell ref="F54:I58"/>
    <mergeCell ref="J54:L58"/>
    <mergeCell ref="A43:L46"/>
    <mergeCell ref="A59:L59"/>
    <mergeCell ref="J30:K30"/>
    <mergeCell ref="B27:C27"/>
    <mergeCell ref="D27:H27"/>
    <mergeCell ref="H18:J18"/>
    <mergeCell ref="B25:C25"/>
    <mergeCell ref="D25:H25"/>
    <mergeCell ref="A22:D22"/>
    <mergeCell ref="A23:K24"/>
    <mergeCell ref="B28:C28"/>
    <mergeCell ref="D28:H28"/>
    <mergeCell ref="B29:C29"/>
    <mergeCell ref="D29:H29"/>
    <mergeCell ref="I2:J2"/>
    <mergeCell ref="K2:L2"/>
    <mergeCell ref="I3:J3"/>
    <mergeCell ref="A12:D12"/>
    <mergeCell ref="H12:K12"/>
    <mergeCell ref="I5:L5"/>
    <mergeCell ref="I6:L6"/>
    <mergeCell ref="I7:L7"/>
    <mergeCell ref="I8:L8"/>
    <mergeCell ref="I9:L9"/>
    <mergeCell ref="K11:N11"/>
    <mergeCell ref="A8:E8"/>
    <mergeCell ref="A9:E9"/>
    <mergeCell ref="A10:E10"/>
  </mergeCells>
  <phoneticPr fontId="23" type="noConversion"/>
  <conditionalFormatting sqref="I3:K3">
    <cfRule type="containsText" dxfId="44" priority="2" operator="containsText" text="CSOC">
      <formula>NOT(ISERROR(SEARCH("CSOC",I3)))</formula>
    </cfRule>
    <cfRule type="containsText" dxfId="43" priority="3" operator="containsText" text="CSOC">
      <formula>NOT(ISERROR(SEARCH("CSOC",I3)))</formula>
    </cfRule>
  </conditionalFormatting>
  <conditionalFormatting sqref="I3:L3">
    <cfRule type="containsText" dxfId="42" priority="1" operator="containsText" text="CSOC">
      <formula>NOT(ISERROR(SEARCH("CSOC",I3)))</formula>
    </cfRule>
  </conditionalFormatting>
  <pageMargins left="0.70866141732283472" right="0.70866141732283472" top="0.74803149606299213" bottom="0.74803149606299213" header="0.31496062992125984" footer="0.31496062992125984"/>
  <pageSetup paperSize="3" scale="95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print="0" autoLine="0" listFillRange="Matrice!$A$1:$A$10" r:id="rId5">
            <anchor moveWithCells="1">
              <from>
                <xdr:col>11</xdr:col>
                <xdr:colOff>390525</xdr:colOff>
                <xdr:row>9</xdr:row>
                <xdr:rowOff>38100</xdr:rowOff>
              </from>
              <to>
                <xdr:col>11</xdr:col>
                <xdr:colOff>990600</xdr:colOff>
                <xdr:row>10</xdr:row>
                <xdr:rowOff>114300</xdr:rowOff>
              </to>
            </anchor>
          </controlPr>
        </control>
      </mc:Choice>
      <mc:Fallback>
        <control shapeId="2052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DE2262-1AA2-44C1-91CD-A879B90C6D4C}">
          <x14:formula1>
            <xm:f>#REF!</xm:f>
          </x14:formula1>
          <xm:sqref>I5:L5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3A436-C53F-4D74-8B92-22FD1D47C4A0}">
  <sheetPr codeName="Feuil5"/>
  <dimension ref="A2:B10"/>
  <sheetViews>
    <sheetView workbookViewId="0">
      <selection activeCell="M17" sqref="M17"/>
    </sheetView>
  </sheetViews>
  <sheetFormatPr baseColWidth="10" defaultColWidth="11.42578125" defaultRowHeight="15" x14ac:dyDescent="0.25"/>
  <sheetData>
    <row r="2" spans="1:2" ht="14.45" customHeight="1" x14ac:dyDescent="0.25">
      <c r="A2" t="s">
        <v>52</v>
      </c>
    </row>
    <row r="3" spans="1:2" ht="15" customHeight="1" x14ac:dyDescent="0.25">
      <c r="A3" t="s">
        <v>53</v>
      </c>
    </row>
    <row r="4" spans="1:2" x14ac:dyDescent="0.25">
      <c r="A4" t="s">
        <v>54</v>
      </c>
    </row>
    <row r="5" spans="1:2" x14ac:dyDescent="0.25">
      <c r="A5" t="s">
        <v>55</v>
      </c>
      <c r="B5" t="s">
        <v>61</v>
      </c>
    </row>
    <row r="6" spans="1:2" x14ac:dyDescent="0.25">
      <c r="A6" t="s">
        <v>56</v>
      </c>
    </row>
    <row r="7" spans="1:2" x14ac:dyDescent="0.25">
      <c r="A7" t="s">
        <v>57</v>
      </c>
    </row>
    <row r="8" spans="1:2" x14ac:dyDescent="0.25">
      <c r="A8" t="s">
        <v>58</v>
      </c>
    </row>
    <row r="9" spans="1:2" x14ac:dyDescent="0.25">
      <c r="A9" t="s">
        <v>59</v>
      </c>
    </row>
    <row r="10" spans="1:2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6DC49-215D-4D5F-88A6-1D057551C8DD}">
  <sheetPr codeName="Feuil6"/>
  <dimension ref="A1:B3"/>
  <sheetViews>
    <sheetView workbookViewId="0">
      <selection activeCell="B11" sqref="B11"/>
    </sheetView>
  </sheetViews>
  <sheetFormatPr baseColWidth="10" defaultColWidth="11.42578125" defaultRowHeight="15" x14ac:dyDescent="0.25"/>
  <cols>
    <col min="1" max="1" width="23.7109375" customWidth="1"/>
    <col min="2" max="2" width="15.7109375" customWidth="1"/>
  </cols>
  <sheetData>
    <row r="1" spans="1:2" x14ac:dyDescent="0.25">
      <c r="A1" t="s">
        <v>28</v>
      </c>
      <c r="B1" t="s">
        <v>29</v>
      </c>
    </row>
    <row r="3" spans="1:2" x14ac:dyDescent="0.25">
      <c r="A3" t="s">
        <v>62</v>
      </c>
      <c r="B3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A7CE0-8259-4063-ADD6-7B9DF288295A}">
  <sheetPr codeName="Feuil7"/>
  <dimension ref="A1:J288"/>
  <sheetViews>
    <sheetView zoomScale="89" zoomScaleNormal="89" workbookViewId="0">
      <selection activeCell="B11" sqref="B11:B12"/>
    </sheetView>
  </sheetViews>
  <sheetFormatPr baseColWidth="10" defaultColWidth="11.42578125" defaultRowHeight="15" x14ac:dyDescent="0.25"/>
  <cols>
    <col min="1" max="1" width="25.7109375" style="25" customWidth="1"/>
    <col min="2" max="2" width="15.85546875" style="26" customWidth="1"/>
    <col min="3" max="3" width="38.5703125" style="25" customWidth="1"/>
    <col min="4" max="4" width="60.5703125" style="25" customWidth="1"/>
    <col min="5" max="5" width="20" style="25" customWidth="1"/>
    <col min="6" max="6" width="12.7109375" style="28" customWidth="1"/>
    <col min="7" max="7" width="16.140625" style="27" customWidth="1"/>
    <col min="8" max="8" width="21.7109375" style="28" customWidth="1"/>
    <col min="9" max="9" width="11.42578125" style="25"/>
    <col min="10" max="10" width="22.7109375" customWidth="1"/>
  </cols>
  <sheetData>
    <row r="1" spans="1:10" x14ac:dyDescent="0.25">
      <c r="A1" s="22" t="s">
        <v>37</v>
      </c>
      <c r="B1" s="23" t="s">
        <v>38</v>
      </c>
      <c r="C1" s="22" t="s">
        <v>39</v>
      </c>
      <c r="D1" s="22" t="s">
        <v>40</v>
      </c>
      <c r="E1" s="22" t="s">
        <v>41</v>
      </c>
      <c r="F1" s="24" t="s">
        <v>42</v>
      </c>
      <c r="G1" s="24" t="s">
        <v>44</v>
      </c>
      <c r="H1" s="24" t="s">
        <v>43</v>
      </c>
      <c r="I1" s="29" t="s">
        <v>47</v>
      </c>
      <c r="J1" s="29" t="s">
        <v>49</v>
      </c>
    </row>
    <row r="2" spans="1:10" x14ac:dyDescent="0.25">
      <c r="A2" s="25" t="s">
        <v>45</v>
      </c>
      <c r="J2" s="25"/>
    </row>
    <row r="3" spans="1:10" x14ac:dyDescent="0.25">
      <c r="A3" s="25" t="s">
        <v>45</v>
      </c>
      <c r="J3" s="25"/>
    </row>
    <row r="4" spans="1:10" x14ac:dyDescent="0.25">
      <c r="A4" s="25" t="s">
        <v>62</v>
      </c>
      <c r="B4" s="26">
        <v>44519</v>
      </c>
      <c r="C4" s="25" t="s">
        <v>50</v>
      </c>
      <c r="D4" s="25" t="s">
        <v>63</v>
      </c>
      <c r="F4" s="28">
        <v>0</v>
      </c>
      <c r="G4" s="27">
        <v>0</v>
      </c>
      <c r="H4" s="28">
        <v>0</v>
      </c>
      <c r="J4" s="25"/>
    </row>
    <row r="5" spans="1:10" x14ac:dyDescent="0.25">
      <c r="A5" s="25" t="s">
        <v>62</v>
      </c>
      <c r="B5" s="26">
        <v>44519</v>
      </c>
      <c r="C5" s="25" t="s">
        <v>50</v>
      </c>
      <c r="D5" s="25" t="s">
        <v>63</v>
      </c>
      <c r="F5" s="28">
        <v>0</v>
      </c>
      <c r="G5" s="27">
        <v>0</v>
      </c>
      <c r="H5" s="28">
        <v>0</v>
      </c>
      <c r="J5" s="25"/>
    </row>
    <row r="6" spans="1:10" x14ac:dyDescent="0.25">
      <c r="J6" s="25"/>
    </row>
    <row r="7" spans="1:10" x14ac:dyDescent="0.25">
      <c r="J7" s="25"/>
    </row>
    <row r="8" spans="1:10" x14ac:dyDescent="0.25">
      <c r="J8" s="25"/>
    </row>
    <row r="9" spans="1:10" x14ac:dyDescent="0.25">
      <c r="J9" s="25"/>
    </row>
    <row r="10" spans="1:10" x14ac:dyDescent="0.25">
      <c r="J10" s="25"/>
    </row>
    <row r="11" spans="1:10" x14ac:dyDescent="0.25">
      <c r="J11" s="25"/>
    </row>
    <row r="12" spans="1:10" x14ac:dyDescent="0.25">
      <c r="J12" s="25"/>
    </row>
    <row r="13" spans="1:10" x14ac:dyDescent="0.25">
      <c r="J13" s="25"/>
    </row>
    <row r="14" spans="1:10" x14ac:dyDescent="0.25">
      <c r="J14" s="25"/>
    </row>
    <row r="15" spans="1:10" x14ac:dyDescent="0.25">
      <c r="J15" s="25"/>
    </row>
    <row r="16" spans="1:10" x14ac:dyDescent="0.25">
      <c r="J16" s="25"/>
    </row>
    <row r="17" spans="10:10" x14ac:dyDescent="0.25">
      <c r="J17" s="25"/>
    </row>
    <row r="18" spans="10:10" x14ac:dyDescent="0.25">
      <c r="J18" s="25"/>
    </row>
    <row r="19" spans="10:10" x14ac:dyDescent="0.25">
      <c r="J19" s="25"/>
    </row>
    <row r="20" spans="10:10" x14ac:dyDescent="0.25">
      <c r="J20" s="25" t="str">
        <f>IF(I20="OUI","SIGNE",IF(I20="NON","PERDU",IF(I20="","BLANC",IF(AND(I20="ATTENTE",Devis!Date&gt;B20+30),"PERDU","ATTENTE"))))</f>
        <v>BLANC</v>
      </c>
    </row>
    <row r="21" spans="10:10" x14ac:dyDescent="0.25">
      <c r="J21" s="25" t="str">
        <f>IF(I21="OUI","SIGNE",IF(I21="NON","PERDU",IF(I21="","BLANC",IF(AND(I21="ATTENTE",Devis!Date&gt;B21+30),"PERDU","ATTENTE"))))</f>
        <v>BLANC</v>
      </c>
    </row>
    <row r="22" spans="10:10" x14ac:dyDescent="0.25">
      <c r="J22" s="25" t="str">
        <f>IF(I22="OUI","SIGNE",IF(I22="NON","PERDU",IF(I22="","BLANC",IF(AND(I22="ATTENTE",Devis!Date&gt;B22+30),"PERDU","ATTENTE"))))</f>
        <v>BLANC</v>
      </c>
    </row>
    <row r="23" spans="10:10" x14ac:dyDescent="0.25">
      <c r="J23" s="25" t="str">
        <f>IF(I23="OUI","SIGNE",IF(I23="NON","PERDU",IF(I23="","BLANC",IF(AND(I23="ATTENTE",Devis!Date&gt;B23+30),"PERDU","ATTENTE"))))</f>
        <v>BLANC</v>
      </c>
    </row>
    <row r="24" spans="10:10" x14ac:dyDescent="0.25">
      <c r="J24" s="25" t="str">
        <f>IF(I24="OUI","SIGNE",IF(I24="NON","PERDU",IF(I24="","BLANC",IF(AND(I24="ATTENTE",Devis!Date&gt;B24+30),"PERDU","ATTENTE"))))</f>
        <v>BLANC</v>
      </c>
    </row>
    <row r="25" spans="10:10" x14ac:dyDescent="0.25">
      <c r="J25" s="25" t="str">
        <f>IF(I25="OUI","SIGNE",IF(I25="NON","PERDU",IF(I25="","BLANC",IF(AND(I25="ATTENTE",Devis!Date&gt;B25+30),"PERDU","ATTENTE"))))</f>
        <v>BLANC</v>
      </c>
    </row>
    <row r="26" spans="10:10" x14ac:dyDescent="0.25">
      <c r="J26" s="25" t="str">
        <f>IF(I26="OUI","SIGNE",IF(I26="NON","PERDU",IF(I26="","BLANC",IF(AND(I26="ATTENTE",Devis!Date&gt;B26+30),"PERDU","ATTENTE"))))</f>
        <v>BLANC</v>
      </c>
    </row>
    <row r="27" spans="10:10" x14ac:dyDescent="0.25">
      <c r="J27" s="25" t="str">
        <f>IF(I27="OUI","SIGNE",IF(I27="NON","PERDU",IF(I27="","BLANC",IF(AND(I27="ATTENTE",Devis!Date&gt;B27+30),"PERDU","ATTENTE"))))</f>
        <v>BLANC</v>
      </c>
    </row>
    <row r="28" spans="10:10" x14ac:dyDescent="0.25">
      <c r="J28" s="25" t="str">
        <f>IF(I28="OUI","SIGNE",IF(I28="NON","PERDU",IF(I28="","BLANC",IF(AND(I28="ATTENTE",Devis!Date&gt;B28+30),"PERDU","ATTENTE"))))</f>
        <v>BLANC</v>
      </c>
    </row>
    <row r="29" spans="10:10" x14ac:dyDescent="0.25">
      <c r="J29" s="25" t="str">
        <f>IF(I29="OUI","SIGNE",IF(I29="NON","PERDU",IF(I29="","BLANC",IF(AND(I29="ATTENTE",Devis!Date&gt;B29+30),"PERDU","ATTENTE"))))</f>
        <v>BLANC</v>
      </c>
    </row>
    <row r="30" spans="10:10" x14ac:dyDescent="0.25">
      <c r="J30" s="25" t="str">
        <f>IF(I30="OUI","SIGNE",IF(I30="NON","PERDU",IF(I30="","BLANC",IF(AND(I30="ATTENTE",Devis!Date&gt;B30+30),"PERDU","ATTENTE"))))</f>
        <v>BLANC</v>
      </c>
    </row>
    <row r="31" spans="10:10" x14ac:dyDescent="0.25">
      <c r="J31" s="25" t="str">
        <f>IF(I31="OUI","SIGNE",IF(I31="NON","PERDU",IF(I31="","BLANC",IF(AND(I31="ATTENTE",Devis!Date&gt;B31+30),"PERDU","ATTENTE"))))</f>
        <v>BLANC</v>
      </c>
    </row>
    <row r="32" spans="10:10" x14ac:dyDescent="0.25">
      <c r="J32" s="25" t="str">
        <f>IF(I32="OUI","SIGNE",IF(I32="NON","PERDU",IF(I32="","BLANC",IF(AND(I32="ATTENTE",Devis!Date&gt;B32+30),"PERDU","ATTENTE"))))</f>
        <v>BLANC</v>
      </c>
    </row>
    <row r="33" spans="10:10" x14ac:dyDescent="0.25">
      <c r="J33" s="25" t="str">
        <f>IF(I33="OUI","SIGNE",IF(I33="NON","PERDU",IF(I33="","BLANC",IF(AND(I33="ATTENTE",Devis!Date&gt;B33+30),"PERDU","ATTENTE"))))</f>
        <v>BLANC</v>
      </c>
    </row>
    <row r="34" spans="10:10" x14ac:dyDescent="0.25">
      <c r="J34" s="25" t="str">
        <f>IF(I34="OUI","SIGNE",IF(I34="NON","PERDU",IF(I34="","BLANC",IF(AND(I34="ATTENTE",Devis!Date&gt;B34+30),"PERDU","ATTENTE"))))</f>
        <v>BLANC</v>
      </c>
    </row>
    <row r="35" spans="10:10" x14ac:dyDescent="0.25">
      <c r="J35" s="25" t="str">
        <f>IF(I35="OUI","SIGNE",IF(I35="NON","PERDU",IF(I35="","BLANC",IF(AND(I35="ATTENTE",Devis!Date&gt;B35+30),"PERDU","ATTENTE"))))</f>
        <v>BLANC</v>
      </c>
    </row>
    <row r="36" spans="10:10" x14ac:dyDescent="0.25">
      <c r="J36" s="25" t="str">
        <f>IF(I36="OUI","SIGNE",IF(I36="NON","PERDU",IF(I36="","BLANC",IF(AND(I36="ATTENTE",Devis!Date&gt;B36+30),"PERDU","ATTENTE"))))</f>
        <v>BLANC</v>
      </c>
    </row>
    <row r="37" spans="10:10" x14ac:dyDescent="0.25">
      <c r="J37" s="25" t="str">
        <f>IF(I37="OUI","SIGNE",IF(I37="NON","PERDU",IF(I37="","BLANC",IF(AND(I37="ATTENTE",Devis!Date&gt;B37+30),"PERDU","ATTENTE"))))</f>
        <v>BLANC</v>
      </c>
    </row>
    <row r="38" spans="10:10" x14ac:dyDescent="0.25">
      <c r="J38" s="25" t="str">
        <f>IF(I38="OUI","SIGNE",IF(I38="NON","PERDU",IF(I38="","BLANC",IF(AND(I38="ATTENTE",Devis!Date&gt;B38+30),"PERDU","ATTENTE"))))</f>
        <v>BLANC</v>
      </c>
    </row>
    <row r="39" spans="10:10" x14ac:dyDescent="0.25">
      <c r="J39" s="25" t="str">
        <f>IF(I39="OUI","SIGNE",IF(I39="NON","PERDU",IF(I39="","BLANC",IF(AND(I39="ATTENTE",Devis!Date&gt;B39+30),"PERDU","ATTENTE"))))</f>
        <v>BLANC</v>
      </c>
    </row>
    <row r="40" spans="10:10" x14ac:dyDescent="0.25">
      <c r="J40" s="25" t="str">
        <f>IF(I40="OUI","SIGNE",IF(I40="NON","PERDU",IF(I40="","BLANC",IF(AND(I40="ATTENTE",Devis!Date&gt;B40+30),"PERDU","ATTENTE"))))</f>
        <v>BLANC</v>
      </c>
    </row>
    <row r="41" spans="10:10" x14ac:dyDescent="0.25">
      <c r="J41" s="25" t="str">
        <f>IF(I41="OUI","SIGNE",IF(I41="NON","PERDU",IF(I41="","BLANC",IF(AND(I41="ATTENTE",Devis!Date&gt;B41+30),"PERDU","ATTENTE"))))</f>
        <v>BLANC</v>
      </c>
    </row>
    <row r="42" spans="10:10" x14ac:dyDescent="0.25">
      <c r="J42" s="25" t="str">
        <f>IF(I42="OUI","SIGNE",IF(I42="NON","PERDU",IF(I42="","BLANC",IF(AND(I42="ATTENTE",Devis!Date&gt;B42+30),"PERDU","ATTENTE"))))</f>
        <v>BLANC</v>
      </c>
    </row>
    <row r="43" spans="10:10" x14ac:dyDescent="0.25">
      <c r="J43" s="25" t="str">
        <f>IF(I43="OUI","SIGNE",IF(I43="NON","PERDU",IF(I43="","BLANC",IF(AND(I43="ATTENTE",Devis!Date&gt;B43+30),"PERDU","ATTENTE"))))</f>
        <v>BLANC</v>
      </c>
    </row>
    <row r="44" spans="10:10" x14ac:dyDescent="0.25">
      <c r="J44" s="25" t="str">
        <f>IF(I44="OUI","SIGNE",IF(I44="NON","PERDU",IF(I44="","BLANC",IF(AND(I44="ATTENTE",Devis!Date&gt;B44+30),"PERDU","ATTENTE"))))</f>
        <v>BLANC</v>
      </c>
    </row>
    <row r="45" spans="10:10" x14ac:dyDescent="0.25">
      <c r="J45" s="25" t="str">
        <f>IF(I45="OUI","SIGNE",IF(I45="NON","PERDU",IF(I45="","BLANC",IF(AND(I45="ATTENTE",Devis!Date&gt;B45+30),"PERDU","ATTENTE"))))</f>
        <v>BLANC</v>
      </c>
    </row>
    <row r="46" spans="10:10" x14ac:dyDescent="0.25">
      <c r="J46" s="25" t="str">
        <f>IF(I46="OUI","SIGNE",IF(I46="NON","PERDU",IF(I46="","BLANC",IF(AND(I46="ATTENTE",Devis!Date&gt;B46+30),"PERDU","ATTENTE"))))</f>
        <v>BLANC</v>
      </c>
    </row>
    <row r="47" spans="10:10" x14ac:dyDescent="0.25">
      <c r="J47" s="25" t="str">
        <f>IF(I47="OUI","SIGNE",IF(I47="NON","PERDU",IF(I47="","BLANC",IF(AND(I47="ATTENTE",Devis!Date&gt;B47+30),"PERDU","ATTENTE"))))</f>
        <v>BLANC</v>
      </c>
    </row>
    <row r="48" spans="10:10" x14ac:dyDescent="0.25">
      <c r="J48" s="25" t="str">
        <f>IF(I48="OUI","SIGNE",IF(I48="NON","PERDU",IF(I48="","BLANC",IF(AND(I48="ATTENTE",Devis!Date&gt;B48+30),"PERDU","ATTENTE"))))</f>
        <v>BLANC</v>
      </c>
    </row>
    <row r="49" spans="10:10" x14ac:dyDescent="0.25">
      <c r="J49" s="25" t="str">
        <f>IF(I49="OUI","SIGNE",IF(I49="NON","PERDU",IF(I49="","BLANC",IF(AND(I49="ATTENTE",Devis!Date&gt;B49+30),"PERDU","ATTENTE"))))</f>
        <v>BLANC</v>
      </c>
    </row>
    <row r="50" spans="10:10" x14ac:dyDescent="0.25">
      <c r="J50" s="25" t="str">
        <f>IF(I50="OUI","SIGNE",IF(I50="NON","PERDU",IF(I50="","BLANC",IF(AND(I50="ATTENTE",Devis!Date&gt;B50+30),"PERDU","ATTENTE"))))</f>
        <v>BLANC</v>
      </c>
    </row>
    <row r="51" spans="10:10" x14ac:dyDescent="0.25">
      <c r="J51" s="25" t="str">
        <f>IF(I51="OUI","SIGNE",IF(I51="NON","PERDU",IF(I51="","BLANC",IF(AND(I51="ATTENTE",Devis!Date&gt;B51+30),"PERDU","ATTENTE"))))</f>
        <v>BLANC</v>
      </c>
    </row>
    <row r="52" spans="10:10" x14ac:dyDescent="0.25">
      <c r="J52" s="25" t="str">
        <f>IF(I52="OUI","SIGNE",IF(I52="NON","PERDU",IF(I52="","BLANC",IF(AND(I52="ATTENTE",Devis!Date&gt;B52+30),"PERDU","ATTENTE"))))</f>
        <v>BLANC</v>
      </c>
    </row>
    <row r="53" spans="10:10" x14ac:dyDescent="0.25">
      <c r="J53" s="25" t="str">
        <f>IF(I53="OUI","SIGNE",IF(I53="NON","PERDU",IF(I53="","BLANC",IF(AND(I53="ATTENTE",Devis!Date&gt;B53+30),"PERDU","ATTENTE"))))</f>
        <v>BLANC</v>
      </c>
    </row>
    <row r="54" spans="10:10" x14ac:dyDescent="0.25">
      <c r="J54" s="25" t="str">
        <f>IF(I54="OUI","SIGNE",IF(I54="NON","PERDU",IF(I54="","BLANC",IF(AND(I54="ATTENTE",Devis!Date&gt;B54+30),"PERDU","ATTENTE"))))</f>
        <v>BLANC</v>
      </c>
    </row>
    <row r="55" spans="10:10" x14ac:dyDescent="0.25">
      <c r="J55" s="25" t="str">
        <f>IF(I55="OUI","SIGNE",IF(I55="NON","PERDU",IF(I55="","BLANC",IF(AND(I55="ATTENTE",Devis!Date&gt;B55+30),"PERDU","ATTENTE"))))</f>
        <v>BLANC</v>
      </c>
    </row>
    <row r="56" spans="10:10" x14ac:dyDescent="0.25">
      <c r="J56" s="25" t="str">
        <f>IF(I56="OUI","SIGNE",IF(I56="NON","PERDU",IF(I56="","BLANC",IF(AND(I56="ATTENTE",Devis!Date&gt;B56+30),"PERDU","ATTENTE"))))</f>
        <v>BLANC</v>
      </c>
    </row>
    <row r="57" spans="10:10" x14ac:dyDescent="0.25">
      <c r="J57" s="25" t="str">
        <f>IF(I57="OUI","SIGNE",IF(I57="NON","PERDU",IF(I57="","BLANC",IF(AND(I57="ATTENTE",Devis!Date&gt;B57+30),"PERDU","ATTENTE"))))</f>
        <v>BLANC</v>
      </c>
    </row>
    <row r="58" spans="10:10" x14ac:dyDescent="0.25">
      <c r="J58" s="25" t="str">
        <f>IF(I58="OUI","SIGNE",IF(I58="NON","PERDU",IF(I58="","BLANC",IF(AND(I58="ATTENTE",Devis!Date&gt;B58+30),"PERDU","ATTENTE"))))</f>
        <v>BLANC</v>
      </c>
    </row>
    <row r="59" spans="10:10" x14ac:dyDescent="0.25">
      <c r="J59" s="25" t="str">
        <f>IF(I59="OUI","SIGNE",IF(I59="NON","PERDU",IF(I59="","BLANC",IF(AND(I59="ATTENTE",Devis!Date&gt;B59+30),"PERDU","ATTENTE"))))</f>
        <v>BLANC</v>
      </c>
    </row>
    <row r="60" spans="10:10" x14ac:dyDescent="0.25">
      <c r="J60" s="25" t="str">
        <f>IF(I60="OUI","SIGNE",IF(I60="NON","PERDU",IF(I60="","BLANC",IF(AND(I60="ATTENTE",Devis!Date&gt;B60+30),"PERDU","ATTENTE"))))</f>
        <v>BLANC</v>
      </c>
    </row>
    <row r="61" spans="10:10" x14ac:dyDescent="0.25">
      <c r="J61" s="25" t="str">
        <f>IF(I61="OUI","SIGNE",IF(I61="NON","PERDU",IF(I61="","BLANC",IF(AND(I61="ATTENTE",Devis!Date&gt;B61+30),"PERDU","ATTENTE"))))</f>
        <v>BLANC</v>
      </c>
    </row>
    <row r="62" spans="10:10" x14ac:dyDescent="0.25">
      <c r="J62" s="25" t="str">
        <f>IF(I62="OUI","SIGNE",IF(I62="NON","PERDU",IF(I62="","BLANC",IF(AND(I62="ATTENTE",Devis!Date&gt;B62+30),"PERDU","ATTENTE"))))</f>
        <v>BLANC</v>
      </c>
    </row>
    <row r="63" spans="10:10" x14ac:dyDescent="0.25">
      <c r="J63" s="25" t="str">
        <f>IF(I63="OUI","SIGNE",IF(I63="NON","PERDU",IF(I63="","BLANC",IF(AND(I63="ATTENTE",Devis!Date&gt;B63+30),"PERDU","ATTENTE"))))</f>
        <v>BLANC</v>
      </c>
    </row>
    <row r="64" spans="10:10" x14ac:dyDescent="0.25">
      <c r="J64" s="25" t="str">
        <f>IF(I64="OUI","SIGNE",IF(I64="NON","PERDU",IF(I64="","BLANC",IF(AND(I64="ATTENTE",Devis!Date&gt;B64+30),"PERDU","ATTENTE"))))</f>
        <v>BLANC</v>
      </c>
    </row>
    <row r="65" spans="10:10" x14ac:dyDescent="0.25">
      <c r="J65" s="25" t="str">
        <f>IF(I65="OUI","SIGNE",IF(I65="NON","PERDU",IF(I65="","BLANC",IF(AND(I65="ATTENTE",Devis!Date&gt;B65+30),"PERDU","ATTENTE"))))</f>
        <v>BLANC</v>
      </c>
    </row>
    <row r="66" spans="10:10" x14ac:dyDescent="0.25">
      <c r="J66" s="25" t="str">
        <f>IF(I66="OUI","SIGNE",IF(I66="NON","PERDU",IF(I66="","BLANC",IF(AND(I66="ATTENTE",Devis!Date&gt;B66+30),"PERDU","ATTENTE"))))</f>
        <v>BLANC</v>
      </c>
    </row>
    <row r="67" spans="10:10" x14ac:dyDescent="0.25">
      <c r="J67" s="25" t="str">
        <f>IF(I67="OUI","SIGNE",IF(I67="NON","PERDU",IF(I67="","BLANC",IF(AND(I67="ATTENTE",Devis!Date&gt;B67+30),"PERDU","ATTENTE"))))</f>
        <v>BLANC</v>
      </c>
    </row>
    <row r="68" spans="10:10" x14ac:dyDescent="0.25">
      <c r="J68" s="25" t="str">
        <f>IF(I68="OUI","SIGNE",IF(I68="NON","PERDU",IF(I68="","BLANC",IF(AND(I68="ATTENTE",Devis!Date&gt;B68+30),"PERDU","ATTENTE"))))</f>
        <v>BLANC</v>
      </c>
    </row>
    <row r="69" spans="10:10" x14ac:dyDescent="0.25">
      <c r="J69" s="25" t="str">
        <f>IF(I69="OUI","SIGNE",IF(I69="NON","PERDU",IF(I69="","BLANC",IF(AND(I69="ATTENTE",Devis!Date&gt;B69+30),"PERDU","ATTENTE"))))</f>
        <v>BLANC</v>
      </c>
    </row>
    <row r="70" spans="10:10" x14ac:dyDescent="0.25">
      <c r="J70" s="25" t="str">
        <f>IF(I70="OUI","SIGNE",IF(I70="NON","PERDU",IF(I70="","BLANC",IF(AND(I70="ATTENTE",Devis!Date&gt;B70+30),"PERDU","ATTENTE"))))</f>
        <v>BLANC</v>
      </c>
    </row>
    <row r="71" spans="10:10" x14ac:dyDescent="0.25">
      <c r="J71" s="25" t="str">
        <f>IF(I71="OUI","SIGNE",IF(I71="NON","PERDU",IF(I71="","BLANC",IF(AND(I71="ATTENTE",Devis!Date&gt;B71+30),"PERDU","ATTENTE"))))</f>
        <v>BLANC</v>
      </c>
    </row>
    <row r="72" spans="10:10" x14ac:dyDescent="0.25">
      <c r="J72" s="25" t="str">
        <f>IF(I72="OUI","SIGNE",IF(I72="NON","PERDU",IF(I72="","BLANC",IF(AND(I72="ATTENTE",Devis!Date&gt;B72+30),"PERDU","ATTENTE"))))</f>
        <v>BLANC</v>
      </c>
    </row>
    <row r="73" spans="10:10" x14ac:dyDescent="0.25">
      <c r="J73" s="25" t="str">
        <f>IF(I73="OUI","SIGNE",IF(I73="NON","PERDU",IF(I73="","BLANC",IF(AND(I73="ATTENTE",Devis!Date&gt;B73+30),"PERDU","ATTENTE"))))</f>
        <v>BLANC</v>
      </c>
    </row>
    <row r="74" spans="10:10" x14ac:dyDescent="0.25">
      <c r="J74" s="25" t="str">
        <f>IF(I74="OUI","SIGNE",IF(I74="NON","PERDU",IF(I74="","BLANC",IF(AND(I74="ATTENTE",Devis!Date&gt;B74+30),"PERDU","ATTENTE"))))</f>
        <v>BLANC</v>
      </c>
    </row>
    <row r="75" spans="10:10" x14ac:dyDescent="0.25">
      <c r="J75" s="25" t="str">
        <f>IF(I75="OUI","SIGNE",IF(I75="NON","PERDU",IF(I75="","BLANC",IF(AND(I75="ATTENTE",Devis!Date&gt;B75+30),"PERDU","ATTENTE"))))</f>
        <v>BLANC</v>
      </c>
    </row>
    <row r="76" spans="10:10" x14ac:dyDescent="0.25">
      <c r="J76" s="25" t="str">
        <f>IF(I76="OUI","SIGNE",IF(I76="NON","PERDU",IF(I76="","BLANC",IF(AND(I76="ATTENTE",Devis!Date&gt;B76+30),"PERDU","ATTENTE"))))</f>
        <v>BLANC</v>
      </c>
    </row>
    <row r="77" spans="10:10" x14ac:dyDescent="0.25">
      <c r="J77" s="25" t="str">
        <f>IF(I77="OUI","SIGNE",IF(I77="NON","PERDU",IF(I77="","BLANC",IF(AND(I77="ATTENTE",Devis!Date&gt;B77+30),"PERDU","ATTENTE"))))</f>
        <v>BLANC</v>
      </c>
    </row>
    <row r="78" spans="10:10" x14ac:dyDescent="0.25">
      <c r="J78" s="25" t="str">
        <f>IF(I78="OUI","SIGNE",IF(I78="NON","PERDU",IF(I78="","BLANC",IF(AND(I78="ATTENTE",Devis!Date&gt;B78+30),"PERDU","ATTENTE"))))</f>
        <v>BLANC</v>
      </c>
    </row>
    <row r="79" spans="10:10" x14ac:dyDescent="0.25">
      <c r="J79" s="25" t="str">
        <f>IF(I79="OUI","SIGNE",IF(I79="NON","PERDU",IF(I79="","BLANC",IF(AND(I79="ATTENTE",Devis!Date&gt;B79+30),"PERDU","ATTENTE"))))</f>
        <v>BLANC</v>
      </c>
    </row>
    <row r="80" spans="10:10" x14ac:dyDescent="0.25">
      <c r="J80" s="25" t="str">
        <f>IF(I80="OUI","SIGNE",IF(I80="NON","PERDU",IF(I80="","BLANC",IF(AND(I80="ATTENTE",Devis!Date&gt;B80+30),"PERDU","ATTENTE"))))</f>
        <v>BLANC</v>
      </c>
    </row>
    <row r="81" spans="10:10" x14ac:dyDescent="0.25">
      <c r="J81" s="25" t="str">
        <f>IF(I81="OUI","SIGNE",IF(I81="NON","PERDU",IF(I81="","BLANC",IF(AND(I81="ATTENTE",Devis!Date&gt;B81+30),"PERDU","ATTENTE"))))</f>
        <v>BLANC</v>
      </c>
    </row>
    <row r="82" spans="10:10" x14ac:dyDescent="0.25">
      <c r="J82" s="25" t="str">
        <f>IF(I82="OUI","SIGNE",IF(I82="NON","PERDU",IF(I82="","BLANC",IF(AND(I82="ATTENTE",Devis!Date&gt;B82+30),"PERDU","ATTENTE"))))</f>
        <v>BLANC</v>
      </c>
    </row>
    <row r="83" spans="10:10" x14ac:dyDescent="0.25">
      <c r="J83" s="25" t="str">
        <f>IF(I83="OUI","SIGNE",IF(I83="NON","PERDU",IF(I83="","BLANC",IF(AND(I83="ATTENTE",Devis!Date&gt;B83+30),"PERDU","ATTENTE"))))</f>
        <v>BLANC</v>
      </c>
    </row>
    <row r="84" spans="10:10" x14ac:dyDescent="0.25">
      <c r="J84" s="25" t="str">
        <f>IF(I84="OUI","SIGNE",IF(I84="NON","PERDU",IF(I84="","BLANC",IF(AND(I84="ATTENTE",Devis!Date&gt;B84+30),"PERDU","ATTENTE"))))</f>
        <v>BLANC</v>
      </c>
    </row>
    <row r="85" spans="10:10" x14ac:dyDescent="0.25">
      <c r="J85" s="25" t="str">
        <f>IF(I85="OUI","SIGNE",IF(I85="NON","PERDU",IF(I85="","BLANC",IF(AND(I85="ATTENTE",Devis!Date&gt;B85+30),"PERDU","ATTENTE"))))</f>
        <v>BLANC</v>
      </c>
    </row>
    <row r="86" spans="10:10" x14ac:dyDescent="0.25">
      <c r="J86" s="25" t="str">
        <f>IF(I86="OUI","SIGNE",IF(I86="NON","PERDU",IF(I86="","BLANC",IF(AND(I86="ATTENTE",Devis!Date&gt;B86+30),"PERDU","ATTENTE"))))</f>
        <v>BLANC</v>
      </c>
    </row>
    <row r="87" spans="10:10" x14ac:dyDescent="0.25">
      <c r="J87" s="25" t="str">
        <f>IF(I87="OUI","SIGNE",IF(I87="NON","PERDU",IF(I87="","BLANC",IF(AND(I87="ATTENTE",Devis!Date&gt;B87+30),"PERDU","ATTENTE"))))</f>
        <v>BLANC</v>
      </c>
    </row>
    <row r="88" spans="10:10" x14ac:dyDescent="0.25">
      <c r="J88" s="25" t="str">
        <f>IF(I88="OUI","SIGNE",IF(I88="NON","PERDU",IF(I88="","BLANC",IF(AND(I88="ATTENTE",Devis!Date&gt;B88+30),"PERDU","ATTENTE"))))</f>
        <v>BLANC</v>
      </c>
    </row>
    <row r="89" spans="10:10" x14ac:dyDescent="0.25">
      <c r="J89" s="25" t="str">
        <f>IF(I89="OUI","SIGNE",IF(I89="NON","PERDU",IF(I89="","BLANC",IF(AND(I89="ATTENTE",Devis!Date&gt;B89+30),"PERDU","ATTENTE"))))</f>
        <v>BLANC</v>
      </c>
    </row>
    <row r="90" spans="10:10" x14ac:dyDescent="0.25">
      <c r="J90" s="25" t="str">
        <f>IF(I90="OUI","SIGNE",IF(I90="NON","PERDU",IF(I90="","BLANC",IF(AND(I90="ATTENTE",Devis!Date&gt;B90+30),"PERDU","ATTENTE"))))</f>
        <v>BLANC</v>
      </c>
    </row>
    <row r="91" spans="10:10" x14ac:dyDescent="0.25">
      <c r="J91" s="25" t="str">
        <f>IF(I91="OUI","SIGNE",IF(I91="NON","PERDU",IF(I91="","BLANC",IF(AND(I91="ATTENTE",Devis!Date&gt;B91+30),"PERDU","ATTENTE"))))</f>
        <v>BLANC</v>
      </c>
    </row>
    <row r="92" spans="10:10" x14ac:dyDescent="0.25">
      <c r="J92" s="25" t="str">
        <f>IF(I92="OUI","SIGNE",IF(I92="NON","PERDU",IF(I92="","BLANC",IF(AND(I92="ATTENTE",Devis!Date&gt;B92+30),"PERDU","ATTENTE"))))</f>
        <v>BLANC</v>
      </c>
    </row>
    <row r="93" spans="10:10" x14ac:dyDescent="0.25">
      <c r="J93" s="25" t="str">
        <f>IF(I93="OUI","SIGNE",IF(I93="NON","PERDU",IF(I93="","BLANC",IF(AND(I93="ATTENTE",Devis!Date&gt;B93+30),"PERDU","ATTENTE"))))</f>
        <v>BLANC</v>
      </c>
    </row>
    <row r="94" spans="10:10" x14ac:dyDescent="0.25">
      <c r="J94" s="25" t="str">
        <f>IF(I94="OUI","SIGNE",IF(I94="NON","PERDU",IF(I94="","BLANC",IF(AND(I94="ATTENTE",Devis!Date&gt;B94+30),"PERDU","ATTENTE"))))</f>
        <v>BLANC</v>
      </c>
    </row>
    <row r="95" spans="10:10" x14ac:dyDescent="0.25">
      <c r="J95" s="25" t="str">
        <f>IF(I95="OUI","SIGNE",IF(I95="NON","PERDU",IF(I95="","BLANC",IF(AND(I95="ATTENTE",Devis!Date&gt;B95+30),"PERDU","ATTENTE"))))</f>
        <v>BLANC</v>
      </c>
    </row>
    <row r="96" spans="10:10" x14ac:dyDescent="0.25">
      <c r="J96" s="25" t="str">
        <f>IF(I96="OUI","SIGNE",IF(I96="NON","PERDU",IF(I96="","BLANC",IF(AND(I96="ATTENTE",Devis!Date&gt;B96+30),"PERDU","ATTENTE"))))</f>
        <v>BLANC</v>
      </c>
    </row>
    <row r="97" spans="10:10" x14ac:dyDescent="0.25">
      <c r="J97" s="25" t="str">
        <f>IF(I97="OUI","SIGNE",IF(I97="NON","PERDU",IF(I97="","BLANC",IF(AND(I97="ATTENTE",Devis!Date&gt;B97+30),"PERDU","ATTENTE"))))</f>
        <v>BLANC</v>
      </c>
    </row>
    <row r="98" spans="10:10" x14ac:dyDescent="0.25">
      <c r="J98" s="25" t="str">
        <f>IF(I98="OUI","SIGNE",IF(I98="NON","PERDU",IF(I98="","BLANC",IF(AND(I98="ATTENTE",Devis!Date&gt;B98+30),"PERDU","ATTENTE"))))</f>
        <v>BLANC</v>
      </c>
    </row>
    <row r="99" spans="10:10" x14ac:dyDescent="0.25">
      <c r="J99" s="25" t="str">
        <f>IF(I99="OUI","SIGNE",IF(I99="NON","PERDU",IF(I99="","BLANC",IF(AND(I99="ATTENTE",Devis!Date&gt;B99+30),"PERDU","ATTENTE"))))</f>
        <v>BLANC</v>
      </c>
    </row>
    <row r="100" spans="10:10" x14ac:dyDescent="0.25">
      <c r="J100" s="25" t="str">
        <f>IF(I100="OUI","SIGNE",IF(I100="NON","PERDU",IF(I100="","BLANC",IF(AND(I100="ATTENTE",Devis!Date&gt;B100+30),"PERDU","ATTENTE"))))</f>
        <v>BLANC</v>
      </c>
    </row>
    <row r="101" spans="10:10" x14ac:dyDescent="0.25">
      <c r="J101" s="25" t="str">
        <f>IF(I101="OUI","SIGNE",IF(I101="NON","PERDU",IF(I101="","BLANC",IF(AND(I101="ATTENTE",Devis!Date&gt;B101+30),"PERDU","ATTENTE"))))</f>
        <v>BLANC</v>
      </c>
    </row>
    <row r="102" spans="10:10" x14ac:dyDescent="0.25">
      <c r="J102" s="25" t="str">
        <f>IF(I102="OUI","SIGNE",IF(I102="NON","PERDU",IF(I102="","BLANC",IF(AND(I102="ATTENTE",Devis!Date&gt;B102+30),"PERDU","ATTENTE"))))</f>
        <v>BLANC</v>
      </c>
    </row>
    <row r="103" spans="10:10" x14ac:dyDescent="0.25">
      <c r="J103" s="25" t="str">
        <f>IF(I103="OUI","SIGNE",IF(I103="NON","PERDU",IF(I103="","BLANC",IF(AND(I103="ATTENTE",Devis!Date&gt;B103+30),"PERDU","ATTENTE"))))</f>
        <v>BLANC</v>
      </c>
    </row>
    <row r="104" spans="10:10" x14ac:dyDescent="0.25">
      <c r="J104" s="25" t="str">
        <f>IF(I104="OUI","SIGNE",IF(I104="NON","PERDU",IF(I104="","BLANC",IF(AND(I104="ATTENTE",Devis!Date&gt;B104+30),"PERDU","ATTENTE"))))</f>
        <v>BLANC</v>
      </c>
    </row>
    <row r="105" spans="10:10" x14ac:dyDescent="0.25">
      <c r="J105" s="25" t="str">
        <f>IF(I105="OUI","SIGNE",IF(I105="NON","PERDU",IF(I105="","BLANC",IF(AND(I105="ATTENTE",Devis!Date&gt;B105+30),"PERDU","ATTENTE"))))</f>
        <v>BLANC</v>
      </c>
    </row>
    <row r="106" spans="10:10" x14ac:dyDescent="0.25">
      <c r="J106" s="25" t="str">
        <f>IF(I106="OUI","SIGNE",IF(I106="NON","PERDU",IF(I106="","BLANC",IF(AND(I106="ATTENTE",Devis!Date&gt;B106+30),"PERDU","ATTENTE"))))</f>
        <v>BLANC</v>
      </c>
    </row>
    <row r="107" spans="10:10" x14ac:dyDescent="0.25">
      <c r="J107" s="25" t="str">
        <f>IF(I107="OUI","SIGNE",IF(I107="NON","PERDU",IF(I107="","BLANC",IF(AND(I107="ATTENTE",Devis!Date&gt;B107+30),"PERDU","ATTENTE"))))</f>
        <v>BLANC</v>
      </c>
    </row>
    <row r="108" spans="10:10" x14ac:dyDescent="0.25">
      <c r="J108" s="25" t="str">
        <f>IF(I108="OUI","SIGNE",IF(I108="NON","PERDU",IF(I108="","BLANC",IF(AND(I108="ATTENTE",Devis!Date&gt;B108+30),"PERDU","ATTENTE"))))</f>
        <v>BLANC</v>
      </c>
    </row>
    <row r="109" spans="10:10" x14ac:dyDescent="0.25">
      <c r="J109" s="25" t="str">
        <f>IF(I109="OUI","SIGNE",IF(I109="NON","PERDU",IF(I109="","BLANC",IF(AND(I109="ATTENTE",Devis!Date&gt;B109+30),"PERDU","ATTENTE"))))</f>
        <v>BLANC</v>
      </c>
    </row>
    <row r="110" spans="10:10" x14ac:dyDescent="0.25">
      <c r="J110" s="25" t="str">
        <f>IF(I110="OUI","SIGNE",IF(I110="NON","PERDU",IF(I110="","BLANC",IF(AND(I110="ATTENTE",Devis!Date&gt;B110+30),"PERDU","ATTENTE"))))</f>
        <v>BLANC</v>
      </c>
    </row>
    <row r="111" spans="10:10" x14ac:dyDescent="0.25">
      <c r="J111" s="25" t="str">
        <f>IF(I111="OUI","SIGNE",IF(I111="NON","PERDU",IF(I111="","BLANC",IF(AND(I111="ATTENTE",Devis!Date&gt;B111+30),"PERDU","ATTENTE"))))</f>
        <v>BLANC</v>
      </c>
    </row>
    <row r="112" spans="10:10" x14ac:dyDescent="0.25">
      <c r="J112" s="25" t="str">
        <f>IF(I112="OUI","SIGNE",IF(I112="NON","PERDU",IF(I112="","BLANC",IF(AND(I112="ATTENTE",Devis!Date&gt;B112+30),"PERDU","ATTENTE"))))</f>
        <v>BLANC</v>
      </c>
    </row>
    <row r="113" spans="10:10" x14ac:dyDescent="0.25">
      <c r="J113" s="25" t="str">
        <f>IF(I113="OUI","SIGNE",IF(I113="NON","PERDU",IF(I113="","BLANC",IF(AND(I113="ATTENTE",Devis!Date&gt;B113+30),"PERDU","ATTENTE"))))</f>
        <v>BLANC</v>
      </c>
    </row>
    <row r="114" spans="10:10" x14ac:dyDescent="0.25">
      <c r="J114" s="25" t="str">
        <f>IF(I114="OUI","SIGNE",IF(I114="NON","PERDU",IF(I114="","BLANC",IF(AND(I114="ATTENTE",Devis!Date&gt;B114+30),"PERDU","ATTENTE"))))</f>
        <v>BLANC</v>
      </c>
    </row>
    <row r="115" spans="10:10" x14ac:dyDescent="0.25">
      <c r="J115" s="25" t="str">
        <f>IF(I115="OUI","SIGNE",IF(I115="NON","PERDU",IF(I115="","BLANC",IF(AND(I115="ATTENTE",Devis!Date&gt;B115+30),"PERDU","ATTENTE"))))</f>
        <v>BLANC</v>
      </c>
    </row>
    <row r="116" spans="10:10" x14ac:dyDescent="0.25">
      <c r="J116" s="25" t="str">
        <f>IF(I116="OUI","SIGNE",IF(I116="NON","PERDU",IF(I116="","BLANC",IF(AND(I116="ATTENTE",Devis!Date&gt;B116+30),"PERDU","ATTENTE"))))</f>
        <v>BLANC</v>
      </c>
    </row>
    <row r="117" spans="10:10" x14ac:dyDescent="0.25">
      <c r="J117" s="25" t="str">
        <f>IF(I117="OUI","SIGNE",IF(I117="NON","PERDU",IF(I117="","BLANC",IF(AND(I117="ATTENTE",Devis!Date&gt;B117+30),"PERDU","ATTENTE"))))</f>
        <v>BLANC</v>
      </c>
    </row>
    <row r="118" spans="10:10" x14ac:dyDescent="0.25">
      <c r="J118" s="25" t="str">
        <f>IF(I118="OUI","SIGNE",IF(I118="NON","PERDU",IF(I118="","BLANC",IF(AND(I118="ATTENTE",Devis!Date&gt;B118+30),"PERDU","ATTENTE"))))</f>
        <v>BLANC</v>
      </c>
    </row>
    <row r="119" spans="10:10" x14ac:dyDescent="0.25">
      <c r="J119" s="25" t="str">
        <f>IF(I119="OUI","SIGNE",IF(I119="NON","PERDU",IF(I119="","BLANC",IF(AND(I119="ATTENTE",Devis!Date&gt;B119+30),"PERDU","ATTENTE"))))</f>
        <v>BLANC</v>
      </c>
    </row>
    <row r="120" spans="10:10" x14ac:dyDescent="0.25">
      <c r="J120" s="25" t="str">
        <f>IF(I120="OUI","SIGNE",IF(I120="NON","PERDU",IF(I120="","BLANC",IF(AND(I120="ATTENTE",Devis!Date&gt;B120+30),"PERDU","ATTENTE"))))</f>
        <v>BLANC</v>
      </c>
    </row>
    <row r="121" spans="10:10" x14ac:dyDescent="0.25">
      <c r="J121" s="25" t="str">
        <f>IF(I121="OUI","SIGNE",IF(I121="NON","PERDU",IF(I121="","BLANC",IF(AND(I121="ATTENTE",Devis!Date&gt;B121+30),"PERDU","ATTENTE"))))</f>
        <v>BLANC</v>
      </c>
    </row>
    <row r="122" spans="10:10" x14ac:dyDescent="0.25">
      <c r="J122" s="25" t="str">
        <f>IF(I122="OUI","SIGNE",IF(I122="NON","PERDU",IF(I122="","BLANC",IF(AND(I122="ATTENTE",Devis!Date&gt;B122+30),"PERDU","ATTENTE"))))</f>
        <v>BLANC</v>
      </c>
    </row>
    <row r="123" spans="10:10" x14ac:dyDescent="0.25">
      <c r="J123" s="25" t="str">
        <f>IF(I123="OUI","SIGNE",IF(I123="NON","PERDU",IF(I123="","BLANC",IF(AND(I123="ATTENTE",Devis!Date&gt;B123+30),"PERDU","ATTENTE"))))</f>
        <v>BLANC</v>
      </c>
    </row>
    <row r="124" spans="10:10" x14ac:dyDescent="0.25">
      <c r="J124" s="25" t="str">
        <f>IF(I124="OUI","SIGNE",IF(I124="NON","PERDU",IF(I124="","BLANC",IF(AND(I124="ATTENTE",Devis!Date&gt;B124+30),"PERDU","ATTENTE"))))</f>
        <v>BLANC</v>
      </c>
    </row>
    <row r="125" spans="10:10" x14ac:dyDescent="0.25">
      <c r="J125" s="25" t="str">
        <f>IF(I125="OUI","SIGNE",IF(I125="NON","PERDU",IF(I125="","BLANC",IF(AND(I125="ATTENTE",Devis!Date&gt;B125+30),"PERDU","ATTENTE"))))</f>
        <v>BLANC</v>
      </c>
    </row>
    <row r="126" spans="10:10" x14ac:dyDescent="0.25">
      <c r="J126" s="25" t="str">
        <f>IF(I126="OUI","SIGNE",IF(I126="NON","PERDU",IF(I126="","BLANC",IF(AND(I126="ATTENTE",Devis!Date&gt;B126+30),"PERDU","ATTENTE"))))</f>
        <v>BLANC</v>
      </c>
    </row>
    <row r="127" spans="10:10" x14ac:dyDescent="0.25">
      <c r="J127" s="25" t="str">
        <f>IF(I127="OUI","SIGNE",IF(I127="NON","PERDU",IF(I127="","BLANC",IF(AND(I127="ATTENTE",Devis!Date&gt;B127+30),"PERDU","ATTENTE"))))</f>
        <v>BLANC</v>
      </c>
    </row>
    <row r="128" spans="10:10" x14ac:dyDescent="0.25">
      <c r="J128" s="25" t="str">
        <f>IF(I128="OUI","SIGNE",IF(I128="NON","PERDU",IF(I128="","BLANC",IF(AND(I128="ATTENTE",Devis!Date&gt;B128+30),"PERDU","ATTENTE"))))</f>
        <v>BLANC</v>
      </c>
    </row>
    <row r="129" spans="10:10" x14ac:dyDescent="0.25">
      <c r="J129" s="25" t="str">
        <f>IF(I129="OUI","SIGNE",IF(I129="NON","PERDU",IF(I129="","BLANC",IF(AND(I129="ATTENTE",Devis!Date&gt;B129+30),"PERDU","ATTENTE"))))</f>
        <v>BLANC</v>
      </c>
    </row>
    <row r="130" spans="10:10" x14ac:dyDescent="0.25">
      <c r="J130" s="25" t="str">
        <f>IF(I130="OUI","SIGNE",IF(I130="NON","PERDU",IF(I130="","BLANC",IF(AND(I130="ATTENTE",Devis!Date&gt;B130+30),"PERDU","ATTENTE"))))</f>
        <v>BLANC</v>
      </c>
    </row>
    <row r="131" spans="10:10" x14ac:dyDescent="0.25">
      <c r="J131" s="25" t="str">
        <f>IF(I131="OUI","SIGNE",IF(I131="NON","PERDU",IF(I131="","BLANC",IF(AND(I131="ATTENTE",Devis!Date&gt;B131+30),"PERDU","ATTENTE"))))</f>
        <v>BLANC</v>
      </c>
    </row>
    <row r="132" spans="10:10" x14ac:dyDescent="0.25">
      <c r="J132" s="25" t="str">
        <f>IF(I132="OUI","SIGNE",IF(I132="NON","PERDU",IF(I132="","BLANC",IF(AND(I132="ATTENTE",Devis!Date&gt;B132+30),"PERDU","ATTENTE"))))</f>
        <v>BLANC</v>
      </c>
    </row>
    <row r="133" spans="10:10" x14ac:dyDescent="0.25">
      <c r="J133" s="25" t="str">
        <f>IF(I133="OUI","SIGNE",IF(I133="NON","PERDU",IF(I133="","BLANC",IF(AND(I133="ATTENTE",Devis!Date&gt;B133+30),"PERDU","ATTENTE"))))</f>
        <v>BLANC</v>
      </c>
    </row>
    <row r="134" spans="10:10" x14ac:dyDescent="0.25">
      <c r="J134" s="25" t="str">
        <f>IF(I134="OUI","SIGNE",IF(I134="NON","PERDU",IF(I134="","BLANC",IF(AND(I134="ATTENTE",Devis!Date&gt;B134+30),"PERDU","ATTENTE"))))</f>
        <v>BLANC</v>
      </c>
    </row>
    <row r="135" spans="10:10" x14ac:dyDescent="0.25">
      <c r="J135" s="25" t="str">
        <f>IF(I135="OUI","SIGNE",IF(I135="NON","PERDU",IF(I135="","BLANC",IF(AND(I135="ATTENTE",Devis!Date&gt;B135+30),"PERDU","ATTENTE"))))</f>
        <v>BLANC</v>
      </c>
    </row>
    <row r="136" spans="10:10" x14ac:dyDescent="0.25">
      <c r="J136" s="25" t="str">
        <f>IF(I136="OUI","SIGNE",IF(I136="NON","PERDU",IF(I136="","BLANC",IF(AND(I136="ATTENTE",Devis!Date&gt;B136+30),"PERDU","ATTENTE"))))</f>
        <v>BLANC</v>
      </c>
    </row>
    <row r="137" spans="10:10" x14ac:dyDescent="0.25">
      <c r="J137" s="25" t="str">
        <f>IF(I137="OUI","SIGNE",IF(I137="NON","PERDU",IF(I137="","BLANC",IF(AND(I137="ATTENTE",Devis!Date&gt;B137+30),"PERDU","ATTENTE"))))</f>
        <v>BLANC</v>
      </c>
    </row>
    <row r="138" spans="10:10" x14ac:dyDescent="0.25">
      <c r="J138" s="25" t="str">
        <f>IF(I138="OUI","SIGNE",IF(I138="NON","PERDU",IF(I138="","BLANC",IF(AND(I138="ATTENTE",Devis!Date&gt;B138+30),"PERDU","ATTENTE"))))</f>
        <v>BLANC</v>
      </c>
    </row>
    <row r="139" spans="10:10" x14ac:dyDescent="0.25">
      <c r="J139" s="25" t="str">
        <f>IF(I139="OUI","SIGNE",IF(I139="NON","PERDU",IF(I139="","BLANC",IF(AND(I139="ATTENTE",Devis!Date&gt;B139+30),"PERDU","ATTENTE"))))</f>
        <v>BLANC</v>
      </c>
    </row>
    <row r="140" spans="10:10" x14ac:dyDescent="0.25">
      <c r="J140" s="25" t="str">
        <f>IF(I140="OUI","SIGNE",IF(I140="NON","PERDU",IF(I140="","BLANC",IF(AND(I140="ATTENTE",Devis!Date&gt;B140+30),"PERDU","ATTENTE"))))</f>
        <v>BLANC</v>
      </c>
    </row>
    <row r="141" spans="10:10" x14ac:dyDescent="0.25">
      <c r="J141" s="25" t="str">
        <f>IF(I141="OUI","SIGNE",IF(I141="NON","PERDU",IF(I141="","BLANC",IF(AND(I141="ATTENTE",Devis!Date&gt;B141+30),"PERDU","ATTENTE"))))</f>
        <v>BLANC</v>
      </c>
    </row>
    <row r="142" spans="10:10" x14ac:dyDescent="0.25">
      <c r="J142" s="25" t="str">
        <f>IF(I142="OUI","SIGNE",IF(I142="NON","PERDU",IF(I142="","BLANC",IF(AND(I142="ATTENTE",Devis!Date&gt;B142+30),"PERDU","ATTENTE"))))</f>
        <v>BLANC</v>
      </c>
    </row>
    <row r="143" spans="10:10" x14ac:dyDescent="0.25">
      <c r="J143" s="25" t="str">
        <f>IF(I143="OUI","SIGNE",IF(I143="NON","PERDU",IF(I143="","BLANC",IF(AND(I143="ATTENTE",Devis!Date&gt;B143+30),"PERDU","ATTENTE"))))</f>
        <v>BLANC</v>
      </c>
    </row>
    <row r="144" spans="10:10" x14ac:dyDescent="0.25">
      <c r="J144" s="25" t="str">
        <f>IF(I144="OUI","SIGNE",IF(I144="NON","PERDU",IF(I144="","BLANC",IF(AND(I144="ATTENTE",Devis!Date&gt;B144+30),"PERDU","ATTENTE"))))</f>
        <v>BLANC</v>
      </c>
    </row>
    <row r="145" spans="10:10" x14ac:dyDescent="0.25">
      <c r="J145" s="25" t="str">
        <f>IF(I145="OUI","SIGNE",IF(I145="NON","PERDU",IF(I145="","BLANC",IF(AND(I145="ATTENTE",Devis!Date&gt;B145+30),"PERDU","ATTENTE"))))</f>
        <v>BLANC</v>
      </c>
    </row>
    <row r="146" spans="10:10" x14ac:dyDescent="0.25">
      <c r="J146" s="25" t="str">
        <f>IF(I146="OUI","SIGNE",IF(I146="NON","PERDU",IF(I146="","BLANC",IF(AND(I146="ATTENTE",Devis!Date&gt;B146+30),"PERDU","ATTENTE"))))</f>
        <v>BLANC</v>
      </c>
    </row>
    <row r="147" spans="10:10" x14ac:dyDescent="0.25">
      <c r="J147" s="25" t="str">
        <f>IF(I147="OUI","SIGNE",IF(I147="NON","PERDU",IF(I147="","BLANC",IF(AND(I147="ATTENTE",Devis!Date&gt;B147+30),"PERDU","ATTENTE"))))</f>
        <v>BLANC</v>
      </c>
    </row>
    <row r="148" spans="10:10" x14ac:dyDescent="0.25">
      <c r="J148" s="25" t="str">
        <f>IF(I148="OUI","SIGNE",IF(I148="NON","PERDU",IF(I148="","BLANC",IF(AND(I148="ATTENTE",Devis!Date&gt;B148+30),"PERDU","ATTENTE"))))</f>
        <v>BLANC</v>
      </c>
    </row>
    <row r="149" spans="10:10" x14ac:dyDescent="0.25">
      <c r="J149" s="25" t="str">
        <f>IF(I149="OUI","SIGNE",IF(I149="NON","PERDU",IF(I149="","BLANC",IF(AND(I149="ATTENTE",Devis!Date&gt;B149+30),"PERDU","ATTENTE"))))</f>
        <v>BLANC</v>
      </c>
    </row>
    <row r="150" spans="10:10" x14ac:dyDescent="0.25">
      <c r="J150" s="25" t="str">
        <f>IF(I150="OUI","SIGNE",IF(I150="NON","PERDU",IF(I150="","BLANC",IF(AND(I150="ATTENTE",Devis!Date&gt;B150+30),"PERDU","ATTENTE"))))</f>
        <v>BLANC</v>
      </c>
    </row>
    <row r="151" spans="10:10" x14ac:dyDescent="0.25">
      <c r="J151" s="25" t="str">
        <f>IF(I151="OUI","SIGNE",IF(I151="NON","PERDU",IF(I151="","BLANC",IF(AND(I151="ATTENTE",Devis!Date&gt;B151+30),"PERDU","ATTENTE"))))</f>
        <v>BLANC</v>
      </c>
    </row>
    <row r="152" spans="10:10" x14ac:dyDescent="0.25">
      <c r="J152" s="25" t="str">
        <f>IF(I152="OUI","SIGNE",IF(I152="NON","PERDU",IF(I152="","BLANC",IF(AND(I152="ATTENTE",Devis!Date&gt;B152+30),"PERDU","ATTENTE"))))</f>
        <v>BLANC</v>
      </c>
    </row>
    <row r="153" spans="10:10" x14ac:dyDescent="0.25">
      <c r="J153" s="25" t="str">
        <f>IF(I153="OUI","SIGNE",IF(I153="NON","PERDU",IF(I153="","BLANC",IF(AND(I153="ATTENTE",Devis!Date&gt;B153+30),"PERDU","ATTENTE"))))</f>
        <v>BLANC</v>
      </c>
    </row>
    <row r="154" spans="10:10" x14ac:dyDescent="0.25">
      <c r="J154" s="25" t="str">
        <f>IF(I154="OUI","SIGNE",IF(I154="NON","PERDU",IF(I154="","BLANC",IF(AND(I154="ATTENTE",Devis!Date&gt;B154+30),"PERDU","ATTENTE"))))</f>
        <v>BLANC</v>
      </c>
    </row>
    <row r="155" spans="10:10" x14ac:dyDescent="0.25">
      <c r="J155" s="25" t="str">
        <f>IF(I155="OUI","SIGNE",IF(I155="NON","PERDU",IF(I155="","BLANC",IF(AND(I155="ATTENTE",Devis!Date&gt;B155+30),"PERDU","ATTENTE"))))</f>
        <v>BLANC</v>
      </c>
    </row>
    <row r="156" spans="10:10" x14ac:dyDescent="0.25">
      <c r="J156" s="25" t="str">
        <f>IF(I156="OUI","SIGNE",IF(I156="NON","PERDU",IF(I156="","BLANC",IF(AND(I156="ATTENTE",Devis!Date&gt;B156+30),"PERDU","ATTENTE"))))</f>
        <v>BLANC</v>
      </c>
    </row>
    <row r="157" spans="10:10" x14ac:dyDescent="0.25">
      <c r="J157" s="25" t="str">
        <f>IF(I157="OUI","SIGNE",IF(I157="NON","PERDU",IF(I157="","BLANC",IF(AND(I157="ATTENTE",Devis!Date&gt;B157+30),"PERDU","ATTENTE"))))</f>
        <v>BLANC</v>
      </c>
    </row>
    <row r="158" spans="10:10" x14ac:dyDescent="0.25">
      <c r="J158" s="25" t="str">
        <f>IF(I158="OUI","SIGNE",IF(I158="NON","PERDU",IF(I158="","BLANC",IF(AND(I158="ATTENTE",Devis!Date&gt;B158+30),"PERDU","ATTENTE"))))</f>
        <v>BLANC</v>
      </c>
    </row>
    <row r="159" spans="10:10" x14ac:dyDescent="0.25">
      <c r="J159" s="25" t="str">
        <f>IF(I159="OUI","SIGNE",IF(I159="NON","PERDU",IF(I159="","BLANC",IF(AND(I159="ATTENTE",Devis!Date&gt;B159+30),"PERDU","ATTENTE"))))</f>
        <v>BLANC</v>
      </c>
    </row>
    <row r="160" spans="10:10" x14ac:dyDescent="0.25">
      <c r="J160" s="25" t="str">
        <f>IF(I160="OUI","SIGNE",IF(I160="NON","PERDU",IF(I160="","BLANC",IF(AND(I160="ATTENTE",Devis!Date&gt;B160+30),"PERDU","ATTENTE"))))</f>
        <v>BLANC</v>
      </c>
    </row>
    <row r="161" spans="10:10" x14ac:dyDescent="0.25">
      <c r="J161" s="25" t="str">
        <f>IF(I161="OUI","SIGNE",IF(I161="NON","PERDU",IF(I161="","BLANC",IF(AND(I161="ATTENTE",Devis!Date&gt;B161+30),"PERDU","ATTENTE"))))</f>
        <v>BLANC</v>
      </c>
    </row>
    <row r="162" spans="10:10" x14ac:dyDescent="0.25">
      <c r="J162" s="25" t="str">
        <f>IF(I162="OUI","SIGNE",IF(I162="NON","PERDU",IF(I162="","BLANC",IF(AND(I162="ATTENTE",Devis!Date&gt;B162+30),"PERDU","ATTENTE"))))</f>
        <v>BLANC</v>
      </c>
    </row>
    <row r="163" spans="10:10" x14ac:dyDescent="0.25">
      <c r="J163" s="25" t="str">
        <f>IF(I163="OUI","SIGNE",IF(I163="NON","PERDU",IF(I163="","BLANC",IF(AND(I163="ATTENTE",Devis!Date&gt;B163+30),"PERDU","ATTENTE"))))</f>
        <v>BLANC</v>
      </c>
    </row>
    <row r="164" spans="10:10" x14ac:dyDescent="0.25">
      <c r="J164" s="25" t="str">
        <f>IF(I164="OUI","SIGNE",IF(I164="NON","PERDU",IF(I164="","BLANC",IF(AND(I164="ATTENTE",Devis!Date&gt;B164+30),"PERDU","ATTENTE"))))</f>
        <v>BLANC</v>
      </c>
    </row>
    <row r="165" spans="10:10" x14ac:dyDescent="0.25">
      <c r="J165" s="25" t="str">
        <f>IF(I165="OUI","SIGNE",IF(I165="NON","PERDU",IF(I165="","BLANC",IF(AND(I165="ATTENTE",Devis!Date&gt;B165+30),"PERDU","ATTENTE"))))</f>
        <v>BLANC</v>
      </c>
    </row>
    <row r="166" spans="10:10" x14ac:dyDescent="0.25">
      <c r="J166" s="25" t="str">
        <f>IF(I166="OUI","SIGNE",IF(I166="NON","PERDU",IF(I166="","BLANC",IF(AND(I166="ATTENTE",Devis!Date&gt;B166+30),"PERDU","ATTENTE"))))</f>
        <v>BLANC</v>
      </c>
    </row>
    <row r="167" spans="10:10" x14ac:dyDescent="0.25">
      <c r="J167" s="25" t="str">
        <f>IF(I167="OUI","SIGNE",IF(I167="NON","PERDU",IF(I167="","BLANC",IF(AND(I167="ATTENTE",Devis!Date&gt;B167+30),"PERDU","ATTENTE"))))</f>
        <v>BLANC</v>
      </c>
    </row>
    <row r="168" spans="10:10" x14ac:dyDescent="0.25">
      <c r="J168" s="25" t="str">
        <f>IF(I168="OUI","SIGNE",IF(I168="NON","PERDU",IF(I168="","BLANC",IF(AND(I168="ATTENTE",Devis!Date&gt;B168+30),"PERDU","ATTENTE"))))</f>
        <v>BLANC</v>
      </c>
    </row>
    <row r="169" spans="10:10" x14ac:dyDescent="0.25">
      <c r="J169" s="25" t="str">
        <f>IF(I169="OUI","SIGNE",IF(I169="NON","PERDU",IF(I169="","BLANC",IF(AND(I169="ATTENTE",Devis!Date&gt;B169+30),"PERDU","ATTENTE"))))</f>
        <v>BLANC</v>
      </c>
    </row>
    <row r="170" spans="10:10" x14ac:dyDescent="0.25">
      <c r="J170" s="25" t="str">
        <f>IF(I170="OUI","SIGNE",IF(I170="NON","PERDU",IF(I170="","BLANC",IF(AND(I170="ATTENTE",Devis!Date&gt;B170+30),"PERDU","ATTENTE"))))</f>
        <v>BLANC</v>
      </c>
    </row>
    <row r="171" spans="10:10" x14ac:dyDescent="0.25">
      <c r="J171" s="25" t="str">
        <f>IF(I171="OUI","SIGNE",IF(I171="NON","PERDU",IF(I171="","BLANC",IF(AND(I171="ATTENTE",Devis!Date&gt;B171+30),"PERDU","ATTENTE"))))</f>
        <v>BLANC</v>
      </c>
    </row>
    <row r="172" spans="10:10" x14ac:dyDescent="0.25">
      <c r="J172" s="25" t="str">
        <f>IF(I172="OUI","SIGNE",IF(I172="NON","PERDU",IF(I172="","BLANC",IF(AND(I172="ATTENTE",Devis!Date&gt;B172+30),"PERDU","ATTENTE"))))</f>
        <v>BLANC</v>
      </c>
    </row>
    <row r="173" spans="10:10" x14ac:dyDescent="0.25">
      <c r="J173" s="25" t="str">
        <f>IF(I173="OUI","SIGNE",IF(I173="NON","PERDU",IF(I173="","BLANC",IF(AND(I173="ATTENTE",Devis!Date&gt;B173+30),"PERDU","ATTENTE"))))</f>
        <v>BLANC</v>
      </c>
    </row>
    <row r="174" spans="10:10" x14ac:dyDescent="0.25">
      <c r="J174" s="25" t="str">
        <f>IF(I174="OUI","SIGNE",IF(I174="NON","PERDU",IF(I174="","BLANC",IF(AND(I174="ATTENTE",Devis!Date&gt;B174+30),"PERDU","ATTENTE"))))</f>
        <v>BLANC</v>
      </c>
    </row>
    <row r="175" spans="10:10" x14ac:dyDescent="0.25">
      <c r="J175" s="25" t="str">
        <f>IF(I175="OUI","SIGNE",IF(I175="NON","PERDU",IF(I175="","BLANC",IF(AND(I175="ATTENTE",Devis!Date&gt;B175+30),"PERDU","ATTENTE"))))</f>
        <v>BLANC</v>
      </c>
    </row>
    <row r="176" spans="10:10" x14ac:dyDescent="0.25">
      <c r="J176" s="25" t="str">
        <f>IF(I176="OUI","SIGNE",IF(I176="NON","PERDU",IF(I176="","BLANC",IF(AND(I176="ATTENTE",Devis!Date&gt;B176+30),"PERDU","ATTENTE"))))</f>
        <v>BLANC</v>
      </c>
    </row>
    <row r="177" spans="10:10" x14ac:dyDescent="0.25">
      <c r="J177" s="25" t="str">
        <f>IF(I177="OUI","SIGNE",IF(I177="NON","PERDU",IF(I177="","BLANC",IF(AND(I177="ATTENTE",Devis!Date&gt;B177+30),"PERDU","ATTENTE"))))</f>
        <v>BLANC</v>
      </c>
    </row>
    <row r="178" spans="10:10" x14ac:dyDescent="0.25">
      <c r="J178" s="25" t="str">
        <f>IF(I178="OUI","SIGNE",IF(I178="NON","PERDU",IF(I178="","BLANC",IF(AND(I178="ATTENTE",Devis!Date&gt;B178+30),"PERDU","ATTENTE"))))</f>
        <v>BLANC</v>
      </c>
    </row>
    <row r="179" spans="10:10" x14ac:dyDescent="0.25">
      <c r="J179" s="25" t="str">
        <f>IF(I179="OUI","SIGNE",IF(I179="NON","PERDU",IF(I179="","BLANC",IF(AND(I179="ATTENTE",Devis!Date&gt;B179+30),"PERDU","ATTENTE"))))</f>
        <v>BLANC</v>
      </c>
    </row>
    <row r="180" spans="10:10" x14ac:dyDescent="0.25">
      <c r="J180" s="25" t="str">
        <f>IF(I180="OUI","SIGNE",IF(I180="NON","PERDU",IF(I180="","BLANC",IF(AND(I180="ATTENTE",Devis!Date&gt;B180+30),"PERDU","ATTENTE"))))</f>
        <v>BLANC</v>
      </c>
    </row>
    <row r="181" spans="10:10" x14ac:dyDescent="0.25">
      <c r="J181" s="25" t="str">
        <f>IF(I181="OUI","SIGNE",IF(I181="NON","PERDU",IF(I181="","BLANC",IF(AND(I181="ATTENTE",Devis!Date&gt;B181+30),"PERDU","ATTENTE"))))</f>
        <v>BLANC</v>
      </c>
    </row>
    <row r="182" spans="10:10" x14ac:dyDescent="0.25">
      <c r="J182" s="25" t="str">
        <f>IF(I182="OUI","SIGNE",IF(I182="NON","PERDU",IF(I182="","BLANC",IF(AND(I182="ATTENTE",Devis!Date&gt;B182+30),"PERDU","ATTENTE"))))</f>
        <v>BLANC</v>
      </c>
    </row>
    <row r="183" spans="10:10" x14ac:dyDescent="0.25">
      <c r="J183" s="25" t="str">
        <f>IF(I183="OUI","SIGNE",IF(I183="NON","PERDU",IF(I183="","BLANC",IF(AND(I183="ATTENTE",Devis!Date&gt;B183+30),"PERDU","ATTENTE"))))</f>
        <v>BLANC</v>
      </c>
    </row>
    <row r="184" spans="10:10" x14ac:dyDescent="0.25">
      <c r="J184" s="25" t="str">
        <f>IF(I184="OUI","SIGNE",IF(I184="NON","PERDU",IF(I184="","BLANC",IF(AND(I184="ATTENTE",Devis!Date&gt;B184+30),"PERDU","ATTENTE"))))</f>
        <v>BLANC</v>
      </c>
    </row>
    <row r="185" spans="10:10" x14ac:dyDescent="0.25">
      <c r="J185" s="25" t="str">
        <f>IF(I185="OUI","SIGNE",IF(I185="NON","PERDU",IF(I185="","BLANC",IF(AND(I185="ATTENTE",Devis!Date&gt;B185+30),"PERDU","ATTENTE"))))</f>
        <v>BLANC</v>
      </c>
    </row>
    <row r="186" spans="10:10" x14ac:dyDescent="0.25">
      <c r="J186" s="25" t="str">
        <f>IF(I186="OUI","SIGNE",IF(I186="NON","PERDU",IF(I186="","BLANC",IF(AND(I186="ATTENTE",Devis!Date&gt;B186+30),"PERDU","ATTENTE"))))</f>
        <v>BLANC</v>
      </c>
    </row>
    <row r="187" spans="10:10" x14ac:dyDescent="0.25">
      <c r="J187" s="25" t="str">
        <f>IF(I187="OUI","SIGNE",IF(I187="NON","PERDU",IF(I187="","BLANC",IF(AND(I187="ATTENTE",Devis!Date&gt;B187+30),"PERDU","ATTENTE"))))</f>
        <v>BLANC</v>
      </c>
    </row>
    <row r="188" spans="10:10" x14ac:dyDescent="0.25">
      <c r="J188" s="25" t="str">
        <f>IF(I188="OUI","SIGNE",IF(I188="NON","PERDU",IF(I188="","BLANC",IF(AND(I188="ATTENTE",Devis!Date&gt;B188+30),"PERDU","ATTENTE"))))</f>
        <v>BLANC</v>
      </c>
    </row>
    <row r="189" spans="10:10" x14ac:dyDescent="0.25">
      <c r="J189" s="25" t="str">
        <f>IF(I189="OUI","SIGNE",IF(I189="NON","PERDU",IF(I189="","BLANC",IF(AND(I189="ATTENTE",Devis!Date&gt;B189+30),"PERDU","ATTENTE"))))</f>
        <v>BLANC</v>
      </c>
    </row>
    <row r="190" spans="10:10" x14ac:dyDescent="0.25">
      <c r="J190" s="25" t="str">
        <f>IF(I190="OUI","SIGNE",IF(I190="NON","PERDU",IF(I190="","BLANC",IF(AND(I190="ATTENTE",Devis!Date&gt;B190+30),"PERDU","ATTENTE"))))</f>
        <v>BLANC</v>
      </c>
    </row>
    <row r="191" spans="10:10" x14ac:dyDescent="0.25">
      <c r="J191" s="25" t="str">
        <f>IF(I191="OUI","SIGNE",IF(I191="NON","PERDU",IF(I191="","BLANC",IF(AND(I191="ATTENTE",Devis!Date&gt;B191+30),"PERDU","ATTENTE"))))</f>
        <v>BLANC</v>
      </c>
    </row>
    <row r="192" spans="10:10" x14ac:dyDescent="0.25">
      <c r="J192" s="25" t="str">
        <f>IF(I192="OUI","SIGNE",IF(I192="NON","PERDU",IF(I192="","BLANC",IF(AND(I192="ATTENTE",Devis!Date&gt;B192+30),"PERDU","ATTENTE"))))</f>
        <v>BLANC</v>
      </c>
    </row>
    <row r="193" spans="10:10" x14ac:dyDescent="0.25">
      <c r="J193" s="25" t="str">
        <f>IF(I193="OUI","SIGNE",IF(I193="NON","PERDU",IF(I193="","BLANC",IF(AND(I193="ATTENTE",Devis!Date&gt;B193+30),"PERDU","ATTENTE"))))</f>
        <v>BLANC</v>
      </c>
    </row>
    <row r="194" spans="10:10" x14ac:dyDescent="0.25">
      <c r="J194" s="25" t="str">
        <f>IF(I194="OUI","SIGNE",IF(I194="NON","PERDU",IF(I194="","BLANC",IF(AND(I194="ATTENTE",Devis!Date&gt;B194+30),"PERDU","ATTENTE"))))</f>
        <v>BLANC</v>
      </c>
    </row>
    <row r="195" spans="10:10" x14ac:dyDescent="0.25">
      <c r="J195" s="25" t="str">
        <f>IF(I195="OUI","SIGNE",IF(I195="NON","PERDU",IF(I195="","BLANC",IF(AND(I195="ATTENTE",Devis!Date&gt;B195+30),"PERDU","ATTENTE"))))</f>
        <v>BLANC</v>
      </c>
    </row>
    <row r="196" spans="10:10" x14ac:dyDescent="0.25">
      <c r="J196" s="25" t="str">
        <f>IF(I196="OUI","SIGNE",IF(I196="NON","PERDU",IF(I196="","BLANC",IF(AND(I196="ATTENTE",Devis!Date&gt;B196+30),"PERDU","ATTENTE"))))</f>
        <v>BLANC</v>
      </c>
    </row>
    <row r="197" spans="10:10" x14ac:dyDescent="0.25">
      <c r="J197" s="25" t="str">
        <f>IF(I197="OUI","SIGNE",IF(I197="NON","PERDU",IF(I197="","BLANC",IF(AND(I197="ATTENTE",Devis!Date&gt;B197+30),"PERDU","ATTENTE"))))</f>
        <v>BLANC</v>
      </c>
    </row>
    <row r="198" spans="10:10" x14ac:dyDescent="0.25">
      <c r="J198" s="25" t="str">
        <f>IF(I198="OUI","SIGNE",IF(I198="NON","PERDU",IF(I198="","BLANC",IF(AND(I198="ATTENTE",Devis!Date&gt;B198+30),"PERDU","ATTENTE"))))</f>
        <v>BLANC</v>
      </c>
    </row>
    <row r="199" spans="10:10" x14ac:dyDescent="0.25">
      <c r="J199" s="25" t="str">
        <f>IF(I199="OUI","SIGNE",IF(I199="NON","PERDU",IF(I199="","BLANC",IF(AND(I199="ATTENTE",Devis!Date&gt;B199+30),"PERDU","ATTENTE"))))</f>
        <v>BLANC</v>
      </c>
    </row>
    <row r="200" spans="10:10" x14ac:dyDescent="0.25">
      <c r="J200" s="25" t="str">
        <f>IF(I200="OUI","SIGNE",IF(I200="NON","PERDU",IF(I200="","BLANC",IF(AND(I200="ATTENTE",Devis!Date&gt;B200+30),"PERDU","ATTENTE"))))</f>
        <v>BLANC</v>
      </c>
    </row>
    <row r="201" spans="10:10" x14ac:dyDescent="0.25">
      <c r="J201" s="25" t="str">
        <f>IF(I201="OUI","SIGNE",IF(I201="NON","PERDU",IF(I201="","BLANC",IF(AND(I201="ATTENTE",Devis!Date&gt;B201+30),"PERDU","ATTENTE"))))</f>
        <v>BLANC</v>
      </c>
    </row>
    <row r="202" spans="10:10" x14ac:dyDescent="0.25">
      <c r="J202" s="25" t="str">
        <f>IF(I202="OUI","SIGNE",IF(I202="NON","PERDU",IF(I202="","BLANC",IF(AND(I202="ATTENTE",Devis!Date&gt;B202+30),"PERDU","ATTENTE"))))</f>
        <v>BLANC</v>
      </c>
    </row>
    <row r="203" spans="10:10" x14ac:dyDescent="0.25">
      <c r="J203" s="25" t="str">
        <f>IF(I203="OUI","SIGNE",IF(I203="NON","PERDU",IF(I203="","BLANC",IF(AND(I203="ATTENTE",Devis!Date&gt;B203+30),"PERDU","ATTENTE"))))</f>
        <v>BLANC</v>
      </c>
    </row>
    <row r="204" spans="10:10" x14ac:dyDescent="0.25">
      <c r="J204" s="25" t="str">
        <f>IF(I204="OUI","SIGNE",IF(I204="NON","PERDU",IF(I204="","BLANC",IF(AND(I204="ATTENTE",Devis!Date&gt;B204+30),"PERDU","ATTENTE"))))</f>
        <v>BLANC</v>
      </c>
    </row>
    <row r="205" spans="10:10" x14ac:dyDescent="0.25">
      <c r="J205" s="25" t="str">
        <f>IF(I205="OUI","SIGNE",IF(I205="NON","PERDU",IF(I205="","BLANC",IF(AND(I205="ATTENTE",Devis!Date&gt;B205+30),"PERDU","ATTENTE"))))</f>
        <v>BLANC</v>
      </c>
    </row>
    <row r="206" spans="10:10" x14ac:dyDescent="0.25">
      <c r="J206" s="25" t="str">
        <f>IF(I206="OUI","SIGNE",IF(I206="NON","PERDU",IF(I206="","BLANC",IF(AND(I206="ATTENTE",Devis!Date&gt;B206+30),"PERDU","ATTENTE"))))</f>
        <v>BLANC</v>
      </c>
    </row>
    <row r="207" spans="10:10" x14ac:dyDescent="0.25">
      <c r="J207" s="25" t="str">
        <f>IF(I207="OUI","SIGNE",IF(I207="NON","PERDU",IF(I207="","BLANC",IF(AND(I207="ATTENTE",Devis!Date&gt;B207+30),"PERDU","ATTENTE"))))</f>
        <v>BLANC</v>
      </c>
    </row>
    <row r="208" spans="10:10" x14ac:dyDescent="0.25">
      <c r="J208" s="25" t="str">
        <f>IF(I208="OUI","SIGNE",IF(I208="NON","PERDU",IF(I208="","BLANC",IF(AND(I208="ATTENTE",Devis!Date&gt;B208+30),"PERDU","ATTENTE"))))</f>
        <v>BLANC</v>
      </c>
    </row>
    <row r="209" spans="10:10" x14ac:dyDescent="0.25">
      <c r="J209" s="25" t="str">
        <f>IF(I209="OUI","SIGNE",IF(I209="NON","PERDU",IF(I209="","BLANC",IF(AND(I209="ATTENTE",Devis!Date&gt;B209+30),"PERDU","ATTENTE"))))</f>
        <v>BLANC</v>
      </c>
    </row>
    <row r="210" spans="10:10" x14ac:dyDescent="0.25">
      <c r="J210" s="25" t="str">
        <f>IF(I210="OUI","SIGNE",IF(I210="NON","PERDU",IF(I210="","BLANC",IF(AND(I210="ATTENTE",Devis!Date&gt;B210+30),"PERDU","ATTENTE"))))</f>
        <v>BLANC</v>
      </c>
    </row>
    <row r="211" spans="10:10" x14ac:dyDescent="0.25">
      <c r="J211" s="25" t="str">
        <f>IF(I211="OUI","SIGNE",IF(I211="NON","PERDU",IF(I211="","BLANC",IF(AND(I211="ATTENTE",Devis!Date&gt;B211+30),"PERDU","ATTENTE"))))</f>
        <v>BLANC</v>
      </c>
    </row>
    <row r="212" spans="10:10" x14ac:dyDescent="0.25">
      <c r="J212" s="25" t="str">
        <f>IF(I212="OUI","SIGNE",IF(I212="NON","PERDU",IF(I212="","BLANC",IF(AND(I212="ATTENTE",Devis!Date&gt;B212+30),"PERDU","ATTENTE"))))</f>
        <v>BLANC</v>
      </c>
    </row>
    <row r="213" spans="10:10" x14ac:dyDescent="0.25">
      <c r="J213" s="25" t="str">
        <f>IF(I213="OUI","SIGNE",IF(I213="NON","PERDU",IF(I213="","BLANC",IF(AND(I213="ATTENTE",Devis!Date&gt;B213+30),"PERDU","ATTENTE"))))</f>
        <v>BLANC</v>
      </c>
    </row>
    <row r="214" spans="10:10" x14ac:dyDescent="0.25">
      <c r="J214" s="25" t="str">
        <f>IF(I214="OUI","SIGNE",IF(I214="NON","PERDU",IF(I214="","BLANC",IF(AND(I214="ATTENTE",Devis!Date&gt;B214+30),"PERDU","ATTENTE"))))</f>
        <v>BLANC</v>
      </c>
    </row>
    <row r="215" spans="10:10" x14ac:dyDescent="0.25">
      <c r="J215" s="25" t="str">
        <f>IF(I215="OUI","SIGNE",IF(I215="NON","PERDU",IF(I215="","BLANC",IF(AND(I215="ATTENTE",Devis!Date&gt;B215+30),"PERDU","ATTENTE"))))</f>
        <v>BLANC</v>
      </c>
    </row>
    <row r="216" spans="10:10" x14ac:dyDescent="0.25">
      <c r="J216" s="25" t="str">
        <f>IF(I216="OUI","SIGNE",IF(I216="NON","PERDU",IF(I216="","BLANC",IF(AND(I216="ATTENTE",Devis!Date&gt;B216+30),"PERDU","ATTENTE"))))</f>
        <v>BLANC</v>
      </c>
    </row>
    <row r="217" spans="10:10" x14ac:dyDescent="0.25">
      <c r="J217" s="25" t="str">
        <f>IF(I217="OUI","SIGNE",IF(I217="NON","PERDU",IF(I217="","BLANC",IF(AND(I217="ATTENTE",Devis!Date&gt;B217+30),"PERDU","ATTENTE"))))</f>
        <v>BLANC</v>
      </c>
    </row>
    <row r="218" spans="10:10" x14ac:dyDescent="0.25">
      <c r="J218" s="25" t="str">
        <f>IF(I218="OUI","SIGNE",IF(I218="NON","PERDU",IF(I218="","BLANC",IF(AND(I218="ATTENTE",Devis!Date&gt;B218+30),"PERDU","ATTENTE"))))</f>
        <v>BLANC</v>
      </c>
    </row>
    <row r="219" spans="10:10" x14ac:dyDescent="0.25">
      <c r="J219" s="25" t="str">
        <f>IF(I219="OUI","SIGNE",IF(I219="NON","PERDU",IF(I219="","BLANC",IF(AND(I219="ATTENTE",Devis!Date&gt;B219+30),"PERDU","ATTENTE"))))</f>
        <v>BLANC</v>
      </c>
    </row>
    <row r="220" spans="10:10" x14ac:dyDescent="0.25">
      <c r="J220" s="25" t="str">
        <f>IF(I220="OUI","SIGNE",IF(I220="NON","PERDU",IF(I220="","BLANC",IF(AND(I220="ATTENTE",Devis!Date&gt;B220+30),"PERDU","ATTENTE"))))</f>
        <v>BLANC</v>
      </c>
    </row>
    <row r="221" spans="10:10" x14ac:dyDescent="0.25">
      <c r="J221" s="25" t="str">
        <f>IF(I221="OUI","SIGNE",IF(I221="NON","PERDU",IF(I221="","BLANC",IF(AND(I221="ATTENTE",Devis!Date&gt;B221+30),"PERDU","ATTENTE"))))</f>
        <v>BLANC</v>
      </c>
    </row>
    <row r="222" spans="10:10" x14ac:dyDescent="0.25">
      <c r="J222" s="25" t="str">
        <f>IF(I222="OUI","SIGNE",IF(I222="NON","PERDU",IF(I222="","BLANC",IF(AND(I222="ATTENTE",Devis!Date&gt;B222+30),"PERDU","ATTENTE"))))</f>
        <v>BLANC</v>
      </c>
    </row>
    <row r="223" spans="10:10" x14ac:dyDescent="0.25">
      <c r="J223" s="25" t="str">
        <f>IF(I223="OUI","SIGNE",IF(I223="NON","PERDU",IF(I223="","BLANC",IF(AND(I223="ATTENTE",Devis!Date&gt;B223+30),"PERDU","ATTENTE"))))</f>
        <v>BLANC</v>
      </c>
    </row>
    <row r="224" spans="10:10" x14ac:dyDescent="0.25">
      <c r="J224" s="25" t="str">
        <f>IF(I224="OUI","SIGNE",IF(I224="NON","PERDU",IF(I224="","BLANC",IF(AND(I224="ATTENTE",Devis!Date&gt;B224+30),"PERDU","ATTENTE"))))</f>
        <v>BLANC</v>
      </c>
    </row>
    <row r="225" spans="10:10" x14ac:dyDescent="0.25">
      <c r="J225" s="25" t="str">
        <f>IF(I225="OUI","SIGNE",IF(I225="NON","PERDU",IF(I225="","BLANC",IF(AND(I225="ATTENTE",Devis!Date&gt;B225+30),"PERDU","ATTENTE"))))</f>
        <v>BLANC</v>
      </c>
    </row>
    <row r="226" spans="10:10" x14ac:dyDescent="0.25">
      <c r="J226" s="25" t="str">
        <f>IF(I226="OUI","SIGNE",IF(I226="NON","PERDU",IF(I226="","BLANC",IF(AND(I226="ATTENTE",Devis!Date&gt;B226+30),"PERDU","ATTENTE"))))</f>
        <v>BLANC</v>
      </c>
    </row>
    <row r="227" spans="10:10" x14ac:dyDescent="0.25">
      <c r="J227" s="25" t="str">
        <f>IF(I227="OUI","SIGNE",IF(I227="NON","PERDU",IF(I227="","BLANC",IF(AND(I227="ATTENTE",Devis!Date&gt;B227+30),"PERDU","ATTENTE"))))</f>
        <v>BLANC</v>
      </c>
    </row>
    <row r="228" spans="10:10" x14ac:dyDescent="0.25">
      <c r="J228" s="25" t="str">
        <f>IF(I228="OUI","SIGNE",IF(I228="NON","PERDU",IF(I228="","BLANC",IF(AND(I228="ATTENTE",Devis!Date&gt;B228+30),"PERDU","ATTENTE"))))</f>
        <v>BLANC</v>
      </c>
    </row>
    <row r="229" spans="10:10" x14ac:dyDescent="0.25">
      <c r="J229" s="25" t="str">
        <f>IF(I229="OUI","SIGNE",IF(I229="NON","PERDU",IF(I229="","BLANC",IF(AND(I229="ATTENTE",Devis!Date&gt;B229+30),"PERDU","ATTENTE"))))</f>
        <v>BLANC</v>
      </c>
    </row>
    <row r="230" spans="10:10" x14ac:dyDescent="0.25">
      <c r="J230" s="25" t="str">
        <f>IF(I230="OUI","SIGNE",IF(I230="NON","PERDU",IF(I230="","BLANC",IF(AND(I230="ATTENTE",Devis!Date&gt;B230+30),"PERDU","ATTENTE"))))</f>
        <v>BLANC</v>
      </c>
    </row>
    <row r="231" spans="10:10" x14ac:dyDescent="0.25">
      <c r="J231" s="25" t="str">
        <f>IF(I231="OUI","SIGNE",IF(I231="NON","PERDU",IF(I231="","BLANC",IF(AND(I231="ATTENTE",Devis!Date&gt;B231+30),"PERDU","ATTENTE"))))</f>
        <v>BLANC</v>
      </c>
    </row>
    <row r="232" spans="10:10" x14ac:dyDescent="0.25">
      <c r="J232" s="25" t="str">
        <f>IF(I232="OUI","SIGNE",IF(I232="NON","PERDU",IF(I232="","BLANC",IF(AND(I232="ATTENTE",Devis!Date&gt;B232+30),"PERDU","ATTENTE"))))</f>
        <v>BLANC</v>
      </c>
    </row>
    <row r="233" spans="10:10" x14ac:dyDescent="0.25">
      <c r="J233" s="25" t="str">
        <f>IF(I233="OUI","SIGNE",IF(I233="NON","PERDU",IF(I233="","BLANC",IF(AND(I233="ATTENTE",Devis!Date&gt;B233+30),"PERDU","ATTENTE"))))</f>
        <v>BLANC</v>
      </c>
    </row>
    <row r="234" spans="10:10" x14ac:dyDescent="0.25">
      <c r="J234" s="25" t="str">
        <f>IF(I234="OUI","SIGNE",IF(I234="NON","PERDU",IF(I234="","BLANC",IF(AND(I234="ATTENTE",Devis!Date&gt;B234+30),"PERDU","ATTENTE"))))</f>
        <v>BLANC</v>
      </c>
    </row>
    <row r="235" spans="10:10" x14ac:dyDescent="0.25">
      <c r="J235" s="25" t="str">
        <f>IF(I235="OUI","SIGNE",IF(I235="NON","PERDU",IF(I235="","BLANC",IF(AND(I235="ATTENTE",Devis!Date&gt;B235+30),"PERDU","ATTENTE"))))</f>
        <v>BLANC</v>
      </c>
    </row>
    <row r="236" spans="10:10" x14ac:dyDescent="0.25">
      <c r="J236" s="25" t="str">
        <f>IF(I236="OUI","SIGNE",IF(I236="NON","PERDU",IF(I236="","BLANC",IF(AND(I236="ATTENTE",Devis!Date&gt;B236+30),"PERDU","ATTENTE"))))</f>
        <v>BLANC</v>
      </c>
    </row>
    <row r="237" spans="10:10" x14ac:dyDescent="0.25">
      <c r="J237" s="25" t="str">
        <f>IF(I237="OUI","SIGNE",IF(I237="NON","PERDU",IF(I237="","BLANC",IF(AND(I237="ATTENTE",Devis!Date&gt;B237+30),"PERDU","ATTENTE"))))</f>
        <v>BLANC</v>
      </c>
    </row>
    <row r="238" spans="10:10" x14ac:dyDescent="0.25">
      <c r="J238" s="25" t="str">
        <f>IF(I238="OUI","SIGNE",IF(I238="NON","PERDU",IF(I238="","BLANC",IF(AND(I238="ATTENTE",Devis!Date&gt;B238+30),"PERDU","ATTENTE"))))</f>
        <v>BLANC</v>
      </c>
    </row>
    <row r="239" spans="10:10" x14ac:dyDescent="0.25">
      <c r="J239" s="25" t="str">
        <f>IF(I239="OUI","SIGNE",IF(I239="NON","PERDU",IF(I239="","BLANC",IF(AND(I239="ATTENTE",Devis!Date&gt;B239+30),"PERDU","ATTENTE"))))</f>
        <v>BLANC</v>
      </c>
    </row>
    <row r="240" spans="10:10" x14ac:dyDescent="0.25">
      <c r="J240" s="25" t="str">
        <f>IF(I240="OUI","SIGNE",IF(I240="NON","PERDU",IF(I240="","BLANC",IF(AND(I240="ATTENTE",Devis!Date&gt;B240+30),"PERDU","ATTENTE"))))</f>
        <v>BLANC</v>
      </c>
    </row>
    <row r="241" spans="10:10" x14ac:dyDescent="0.25">
      <c r="J241" s="25" t="str">
        <f>IF(I241="OUI","SIGNE",IF(I241="NON","PERDU",IF(I241="","BLANC",IF(AND(I241="ATTENTE",Devis!Date&gt;B241+30),"PERDU","ATTENTE"))))</f>
        <v>BLANC</v>
      </c>
    </row>
    <row r="242" spans="10:10" x14ac:dyDescent="0.25">
      <c r="J242" s="25" t="str">
        <f>IF(I242="OUI","SIGNE",IF(I242="NON","PERDU",IF(I242="","BLANC",IF(AND(I242="ATTENTE",Devis!Date&gt;B242+30),"PERDU","ATTENTE"))))</f>
        <v>BLANC</v>
      </c>
    </row>
    <row r="243" spans="10:10" x14ac:dyDescent="0.25">
      <c r="J243" s="25" t="str">
        <f>IF(I243="OUI","SIGNE",IF(I243="NON","PERDU",IF(I243="","BLANC",IF(AND(I243="ATTENTE",Devis!Date&gt;B243+30),"PERDU","ATTENTE"))))</f>
        <v>BLANC</v>
      </c>
    </row>
    <row r="244" spans="10:10" x14ac:dyDescent="0.25">
      <c r="J244" s="25" t="str">
        <f>IF(I244="OUI","SIGNE",IF(I244="NON","PERDU",IF(I244="","BLANC",IF(AND(I244="ATTENTE",Devis!Date&gt;B244+30),"PERDU","ATTENTE"))))</f>
        <v>BLANC</v>
      </c>
    </row>
    <row r="245" spans="10:10" x14ac:dyDescent="0.25">
      <c r="J245" s="25" t="str">
        <f>IF(I245="OUI","SIGNE",IF(I245="NON","PERDU",IF(I245="","BLANC",IF(AND(I245="ATTENTE",Devis!Date&gt;B245+30),"PERDU","ATTENTE"))))</f>
        <v>BLANC</v>
      </c>
    </row>
    <row r="246" spans="10:10" x14ac:dyDescent="0.25">
      <c r="J246" s="25" t="str">
        <f>IF(I246="OUI","SIGNE",IF(I246="NON","PERDU",IF(I246="","BLANC",IF(AND(I246="ATTENTE",Devis!Date&gt;B246+30),"PERDU","ATTENTE"))))</f>
        <v>BLANC</v>
      </c>
    </row>
    <row r="247" spans="10:10" x14ac:dyDescent="0.25">
      <c r="J247" s="25" t="str">
        <f>IF(I247="OUI","SIGNE",IF(I247="NON","PERDU",IF(I247="","BLANC",IF(AND(I247="ATTENTE",Devis!Date&gt;B247+30),"PERDU","ATTENTE"))))</f>
        <v>BLANC</v>
      </c>
    </row>
    <row r="248" spans="10:10" x14ac:dyDescent="0.25">
      <c r="J248" s="25" t="str">
        <f>IF(I248="OUI","SIGNE",IF(I248="NON","PERDU",IF(I248="","BLANC",IF(AND(I248="ATTENTE",Devis!Date&gt;B248+30),"PERDU","ATTENTE"))))</f>
        <v>BLANC</v>
      </c>
    </row>
    <row r="249" spans="10:10" x14ac:dyDescent="0.25">
      <c r="J249" s="25" t="str">
        <f>IF(I249="OUI","SIGNE",IF(I249="NON","PERDU",IF(I249="","BLANC",IF(AND(I249="ATTENTE",Devis!Date&gt;B249+30),"PERDU","ATTENTE"))))</f>
        <v>BLANC</v>
      </c>
    </row>
    <row r="250" spans="10:10" x14ac:dyDescent="0.25">
      <c r="J250" s="25" t="str">
        <f>IF(I250="OUI","SIGNE",IF(I250="NON","PERDU",IF(I250="","BLANC",IF(AND(I250="ATTENTE",Devis!Date&gt;B250+30),"PERDU","ATTENTE"))))</f>
        <v>BLANC</v>
      </c>
    </row>
    <row r="251" spans="10:10" x14ac:dyDescent="0.25">
      <c r="J251" s="25" t="str">
        <f>IF(I251="OUI","SIGNE",IF(I251="NON","PERDU",IF(I251="","BLANC",IF(AND(I251="ATTENTE",Devis!Date&gt;B251+30),"PERDU","ATTENTE"))))</f>
        <v>BLANC</v>
      </c>
    </row>
    <row r="252" spans="10:10" x14ac:dyDescent="0.25">
      <c r="J252" s="25" t="str">
        <f>IF(I252="OUI","SIGNE",IF(I252="NON","PERDU",IF(I252="","BLANC",IF(AND(I252="ATTENTE",Devis!Date&gt;B252+30),"PERDU","ATTENTE"))))</f>
        <v>BLANC</v>
      </c>
    </row>
    <row r="253" spans="10:10" x14ac:dyDescent="0.25">
      <c r="J253" s="25" t="str">
        <f>IF(I253="OUI","SIGNE",IF(I253="NON","PERDU",IF(I253="","BLANC",IF(AND(I253="ATTENTE",Devis!Date&gt;B253+30),"PERDU","ATTENTE"))))</f>
        <v>BLANC</v>
      </c>
    </row>
    <row r="254" spans="10:10" x14ac:dyDescent="0.25">
      <c r="J254" s="25" t="str">
        <f>IF(I254="OUI","SIGNE",IF(I254="NON","PERDU",IF(I254="","BLANC",IF(AND(I254="ATTENTE",Devis!Date&gt;B254+30),"PERDU","ATTENTE"))))</f>
        <v>BLANC</v>
      </c>
    </row>
    <row r="255" spans="10:10" x14ac:dyDescent="0.25">
      <c r="J255" s="25" t="str">
        <f>IF(I255="OUI","SIGNE",IF(I255="NON","PERDU",IF(I255="","BLANC",IF(AND(I255="ATTENTE",Devis!Date&gt;B255+30),"PERDU","ATTENTE"))))</f>
        <v>BLANC</v>
      </c>
    </row>
    <row r="256" spans="10:10" x14ac:dyDescent="0.25">
      <c r="J256" s="25" t="str">
        <f>IF(I256="OUI","SIGNE",IF(I256="NON","PERDU",IF(I256="","BLANC",IF(AND(I256="ATTENTE",Devis!Date&gt;B256+30),"PERDU","ATTENTE"))))</f>
        <v>BLANC</v>
      </c>
    </row>
    <row r="257" spans="10:10" x14ac:dyDescent="0.25">
      <c r="J257" s="25" t="str">
        <f>IF(I257="OUI","SIGNE",IF(I257="NON","PERDU",IF(I257="","BLANC",IF(AND(I257="ATTENTE",Devis!Date&gt;B257+30),"PERDU","ATTENTE"))))</f>
        <v>BLANC</v>
      </c>
    </row>
    <row r="258" spans="10:10" x14ac:dyDescent="0.25">
      <c r="J258" s="25" t="str">
        <f>IF(I258="OUI","SIGNE",IF(I258="NON","PERDU",IF(I258="","BLANC",IF(AND(I258="ATTENTE",Devis!Date&gt;B258+30),"PERDU","ATTENTE"))))</f>
        <v>BLANC</v>
      </c>
    </row>
    <row r="259" spans="10:10" x14ac:dyDescent="0.25">
      <c r="J259" s="25" t="str">
        <f>IF(I259="OUI","SIGNE",IF(I259="NON","PERDU",IF(I259="","BLANC",IF(AND(I259="ATTENTE",Devis!Date&gt;B259+30),"PERDU","ATTENTE"))))</f>
        <v>BLANC</v>
      </c>
    </row>
    <row r="260" spans="10:10" x14ac:dyDescent="0.25">
      <c r="J260" s="25" t="str">
        <f>IF(I260="OUI","SIGNE",IF(I260="NON","PERDU",IF(I260="","BLANC",IF(AND(I260="ATTENTE",Devis!Date&gt;B260+30),"PERDU","ATTENTE"))))</f>
        <v>BLANC</v>
      </c>
    </row>
    <row r="261" spans="10:10" x14ac:dyDescent="0.25">
      <c r="J261" s="25" t="str">
        <f>IF(I261="OUI","SIGNE",IF(I261="NON","PERDU",IF(I261="","BLANC",IF(AND(I261="ATTENTE",Devis!Date&gt;B261+30),"PERDU","ATTENTE"))))</f>
        <v>BLANC</v>
      </c>
    </row>
    <row r="262" spans="10:10" x14ac:dyDescent="0.25">
      <c r="J262" s="25" t="str">
        <f>IF(I262="OUI","SIGNE",IF(I262="NON","PERDU",IF(I262="","BLANC",IF(AND(I262="ATTENTE",Devis!Date&gt;B262+30),"PERDU","ATTENTE"))))</f>
        <v>BLANC</v>
      </c>
    </row>
    <row r="263" spans="10:10" x14ac:dyDescent="0.25">
      <c r="J263" s="25" t="str">
        <f>IF(I263="OUI","SIGNE",IF(I263="NON","PERDU",IF(I263="","BLANC",IF(AND(I263="ATTENTE",Devis!Date&gt;B263+30),"PERDU","ATTENTE"))))</f>
        <v>BLANC</v>
      </c>
    </row>
    <row r="264" spans="10:10" x14ac:dyDescent="0.25">
      <c r="J264" s="25" t="str">
        <f>IF(I264="OUI","SIGNE",IF(I264="NON","PERDU",IF(I264="","BLANC",IF(AND(I264="ATTENTE",Devis!Date&gt;B264+30),"PERDU","ATTENTE"))))</f>
        <v>BLANC</v>
      </c>
    </row>
    <row r="265" spans="10:10" x14ac:dyDescent="0.25">
      <c r="J265" s="25" t="str">
        <f>IF(I265="OUI","SIGNE",IF(I265="NON","PERDU",IF(I265="","BLANC",IF(AND(I265="ATTENTE",Devis!Date&gt;B265+30),"PERDU","ATTENTE"))))</f>
        <v>BLANC</v>
      </c>
    </row>
    <row r="266" spans="10:10" x14ac:dyDescent="0.25">
      <c r="J266" s="25" t="str">
        <f>IF(I266="OUI","SIGNE",IF(I266="NON","PERDU",IF(I266="","BLANC",IF(AND(I266="ATTENTE",Devis!Date&gt;B266+30),"PERDU","ATTENTE"))))</f>
        <v>BLANC</v>
      </c>
    </row>
    <row r="267" spans="10:10" x14ac:dyDescent="0.25">
      <c r="J267" s="25" t="str">
        <f>IF(I267="OUI","SIGNE",IF(I267="NON","PERDU",IF(I267="","BLANC",IF(AND(I267="ATTENTE",Devis!Date&gt;B267+30),"PERDU","ATTENTE"))))</f>
        <v>BLANC</v>
      </c>
    </row>
    <row r="268" spans="10:10" x14ac:dyDescent="0.25">
      <c r="J268" s="25" t="str">
        <f>IF(I268="OUI","SIGNE",IF(I268="NON","PERDU",IF(I268="","BLANC",IF(AND(I268="ATTENTE",Devis!Date&gt;B268+30),"PERDU","ATTENTE"))))</f>
        <v>BLANC</v>
      </c>
    </row>
    <row r="269" spans="10:10" x14ac:dyDescent="0.25">
      <c r="J269" s="25" t="str">
        <f>IF(I269="OUI","SIGNE",IF(I269="NON","PERDU",IF(I269="","BLANC",IF(AND(I269="ATTENTE",Devis!Date&gt;B269+30),"PERDU","ATTENTE"))))</f>
        <v>BLANC</v>
      </c>
    </row>
    <row r="270" spans="10:10" x14ac:dyDescent="0.25">
      <c r="J270" s="25" t="str">
        <f>IF(I270="OUI","SIGNE",IF(I270="NON","PERDU",IF(I270="","BLANC",IF(AND(I270="ATTENTE",Devis!Date&gt;B270+30),"PERDU","ATTENTE"))))</f>
        <v>BLANC</v>
      </c>
    </row>
    <row r="271" spans="10:10" x14ac:dyDescent="0.25">
      <c r="J271" s="25" t="str">
        <f>IF(I271="OUI","SIGNE",IF(I271="NON","PERDU",IF(I271="","BLANC",IF(AND(I271="ATTENTE",Devis!Date&gt;B271+30),"PERDU","ATTENTE"))))</f>
        <v>BLANC</v>
      </c>
    </row>
    <row r="272" spans="10:10" x14ac:dyDescent="0.25">
      <c r="J272" s="25" t="str">
        <f>IF(I272="OUI","SIGNE",IF(I272="NON","PERDU",IF(I272="","BLANC",IF(AND(I272="ATTENTE",Devis!Date&gt;B272+30),"PERDU","ATTENTE"))))</f>
        <v>BLANC</v>
      </c>
    </row>
    <row r="273" spans="10:10" x14ac:dyDescent="0.25">
      <c r="J273" s="25" t="str">
        <f>IF(I273="OUI","SIGNE",IF(I273="NON","PERDU",IF(I273="","BLANC",IF(AND(I273="ATTENTE",Devis!Date&gt;B273+30),"PERDU","ATTENTE"))))</f>
        <v>BLANC</v>
      </c>
    </row>
    <row r="274" spans="10:10" x14ac:dyDescent="0.25">
      <c r="J274" s="25" t="str">
        <f>IF(I274="OUI","SIGNE",IF(I274="NON","PERDU",IF(I274="","BLANC",IF(AND(I274="ATTENTE",Devis!Date&gt;B274+30),"PERDU","ATTENTE"))))</f>
        <v>BLANC</v>
      </c>
    </row>
    <row r="275" spans="10:10" x14ac:dyDescent="0.25">
      <c r="J275" s="25" t="str">
        <f>IF(I275="OUI","SIGNE",IF(I275="NON","PERDU",IF(I275="","BLANC",IF(AND(I275="ATTENTE",Devis!Date&gt;B275+30),"PERDU","ATTENTE"))))</f>
        <v>BLANC</v>
      </c>
    </row>
    <row r="276" spans="10:10" x14ac:dyDescent="0.25">
      <c r="J276" s="25" t="str">
        <f>IF(I276="OUI","SIGNE",IF(I276="NON","PERDU",IF(I276="","BLANC",IF(AND(I276="ATTENTE",Devis!Date&gt;B276+30),"PERDU","ATTENTE"))))</f>
        <v>BLANC</v>
      </c>
    </row>
    <row r="277" spans="10:10" x14ac:dyDescent="0.25">
      <c r="J277" s="25" t="str">
        <f>IF(I277="OUI","SIGNE",IF(I277="NON","PERDU",IF(I277="","BLANC",IF(AND(I277="ATTENTE",Devis!Date&gt;B277+30),"PERDU","ATTENTE"))))</f>
        <v>BLANC</v>
      </c>
    </row>
    <row r="278" spans="10:10" x14ac:dyDescent="0.25">
      <c r="J278" s="25" t="str">
        <f>IF(I278="OUI","SIGNE",IF(I278="NON","PERDU",IF(I278="","BLANC",IF(AND(I278="ATTENTE",Devis!Date&gt;B278+30),"PERDU","ATTENTE"))))</f>
        <v>BLANC</v>
      </c>
    </row>
    <row r="279" spans="10:10" x14ac:dyDescent="0.25">
      <c r="J279" s="25" t="str">
        <f>IF(I279="OUI","SIGNE",IF(I279="NON","PERDU",IF(I279="","BLANC",IF(AND(I279="ATTENTE",Devis!Date&gt;B279+30),"PERDU","ATTENTE"))))</f>
        <v>BLANC</v>
      </c>
    </row>
    <row r="280" spans="10:10" x14ac:dyDescent="0.25">
      <c r="J280" s="25" t="str">
        <f>IF(I280="OUI","SIGNE",IF(I280="NON","PERDU",IF(I280="","BLANC",IF(AND(I280="ATTENTE",Devis!Date&gt;B280+30),"PERDU","ATTENTE"))))</f>
        <v>BLANC</v>
      </c>
    </row>
    <row r="281" spans="10:10" x14ac:dyDescent="0.25">
      <c r="J281" s="25" t="str">
        <f>IF(I281="OUI","SIGNE",IF(I281="NON","PERDU",IF(I281="","BLANC",IF(AND(I281="ATTENTE",Devis!Date&gt;B281+30),"PERDU","ATTENTE"))))</f>
        <v>BLANC</v>
      </c>
    </row>
    <row r="282" spans="10:10" x14ac:dyDescent="0.25">
      <c r="J282" s="25" t="str">
        <f>IF(I282="OUI","SIGNE",IF(I282="NON","PERDU",IF(I282="","BLANC",IF(AND(I282="ATTENTE",Devis!Date&gt;B282+30),"PERDU","ATTENTE"))))</f>
        <v>BLANC</v>
      </c>
    </row>
    <row r="283" spans="10:10" x14ac:dyDescent="0.25">
      <c r="J283" s="25" t="str">
        <f>IF(I283="OUI","SIGNE",IF(I283="NON","PERDU",IF(I283="","BLANC",IF(AND(I283="ATTENTE",Devis!Date&gt;B283+30),"PERDU","ATTENTE"))))</f>
        <v>BLANC</v>
      </c>
    </row>
    <row r="284" spans="10:10" x14ac:dyDescent="0.25">
      <c r="J284" s="25" t="str">
        <f>IF(I284="OUI","SIGNE",IF(I284="NON","PERDU",IF(I284="","BLANC",IF(AND(I284="ATTENTE",Devis!Date&gt;B284+30),"PERDU","ATTENTE"))))</f>
        <v>BLANC</v>
      </c>
    </row>
    <row r="285" spans="10:10" x14ac:dyDescent="0.25">
      <c r="J285" s="25" t="str">
        <f>IF(I285="OUI","SIGNE",IF(I285="NON","PERDU",IF(I285="","BLANC",IF(AND(I285="ATTENTE",Devis!Date&gt;B285+30),"PERDU","ATTENTE"))))</f>
        <v>BLANC</v>
      </c>
    </row>
    <row r="286" spans="10:10" x14ac:dyDescent="0.25">
      <c r="J286" s="25" t="str">
        <f>IF(I286="OUI","SIGNE",IF(I286="NON","PERDU",IF(I286="","BLANC",IF(AND(I286="ATTENTE",Devis!Date&gt;B286+30),"PERDU","ATTENTE"))))</f>
        <v>BLANC</v>
      </c>
    </row>
    <row r="287" spans="10:10" x14ac:dyDescent="0.25">
      <c r="J287" s="25" t="str">
        <f>IF(I287="OUI","SIGNE",IF(I287="NON","PERDU",IF(I287="","BLANC",IF(AND(I287="ATTENTE",Devis!Date&gt;B287+30),"PERDU","ATTENTE"))))</f>
        <v>BLANC</v>
      </c>
    </row>
    <row r="288" spans="10:10" x14ac:dyDescent="0.25">
      <c r="J288" s="25" t="str">
        <f>IF(I288="OUI","SIGNE",IF(I288="NON","PERDU",IF(I288="","BLANC",IF(AND(I288="ATTENTE",Devis!Date&gt;B288+30),"PERDU","ATTENTE"))))</f>
        <v>BLANC</v>
      </c>
    </row>
  </sheetData>
  <autoFilter ref="A1:J11" xr:uid="{8C9A7CE0-8259-4063-ADD6-7B9DF288295A}"/>
  <phoneticPr fontId="23" type="noConversion"/>
  <conditionalFormatting sqref="I1:J1 I19:I1048576 I4:I16">
    <cfRule type="cellIs" dxfId="41" priority="40" operator="equal">
      <formula>"ATTENTE"</formula>
    </cfRule>
    <cfRule type="cellIs" dxfId="40" priority="41" operator="equal">
      <formula>"NON"</formula>
    </cfRule>
    <cfRule type="cellIs" dxfId="39" priority="42" operator="equal">
      <formula>"OUI"</formula>
    </cfRule>
  </conditionalFormatting>
  <conditionalFormatting sqref="J1 J19:J1048576 J4:J16">
    <cfRule type="cellIs" dxfId="38" priority="36" operator="equal">
      <formula>"BLANC"</formula>
    </cfRule>
    <cfRule type="cellIs" dxfId="37" priority="37" operator="equal">
      <formula>"PERDU"</formula>
    </cfRule>
    <cfRule type="cellIs" dxfId="36" priority="38" operator="equal">
      <formula>"ATTENTE"</formula>
    </cfRule>
    <cfRule type="cellIs" dxfId="35" priority="39" operator="equal">
      <formula>"SIGNE"</formula>
    </cfRule>
  </conditionalFormatting>
  <conditionalFormatting sqref="I18">
    <cfRule type="cellIs" dxfId="27" priority="26" operator="equal">
      <formula>"ATTENTE"</formula>
    </cfRule>
    <cfRule type="cellIs" dxfId="26" priority="27" operator="equal">
      <formula>"NON"</formula>
    </cfRule>
    <cfRule type="cellIs" dxfId="25" priority="28" operator="equal">
      <formula>"OUI"</formula>
    </cfRule>
  </conditionalFormatting>
  <conditionalFormatting sqref="J18">
    <cfRule type="cellIs" dxfId="24" priority="22" operator="equal">
      <formula>"BLANC"</formula>
    </cfRule>
    <cfRule type="cellIs" dxfId="23" priority="23" operator="equal">
      <formula>"PERDU"</formula>
    </cfRule>
    <cfRule type="cellIs" dxfId="22" priority="24" operator="equal">
      <formula>"ATTENTE"</formula>
    </cfRule>
    <cfRule type="cellIs" dxfId="21" priority="25" operator="equal">
      <formula>"SIGNE"</formula>
    </cfRule>
  </conditionalFormatting>
  <conditionalFormatting sqref="I17">
    <cfRule type="cellIs" dxfId="20" priority="19" operator="equal">
      <formula>"ATTENTE"</formula>
    </cfRule>
    <cfRule type="cellIs" dxfId="19" priority="20" operator="equal">
      <formula>"NON"</formula>
    </cfRule>
    <cfRule type="cellIs" dxfId="18" priority="21" operator="equal">
      <formula>"OUI"</formula>
    </cfRule>
  </conditionalFormatting>
  <conditionalFormatting sqref="J17">
    <cfRule type="cellIs" dxfId="17" priority="15" operator="equal">
      <formula>"BLANC"</formula>
    </cfRule>
    <cfRule type="cellIs" dxfId="16" priority="16" operator="equal">
      <formula>"PERDU"</formula>
    </cfRule>
    <cfRule type="cellIs" dxfId="15" priority="17" operator="equal">
      <formula>"ATTENTE"</formula>
    </cfRule>
    <cfRule type="cellIs" dxfId="14" priority="18" operator="equal">
      <formula>"SIGNE"</formula>
    </cfRule>
  </conditionalFormatting>
  <conditionalFormatting sqref="I2">
    <cfRule type="cellIs" dxfId="13" priority="12" operator="equal">
      <formula>"ATTENTE"</formula>
    </cfRule>
    <cfRule type="cellIs" dxfId="12" priority="13" operator="equal">
      <formula>"NON"</formula>
    </cfRule>
    <cfRule type="cellIs" dxfId="11" priority="14" operator="equal">
      <formula>"OUI"</formula>
    </cfRule>
  </conditionalFormatting>
  <conditionalFormatting sqref="J2">
    <cfRule type="cellIs" dxfId="10" priority="8" operator="equal">
      <formula>"BLANC"</formula>
    </cfRule>
    <cfRule type="cellIs" dxfId="9" priority="9" operator="equal">
      <formula>"PERDU"</formula>
    </cfRule>
    <cfRule type="cellIs" dxfId="8" priority="10" operator="equal">
      <formula>"ATTENTE"</formula>
    </cfRule>
    <cfRule type="cellIs" dxfId="7" priority="11" operator="equal">
      <formula>"SIGNE"</formula>
    </cfRule>
  </conditionalFormatting>
  <conditionalFormatting sqref="I3">
    <cfRule type="cellIs" dxfId="6" priority="5" operator="equal">
      <formula>"ATTENTE"</formula>
    </cfRule>
    <cfRule type="cellIs" dxfId="5" priority="6" operator="equal">
      <formula>"NON"</formula>
    </cfRule>
    <cfRule type="cellIs" dxfId="4" priority="7" operator="equal">
      <formula>"OUI"</formula>
    </cfRule>
  </conditionalFormatting>
  <conditionalFormatting sqref="J3">
    <cfRule type="cellIs" dxfId="3" priority="1" operator="equal">
      <formula>"BLANC"</formula>
    </cfRule>
    <cfRule type="cellIs" dxfId="2" priority="2" operator="equal">
      <formula>"PERDU"</formula>
    </cfRule>
    <cfRule type="cellIs" dxfId="1" priority="3" operator="equal">
      <formula>"ATTENTE"</formula>
    </cfRule>
    <cfRule type="cellIs" dxfId="0" priority="4" operator="equal">
      <formula>"SIGNE"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Devis</vt:lpstr>
      <vt:lpstr>Matrice</vt:lpstr>
      <vt:lpstr>Archivage</vt:lpstr>
      <vt:lpstr>Historique archivage</vt:lpstr>
      <vt:lpstr>Devis!Attaché_commercial</vt:lpstr>
      <vt:lpstr>Bleu</vt:lpstr>
      <vt:lpstr>Client</vt:lpstr>
      <vt:lpstr>Commercial</vt:lpstr>
      <vt:lpstr>Devis!Date</vt:lpstr>
      <vt:lpstr>Devis!NomC</vt:lpstr>
      <vt:lpstr>Devis!NumDevis</vt:lpstr>
      <vt:lpstr>Numero</vt:lpstr>
      <vt:lpstr>Numjour</vt:lpstr>
      <vt:lpstr>TOTAL_HT</vt:lpstr>
      <vt:lpstr>TOTAL_TTC</vt:lpstr>
      <vt:lpstr>TVA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Anthony LIUZZO</cp:lastModifiedBy>
  <cp:lastPrinted>2021-11-19T09:51:04Z</cp:lastPrinted>
  <dcterms:created xsi:type="dcterms:W3CDTF">2021-09-15T07:07:20Z</dcterms:created>
  <dcterms:modified xsi:type="dcterms:W3CDTF">2021-11-19T15:20:54Z</dcterms:modified>
</cp:coreProperties>
</file>