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F1DF161D-58B7-4557-A6CA-0E8AE4A45A86}" xr6:coauthVersionLast="46" xr6:coauthVersionMax="46" xr10:uidLastSave="{00000000-0000-0000-0000-000000000000}"/>
  <bookViews>
    <workbookView xWindow="-120" yWindow="-120" windowWidth="20730" windowHeight="11160" activeTab="2" xr2:uid="{2C8CF4F6-89BA-4ABB-BECE-F8EBFE878BC5}"/>
  </bookViews>
  <sheets>
    <sheet name="Cellule 1" sheetId="1" r:id="rId1"/>
    <sheet name="Cellule 2" sheetId="2" r:id="rId2"/>
    <sheet name="Cellule 3" sheetId="3" r:id="rId3"/>
    <sheet name="Cellule 4" sheetId="4" r:id="rId4"/>
    <sheet name="Cellule 5" sheetId="5" r:id="rId5"/>
    <sheet name="Cellule 6" sheetId="6" r:id="rId6"/>
    <sheet name="Cellule 7" sheetId="7" r:id="rId7"/>
  </sheets>
  <definedNames>
    <definedName name="_xlnm.Print_Area" localSheetId="0">'Cellule 1'!$A$1:$AD$48</definedName>
    <definedName name="_xlnm.Print_Area" localSheetId="1">'Cellule 2'!$A$1:$AD$48</definedName>
    <definedName name="_xlnm.Print_Area" localSheetId="2">'Cellule 3'!$A$1:$AD$48</definedName>
    <definedName name="_xlnm.Print_Area" localSheetId="3">'Cellule 4'!$A$1:$AD$48</definedName>
    <definedName name="_xlnm.Print_Area" localSheetId="4">'Cellule 5'!$A$1:$AD$48</definedName>
    <definedName name="_xlnm.Print_Area" localSheetId="5">'Cellule 6'!$A$1:$AD$48</definedName>
    <definedName name="_xlnm.Print_Area" localSheetId="6">'Cellule 7'!$A$1:$AD$48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38" i="7" l="1"/>
  <c r="AL38" i="7"/>
  <c r="AD37" i="7"/>
  <c r="AC37" i="7"/>
  <c r="X37" i="7"/>
  <c r="V37" i="7"/>
  <c r="W37" i="7" s="1"/>
  <c r="AD36" i="7"/>
  <c r="AC36" i="7"/>
  <c r="V36" i="7"/>
  <c r="X36" i="7" s="1"/>
  <c r="AD35" i="7"/>
  <c r="AC35" i="7"/>
  <c r="W35" i="7"/>
  <c r="V35" i="7"/>
  <c r="X35" i="7" s="1"/>
  <c r="AD34" i="7"/>
  <c r="AD38" i="7" s="1"/>
  <c r="AC34" i="7"/>
  <c r="AH34" i="7" s="1"/>
  <c r="AH38" i="7" s="1"/>
  <c r="W34" i="7"/>
  <c r="AM32" i="7"/>
  <c r="AL32" i="7"/>
  <c r="AL39" i="7" s="1"/>
  <c r="AC32" i="7"/>
  <c r="AA32" i="7"/>
  <c r="AD31" i="7"/>
  <c r="Z31" i="7"/>
  <c r="X31" i="7"/>
  <c r="W31" i="7"/>
  <c r="V31" i="7"/>
  <c r="AD30" i="7"/>
  <c r="V30" i="7"/>
  <c r="Z30" i="7" s="1"/>
  <c r="AD29" i="7"/>
  <c r="W29" i="7"/>
  <c r="V29" i="7"/>
  <c r="Z29" i="7" s="1"/>
  <c r="AD28" i="7"/>
  <c r="X28" i="7"/>
  <c r="W28" i="7"/>
  <c r="V28" i="7"/>
  <c r="Z28" i="7" s="1"/>
  <c r="AD27" i="7"/>
  <c r="Z27" i="7"/>
  <c r="X27" i="7"/>
  <c r="W27" i="7"/>
  <c r="V27" i="7"/>
  <c r="AD26" i="7"/>
  <c r="V26" i="7"/>
  <c r="Z26" i="7" s="1"/>
  <c r="AD25" i="7"/>
  <c r="W25" i="7"/>
  <c r="V25" i="7"/>
  <c r="Z25" i="7" s="1"/>
  <c r="AD24" i="7"/>
  <c r="X24" i="7"/>
  <c r="W24" i="7"/>
  <c r="V24" i="7"/>
  <c r="Z24" i="7" s="1"/>
  <c r="AD23" i="7"/>
  <c r="Z23" i="7"/>
  <c r="X23" i="7"/>
  <c r="W23" i="7"/>
  <c r="AD22" i="7"/>
  <c r="Z22" i="7"/>
  <c r="X22" i="7"/>
  <c r="W22" i="7"/>
  <c r="V22" i="7"/>
  <c r="AK21" i="7"/>
  <c r="AI21" i="7"/>
  <c r="AG21" i="7"/>
  <c r="AD21" i="7"/>
  <c r="Z21" i="7"/>
  <c r="X21" i="7"/>
  <c r="W21" i="7"/>
  <c r="V21" i="7"/>
  <c r="AJ20" i="7"/>
  <c r="AH20" i="7"/>
  <c r="AF20" i="7"/>
  <c r="AD20" i="7"/>
  <c r="X20" i="7"/>
  <c r="W20" i="7"/>
  <c r="V20" i="7"/>
  <c r="AJ19" i="7"/>
  <c r="AF19" i="7"/>
  <c r="AD19" i="7"/>
  <c r="V19" i="7"/>
  <c r="X19" i="7" s="1"/>
  <c r="AJ18" i="7"/>
  <c r="AH18" i="7"/>
  <c r="AF18" i="7"/>
  <c r="AD18" i="7"/>
  <c r="X18" i="7"/>
  <c r="W18" i="7"/>
  <c r="V18" i="7"/>
  <c r="AJ17" i="7"/>
  <c r="AH17" i="7"/>
  <c r="AF17" i="7"/>
  <c r="AD17" i="7"/>
  <c r="X17" i="7"/>
  <c r="W17" i="7"/>
  <c r="V17" i="7"/>
  <c r="AK16" i="7"/>
  <c r="AK32" i="7" s="1"/>
  <c r="AI16" i="7"/>
  <c r="AI32" i="7" s="1"/>
  <c r="AG16" i="7"/>
  <c r="AG32" i="7" s="1"/>
  <c r="AD16" i="7"/>
  <c r="X16" i="7"/>
  <c r="W16" i="7"/>
  <c r="V16" i="7"/>
  <c r="Z16" i="7" s="1"/>
  <c r="AJ15" i="7"/>
  <c r="AH15" i="7"/>
  <c r="AH32" i="7" s="1"/>
  <c r="AF15" i="7"/>
  <c r="AD15" i="7"/>
  <c r="W15" i="7"/>
  <c r="V15" i="7"/>
  <c r="X15" i="7" s="1"/>
  <c r="AJ14" i="7"/>
  <c r="AH14" i="7"/>
  <c r="AF14" i="7"/>
  <c r="AD14" i="7"/>
  <c r="V14" i="7"/>
  <c r="X14" i="7" s="1"/>
  <c r="AJ13" i="7"/>
  <c r="AH13" i="7"/>
  <c r="AF13" i="7"/>
  <c r="AD13" i="7"/>
  <c r="X13" i="7"/>
  <c r="W13" i="7"/>
  <c r="V13" i="7"/>
  <c r="AJ12" i="7"/>
  <c r="AJ32" i="7" s="1"/>
  <c r="AH12" i="7"/>
  <c r="AF12" i="7"/>
  <c r="AF32" i="7" s="1"/>
  <c r="AD12" i="7"/>
  <c r="AD32" i="7" s="1"/>
  <c r="X12" i="7"/>
  <c r="W12" i="7"/>
  <c r="V12" i="7"/>
  <c r="AD10" i="7"/>
  <c r="AM38" i="6"/>
  <c r="AL38" i="6"/>
  <c r="AD37" i="6"/>
  <c r="AC37" i="6"/>
  <c r="V37" i="6"/>
  <c r="X37" i="6" s="1"/>
  <c r="AD36" i="6"/>
  <c r="AC36" i="6"/>
  <c r="V36" i="6"/>
  <c r="X36" i="6" s="1"/>
  <c r="AD35" i="6"/>
  <c r="AC35" i="6"/>
  <c r="W35" i="6"/>
  <c r="V35" i="6"/>
  <c r="X35" i="6" s="1"/>
  <c r="AD34" i="6"/>
  <c r="AD38" i="6" s="1"/>
  <c r="AC34" i="6"/>
  <c r="AH34" i="6" s="1"/>
  <c r="AH38" i="6" s="1"/>
  <c r="W34" i="6"/>
  <c r="AM32" i="6"/>
  <c r="AL32" i="6"/>
  <c r="AL39" i="6" s="1"/>
  <c r="AC32" i="6"/>
  <c r="AA32" i="6"/>
  <c r="AD31" i="6"/>
  <c r="Z31" i="6"/>
  <c r="W31" i="6"/>
  <c r="V31" i="6"/>
  <c r="X31" i="6" s="1"/>
  <c r="AD30" i="6"/>
  <c r="V30" i="6"/>
  <c r="Z30" i="6" s="1"/>
  <c r="AD29" i="6"/>
  <c r="Z29" i="6"/>
  <c r="W29" i="6"/>
  <c r="V29" i="6"/>
  <c r="X29" i="6" s="1"/>
  <c r="AD28" i="6"/>
  <c r="X28" i="6"/>
  <c r="V28" i="6"/>
  <c r="W28" i="6" s="1"/>
  <c r="AD27" i="6"/>
  <c r="Z27" i="6"/>
  <c r="W27" i="6"/>
  <c r="V27" i="6"/>
  <c r="X27" i="6" s="1"/>
  <c r="AD26" i="6"/>
  <c r="V26" i="6"/>
  <c r="Z26" i="6" s="1"/>
  <c r="AD25" i="6"/>
  <c r="Z25" i="6"/>
  <c r="W25" i="6"/>
  <c r="V25" i="6"/>
  <c r="X25" i="6" s="1"/>
  <c r="AD24" i="6"/>
  <c r="X24" i="6"/>
  <c r="V24" i="6"/>
  <c r="W24" i="6" s="1"/>
  <c r="AD23" i="6"/>
  <c r="Z23" i="6"/>
  <c r="X23" i="6"/>
  <c r="W23" i="6"/>
  <c r="AD22" i="6"/>
  <c r="Z22" i="6"/>
  <c r="W22" i="6"/>
  <c r="V22" i="6"/>
  <c r="X22" i="6" s="1"/>
  <c r="AK21" i="6"/>
  <c r="AI21" i="6"/>
  <c r="AG21" i="6"/>
  <c r="AD21" i="6"/>
  <c r="Z21" i="6"/>
  <c r="W21" i="6"/>
  <c r="V21" i="6"/>
  <c r="X21" i="6" s="1"/>
  <c r="AJ20" i="6"/>
  <c r="AH20" i="6"/>
  <c r="AF20" i="6"/>
  <c r="AD20" i="6"/>
  <c r="X20" i="6"/>
  <c r="V20" i="6"/>
  <c r="W20" i="6" s="1"/>
  <c r="AJ19" i="6"/>
  <c r="AF19" i="6"/>
  <c r="AD19" i="6"/>
  <c r="V19" i="6"/>
  <c r="X19" i="6" s="1"/>
  <c r="AJ18" i="6"/>
  <c r="AH18" i="6"/>
  <c r="AF18" i="6"/>
  <c r="AD18" i="6"/>
  <c r="W18" i="6"/>
  <c r="V18" i="6"/>
  <c r="X18" i="6" s="1"/>
  <c r="AJ17" i="6"/>
  <c r="AH17" i="6"/>
  <c r="AF17" i="6"/>
  <c r="AD17" i="6"/>
  <c r="X17" i="6"/>
  <c r="V17" i="6"/>
  <c r="W17" i="6" s="1"/>
  <c r="AK16" i="6"/>
  <c r="AK32" i="6" s="1"/>
  <c r="AI16" i="6"/>
  <c r="AI32" i="6" s="1"/>
  <c r="AG16" i="6"/>
  <c r="AG32" i="6" s="1"/>
  <c r="AD16" i="6"/>
  <c r="X16" i="6"/>
  <c r="V16" i="6"/>
  <c r="W16" i="6" s="1"/>
  <c r="AJ15" i="6"/>
  <c r="AH15" i="6"/>
  <c r="AH32" i="6" s="1"/>
  <c r="AF15" i="6"/>
  <c r="AD15" i="6"/>
  <c r="X15" i="6"/>
  <c r="W15" i="6"/>
  <c r="V15" i="6"/>
  <c r="AJ14" i="6"/>
  <c r="AH14" i="6"/>
  <c r="AF14" i="6"/>
  <c r="AD14" i="6"/>
  <c r="V14" i="6"/>
  <c r="X14" i="6" s="1"/>
  <c r="AJ13" i="6"/>
  <c r="AH13" i="6"/>
  <c r="AF13" i="6"/>
  <c r="AD13" i="6"/>
  <c r="W13" i="6"/>
  <c r="V13" i="6"/>
  <c r="X13" i="6" s="1"/>
  <c r="AJ12" i="6"/>
  <c r="AJ32" i="6" s="1"/>
  <c r="AH12" i="6"/>
  <c r="AF12" i="6"/>
  <c r="AF32" i="6" s="1"/>
  <c r="AD12" i="6"/>
  <c r="AD32" i="6" s="1"/>
  <c r="X12" i="6"/>
  <c r="V12" i="6"/>
  <c r="W12" i="6" s="1"/>
  <c r="AD10" i="6"/>
  <c r="AM38" i="5"/>
  <c r="AL38" i="5"/>
  <c r="AD37" i="5"/>
  <c r="AC37" i="5"/>
  <c r="V37" i="5"/>
  <c r="X37" i="5" s="1"/>
  <c r="AD36" i="5"/>
  <c r="AC36" i="5"/>
  <c r="V36" i="5"/>
  <c r="X36" i="5" s="1"/>
  <c r="AD35" i="5"/>
  <c r="AC35" i="5"/>
  <c r="W35" i="5"/>
  <c r="V35" i="5"/>
  <c r="X35" i="5" s="1"/>
  <c r="AD34" i="5"/>
  <c r="AD38" i="5" s="1"/>
  <c r="AC34" i="5"/>
  <c r="AH34" i="5" s="1"/>
  <c r="AH38" i="5" s="1"/>
  <c r="W34" i="5"/>
  <c r="AM32" i="5"/>
  <c r="AL32" i="5"/>
  <c r="AL39" i="5" s="1"/>
  <c r="AC32" i="5"/>
  <c r="AA32" i="5"/>
  <c r="AD31" i="5"/>
  <c r="Z31" i="5"/>
  <c r="W31" i="5"/>
  <c r="V31" i="5"/>
  <c r="X31" i="5" s="1"/>
  <c r="AD30" i="5"/>
  <c r="V30" i="5"/>
  <c r="Z30" i="5" s="1"/>
  <c r="AD29" i="5"/>
  <c r="Z29" i="5"/>
  <c r="W29" i="5"/>
  <c r="V29" i="5"/>
  <c r="X29" i="5" s="1"/>
  <c r="AD28" i="5"/>
  <c r="X28" i="5"/>
  <c r="V28" i="5"/>
  <c r="W28" i="5" s="1"/>
  <c r="AD27" i="5"/>
  <c r="Z27" i="5"/>
  <c r="W27" i="5"/>
  <c r="V27" i="5"/>
  <c r="X27" i="5" s="1"/>
  <c r="AD26" i="5"/>
  <c r="V26" i="5"/>
  <c r="Z26" i="5" s="1"/>
  <c r="AD25" i="5"/>
  <c r="Z25" i="5"/>
  <c r="W25" i="5"/>
  <c r="V25" i="5"/>
  <c r="X25" i="5" s="1"/>
  <c r="AD24" i="5"/>
  <c r="X24" i="5"/>
  <c r="V24" i="5"/>
  <c r="W24" i="5" s="1"/>
  <c r="AD23" i="5"/>
  <c r="Z23" i="5"/>
  <c r="X23" i="5"/>
  <c r="W23" i="5"/>
  <c r="AD22" i="5"/>
  <c r="Z22" i="5"/>
  <c r="W22" i="5"/>
  <c r="V22" i="5"/>
  <c r="X22" i="5" s="1"/>
  <c r="AK21" i="5"/>
  <c r="AI21" i="5"/>
  <c r="AG21" i="5"/>
  <c r="AD21" i="5"/>
  <c r="Z21" i="5"/>
  <c r="W21" i="5"/>
  <c r="V21" i="5"/>
  <c r="X21" i="5" s="1"/>
  <c r="AJ20" i="5"/>
  <c r="AH20" i="5"/>
  <c r="AF20" i="5"/>
  <c r="AD20" i="5"/>
  <c r="X20" i="5"/>
  <c r="V20" i="5"/>
  <c r="W20" i="5" s="1"/>
  <c r="AJ19" i="5"/>
  <c r="AF19" i="5"/>
  <c r="AD19" i="5"/>
  <c r="V19" i="5"/>
  <c r="X19" i="5" s="1"/>
  <c r="AJ18" i="5"/>
  <c r="AH18" i="5"/>
  <c r="AF18" i="5"/>
  <c r="AD18" i="5"/>
  <c r="W18" i="5"/>
  <c r="V18" i="5"/>
  <c r="X18" i="5" s="1"/>
  <c r="AJ17" i="5"/>
  <c r="AH17" i="5"/>
  <c r="AF17" i="5"/>
  <c r="AD17" i="5"/>
  <c r="X17" i="5"/>
  <c r="V17" i="5"/>
  <c r="W17" i="5" s="1"/>
  <c r="AK16" i="5"/>
  <c r="AK32" i="5" s="1"/>
  <c r="AI16" i="5"/>
  <c r="AI32" i="5" s="1"/>
  <c r="AG16" i="5"/>
  <c r="AG32" i="5" s="1"/>
  <c r="AD16" i="5"/>
  <c r="X16" i="5"/>
  <c r="V16" i="5"/>
  <c r="W16" i="5" s="1"/>
  <c r="AJ15" i="5"/>
  <c r="AH15" i="5"/>
  <c r="AH32" i="5" s="1"/>
  <c r="AF15" i="5"/>
  <c r="AD15" i="5"/>
  <c r="X15" i="5"/>
  <c r="W15" i="5"/>
  <c r="V15" i="5"/>
  <c r="AJ14" i="5"/>
  <c r="AH14" i="5"/>
  <c r="AF14" i="5"/>
  <c r="AD14" i="5"/>
  <c r="V14" i="5"/>
  <c r="X14" i="5" s="1"/>
  <c r="AJ13" i="5"/>
  <c r="AH13" i="5"/>
  <c r="AF13" i="5"/>
  <c r="AD13" i="5"/>
  <c r="W13" i="5"/>
  <c r="V13" i="5"/>
  <c r="X13" i="5" s="1"/>
  <c r="AJ12" i="5"/>
  <c r="AJ32" i="5" s="1"/>
  <c r="AH12" i="5"/>
  <c r="AF12" i="5"/>
  <c r="AF32" i="5" s="1"/>
  <c r="AD12" i="5"/>
  <c r="AD32" i="5" s="1"/>
  <c r="X12" i="5"/>
  <c r="V12" i="5"/>
  <c r="W12" i="5" s="1"/>
  <c r="AD10" i="5"/>
  <c r="AM38" i="4"/>
  <c r="AL38" i="4"/>
  <c r="AD37" i="4"/>
  <c r="AC37" i="4"/>
  <c r="V37" i="4"/>
  <c r="X37" i="4" s="1"/>
  <c r="AD36" i="4"/>
  <c r="AC36" i="4"/>
  <c r="V36" i="4"/>
  <c r="X36" i="4" s="1"/>
  <c r="AD35" i="4"/>
  <c r="AC35" i="4"/>
  <c r="W35" i="4"/>
  <c r="V35" i="4"/>
  <c r="X35" i="4" s="1"/>
  <c r="AD34" i="4"/>
  <c r="AD38" i="4" s="1"/>
  <c r="AC34" i="4"/>
  <c r="AH34" i="4" s="1"/>
  <c r="AH38" i="4" s="1"/>
  <c r="W34" i="4"/>
  <c r="AM32" i="4"/>
  <c r="AL32" i="4"/>
  <c r="AL39" i="4" s="1"/>
  <c r="AC32" i="4"/>
  <c r="AA32" i="4"/>
  <c r="AD31" i="4"/>
  <c r="Z31" i="4"/>
  <c r="W31" i="4"/>
  <c r="V31" i="4"/>
  <c r="X31" i="4" s="1"/>
  <c r="AD30" i="4"/>
  <c r="V30" i="4"/>
  <c r="Z30" i="4" s="1"/>
  <c r="AD29" i="4"/>
  <c r="Z29" i="4"/>
  <c r="W29" i="4"/>
  <c r="V29" i="4"/>
  <c r="X29" i="4" s="1"/>
  <c r="AD28" i="4"/>
  <c r="X28" i="4"/>
  <c r="V28" i="4"/>
  <c r="W28" i="4" s="1"/>
  <c r="AD27" i="4"/>
  <c r="Z27" i="4"/>
  <c r="W27" i="4"/>
  <c r="V27" i="4"/>
  <c r="X27" i="4" s="1"/>
  <c r="AD26" i="4"/>
  <c r="V26" i="4"/>
  <c r="Z26" i="4" s="1"/>
  <c r="AD25" i="4"/>
  <c r="Z25" i="4"/>
  <c r="W25" i="4"/>
  <c r="V25" i="4"/>
  <c r="X25" i="4" s="1"/>
  <c r="AD24" i="4"/>
  <c r="X24" i="4"/>
  <c r="V24" i="4"/>
  <c r="W24" i="4" s="1"/>
  <c r="AD23" i="4"/>
  <c r="Z23" i="4"/>
  <c r="X23" i="4"/>
  <c r="W23" i="4"/>
  <c r="AD22" i="4"/>
  <c r="Z22" i="4"/>
  <c r="W22" i="4"/>
  <c r="V22" i="4"/>
  <c r="X22" i="4" s="1"/>
  <c r="AK21" i="4"/>
  <c r="AI21" i="4"/>
  <c r="AG21" i="4"/>
  <c r="AD21" i="4"/>
  <c r="Z21" i="4"/>
  <c r="W21" i="4"/>
  <c r="V21" i="4"/>
  <c r="X21" i="4" s="1"/>
  <c r="AJ20" i="4"/>
  <c r="AH20" i="4"/>
  <c r="AF20" i="4"/>
  <c r="AD20" i="4"/>
  <c r="X20" i="4"/>
  <c r="V20" i="4"/>
  <c r="W20" i="4" s="1"/>
  <c r="AJ19" i="4"/>
  <c r="AF19" i="4"/>
  <c r="AD19" i="4"/>
  <c r="V19" i="4"/>
  <c r="X19" i="4" s="1"/>
  <c r="AJ18" i="4"/>
  <c r="AH18" i="4"/>
  <c r="AF18" i="4"/>
  <c r="AD18" i="4"/>
  <c r="W18" i="4"/>
  <c r="V18" i="4"/>
  <c r="X18" i="4" s="1"/>
  <c r="AJ17" i="4"/>
  <c r="AH17" i="4"/>
  <c r="AF17" i="4"/>
  <c r="AD17" i="4"/>
  <c r="X17" i="4"/>
  <c r="V17" i="4"/>
  <c r="W17" i="4" s="1"/>
  <c r="AK16" i="4"/>
  <c r="AK32" i="4" s="1"/>
  <c r="AI16" i="4"/>
  <c r="AI32" i="4" s="1"/>
  <c r="AG16" i="4"/>
  <c r="AG32" i="4" s="1"/>
  <c r="AD16" i="4"/>
  <c r="X16" i="4"/>
  <c r="V16" i="4"/>
  <c r="W16" i="4" s="1"/>
  <c r="AJ15" i="4"/>
  <c r="AH15" i="4"/>
  <c r="AH32" i="4" s="1"/>
  <c r="AF15" i="4"/>
  <c r="AD15" i="4"/>
  <c r="X15" i="4"/>
  <c r="W15" i="4"/>
  <c r="V15" i="4"/>
  <c r="AJ14" i="4"/>
  <c r="AH14" i="4"/>
  <c r="AF14" i="4"/>
  <c r="AD14" i="4"/>
  <c r="V14" i="4"/>
  <c r="X14" i="4" s="1"/>
  <c r="AJ13" i="4"/>
  <c r="AH13" i="4"/>
  <c r="AF13" i="4"/>
  <c r="AD13" i="4"/>
  <c r="W13" i="4"/>
  <c r="V13" i="4"/>
  <c r="X13" i="4" s="1"/>
  <c r="AJ12" i="4"/>
  <c r="AJ32" i="4" s="1"/>
  <c r="AH12" i="4"/>
  <c r="AF12" i="4"/>
  <c r="AF32" i="4" s="1"/>
  <c r="AD12" i="4"/>
  <c r="AD32" i="4" s="1"/>
  <c r="X12" i="4"/>
  <c r="V12" i="4"/>
  <c r="W12" i="4" s="1"/>
  <c r="AD10" i="4"/>
  <c r="AM38" i="3"/>
  <c r="AL38" i="3"/>
  <c r="AJ38" i="3"/>
  <c r="AF38" i="3"/>
  <c r="AD37" i="3"/>
  <c r="AC37" i="3"/>
  <c r="W37" i="3"/>
  <c r="V37" i="3"/>
  <c r="X37" i="3" s="1"/>
  <c r="AD36" i="3"/>
  <c r="AC36" i="3"/>
  <c r="V36" i="3"/>
  <c r="X36" i="3" s="1"/>
  <c r="AD35" i="3"/>
  <c r="AC35" i="3"/>
  <c r="AC38" i="3" s="1"/>
  <c r="X35" i="3"/>
  <c r="W35" i="3"/>
  <c r="V35" i="3"/>
  <c r="AJ34" i="3"/>
  <c r="AF34" i="3"/>
  <c r="AD34" i="3"/>
  <c r="AD38" i="3" s="1"/>
  <c r="AC34" i="3"/>
  <c r="AH34" i="3" s="1"/>
  <c r="AH38" i="3" s="1"/>
  <c r="W34" i="3"/>
  <c r="AM32" i="3"/>
  <c r="AL32" i="3"/>
  <c r="AL39" i="3" s="1"/>
  <c r="AC32" i="3"/>
  <c r="AA32" i="3"/>
  <c r="AD31" i="3"/>
  <c r="Z31" i="3"/>
  <c r="W31" i="3"/>
  <c r="V31" i="3"/>
  <c r="X31" i="3" s="1"/>
  <c r="AD30" i="3"/>
  <c r="V30" i="3"/>
  <c r="Z30" i="3" s="1"/>
  <c r="AD29" i="3"/>
  <c r="Z29" i="3"/>
  <c r="X29" i="3"/>
  <c r="W29" i="3"/>
  <c r="V29" i="3"/>
  <c r="AD28" i="3"/>
  <c r="X28" i="3"/>
  <c r="V28" i="3"/>
  <c r="W28" i="3" s="1"/>
  <c r="AD27" i="3"/>
  <c r="Z27" i="3"/>
  <c r="W27" i="3"/>
  <c r="V27" i="3"/>
  <c r="X27" i="3" s="1"/>
  <c r="AD26" i="3"/>
  <c r="V26" i="3"/>
  <c r="Z26" i="3" s="1"/>
  <c r="AD25" i="3"/>
  <c r="Z25" i="3"/>
  <c r="X25" i="3"/>
  <c r="W25" i="3"/>
  <c r="V25" i="3"/>
  <c r="AD24" i="3"/>
  <c r="X24" i="3"/>
  <c r="V24" i="3"/>
  <c r="W24" i="3" s="1"/>
  <c r="AD23" i="3"/>
  <c r="Z23" i="3"/>
  <c r="X23" i="3"/>
  <c r="W23" i="3"/>
  <c r="AD22" i="3"/>
  <c r="Z22" i="3"/>
  <c r="W22" i="3"/>
  <c r="V22" i="3"/>
  <c r="X22" i="3" s="1"/>
  <c r="AK21" i="3"/>
  <c r="AI21" i="3"/>
  <c r="AG21" i="3"/>
  <c r="AD21" i="3"/>
  <c r="Z21" i="3"/>
  <c r="W21" i="3"/>
  <c r="V21" i="3"/>
  <c r="X21" i="3" s="1"/>
  <c r="AJ20" i="3"/>
  <c r="AH20" i="3"/>
  <c r="AF20" i="3"/>
  <c r="AD20" i="3"/>
  <c r="X20" i="3"/>
  <c r="V20" i="3"/>
  <c r="W20" i="3" s="1"/>
  <c r="AJ19" i="3"/>
  <c r="AF19" i="3"/>
  <c r="AD19" i="3"/>
  <c r="V19" i="3"/>
  <c r="X19" i="3" s="1"/>
  <c r="AJ18" i="3"/>
  <c r="AH18" i="3"/>
  <c r="AF18" i="3"/>
  <c r="AD18" i="3"/>
  <c r="W18" i="3"/>
  <c r="V18" i="3"/>
  <c r="X18" i="3" s="1"/>
  <c r="AJ17" i="3"/>
  <c r="AH17" i="3"/>
  <c r="AF17" i="3"/>
  <c r="AD17" i="3"/>
  <c r="X17" i="3"/>
  <c r="V17" i="3"/>
  <c r="W17" i="3" s="1"/>
  <c r="AK16" i="3"/>
  <c r="AK32" i="3" s="1"/>
  <c r="AI16" i="3"/>
  <c r="AI32" i="3" s="1"/>
  <c r="AG16" i="3"/>
  <c r="AG32" i="3" s="1"/>
  <c r="AD16" i="3"/>
  <c r="X16" i="3"/>
  <c r="V16" i="3"/>
  <c r="W16" i="3" s="1"/>
  <c r="AJ15" i="3"/>
  <c r="AH15" i="3"/>
  <c r="AH32" i="3" s="1"/>
  <c r="AF15" i="3"/>
  <c r="AD15" i="3"/>
  <c r="X15" i="3"/>
  <c r="W15" i="3"/>
  <c r="V15" i="3"/>
  <c r="AJ14" i="3"/>
  <c r="AH14" i="3"/>
  <c r="AF14" i="3"/>
  <c r="AD14" i="3"/>
  <c r="V14" i="3"/>
  <c r="X14" i="3" s="1"/>
  <c r="AJ13" i="3"/>
  <c r="AH13" i="3"/>
  <c r="AF13" i="3"/>
  <c r="AD13" i="3"/>
  <c r="W13" i="3"/>
  <c r="V13" i="3"/>
  <c r="X13" i="3" s="1"/>
  <c r="AJ12" i="3"/>
  <c r="AJ32" i="3" s="1"/>
  <c r="AH12" i="3"/>
  <c r="AF12" i="3"/>
  <c r="AF32" i="3" s="1"/>
  <c r="AD12" i="3"/>
  <c r="AD32" i="3" s="1"/>
  <c r="X12" i="3"/>
  <c r="V12" i="3"/>
  <c r="W12" i="3" s="1"/>
  <c r="AD10" i="3"/>
  <c r="AM38" i="2"/>
  <c r="AL38" i="2"/>
  <c r="AJ38" i="2"/>
  <c r="AF38" i="2"/>
  <c r="AD37" i="2"/>
  <c r="AC37" i="2"/>
  <c r="V37" i="2"/>
  <c r="X37" i="2" s="1"/>
  <c r="AD36" i="2"/>
  <c r="AC36" i="2"/>
  <c r="V36" i="2"/>
  <c r="W36" i="2" s="1"/>
  <c r="AD35" i="2"/>
  <c r="AC35" i="2"/>
  <c r="X35" i="2"/>
  <c r="W35" i="2"/>
  <c r="V35" i="2"/>
  <c r="AJ34" i="2"/>
  <c r="AF34" i="2"/>
  <c r="AD34" i="2"/>
  <c r="AD38" i="2" s="1"/>
  <c r="AC34" i="2"/>
  <c r="AH34" i="2" s="1"/>
  <c r="AH38" i="2" s="1"/>
  <c r="W34" i="2"/>
  <c r="AM32" i="2"/>
  <c r="AL32" i="2"/>
  <c r="AL39" i="2" s="1"/>
  <c r="AC32" i="2"/>
  <c r="AA32" i="2"/>
  <c r="AD31" i="2"/>
  <c r="Z31" i="2"/>
  <c r="V31" i="2"/>
  <c r="X31" i="2" s="1"/>
  <c r="AD30" i="2"/>
  <c r="V30" i="2"/>
  <c r="Z30" i="2" s="1"/>
  <c r="AD29" i="2"/>
  <c r="Z29" i="2"/>
  <c r="X29" i="2"/>
  <c r="W29" i="2"/>
  <c r="V29" i="2"/>
  <c r="AD28" i="2"/>
  <c r="Z28" i="2"/>
  <c r="X28" i="2"/>
  <c r="V28" i="2"/>
  <c r="W28" i="2" s="1"/>
  <c r="AD27" i="2"/>
  <c r="Z27" i="2"/>
  <c r="V27" i="2"/>
  <c r="X27" i="2" s="1"/>
  <c r="AD26" i="2"/>
  <c r="V26" i="2"/>
  <c r="Z26" i="2" s="1"/>
  <c r="AD25" i="2"/>
  <c r="Z25" i="2"/>
  <c r="X25" i="2"/>
  <c r="W25" i="2"/>
  <c r="V25" i="2"/>
  <c r="AD24" i="2"/>
  <c r="Z24" i="2"/>
  <c r="X24" i="2"/>
  <c r="V24" i="2"/>
  <c r="W24" i="2" s="1"/>
  <c r="AD23" i="2"/>
  <c r="Z23" i="2"/>
  <c r="X23" i="2"/>
  <c r="W23" i="2"/>
  <c r="AD22" i="2"/>
  <c r="Z22" i="2"/>
  <c r="V22" i="2"/>
  <c r="X22" i="2" s="1"/>
  <c r="AK21" i="2"/>
  <c r="AI21" i="2"/>
  <c r="AG21" i="2"/>
  <c r="AD21" i="2"/>
  <c r="Z21" i="2"/>
  <c r="V21" i="2"/>
  <c r="X21" i="2" s="1"/>
  <c r="AJ20" i="2"/>
  <c r="AH20" i="2"/>
  <c r="AF20" i="2"/>
  <c r="AD20" i="2"/>
  <c r="X20" i="2"/>
  <c r="V20" i="2"/>
  <c r="W20" i="2" s="1"/>
  <c r="AJ19" i="2"/>
  <c r="AF19" i="2"/>
  <c r="AD19" i="2"/>
  <c r="V19" i="2"/>
  <c r="W19" i="2" s="1"/>
  <c r="AJ18" i="2"/>
  <c r="AH18" i="2"/>
  <c r="AF18" i="2"/>
  <c r="AD18" i="2"/>
  <c r="V18" i="2"/>
  <c r="X18" i="2" s="1"/>
  <c r="AJ17" i="2"/>
  <c r="AH17" i="2"/>
  <c r="AF17" i="2"/>
  <c r="AD17" i="2"/>
  <c r="X17" i="2"/>
  <c r="V17" i="2"/>
  <c r="W17" i="2" s="1"/>
  <c r="AK16" i="2"/>
  <c r="AK32" i="2" s="1"/>
  <c r="AI16" i="2"/>
  <c r="AI32" i="2" s="1"/>
  <c r="AG16" i="2"/>
  <c r="AG32" i="2" s="1"/>
  <c r="AD16" i="2"/>
  <c r="Z16" i="2"/>
  <c r="X16" i="2"/>
  <c r="V16" i="2"/>
  <c r="W16" i="2" s="1"/>
  <c r="AJ15" i="2"/>
  <c r="AH15" i="2"/>
  <c r="AH32" i="2" s="1"/>
  <c r="AF15" i="2"/>
  <c r="AD15" i="2"/>
  <c r="X15" i="2"/>
  <c r="W15" i="2"/>
  <c r="V15" i="2"/>
  <c r="AJ14" i="2"/>
  <c r="AH14" i="2"/>
  <c r="AF14" i="2"/>
  <c r="AD14" i="2"/>
  <c r="V14" i="2"/>
  <c r="W14" i="2" s="1"/>
  <c r="AJ13" i="2"/>
  <c r="AH13" i="2"/>
  <c r="AF13" i="2"/>
  <c r="AD13" i="2"/>
  <c r="V13" i="2"/>
  <c r="X13" i="2" s="1"/>
  <c r="AJ12" i="2"/>
  <c r="AJ32" i="2" s="1"/>
  <c r="AH12" i="2"/>
  <c r="AF12" i="2"/>
  <c r="AF32" i="2" s="1"/>
  <c r="AD12" i="2"/>
  <c r="AD32" i="2" s="1"/>
  <c r="X12" i="2"/>
  <c r="V12" i="2"/>
  <c r="W12" i="2" s="1"/>
  <c r="AD10" i="2"/>
  <c r="AM38" i="1"/>
  <c r="AL38" i="1"/>
  <c r="AL39" i="1" s="1"/>
  <c r="AK38" i="1"/>
  <c r="AG38" i="1"/>
  <c r="AD37" i="1"/>
  <c r="AC37" i="1"/>
  <c r="V37" i="1"/>
  <c r="X37" i="1" s="1"/>
  <c r="AD36" i="1"/>
  <c r="AC36" i="1"/>
  <c r="X36" i="1"/>
  <c r="W36" i="1"/>
  <c r="V36" i="1"/>
  <c r="AD35" i="1"/>
  <c r="AD38" i="1" s="1"/>
  <c r="AC35" i="1"/>
  <c r="AC38" i="1" s="1"/>
  <c r="X35" i="1"/>
  <c r="V35" i="1"/>
  <c r="W35" i="1" s="1"/>
  <c r="AK34" i="1"/>
  <c r="AJ34" i="1"/>
  <c r="AJ38" i="1" s="1"/>
  <c r="AG34" i="1"/>
  <c r="AF34" i="1"/>
  <c r="AF38" i="1" s="1"/>
  <c r="AD34" i="1"/>
  <c r="AI34" i="1" s="1"/>
  <c r="AI38" i="1" s="1"/>
  <c r="AC34" i="1"/>
  <c r="AH34" i="1" s="1"/>
  <c r="AH38" i="1" s="1"/>
  <c r="W34" i="1"/>
  <c r="AM32" i="1"/>
  <c r="AL32" i="1"/>
  <c r="AL41" i="1" s="1"/>
  <c r="AI32" i="1"/>
  <c r="AC32" i="1"/>
  <c r="AA32" i="1"/>
  <c r="AD31" i="1"/>
  <c r="V31" i="1"/>
  <c r="W31" i="1" s="1"/>
  <c r="AD30" i="1"/>
  <c r="Z30" i="1"/>
  <c r="X30" i="1"/>
  <c r="W30" i="1"/>
  <c r="V30" i="1"/>
  <c r="AD29" i="1"/>
  <c r="Z29" i="1"/>
  <c r="X29" i="1"/>
  <c r="V29" i="1"/>
  <c r="W29" i="1" s="1"/>
  <c r="AD28" i="1"/>
  <c r="Z28" i="1"/>
  <c r="V28" i="1"/>
  <c r="X28" i="1" s="1"/>
  <c r="AD27" i="1"/>
  <c r="V27" i="1"/>
  <c r="W27" i="1" s="1"/>
  <c r="AD26" i="1"/>
  <c r="Z26" i="1"/>
  <c r="X26" i="1"/>
  <c r="W26" i="1"/>
  <c r="V26" i="1"/>
  <c r="AD25" i="1"/>
  <c r="Z25" i="1"/>
  <c r="X25" i="1"/>
  <c r="V25" i="1"/>
  <c r="W25" i="1" s="1"/>
  <c r="AD24" i="1"/>
  <c r="Z24" i="1"/>
  <c r="V24" i="1"/>
  <c r="X24" i="1" s="1"/>
  <c r="AD23" i="1"/>
  <c r="Z23" i="1"/>
  <c r="X23" i="1"/>
  <c r="W23" i="1"/>
  <c r="AD22" i="1"/>
  <c r="V22" i="1"/>
  <c r="W22" i="1" s="1"/>
  <c r="AK21" i="1"/>
  <c r="AI21" i="1"/>
  <c r="AG21" i="1"/>
  <c r="AD21" i="1"/>
  <c r="V21" i="1"/>
  <c r="W21" i="1" s="1"/>
  <c r="AJ20" i="1"/>
  <c r="AH20" i="1"/>
  <c r="AF20" i="1"/>
  <c r="AD20" i="1"/>
  <c r="V20" i="1"/>
  <c r="X20" i="1" s="1"/>
  <c r="AJ19" i="1"/>
  <c r="AF19" i="1"/>
  <c r="AD19" i="1"/>
  <c r="X19" i="1"/>
  <c r="W19" i="1"/>
  <c r="V19" i="1"/>
  <c r="AJ18" i="1"/>
  <c r="AH18" i="1"/>
  <c r="AF18" i="1"/>
  <c r="AD18" i="1"/>
  <c r="V18" i="1"/>
  <c r="W18" i="1" s="1"/>
  <c r="AJ17" i="1"/>
  <c r="AH17" i="1"/>
  <c r="AF17" i="1"/>
  <c r="AD17" i="1"/>
  <c r="V17" i="1"/>
  <c r="X17" i="1" s="1"/>
  <c r="AK16" i="1"/>
  <c r="AK32" i="1" s="1"/>
  <c r="AI16" i="1"/>
  <c r="AG16" i="1"/>
  <c r="AG32" i="1" s="1"/>
  <c r="AD16" i="1"/>
  <c r="Z16" i="1"/>
  <c r="V16" i="1"/>
  <c r="X16" i="1" s="1"/>
  <c r="AJ15" i="1"/>
  <c r="AH15" i="1"/>
  <c r="AF15" i="1"/>
  <c r="AD15" i="1"/>
  <c r="X15" i="1"/>
  <c r="V15" i="1"/>
  <c r="W15" i="1" s="1"/>
  <c r="AJ14" i="1"/>
  <c r="AJ32" i="1" s="1"/>
  <c r="AH14" i="1"/>
  <c r="AF14" i="1"/>
  <c r="AD14" i="1"/>
  <c r="X14" i="1"/>
  <c r="W14" i="1"/>
  <c r="V14" i="1"/>
  <c r="AJ13" i="1"/>
  <c r="AH13" i="1"/>
  <c r="AF13" i="1"/>
  <c r="AD13" i="1"/>
  <c r="V13" i="1"/>
  <c r="X13" i="1" s="1"/>
  <c r="AJ12" i="1"/>
  <c r="AH12" i="1"/>
  <c r="AH32" i="1" s="1"/>
  <c r="AF12" i="1"/>
  <c r="AF32" i="1" s="1"/>
  <c r="AD12" i="1"/>
  <c r="AD32" i="1" s="1"/>
  <c r="V12" i="1"/>
  <c r="X12" i="1" s="1"/>
  <c r="AD10" i="1"/>
  <c r="AH39" i="7" l="1"/>
  <c r="Z32" i="7"/>
  <c r="AL41" i="7"/>
  <c r="W14" i="7"/>
  <c r="W19" i="7"/>
  <c r="X25" i="7"/>
  <c r="W26" i="7"/>
  <c r="X29" i="7"/>
  <c r="W30" i="7"/>
  <c r="AF34" i="7"/>
  <c r="AF38" i="7" s="1"/>
  <c r="AF39" i="7" s="1"/>
  <c r="AJ34" i="7"/>
  <c r="AJ38" i="7" s="1"/>
  <c r="AJ39" i="7" s="1"/>
  <c r="W36" i="7"/>
  <c r="AI34" i="7"/>
  <c r="AI38" i="7" s="1"/>
  <c r="AH41" i="7" s="1"/>
  <c r="X26" i="7"/>
  <c r="X30" i="7"/>
  <c r="AG34" i="7"/>
  <c r="AG38" i="7" s="1"/>
  <c r="AK34" i="7"/>
  <c r="AK38" i="7" s="1"/>
  <c r="AC38" i="7"/>
  <c r="AC40" i="7" s="1"/>
  <c r="AH39" i="6"/>
  <c r="AI34" i="6"/>
  <c r="AI38" i="6" s="1"/>
  <c r="AH41" i="6" s="1"/>
  <c r="AL41" i="6"/>
  <c r="W14" i="6"/>
  <c r="Z16" i="6"/>
  <c r="W19" i="6"/>
  <c r="Z24" i="6"/>
  <c r="W26" i="6"/>
  <c r="Z28" i="6"/>
  <c r="W30" i="6"/>
  <c r="AF34" i="6"/>
  <c r="AF38" i="6" s="1"/>
  <c r="AF41" i="6" s="1"/>
  <c r="AJ34" i="6"/>
  <c r="AJ38" i="6" s="1"/>
  <c r="AJ41" i="6" s="1"/>
  <c r="W36" i="6"/>
  <c r="X26" i="6"/>
  <c r="X30" i="6"/>
  <c r="AG34" i="6"/>
  <c r="AG38" i="6" s="1"/>
  <c r="AK34" i="6"/>
  <c r="AK38" i="6" s="1"/>
  <c r="W37" i="6"/>
  <c r="AC38" i="6"/>
  <c r="AH39" i="5"/>
  <c r="AJ41" i="5"/>
  <c r="AJ39" i="5"/>
  <c r="AI34" i="5"/>
  <c r="AI38" i="5" s="1"/>
  <c r="AH41" i="5" s="1"/>
  <c r="AL41" i="5"/>
  <c r="W14" i="5"/>
  <c r="Z16" i="5"/>
  <c r="W19" i="5"/>
  <c r="Z24" i="5"/>
  <c r="W26" i="5"/>
  <c r="Z28" i="5"/>
  <c r="W30" i="5"/>
  <c r="AF34" i="5"/>
  <c r="AF38" i="5" s="1"/>
  <c r="AF39" i="5" s="1"/>
  <c r="AF43" i="5" s="1"/>
  <c r="AJ34" i="5"/>
  <c r="AJ38" i="5" s="1"/>
  <c r="W36" i="5"/>
  <c r="X26" i="5"/>
  <c r="X30" i="5"/>
  <c r="AG34" i="5"/>
  <c r="AG38" i="5" s="1"/>
  <c r="AK34" i="5"/>
  <c r="AK38" i="5" s="1"/>
  <c r="W37" i="5"/>
  <c r="AC38" i="5"/>
  <c r="AH39" i="4"/>
  <c r="AI34" i="4"/>
  <c r="AI38" i="4" s="1"/>
  <c r="AH41" i="4" s="1"/>
  <c r="W14" i="4"/>
  <c r="Z16" i="4"/>
  <c r="W19" i="4"/>
  <c r="Z24" i="4"/>
  <c r="W26" i="4"/>
  <c r="Z28" i="4"/>
  <c r="W30" i="4"/>
  <c r="AF34" i="4"/>
  <c r="AF38" i="4" s="1"/>
  <c r="AF39" i="4" s="1"/>
  <c r="AJ34" i="4"/>
  <c r="AJ38" i="4" s="1"/>
  <c r="AJ41" i="4" s="1"/>
  <c r="W36" i="4"/>
  <c r="X26" i="4"/>
  <c r="X30" i="4"/>
  <c r="AG34" i="4"/>
  <c r="AG38" i="4" s="1"/>
  <c r="AK34" i="4"/>
  <c r="AK38" i="4" s="1"/>
  <c r="W37" i="4"/>
  <c r="AC38" i="4"/>
  <c r="AL41" i="4"/>
  <c r="AJ39" i="3"/>
  <c r="AH41" i="3"/>
  <c r="AH39" i="3"/>
  <c r="AF39" i="3"/>
  <c r="AL41" i="3"/>
  <c r="W14" i="3"/>
  <c r="Z16" i="3"/>
  <c r="W19" i="3"/>
  <c r="Z24" i="3"/>
  <c r="W26" i="3"/>
  <c r="Z28" i="3"/>
  <c r="W30" i="3"/>
  <c r="W36" i="3"/>
  <c r="X26" i="3"/>
  <c r="X30" i="3"/>
  <c r="AG34" i="3"/>
  <c r="AG38" i="3" s="1"/>
  <c r="AF41" i="3" s="1"/>
  <c r="AF45" i="3" s="1"/>
  <c r="AK34" i="3"/>
  <c r="AK38" i="3" s="1"/>
  <c r="AJ41" i="3" s="1"/>
  <c r="AI34" i="3"/>
  <c r="AI38" i="3" s="1"/>
  <c r="AJ39" i="2"/>
  <c r="AH39" i="2"/>
  <c r="Z32" i="2"/>
  <c r="AF39" i="2"/>
  <c r="AL41" i="2"/>
  <c r="W26" i="2"/>
  <c r="W30" i="2"/>
  <c r="W13" i="2"/>
  <c r="X14" i="2"/>
  <c r="W18" i="2"/>
  <c r="X19" i="2"/>
  <c r="W21" i="2"/>
  <c r="W22" i="2"/>
  <c r="X26" i="2"/>
  <c r="W27" i="2"/>
  <c r="X30" i="2"/>
  <c r="W31" i="2"/>
  <c r="AG34" i="2"/>
  <c r="AG38" i="2" s="1"/>
  <c r="AF41" i="2" s="1"/>
  <c r="AK34" i="2"/>
  <c r="AK38" i="2" s="1"/>
  <c r="AJ41" i="2" s="1"/>
  <c r="X36" i="2"/>
  <c r="W37" i="2"/>
  <c r="AC38" i="2"/>
  <c r="AC40" i="2" s="1"/>
  <c r="AI34" i="2"/>
  <c r="AI38" i="2" s="1"/>
  <c r="AH41" i="2" s="1"/>
  <c r="AF41" i="1"/>
  <c r="AF39" i="1"/>
  <c r="AF43" i="1" s="1"/>
  <c r="AH39" i="1"/>
  <c r="AH41" i="1"/>
  <c r="AJ41" i="1"/>
  <c r="AJ39" i="1"/>
  <c r="W13" i="1"/>
  <c r="W37" i="1"/>
  <c r="W12" i="1"/>
  <c r="W16" i="1"/>
  <c r="W17" i="1"/>
  <c r="X18" i="1"/>
  <c r="W20" i="1"/>
  <c r="X21" i="1"/>
  <c r="X22" i="1"/>
  <c r="W24" i="1"/>
  <c r="X27" i="1"/>
  <c r="W28" i="1"/>
  <c r="X31" i="1"/>
  <c r="Z21" i="1"/>
  <c r="Z32" i="1" s="1"/>
  <c r="Z22" i="1"/>
  <c r="Z27" i="1"/>
  <c r="Z31" i="1"/>
  <c r="AF43" i="7" l="1"/>
  <c r="AC42" i="7"/>
  <c r="AJ41" i="7"/>
  <c r="AF41" i="7"/>
  <c r="AF45" i="7" s="1"/>
  <c r="AF45" i="6"/>
  <c r="Z32" i="6"/>
  <c r="AC42" i="6" s="1"/>
  <c r="AF39" i="6"/>
  <c r="AF43" i="6" s="1"/>
  <c r="AJ39" i="6"/>
  <c r="AC40" i="6"/>
  <c r="AC40" i="5"/>
  <c r="Z32" i="5"/>
  <c r="AC42" i="5" s="1"/>
  <c r="AF41" i="5"/>
  <c r="AF45" i="5" s="1"/>
  <c r="AF41" i="4"/>
  <c r="AF45" i="4" s="1"/>
  <c r="AJ39" i="4"/>
  <c r="AF43" i="4" s="1"/>
  <c r="Z32" i="4"/>
  <c r="AC42" i="4" s="1"/>
  <c r="Z32" i="3"/>
  <c r="AF43" i="3"/>
  <c r="AF45" i="2"/>
  <c r="AF43" i="2"/>
  <c r="AC42" i="2"/>
  <c r="AC42" i="1"/>
  <c r="AC40" i="1"/>
  <c r="AF45" i="1"/>
  <c r="AC40" i="4" l="1"/>
  <c r="AC42" i="3"/>
  <c r="AC4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6A6764D8-17D2-4EAC-A347-D478F09A04D2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2DA89C56-4860-4A8F-94F9-DE8EF2ABF864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CCF3F7EF-6EEE-4CC3-8974-AB534B80594C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7C4FA723-B527-453C-B4DA-EFA21067E7AB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9296FDEC-118D-4A9D-8333-6E9F081F5684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9D6E2BF3-B283-4723-9486-1C6ADCCBF66D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04D45DA9-30CE-4808-B03F-DAAAF40378DA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E2F99311-5B80-4605-8C88-DCBDB80A8E75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968103E9-C5F2-4DF6-8064-0463D407C5FF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4FA595E7-912E-498E-8C30-1BE54CA0947E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61C4A0BF-AA66-4FB3-81FA-E46D61B393D4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40186D0B-3DDA-41BA-95DA-2F75741626B2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03CE2347-20ED-4503-BC92-E68DB71F4BCA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F5FC247F-5FBD-496F-A888-ACEE467C1CA3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46AB4919-473D-4039-892B-6417368128C2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C915DD8D-7DF5-4DA4-9B8E-FA8ACC71EA10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7F1D857C-951C-459E-8183-8E8D18EE5E6B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3C216019-4BD8-4EF1-8ED1-CE0010BC41CA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9624FDD2-D5B5-4002-91FE-AFBF43401945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D688DD3B-B564-4050-8391-A1122312BC2F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AE174374-7924-4591-B296-409A3A452E7C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08A6003C-5FCD-4A8C-93B7-869F97637B33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9A09D37A-16A8-460B-8BD7-FCBE94E28EDD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A76BDF14-F693-40C7-A761-0CA7E1BFBE71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93C84EB6-2F47-4BFB-9273-01F5C95D70D4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ED571230-A9B9-448C-9A92-4CE543762F89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263AE912-0326-4AF1-9CDB-6FCD230FB1C0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9BD59B13-833E-4EAE-8FAC-41CCAF19D574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2B9E1DE0-0109-4C0E-9D08-D7308446D7F1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DD5C59CD-C701-46E0-9B62-6059A216BB85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46F50D45-B743-4474-8139-DC00E5F3ABE8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B5472FC9-2670-484E-9B4F-8BA3EE78BBC9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5330EB6B-A155-43A9-8851-B5545E09022E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0FDE7144-BD70-4B1A-BF37-1D98F3E34C05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074E802C-AD3B-4E8D-B9CA-E4AA8087C45B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6838F2FD-A0AC-4886-95A5-BD965A0034BB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5E845B88-D397-4477-9312-A9ED356FD686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0350AB6A-15CC-4A13-AB8B-3D615FCD5433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EFCCACC9-90F9-4942-BC8F-1C5418F46997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28E73375-F885-4EBC-BF42-FF94CCE9D99E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8AB4FBFE-7976-4E32-986D-19D59BDD9DAC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DBC9E630-065D-4EFF-93C4-FE347EAAE243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D1A64F36-DBAF-4C53-8772-537FE8FD9392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580CA752-28BA-455C-8403-0458C245135C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904B3E9C-88D8-4738-9A3A-A7B4E557D92F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38EEC4E0-9C7B-4A95-9880-0E6F8829853A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7DD07DAE-C17C-428D-90FD-7D8B77CF75E2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984FDF82-C006-45EC-93F1-A5F327DAF18E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AAA64D92-CDC8-41BE-B6E7-518543AAD936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FF665432-DC18-48D2-8E46-383BEB4E4EFB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3DA703FE-C994-473D-B2DE-148F2D02A45A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DC9D3397-B4B0-4DF4-87F8-5C9012B0597E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0132FC8D-6491-421C-8FB8-960EEDE447A8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A632F340-422A-433F-80DB-42948FA8F1B2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613B4978-1784-4D0F-B661-BD7A76B79747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80137EDE-8BE1-4B43-A544-CEAFB5F32BC4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8F875831-5027-4A18-9CCE-4F3E44921036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BF9202CE-66EE-4572-9B2D-C886362F6235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64620275-FBAB-4A34-8085-0B5C6EE65E11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190F8F3E-7E38-485D-8B5F-176406F12F39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E38086AE-8A0F-4C16-B4A5-9C99CD4826FA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1CB2B1FA-81BA-4779-BC6A-51BEDB1A727B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4E8F4A33-9A70-4BC6-9E37-BB9D1FAD9E4B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12B7819D-3D61-4945-8FE8-B13E1361BA9D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EE1C29C6-0EB9-416F-8A42-07619AA07A1E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F5F4EC23-1B1B-420D-B56E-5B9D3C4F7231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qz374p</author>
    <author>Javier Merayo</author>
  </authors>
  <commentList>
    <comment ref="AE6" authorId="0" shapeId="0" xr:uid="{A946C778-6A07-4507-8C9B-C37C3F61F79F}">
      <text>
        <r>
          <rPr>
            <sz val="12"/>
            <color indexed="81"/>
            <rFont val="Tahoma"/>
            <family val="2"/>
            <charset val="162"/>
          </rPr>
          <t>These columns are used in order to calculate Times for P/Ns or Modules in Preplanning. Hide or do not use these columns if not needed.</t>
        </r>
      </text>
    </comment>
    <comment ref="V8" authorId="1" shapeId="0" xr:uid="{9FC4A547-63A0-48B3-B4B3-FB2006383020}">
      <text>
        <r>
          <rPr>
            <sz val="12"/>
            <color indexed="81"/>
            <rFont val="Tahoma"/>
            <family val="2"/>
          </rPr>
          <t>These columns are used for Preplanning Time Study. Hide these 4 columns if used for Continous Improvement.</t>
        </r>
      </text>
    </comment>
    <comment ref="V10" authorId="1" shapeId="0" xr:uid="{40033894-2AFE-4B21-9C91-7D1B7978693C}">
      <text>
        <r>
          <rPr>
            <sz val="12"/>
            <color indexed="81"/>
            <rFont val="Tahoma"/>
            <family val="2"/>
          </rPr>
          <t xml:space="preserve">Average Element Time
To calculate the average time for each work element, use the last 5 successive cycles that must be inside the limits </t>
        </r>
      </text>
    </comment>
    <comment ref="W10" authorId="1" shapeId="0" xr:uid="{D9106E26-988B-4ACF-BA08-3212D67CDC65}">
      <text>
        <r>
          <rPr>
            <sz val="12"/>
            <color indexed="81"/>
            <rFont val="Tahoma"/>
            <family val="2"/>
          </rPr>
          <t xml:space="preserve">* Average Element Time - 10% if Average Elt. Time is </t>
        </r>
        <r>
          <rPr>
            <sz val="12"/>
            <color indexed="81"/>
            <rFont val="Arial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30 sec.
* Average Element Time - 5% if Average Elt. Time is &gt; 30 sec.</t>
        </r>
      </text>
    </comment>
    <comment ref="X10" authorId="1" shapeId="0" xr:uid="{3669A1F8-5608-4F28-902E-D182FC725616}">
      <text>
        <r>
          <rPr>
            <sz val="12"/>
            <color indexed="81"/>
            <rFont val="Tahoma"/>
            <family val="2"/>
          </rPr>
          <t>* Average Element Time + 10% if Average Elt. Time is ≤ 30 sec.
* Average Element Time + 5% if Average Elt. Time is &gt; 30 sec.</t>
        </r>
      </text>
    </comment>
    <comment ref="Y10" authorId="1" shapeId="0" xr:uid="{AB0A022D-A4D7-49D4-8D22-48FD74D400CE}">
      <text>
        <r>
          <rPr>
            <sz val="12"/>
            <color indexed="81"/>
            <rFont val="Tahoma"/>
            <family val="2"/>
          </rPr>
          <t>Rating must be between 80% and 110 %</t>
        </r>
      </text>
    </comment>
    <comment ref="Z11" authorId="0" shapeId="0" xr:uid="{8C4BF899-1B56-4AF8-824E-03F0D57C3E13}">
      <text>
        <r>
          <rPr>
            <sz val="12"/>
            <color indexed="81"/>
            <rFont val="Tahoma"/>
            <family val="2"/>
            <charset val="162"/>
          </rPr>
          <t xml:space="preserve"> For Continuos Improvement Time Measurements more repeating, Lowest Repeat Time is written as Element Time.</t>
        </r>
      </text>
    </comment>
    <comment ref="AF11" authorId="0" shapeId="0" xr:uid="{654C5412-0B76-4DA7-8DED-FBAEC959A33A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H11" authorId="0" shapeId="0" xr:uid="{303139E4-AF0E-4464-BEEB-8E1DD657B7C5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J11" authorId="0" shapeId="0" xr:uid="{7272C72F-0A71-4B3D-9963-D132366FAB7E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  <comment ref="AL11" authorId="0" shapeId="0" xr:uid="{6B057B2A-A6B3-4D20-9A97-AE68296056C9}">
      <text>
        <r>
          <rPr>
            <sz val="12"/>
            <color indexed="81"/>
            <rFont val="Tahoma"/>
            <family val="2"/>
            <charset val="162"/>
          </rPr>
          <t>For Preplanning Time Study, Average Element Time is used as Element Time. For Continuos Improvement Time Measurements more repeating, Lowest Repeat Time is written as Element Time.</t>
        </r>
      </text>
    </comment>
  </commentList>
</comments>
</file>

<file path=xl/sharedStrings.xml><?xml version="1.0" encoding="utf-8"?>
<sst xmlns="http://schemas.openxmlformats.org/spreadsheetml/2006/main" count="794" uniqueCount="73">
  <si>
    <t>TIME  MEASUREMENT  SHEET</t>
  </si>
  <si>
    <t>Project:</t>
  </si>
  <si>
    <t>SKODA A05</t>
  </si>
  <si>
    <t>Line / Work Station:</t>
  </si>
  <si>
    <t>LINE LHD / 1A</t>
  </si>
  <si>
    <t xml:space="preserve">  Takt Time:</t>
  </si>
  <si>
    <t>190''</t>
  </si>
  <si>
    <t xml:space="preserve">  Date:</t>
  </si>
  <si>
    <t>Family:</t>
  </si>
  <si>
    <t>BODY</t>
  </si>
  <si>
    <t>Shift:</t>
  </si>
  <si>
    <t>A</t>
  </si>
  <si>
    <t>Actual Takt Time:</t>
  </si>
  <si>
    <t>184''</t>
  </si>
  <si>
    <t>Issued by:</t>
  </si>
  <si>
    <t>D.Tuna</t>
  </si>
  <si>
    <t>ONLY FOR BY PN / MODULE TIME STUDIES</t>
  </si>
  <si>
    <t>P/N or Module:</t>
  </si>
  <si>
    <t>AB9</t>
  </si>
  <si>
    <t>FD5</t>
  </si>
  <si>
    <t>CE4</t>
  </si>
  <si>
    <t>ONLY FOR PP TIME STUDIES</t>
  </si>
  <si>
    <t>For Options only</t>
  </si>
  <si>
    <t>Symb.</t>
  </si>
  <si>
    <t>Step</t>
  </si>
  <si>
    <t>Element or Walking</t>
  </si>
  <si>
    <t>Starting Point</t>
  </si>
  <si>
    <t>Finishing Point</t>
  </si>
  <si>
    <t>Module</t>
  </si>
  <si>
    <t>Avg. Elmt</t>
  </si>
  <si>
    <t>Lower Limit</t>
  </si>
  <si>
    <t>Upper Limit</t>
  </si>
  <si>
    <t>Operator Rating</t>
  </si>
  <si>
    <t>%  Avg.
Content</t>
  </si>
  <si>
    <t>x Sec.</t>
  </si>
  <si>
    <t>Volume %:</t>
  </si>
  <si>
    <t>Element</t>
  </si>
  <si>
    <t>Walking</t>
  </si>
  <si>
    <t>Time</t>
  </si>
  <si>
    <t xml:space="preserve">Plug 10 leads to Zone 100 </t>
  </si>
  <si>
    <t>Take connector</t>
  </si>
  <si>
    <t>Last plug</t>
  </si>
  <si>
    <t>100-AAC</t>
  </si>
  <si>
    <t xml:space="preserve">Plug 5 leads to Zone 103 </t>
  </si>
  <si>
    <t>120-ABC</t>
  </si>
  <si>
    <t>Coil the leads</t>
  </si>
  <si>
    <t>Take leads</t>
  </si>
  <si>
    <t>Coil</t>
  </si>
  <si>
    <t>121-AAC</t>
  </si>
  <si>
    <t>Plug other ends to Zone 3</t>
  </si>
  <si>
    <t>W</t>
  </si>
  <si>
    <t xml:space="preserve">Tape branch with PVC </t>
  </si>
  <si>
    <t>Take tape</t>
  </si>
  <si>
    <t>Leave tape</t>
  </si>
  <si>
    <t>Tape branch with textile</t>
  </si>
  <si>
    <t xml:space="preserve">Tape branch with textile overlap </t>
  </si>
  <si>
    <t xml:space="preserve">Put the kit on triangle </t>
  </si>
  <si>
    <t>Take kit</t>
  </si>
  <si>
    <t>Turn to station</t>
  </si>
  <si>
    <t>Cycle Time (ET + Walk.)</t>
  </si>
  <si>
    <t>Total Options Time</t>
  </si>
  <si>
    <t>Infrequent Actions</t>
  </si>
  <si>
    <t>Take kanban cards and put into box</t>
  </si>
  <si>
    <t>Take kanban</t>
  </si>
  <si>
    <t>Leave kanban</t>
  </si>
  <si>
    <t>Total Infrequent Time</t>
  </si>
  <si>
    <t>Total Element Time</t>
  </si>
  <si>
    <t xml:space="preserve">    Weighted Average</t>
  </si>
  <si>
    <t xml:space="preserve">          Element time</t>
  </si>
  <si>
    <t>Total Cycle Time</t>
  </si>
  <si>
    <t>Weighted Avg. Element Time</t>
  </si>
  <si>
    <t xml:space="preserve">            Cycle time</t>
  </si>
  <si>
    <t>Weighted Avg. Cycle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</si>
</sst>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'\'"/>
    <numFmt numFmtId="165" formatCode="0.0\'\'"/>
    <numFmt numFmtId="166" formatCode="0\'\'"/>
  </numFmts>
  <fonts count="28">
    <font>
      <sz val="8"/>
      <name val="Helv"/>
    </font>
    <font>
      <sz val="8"/>
      <name val="Helv"/>
    </font>
    <font>
      <b/>
      <sz val="15"/>
      <name val="HELV"/>
    </font>
    <font>
      <b/>
      <sz val="12"/>
      <name val="HELV"/>
    </font>
    <font>
      <sz val="12"/>
      <name val="HELV"/>
    </font>
    <font>
      <sz val="12"/>
      <name val="HELV"/>
      <charset val="162"/>
    </font>
    <font>
      <b/>
      <sz val="10"/>
      <name val="HELV"/>
    </font>
    <font>
      <b/>
      <sz val="8"/>
      <name val="HELV"/>
      <charset val="162"/>
    </font>
    <font>
      <sz val="9"/>
      <name val="HELV"/>
    </font>
    <font>
      <sz val="11"/>
      <name val="HELV"/>
    </font>
    <font>
      <sz val="10"/>
      <name val="HELV"/>
      <charset val="162"/>
    </font>
    <font>
      <sz val="10"/>
      <name val="Helv"/>
    </font>
    <font>
      <b/>
      <sz val="14"/>
      <color indexed="10"/>
      <name val="HELV"/>
    </font>
    <font>
      <b/>
      <sz val="8"/>
      <name val="Arial"/>
      <family val="2"/>
      <charset val="162"/>
    </font>
    <font>
      <b/>
      <sz val="14"/>
      <color indexed="18"/>
      <name val="HELV"/>
    </font>
    <font>
      <sz val="8"/>
      <color indexed="9"/>
      <name val="Helv"/>
    </font>
    <font>
      <b/>
      <sz val="10"/>
      <color indexed="9"/>
      <name val="Helv"/>
    </font>
    <font>
      <b/>
      <sz val="8"/>
      <name val="Helv"/>
    </font>
    <font>
      <b/>
      <sz val="8"/>
      <name val="Arial"/>
      <family val="2"/>
    </font>
    <font>
      <b/>
      <sz val="10"/>
      <color indexed="10"/>
      <name val="HELV"/>
      <charset val="162"/>
    </font>
    <font>
      <sz val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16"/>
      <color indexed="10"/>
      <name val="HELV"/>
    </font>
    <font>
      <b/>
      <sz val="14"/>
      <color indexed="10"/>
      <name val="HELV"/>
      <charset val="162"/>
    </font>
    <font>
      <sz val="12"/>
      <color indexed="81"/>
      <name val="Tahoma"/>
      <family val="2"/>
      <charset val="162"/>
    </font>
    <font>
      <sz val="12"/>
      <color indexed="81"/>
      <name val="Tahoma"/>
      <family val="2"/>
    </font>
    <font>
      <sz val="12"/>
      <color indexed="8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1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1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Continuous"/>
    </xf>
    <xf numFmtId="0" fontId="2" fillId="0" borderId="2" xfId="0" applyFont="1" applyBorder="1"/>
    <xf numFmtId="0" fontId="2" fillId="0" borderId="3" xfId="0" applyFont="1" applyBorder="1" applyAlignment="1">
      <alignment horizontal="centerContinuous"/>
    </xf>
    <xf numFmtId="0" fontId="0" fillId="0" borderId="4" xfId="0" applyBorder="1"/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5" xfId="0" applyFont="1" applyBorder="1" applyAlignment="1">
      <alignment horizontal="centerContinuous"/>
    </xf>
    <xf numFmtId="0" fontId="0" fillId="0" borderId="5" xfId="0" applyBorder="1"/>
    <xf numFmtId="0" fontId="2" fillId="0" borderId="0" xfId="0" applyFont="1" applyAlignment="1">
      <alignment horizontal="righ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Continuous"/>
    </xf>
    <xf numFmtId="164" fontId="0" fillId="0" borderId="0" xfId="0" applyNumberFormat="1"/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8" xfId="0" applyBorder="1"/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6" fillId="0" borderId="0" xfId="0" applyFont="1" applyAlignment="1">
      <alignment horizontal="centerContinuous"/>
    </xf>
    <xf numFmtId="0" fontId="0" fillId="0" borderId="5" xfId="0" applyBorder="1" applyAlignment="1">
      <alignment horizontal="centerContinuous"/>
    </xf>
    <xf numFmtId="0" fontId="6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Continuous"/>
    </xf>
    <xf numFmtId="0" fontId="6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9" fontId="6" fillId="0" borderId="30" xfId="0" applyNumberFormat="1" applyFont="1" applyBorder="1" applyAlignment="1">
      <alignment horizontal="center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33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10" fillId="0" borderId="43" xfId="0" applyFont="1" applyBorder="1"/>
    <xf numFmtId="0" fontId="11" fillId="0" borderId="10" xfId="0" applyFont="1" applyBorder="1"/>
    <xf numFmtId="0" fontId="0" fillId="0" borderId="10" xfId="0" applyBorder="1"/>
    <xf numFmtId="0" fontId="0" fillId="0" borderId="43" xfId="0" applyBorder="1"/>
    <xf numFmtId="0" fontId="0" fillId="0" borderId="44" xfId="0" applyBorder="1"/>
    <xf numFmtId="0" fontId="6" fillId="0" borderId="24" xfId="0" applyFont="1" applyBorder="1" applyAlignment="1">
      <alignment horizontal="center"/>
    </xf>
    <xf numFmtId="165" fontId="11" fillId="0" borderId="45" xfId="0" applyNumberFormat="1" applyFont="1" applyBorder="1" applyAlignment="1">
      <alignment horizontal="center"/>
    </xf>
    <xf numFmtId="165" fontId="11" fillId="0" borderId="46" xfId="0" applyNumberFormat="1" applyFont="1" applyBorder="1" applyAlignment="1">
      <alignment horizontal="center"/>
    </xf>
    <xf numFmtId="165" fontId="11" fillId="0" borderId="47" xfId="0" applyNumberFormat="1" applyFont="1" applyBorder="1" applyAlignment="1">
      <alignment horizontal="center"/>
    </xf>
    <xf numFmtId="165" fontId="11" fillId="0" borderId="48" xfId="0" applyNumberFormat="1" applyFont="1" applyBorder="1" applyAlignment="1">
      <alignment horizontal="center"/>
    </xf>
    <xf numFmtId="165" fontId="11" fillId="0" borderId="44" xfId="0" applyNumberFormat="1" applyFont="1" applyBorder="1" applyAlignment="1">
      <alignment horizontal="center"/>
    </xf>
    <xf numFmtId="9" fontId="11" fillId="0" borderId="11" xfId="1" applyFont="1" applyFill="1" applyBorder="1" applyAlignment="1">
      <alignment horizontal="center"/>
    </xf>
    <xf numFmtId="165" fontId="11" fillId="0" borderId="49" xfId="0" applyNumberFormat="1" applyFont="1" applyBorder="1" applyAlignment="1">
      <alignment horizontal="center"/>
    </xf>
    <xf numFmtId="166" fontId="11" fillId="0" borderId="50" xfId="0" applyNumberFormat="1" applyFont="1" applyBorder="1" applyAlignment="1">
      <alignment horizontal="center"/>
    </xf>
    <xf numFmtId="9" fontId="9" fillId="0" borderId="49" xfId="0" applyNumberFormat="1" applyFont="1" applyBorder="1" applyAlignment="1">
      <alignment horizontal="center"/>
    </xf>
    <xf numFmtId="166" fontId="9" fillId="0" borderId="51" xfId="0" applyNumberFormat="1" applyFont="1" applyBorder="1" applyAlignment="1">
      <alignment horizontal="center"/>
    </xf>
    <xf numFmtId="166" fontId="9" fillId="0" borderId="50" xfId="0" applyNumberFormat="1" applyFont="1" applyBorder="1" applyAlignment="1">
      <alignment horizontal="center"/>
    </xf>
    <xf numFmtId="166" fontId="11" fillId="2" borderId="52" xfId="0" applyNumberFormat="1" applyFont="1" applyFill="1" applyBorder="1" applyAlignment="1">
      <alignment horizontal="center"/>
    </xf>
    <xf numFmtId="166" fontId="11" fillId="0" borderId="53" xfId="0" applyNumberFormat="1" applyFont="1" applyBorder="1" applyAlignment="1">
      <alignment horizontal="center"/>
    </xf>
    <xf numFmtId="166" fontId="11" fillId="0" borderId="54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10" fillId="0" borderId="56" xfId="0" applyFont="1" applyBorder="1"/>
    <xf numFmtId="0" fontId="11" fillId="0" borderId="57" xfId="0" applyFont="1" applyBorder="1"/>
    <xf numFmtId="0" fontId="0" fillId="0" borderId="57" xfId="0" applyBorder="1"/>
    <xf numFmtId="0" fontId="0" fillId="0" borderId="56" xfId="0" applyBorder="1"/>
    <xf numFmtId="0" fontId="0" fillId="0" borderId="58" xfId="0" applyBorder="1"/>
    <xf numFmtId="0" fontId="6" fillId="0" borderId="59" xfId="0" applyFont="1" applyBorder="1" applyAlignment="1">
      <alignment horizontal="center"/>
    </xf>
    <xf numFmtId="165" fontId="11" fillId="0" borderId="60" xfId="0" applyNumberFormat="1" applyFont="1" applyBorder="1" applyAlignment="1">
      <alignment horizontal="center"/>
    </xf>
    <xf numFmtId="165" fontId="11" fillId="0" borderId="61" xfId="0" applyNumberFormat="1" applyFont="1" applyBorder="1" applyAlignment="1">
      <alignment horizontal="center"/>
    </xf>
    <xf numFmtId="165" fontId="11" fillId="0" borderId="62" xfId="0" applyNumberFormat="1" applyFont="1" applyBorder="1" applyAlignment="1">
      <alignment horizontal="center"/>
    </xf>
    <xf numFmtId="165" fontId="11" fillId="0" borderId="63" xfId="0" applyNumberFormat="1" applyFont="1" applyBorder="1" applyAlignment="1">
      <alignment horizontal="center"/>
    </xf>
    <xf numFmtId="165" fontId="11" fillId="0" borderId="58" xfId="0" applyNumberFormat="1" applyFont="1" applyBorder="1" applyAlignment="1">
      <alignment horizontal="center"/>
    </xf>
    <xf numFmtId="9" fontId="11" fillId="0" borderId="64" xfId="1" applyFont="1" applyBorder="1" applyAlignment="1">
      <alignment horizontal="center"/>
    </xf>
    <xf numFmtId="166" fontId="11" fillId="0" borderId="58" xfId="0" applyNumberFormat="1" applyFont="1" applyBorder="1" applyAlignment="1">
      <alignment horizontal="center"/>
    </xf>
    <xf numFmtId="166" fontId="11" fillId="0" borderId="65" xfId="0" applyNumberFormat="1" applyFont="1" applyBorder="1" applyAlignment="1">
      <alignment horizontal="center"/>
    </xf>
    <xf numFmtId="9" fontId="9" fillId="0" borderId="58" xfId="0" applyNumberFormat="1" applyFont="1" applyBorder="1" applyAlignment="1">
      <alignment horizontal="center"/>
    </xf>
    <xf numFmtId="166" fontId="9" fillId="0" borderId="59" xfId="0" applyNumberFormat="1" applyFont="1" applyBorder="1" applyAlignment="1">
      <alignment horizontal="center"/>
    </xf>
    <xf numFmtId="166" fontId="9" fillId="0" borderId="65" xfId="0" applyNumberFormat="1" applyFont="1" applyBorder="1" applyAlignment="1">
      <alignment horizontal="center"/>
    </xf>
    <xf numFmtId="166" fontId="11" fillId="2" borderId="57" xfId="0" applyNumberFormat="1" applyFont="1" applyFill="1" applyBorder="1" applyAlignment="1">
      <alignment horizontal="center"/>
    </xf>
    <xf numFmtId="166" fontId="11" fillId="0" borderId="59" xfId="0" applyNumberFormat="1" applyFont="1" applyBorder="1" applyAlignment="1">
      <alignment horizontal="center"/>
    </xf>
    <xf numFmtId="9" fontId="11" fillId="0" borderId="57" xfId="0" applyNumberFormat="1" applyFont="1" applyBorder="1"/>
    <xf numFmtId="9" fontId="9" fillId="0" borderId="63" xfId="0" applyNumberFormat="1" applyFont="1" applyBorder="1" applyAlignment="1">
      <alignment horizontal="center"/>
    </xf>
    <xf numFmtId="166" fontId="9" fillId="0" borderId="66" xfId="0" applyNumberFormat="1" applyFont="1" applyBorder="1" applyAlignment="1">
      <alignment horizontal="center"/>
    </xf>
    <xf numFmtId="0" fontId="0" fillId="0" borderId="59" xfId="0" applyBorder="1"/>
    <xf numFmtId="0" fontId="0" fillId="0" borderId="67" xfId="0" applyBorder="1" applyAlignment="1">
      <alignment horizontal="center"/>
    </xf>
    <xf numFmtId="0" fontId="9" fillId="0" borderId="68" xfId="0" applyFont="1" applyBorder="1" applyAlignment="1">
      <alignment horizontal="center"/>
    </xf>
    <xf numFmtId="0" fontId="0" fillId="0" borderId="69" xfId="0" applyBorder="1" applyAlignment="1">
      <alignment horizontal="center"/>
    </xf>
    <xf numFmtId="0" fontId="9" fillId="0" borderId="70" xfId="0" applyFont="1" applyBorder="1" applyAlignment="1">
      <alignment horizontal="center"/>
    </xf>
    <xf numFmtId="0" fontId="10" fillId="0" borderId="70" xfId="0" applyFont="1" applyBorder="1"/>
    <xf numFmtId="0" fontId="11" fillId="0" borderId="71" xfId="0" applyFont="1" applyBorder="1"/>
    <xf numFmtId="0" fontId="0" fillId="0" borderId="71" xfId="0" applyBorder="1"/>
    <xf numFmtId="0" fontId="0" fillId="0" borderId="70" xfId="0" applyBorder="1"/>
    <xf numFmtId="0" fontId="0" fillId="0" borderId="72" xfId="0" applyBorder="1"/>
    <xf numFmtId="0" fontId="0" fillId="0" borderId="73" xfId="0" applyBorder="1"/>
    <xf numFmtId="165" fontId="11" fillId="0" borderId="74" xfId="0" applyNumberFormat="1" applyFont="1" applyBorder="1" applyAlignment="1">
      <alignment horizontal="center"/>
    </xf>
    <xf numFmtId="165" fontId="11" fillId="0" borderId="75" xfId="0" applyNumberFormat="1" applyFont="1" applyBorder="1" applyAlignment="1">
      <alignment horizontal="center"/>
    </xf>
    <xf numFmtId="165" fontId="11" fillId="0" borderId="76" xfId="0" applyNumberFormat="1" applyFont="1" applyBorder="1" applyAlignment="1">
      <alignment horizontal="center"/>
    </xf>
    <xf numFmtId="165" fontId="11" fillId="0" borderId="77" xfId="0" applyNumberFormat="1" applyFont="1" applyBorder="1" applyAlignment="1">
      <alignment horizontal="center"/>
    </xf>
    <xf numFmtId="165" fontId="11" fillId="0" borderId="72" xfId="0" applyNumberFormat="1" applyFont="1" applyBorder="1" applyAlignment="1">
      <alignment horizontal="center"/>
    </xf>
    <xf numFmtId="9" fontId="11" fillId="0" borderId="78" xfId="1" applyFont="1" applyBorder="1" applyAlignment="1">
      <alignment horizontal="center"/>
    </xf>
    <xf numFmtId="166" fontId="11" fillId="0" borderId="72" xfId="0" applyNumberFormat="1" applyFont="1" applyBorder="1" applyAlignment="1">
      <alignment horizontal="center"/>
    </xf>
    <xf numFmtId="166" fontId="11" fillId="0" borderId="79" xfId="0" applyNumberFormat="1" applyFont="1" applyBorder="1" applyAlignment="1">
      <alignment horizontal="center"/>
    </xf>
    <xf numFmtId="9" fontId="9" fillId="0" borderId="72" xfId="0" applyNumberFormat="1" applyFont="1" applyBorder="1" applyAlignment="1">
      <alignment horizontal="center"/>
    </xf>
    <xf numFmtId="166" fontId="9" fillId="0" borderId="80" xfId="0" applyNumberFormat="1" applyFont="1" applyBorder="1" applyAlignment="1">
      <alignment horizontal="center"/>
    </xf>
    <xf numFmtId="166" fontId="9" fillId="0" borderId="79" xfId="0" applyNumberFormat="1" applyFont="1" applyBorder="1" applyAlignment="1">
      <alignment horizontal="center"/>
    </xf>
    <xf numFmtId="166" fontId="11" fillId="2" borderId="71" xfId="0" applyNumberFormat="1" applyFont="1" applyFill="1" applyBorder="1" applyAlignment="1">
      <alignment horizontal="center"/>
    </xf>
    <xf numFmtId="166" fontId="11" fillId="0" borderId="73" xfId="0" applyNumberFormat="1" applyFont="1" applyBorder="1" applyAlignment="1">
      <alignment horizontal="center"/>
    </xf>
    <xf numFmtId="166" fontId="11" fillId="0" borderId="81" xfId="0" applyNumberFormat="1" applyFont="1" applyBorder="1" applyAlignment="1">
      <alignment horizontal="center"/>
    </xf>
    <xf numFmtId="0" fontId="0" fillId="0" borderId="82" xfId="0" applyBorder="1"/>
    <xf numFmtId="0" fontId="6" fillId="3" borderId="83" xfId="0" applyFont="1" applyFill="1" applyBorder="1" applyAlignment="1">
      <alignment horizontal="center" vertical="center"/>
    </xf>
    <xf numFmtId="0" fontId="0" fillId="3" borderId="83" xfId="0" applyFill="1" applyBorder="1"/>
    <xf numFmtId="0" fontId="0" fillId="3" borderId="12" xfId="0" applyFill="1" applyBorder="1"/>
    <xf numFmtId="49" fontId="11" fillId="3" borderId="83" xfId="0" applyNumberFormat="1" applyFont="1" applyFill="1" applyBorder="1"/>
    <xf numFmtId="0" fontId="11" fillId="3" borderId="83" xfId="0" applyFont="1" applyFill="1" applyBorder="1"/>
    <xf numFmtId="0" fontId="11" fillId="3" borderId="84" xfId="0" applyFont="1" applyFill="1" applyBorder="1"/>
    <xf numFmtId="166" fontId="12" fillId="4" borderId="48" xfId="0" applyNumberFormat="1" applyFont="1" applyFill="1" applyBorder="1" applyAlignment="1">
      <alignment horizontal="center" vertical="center"/>
    </xf>
    <xf numFmtId="166" fontId="12" fillId="4" borderId="85" xfId="0" applyNumberFormat="1" applyFont="1" applyFill="1" applyBorder="1" applyAlignment="1">
      <alignment horizontal="center" vertical="center"/>
    </xf>
    <xf numFmtId="0" fontId="13" fillId="0" borderId="86" xfId="0" applyFont="1" applyBorder="1" applyAlignment="1">
      <alignment horizontal="center" wrapText="1"/>
    </xf>
    <xf numFmtId="166" fontId="14" fillId="0" borderId="86" xfId="0" applyNumberFormat="1" applyFont="1" applyBorder="1" applyAlignment="1">
      <alignment horizontal="center" vertical="center" wrapText="1"/>
    </xf>
    <xf numFmtId="166" fontId="14" fillId="0" borderId="86" xfId="0" applyNumberFormat="1" applyFont="1" applyBorder="1" applyAlignment="1">
      <alignment horizontal="center" vertical="center"/>
    </xf>
    <xf numFmtId="166" fontId="12" fillId="2" borderId="11" xfId="0" applyNumberFormat="1" applyFont="1" applyFill="1" applyBorder="1" applyAlignment="1">
      <alignment horizontal="center" vertical="center"/>
    </xf>
    <xf numFmtId="166" fontId="12" fillId="4" borderId="5" xfId="0" applyNumberFormat="1" applyFont="1" applyFill="1" applyBorder="1" applyAlignment="1">
      <alignment horizontal="center" vertical="center"/>
    </xf>
    <xf numFmtId="0" fontId="15" fillId="3" borderId="87" xfId="0" applyFont="1" applyFill="1" applyBorder="1"/>
    <xf numFmtId="0" fontId="16" fillId="3" borderId="88" xfId="0" applyFont="1" applyFill="1" applyBorder="1"/>
    <xf numFmtId="0" fontId="15" fillId="3" borderId="52" xfId="0" applyFont="1" applyFill="1" applyBorder="1"/>
    <xf numFmtId="0" fontId="15" fillId="3" borderId="88" xfId="0" applyFont="1" applyFill="1" applyBorder="1"/>
    <xf numFmtId="0" fontId="15" fillId="3" borderId="89" xfId="0" applyFont="1" applyFill="1" applyBorder="1"/>
    <xf numFmtId="0" fontId="15" fillId="3" borderId="10" xfId="0" applyFont="1" applyFill="1" applyBorder="1"/>
    <xf numFmtId="0" fontId="15" fillId="3" borderId="90" xfId="0" applyFont="1" applyFill="1" applyBorder="1"/>
    <xf numFmtId="0" fontId="15" fillId="3" borderId="91" xfId="0" applyFont="1" applyFill="1" applyBorder="1"/>
    <xf numFmtId="0" fontId="7" fillId="0" borderId="14" xfId="0" applyFont="1" applyBorder="1"/>
    <xf numFmtId="0" fontId="1" fillId="0" borderId="92" xfId="0" applyFont="1" applyBorder="1" applyAlignment="1">
      <alignment horizontal="center" vertical="center" wrapText="1"/>
    </xf>
    <xf numFmtId="0" fontId="1" fillId="0" borderId="93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 wrapText="1"/>
    </xf>
    <xf numFmtId="0" fontId="15" fillId="2" borderId="10" xfId="0" applyFont="1" applyFill="1" applyBorder="1"/>
    <xf numFmtId="0" fontId="9" fillId="0" borderId="95" xfId="0" applyFont="1" applyBorder="1" applyAlignment="1">
      <alignment horizontal="center"/>
    </xf>
    <xf numFmtId="49" fontId="0" fillId="0" borderId="56" xfId="0" applyNumberFormat="1" applyBorder="1"/>
    <xf numFmtId="49" fontId="0" fillId="0" borderId="57" xfId="0" applyNumberFormat="1" applyBorder="1"/>
    <xf numFmtId="49" fontId="0" fillId="0" borderId="58" xfId="0" applyNumberFormat="1" applyBorder="1"/>
    <xf numFmtId="0" fontId="0" fillId="0" borderId="96" xfId="0" applyBorder="1"/>
    <xf numFmtId="0" fontId="0" fillId="0" borderId="97" xfId="0" applyBorder="1"/>
    <xf numFmtId="0" fontId="0" fillId="0" borderId="98" xfId="0" applyBorder="1"/>
    <xf numFmtId="166" fontId="11" fillId="0" borderId="99" xfId="0" applyNumberFormat="1" applyFont="1" applyBorder="1" applyAlignment="1">
      <alignment horizontal="center"/>
    </xf>
    <xf numFmtId="166" fontId="11" fillId="0" borderId="61" xfId="0" applyNumberFormat="1" applyFont="1" applyBorder="1" applyAlignment="1">
      <alignment horizontal="center"/>
    </xf>
    <xf numFmtId="166" fontId="11" fillId="0" borderId="100" xfId="0" applyNumberFormat="1" applyFont="1" applyBorder="1" applyAlignment="1">
      <alignment horizontal="center"/>
    </xf>
    <xf numFmtId="9" fontId="11" fillId="0" borderId="58" xfId="0" applyNumberFormat="1" applyFont="1" applyBorder="1" applyAlignment="1">
      <alignment horizontal="center"/>
    </xf>
    <xf numFmtId="166" fontId="11" fillId="0" borderId="101" xfId="0" applyNumberFormat="1" applyFont="1" applyBorder="1" applyAlignment="1">
      <alignment horizontal="center"/>
    </xf>
    <xf numFmtId="166" fontId="11" fillId="0" borderId="28" xfId="0" applyNumberFormat="1" applyFont="1" applyBorder="1" applyAlignment="1">
      <alignment horizontal="center"/>
    </xf>
    <xf numFmtId="10" fontId="11" fillId="0" borderId="27" xfId="0" applyNumberFormat="1" applyFont="1" applyBorder="1" applyAlignment="1">
      <alignment horizontal="center"/>
    </xf>
    <xf numFmtId="166" fontId="11" fillId="2" borderId="0" xfId="0" applyNumberFormat="1" applyFont="1" applyFill="1" applyAlignment="1">
      <alignment horizontal="center"/>
    </xf>
    <xf numFmtId="166" fontId="11" fillId="0" borderId="24" xfId="0" applyNumberFormat="1" applyFont="1" applyBorder="1" applyAlignment="1">
      <alignment horizontal="center"/>
    </xf>
    <xf numFmtId="166" fontId="11" fillId="0" borderId="26" xfId="0" applyNumberFormat="1" applyFont="1" applyBorder="1" applyAlignment="1">
      <alignment horizontal="center"/>
    </xf>
    <xf numFmtId="10" fontId="11" fillId="0" borderId="63" xfId="0" applyNumberFormat="1" applyFont="1" applyBorder="1" applyAlignment="1">
      <alignment horizontal="center"/>
    </xf>
    <xf numFmtId="0" fontId="9" fillId="0" borderId="102" xfId="0" applyFont="1" applyBorder="1" applyAlignment="1">
      <alignment horizontal="center"/>
    </xf>
    <xf numFmtId="49" fontId="0" fillId="0" borderId="70" xfId="0" applyNumberFormat="1" applyBorder="1"/>
    <xf numFmtId="49" fontId="0" fillId="0" borderId="71" xfId="0" applyNumberFormat="1" applyBorder="1"/>
    <xf numFmtId="49" fontId="0" fillId="0" borderId="72" xfId="0" applyNumberFormat="1" applyBorder="1"/>
    <xf numFmtId="166" fontId="11" fillId="0" borderId="103" xfId="0" applyNumberFormat="1" applyFont="1" applyBorder="1" applyAlignment="1">
      <alignment horizontal="center"/>
    </xf>
    <xf numFmtId="166" fontId="11" fillId="0" borderId="75" xfId="0" applyNumberFormat="1" applyFont="1" applyBorder="1" applyAlignment="1">
      <alignment horizontal="center"/>
    </xf>
    <xf numFmtId="166" fontId="11" fillId="0" borderId="104" xfId="0" applyNumberFormat="1" applyFont="1" applyBorder="1" applyAlignment="1">
      <alignment horizontal="center"/>
    </xf>
    <xf numFmtId="9" fontId="11" fillId="0" borderId="72" xfId="0" applyNumberFormat="1" applyFont="1" applyBorder="1" applyAlignment="1">
      <alignment horizontal="center"/>
    </xf>
    <xf numFmtId="166" fontId="11" fillId="0" borderId="35" xfId="0" applyNumberFormat="1" applyFont="1" applyBorder="1" applyAlignment="1">
      <alignment horizontal="center"/>
    </xf>
    <xf numFmtId="10" fontId="11" fillId="0" borderId="40" xfId="0" applyNumberFormat="1" applyFont="1" applyBorder="1" applyAlignment="1">
      <alignment horizontal="center"/>
    </xf>
    <xf numFmtId="166" fontId="11" fillId="0" borderId="39" xfId="0" applyNumberFormat="1" applyFont="1" applyBorder="1" applyAlignment="1">
      <alignment horizontal="center"/>
    </xf>
    <xf numFmtId="166" fontId="11" fillId="2" borderId="12" xfId="0" applyNumberFormat="1" applyFont="1" applyFill="1" applyBorder="1" applyAlignment="1">
      <alignment horizontal="center"/>
    </xf>
    <xf numFmtId="166" fontId="11" fillId="0" borderId="80" xfId="0" applyNumberFormat="1" applyFont="1" applyBorder="1" applyAlignment="1">
      <alignment horizontal="center"/>
    </xf>
    <xf numFmtId="0" fontId="17" fillId="0" borderId="0" xfId="0" applyFont="1" applyAlignment="1">
      <alignment vertical="center"/>
    </xf>
    <xf numFmtId="0" fontId="18" fillId="0" borderId="29" xfId="0" applyFont="1" applyBorder="1" applyAlignment="1">
      <alignment horizontal="center" vertical="center" wrapText="1"/>
    </xf>
    <xf numFmtId="166" fontId="14" fillId="0" borderId="29" xfId="0" applyNumberFormat="1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wrapText="1"/>
    </xf>
    <xf numFmtId="0" fontId="17" fillId="3" borderId="0" xfId="0" applyFont="1" applyFill="1" applyAlignment="1">
      <alignment vertical="center"/>
    </xf>
    <xf numFmtId="0" fontId="0" fillId="3" borderId="0" xfId="0" applyFill="1"/>
    <xf numFmtId="0" fontId="6" fillId="0" borderId="10" xfId="0" applyFont="1" applyBorder="1" applyAlignment="1">
      <alignment horizontal="center"/>
    </xf>
    <xf numFmtId="0" fontId="0" fillId="0" borderId="11" xfId="0" applyBorder="1"/>
    <xf numFmtId="0" fontId="7" fillId="3" borderId="86" xfId="0" applyFont="1" applyFill="1" applyBorder="1" applyAlignment="1">
      <alignment horizontal="center" vertical="center" wrapText="1"/>
    </xf>
    <xf numFmtId="166" fontId="19" fillId="3" borderId="9" xfId="0" applyNumberFormat="1" applyFont="1" applyFill="1" applyBorder="1" applyAlignment="1">
      <alignment horizontal="center"/>
    </xf>
    <xf numFmtId="166" fontId="19" fillId="3" borderId="11" xfId="0" applyNumberFormat="1" applyFont="1" applyFill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21" fillId="5" borderId="0" xfId="0" applyFont="1" applyFill="1" applyAlignment="1">
      <alignment horizontal="left" vertical="center"/>
    </xf>
    <xf numFmtId="14" fontId="21" fillId="5" borderId="0" xfId="0" applyNumberFormat="1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166" fontId="23" fillId="0" borderId="0" xfId="0" applyNumberFormat="1" applyFont="1" applyAlignment="1">
      <alignment horizontal="left" vertical="top"/>
    </xf>
    <xf numFmtId="0" fontId="23" fillId="0" borderId="5" xfId="0" applyFont="1" applyBorder="1" applyAlignment="1">
      <alignment horizontal="left" vertical="top"/>
    </xf>
    <xf numFmtId="0" fontId="7" fillId="3" borderId="105" xfId="0" applyFont="1" applyFill="1" applyBorder="1" applyAlignment="1">
      <alignment horizontal="center" vertical="center" wrapText="1"/>
    </xf>
    <xf numFmtId="166" fontId="19" fillId="3" borderId="20" xfId="0" applyNumberFormat="1" applyFont="1" applyFill="1" applyBorder="1" applyAlignment="1">
      <alignment horizontal="center"/>
    </xf>
    <xf numFmtId="166" fontId="19" fillId="3" borderId="8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14" fontId="22" fillId="5" borderId="0" xfId="0" applyNumberFormat="1" applyFont="1" applyFill="1" applyAlignment="1">
      <alignment horizontal="center" vertical="center"/>
    </xf>
    <xf numFmtId="0" fontId="22" fillId="5" borderId="0" xfId="0" applyFont="1" applyFill="1" applyAlignment="1">
      <alignment horizontal="left" vertical="center"/>
    </xf>
    <xf numFmtId="166" fontId="23" fillId="0" borderId="0" xfId="0" applyNumberFormat="1" applyFont="1" applyAlignment="1">
      <alignment horizontal="left" vertical="center"/>
    </xf>
    <xf numFmtId="166" fontId="23" fillId="0" borderId="5" xfId="0" applyNumberFormat="1" applyFont="1" applyBorder="1" applyAlignment="1">
      <alignment horizontal="left" vertical="center"/>
    </xf>
    <xf numFmtId="166" fontId="24" fillId="3" borderId="9" xfId="0" applyNumberFormat="1" applyFont="1" applyFill="1" applyBorder="1" applyAlignment="1">
      <alignment horizontal="center"/>
    </xf>
    <xf numFmtId="166" fontId="24" fillId="3" borderId="11" xfId="0" applyNumberFormat="1" applyFont="1" applyFill="1" applyBorder="1" applyAlignment="1">
      <alignment horizontal="center"/>
    </xf>
    <xf numFmtId="0" fontId="19" fillId="3" borderId="10" xfId="0" applyFont="1" applyFill="1" applyBorder="1"/>
    <xf numFmtId="0" fontId="19" fillId="3" borderId="11" xfId="0" applyFont="1" applyFill="1" applyBorder="1"/>
    <xf numFmtId="0" fontId="21" fillId="5" borderId="0" xfId="0" applyFont="1" applyFill="1" applyAlignment="1">
      <alignment horizontal="center" vertical="center"/>
    </xf>
    <xf numFmtId="166" fontId="24" fillId="3" borderId="20" xfId="0" applyNumberFormat="1" applyFont="1" applyFill="1" applyBorder="1" applyAlignment="1">
      <alignment horizontal="center"/>
    </xf>
    <xf numFmtId="166" fontId="24" fillId="3" borderId="8" xfId="0" applyNumberFormat="1" applyFont="1" applyFill="1" applyBorder="1" applyAlignment="1">
      <alignment horizontal="center"/>
    </xf>
    <xf numFmtId="0" fontId="19" fillId="3" borderId="0" xfId="0" applyFont="1" applyFill="1"/>
    <xf numFmtId="0" fontId="19" fillId="3" borderId="5" xfId="0" applyFont="1" applyFill="1" applyBorder="1"/>
    <xf numFmtId="0" fontId="7" fillId="3" borderId="106" xfId="0" applyFont="1" applyFill="1" applyBorder="1" applyAlignment="1">
      <alignment horizontal="center" vertical="center" wrapText="1"/>
    </xf>
    <xf numFmtId="0" fontId="0" fillId="0" borderId="107" xfId="0" applyBorder="1"/>
    <xf numFmtId="0" fontId="0" fillId="0" borderId="108" xfId="0" applyBorder="1"/>
    <xf numFmtId="166" fontId="23" fillId="0" borderId="108" xfId="0" applyNumberFormat="1" applyFont="1" applyBorder="1" applyAlignment="1">
      <alignment horizontal="left" vertical="center"/>
    </xf>
    <xf numFmtId="166" fontId="23" fillId="0" borderId="109" xfId="0" applyNumberFormat="1" applyFont="1" applyBorder="1" applyAlignment="1">
      <alignment horizontal="left" vertical="center"/>
    </xf>
    <xf numFmtId="0" fontId="19" fillId="3" borderId="12" xfId="0" applyFont="1" applyFill="1" applyBorder="1"/>
    <xf numFmtId="0" fontId="19" fillId="3" borderId="8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099D368-DB41-473A-BEC6-A982EDAA6208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01660B8-18DE-47F4-9D8E-367CAEA70509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3B57970-40BC-4A98-9ED8-D7CF92BCB60A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D8B64730-33BF-422F-8004-322B24C6AB4A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E09FB792-B364-4F46-A153-2EDCD71674ED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0EAA2468-71C3-47AD-AA3B-0D746388F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BA1604C-8592-4105-8FFC-40C2B411FF48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087F53B-96B3-4121-8E13-8EA382CDBBF0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6A44F5D-F6E8-4C37-AD6F-2927CA7A43A4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55604972-25D9-46A6-BF3D-57507C541FE3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720119C7-04E4-45BA-A157-AA22EBAE02B6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1C0E730C-C438-44B3-AD40-47704C8F4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8F7092-246D-49E4-B118-B95DF27E5E1D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FB886C1-5E2F-4A49-B809-CD2030552758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641C7DC-08CF-4E02-9B3F-648609B9AC23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765B2DF5-3596-4CFB-8E94-092BC5D58009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4EFF6DD2-F832-4A78-8478-6295F27FFBD7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70E98BD6-B1C9-4C75-B3E2-35023BC82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11C1F42-0171-4998-A3A0-4D632C8C9B01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C7C05E9-AFBD-450B-9BB5-320C2DABF38F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DAC2A3-AD6E-4462-BB02-851EA299B58E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70735E4A-BD9D-43F2-98BC-C920E28AEEF3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41D34028-AFD4-4632-BF23-0F4E1AEA8E2A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E2174760-486A-4DCA-ADDC-077C343BD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F0B9B47-BE82-4AA3-9C57-C5C7A24B976E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E160E89-6829-4797-8353-C10DAAFBCC45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967B74E-29FA-416B-81EB-55455A42E6CF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CEA8D28E-A6DC-4475-A37B-73FF809DBDA7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8F3E2F89-0B26-49BF-8BA0-0FAF26C183CD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02A799DB-CD88-4C5C-89B0-023C44EB1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EFDCC9B-19E3-4FC5-98F5-0160B96068EC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08ABECB-1F1D-4AE1-A2ED-AB888BBB25ED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463CEDB-AEEF-4D97-B6E0-2BBD09ED0DFA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B27D8CA6-5EC0-41E4-9137-BF134CEE35E1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22</xdr:row>
      <xdr:rowOff>9525</xdr:rowOff>
    </xdr:from>
    <xdr:to>
      <xdr:col>6</xdr:col>
      <xdr:colOff>38100</xdr:colOff>
      <xdr:row>27</xdr:row>
      <xdr:rowOff>57150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8B729F86-2030-4D28-AC3B-5997A52D00C3}"/>
            </a:ext>
          </a:extLst>
        </xdr:cNvPr>
        <xdr:cNvSpPr txBox="1">
          <a:spLocks noChangeArrowheads="1"/>
        </xdr:cNvSpPr>
      </xdr:nvSpPr>
      <xdr:spPr bwMode="auto">
        <a:xfrm>
          <a:off x="942975" y="4562475"/>
          <a:ext cx="2524125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Note: To add rows for additional elements: Copy entire row, then Insert Copied Cells.</a:t>
          </a:r>
          <a:endParaRPr lang="en-US"/>
        </a:p>
      </xdr:txBody>
    </xdr:sp>
    <xdr:clientData fPrintsWithSheet="0"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9F2305FD-86A6-4D27-82B0-A7C6D941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38</xdr:row>
      <xdr:rowOff>114300</xdr:rowOff>
    </xdr:from>
    <xdr:to>
      <xdr:col>29</xdr:col>
      <xdr:colOff>381000</xdr:colOff>
      <xdr:row>40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C29382A-1A84-4679-9C8F-5F33751C7FB4}"/>
            </a:ext>
          </a:extLst>
        </xdr:cNvPr>
        <xdr:cNvSpPr>
          <a:spLocks noChangeArrowheads="1"/>
        </xdr:cNvSpPr>
      </xdr:nvSpPr>
      <xdr:spPr bwMode="auto">
        <a:xfrm>
          <a:off x="16478250" y="8410575"/>
          <a:ext cx="1390650" cy="504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29</xdr:col>
      <xdr:colOff>352425</xdr:colOff>
      <xdr:row>7</xdr:row>
      <xdr:rowOff>66675</xdr:rowOff>
    </xdr:from>
    <xdr:to>
      <xdr:col>29</xdr:col>
      <xdr:colOff>619125</xdr:colOff>
      <xdr:row>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41A2713-D092-486F-93A3-DD5B561A73FF}"/>
            </a:ext>
          </a:extLst>
        </xdr:cNvPr>
        <xdr:cNvSpPr>
          <a:spLocks noChangeArrowheads="1"/>
        </xdr:cNvSpPr>
      </xdr:nvSpPr>
      <xdr:spPr bwMode="auto">
        <a:xfrm>
          <a:off x="17840325" y="1609725"/>
          <a:ext cx="266700" cy="25717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342900</xdr:colOff>
      <xdr:row>41</xdr:row>
      <xdr:rowOff>133350</xdr:rowOff>
    </xdr:from>
    <xdr:to>
      <xdr:col>29</xdr:col>
      <xdr:colOff>381000</xdr:colOff>
      <xdr:row>44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6C74DA0-662F-4733-B04A-548285AC3021}"/>
            </a:ext>
          </a:extLst>
        </xdr:cNvPr>
        <xdr:cNvSpPr>
          <a:spLocks noChangeArrowheads="1"/>
        </xdr:cNvSpPr>
      </xdr:nvSpPr>
      <xdr:spPr bwMode="auto">
        <a:xfrm>
          <a:off x="16459200" y="9077325"/>
          <a:ext cx="1409700" cy="533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0</xdr:col>
      <xdr:colOff>200025</xdr:colOff>
      <xdr:row>18</xdr:row>
      <xdr:rowOff>9525</xdr:rowOff>
    </xdr:from>
    <xdr:to>
      <xdr:col>0</xdr:col>
      <xdr:colOff>361950</xdr:colOff>
      <xdr:row>18</xdr:row>
      <xdr:rowOff>161925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id="{46B77DF7-D550-4A14-962A-1DAAD3582ECA}"/>
            </a:ext>
          </a:extLst>
        </xdr:cNvPr>
        <xdr:cNvSpPr>
          <a:spLocks noChangeArrowheads="1"/>
        </xdr:cNvSpPr>
      </xdr:nvSpPr>
      <xdr:spPr bwMode="auto">
        <a:xfrm>
          <a:off x="200025" y="3800475"/>
          <a:ext cx="161925" cy="15240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104775</xdr:colOff>
      <xdr:row>0</xdr:row>
      <xdr:rowOff>238125</xdr:rowOff>
    </xdr:from>
    <xdr:to>
      <xdr:col>4</xdr:col>
      <xdr:colOff>47625</xdr:colOff>
      <xdr:row>1</xdr:row>
      <xdr:rowOff>219075</xdr:rowOff>
    </xdr:to>
    <xdr:pic>
      <xdr:nvPicPr>
        <xdr:cNvPr id="7" name="Picture 19" descr="DelphiLogo">
          <a:extLst>
            <a:ext uri="{FF2B5EF4-FFF2-40B4-BE49-F238E27FC236}">
              <a16:creationId xmlns:a16="http://schemas.microsoft.com/office/drawing/2014/main" id="{97D3FF2B-F1A7-4602-9D5D-5CB32EBF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238125"/>
          <a:ext cx="2152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5818-4E4B-4972-A16A-D0AE4EED6417}">
  <sheetPr codeName="Feuil1">
    <pageSetUpPr fitToPage="1"/>
  </sheetPr>
  <dimension ref="A1:AM48"/>
  <sheetViews>
    <sheetView showGridLines="0" zoomScale="75" zoomScaleNormal="75" zoomScaleSheetLayoutView="67" workbookViewId="0">
      <selection activeCell="K21" sqref="K21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>
        <v>100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>
        <v>120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>
        <v>130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>
        <v>115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>
        <v>119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>
        <v>122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>
        <v>135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>
        <v>150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>
        <v>167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6FAEA-5F83-4928-AF83-764843F8CB7C}">
  <sheetPr codeName="Feuil2">
    <pageSetUpPr fitToPage="1"/>
  </sheetPr>
  <dimension ref="A1:AM48"/>
  <sheetViews>
    <sheetView showGridLines="0" zoomScale="75" zoomScaleNormal="75" zoomScaleSheetLayoutView="67" workbookViewId="0">
      <selection activeCell="K21" sqref="K21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>
        <v>101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>
        <v>111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>
        <v>113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>
        <v>119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>
        <v>125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>
        <v>124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>
        <v>122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>
        <v>100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>
        <v>101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D233B-DB7C-4FC0-B3E4-865FC6D6EA75}">
  <sheetPr codeName="Feuil3">
    <pageSetUpPr fitToPage="1"/>
  </sheetPr>
  <dimension ref="A1:AM48"/>
  <sheetViews>
    <sheetView showGridLines="0" tabSelected="1" zoomScale="75" zoomScaleNormal="75" zoomScaleSheetLayoutView="67" workbookViewId="0">
      <selection activeCell="H22" sqref="H22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 t="s">
        <v>42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 t="s">
        <v>44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 t="s">
        <v>48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 t="s">
        <v>42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 t="s">
        <v>44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 t="s">
        <v>48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 t="s">
        <v>42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 t="s">
        <v>44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 t="s">
        <v>48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0A472-DC66-4485-BCC6-B9C56627A814}">
  <sheetPr codeName="Feuil4">
    <pageSetUpPr fitToPage="1"/>
  </sheetPr>
  <dimension ref="A1:AM48"/>
  <sheetViews>
    <sheetView showGridLines="0" zoomScale="75" zoomScaleNormal="75" zoomScaleSheetLayoutView="67" workbookViewId="0">
      <selection activeCell="H22" sqref="H22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 t="s">
        <v>42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 t="s">
        <v>44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 t="s">
        <v>48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 t="s">
        <v>42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 t="s">
        <v>44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 t="s">
        <v>48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 t="s">
        <v>42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 t="s">
        <v>44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 t="s">
        <v>48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A6B1A-1F39-4C73-85F5-73F61D74AD81}">
  <sheetPr codeName="Feuil5">
    <pageSetUpPr fitToPage="1"/>
  </sheetPr>
  <dimension ref="A1:AM48"/>
  <sheetViews>
    <sheetView showGridLines="0" zoomScale="75" zoomScaleNormal="75" zoomScaleSheetLayoutView="67" workbookViewId="0">
      <selection activeCell="H22" sqref="H22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 t="s">
        <v>42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 t="s">
        <v>44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 t="s">
        <v>48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 t="s">
        <v>42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 t="s">
        <v>44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 t="s">
        <v>48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 t="s">
        <v>42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 t="s">
        <v>44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 t="s">
        <v>48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0D96-79EC-4BC0-9527-C35DF66BE5A5}">
  <sheetPr codeName="Feuil6">
    <pageSetUpPr fitToPage="1"/>
  </sheetPr>
  <dimension ref="A1:AM48"/>
  <sheetViews>
    <sheetView showGridLines="0" zoomScale="75" zoomScaleNormal="75" zoomScaleSheetLayoutView="67" workbookViewId="0">
      <selection activeCell="H22" sqref="H22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 t="s">
        <v>42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 t="s">
        <v>44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 t="s">
        <v>48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 t="s">
        <v>42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 t="s">
        <v>44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 t="s">
        <v>48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 t="s">
        <v>42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 t="s">
        <v>44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 t="s">
        <v>48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6EA3D-A20C-4D38-B5B0-CAAB23475014}">
  <sheetPr codeName="Feuil7">
    <pageSetUpPr fitToPage="1"/>
  </sheetPr>
  <dimension ref="A1:AM48"/>
  <sheetViews>
    <sheetView showGridLines="0" topLeftCell="A5" zoomScale="75" zoomScaleNormal="75" zoomScaleSheetLayoutView="67" workbookViewId="0">
      <selection activeCell="K12" sqref="K12:K20"/>
    </sheetView>
  </sheetViews>
  <sheetFormatPr baseColWidth="10" defaultColWidth="9.33203125" defaultRowHeight="10.5"/>
  <cols>
    <col min="1" max="1" width="9.5" customWidth="1"/>
    <col min="2" max="2" width="7.83203125" bestFit="1" customWidth="1"/>
    <col min="3" max="3" width="12.6640625" customWidth="1"/>
    <col min="4" max="4" width="8.6640625" customWidth="1"/>
    <col min="5" max="6" width="10.6640625" customWidth="1"/>
    <col min="7" max="7" width="11.33203125" customWidth="1"/>
    <col min="8" max="8" width="8.1640625" customWidth="1"/>
    <col min="9" max="10" width="10" customWidth="1"/>
    <col min="11" max="11" width="39.33203125" customWidth="1"/>
    <col min="12" max="17" width="8" customWidth="1"/>
    <col min="18" max="21" width="8" hidden="1" customWidth="1"/>
    <col min="22" max="22" width="8" customWidth="1"/>
    <col min="23" max="23" width="10" customWidth="1"/>
    <col min="24" max="24" width="9.33203125" customWidth="1"/>
    <col min="25" max="25" width="12.83203125" customWidth="1"/>
    <col min="26" max="27" width="11.5" customWidth="1"/>
    <col min="28" max="28" width="14.6640625" customWidth="1"/>
    <col min="30" max="30" width="13.6640625" customWidth="1"/>
    <col min="31" max="31" width="21" hidden="1" customWidth="1"/>
    <col min="32" max="39" width="11.5" hidden="1" customWidth="1"/>
  </cols>
  <sheetData>
    <row r="1" spans="1:39" ht="20.25" thickTop="1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5"/>
      <c r="AE1" s="3"/>
      <c r="AF1" s="3"/>
      <c r="AG1" s="3"/>
      <c r="AH1" s="3"/>
      <c r="AI1" s="3"/>
      <c r="AJ1" s="3"/>
      <c r="AK1" s="3"/>
      <c r="AL1" s="3"/>
      <c r="AM1" s="5"/>
    </row>
    <row r="2" spans="1:39" ht="19.5">
      <c r="A2" s="6"/>
      <c r="C2" s="7"/>
      <c r="D2" s="7"/>
      <c r="E2" s="8"/>
      <c r="F2" s="7"/>
      <c r="G2" s="7"/>
      <c r="H2" s="7"/>
      <c r="K2" s="7"/>
      <c r="L2" s="7" t="s">
        <v>0</v>
      </c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"/>
      <c r="AE2" s="7"/>
      <c r="AF2" s="7"/>
      <c r="AG2" s="7"/>
      <c r="AH2" s="7"/>
      <c r="AI2" s="7"/>
      <c r="AJ2" s="7"/>
      <c r="AK2" s="7"/>
      <c r="AL2" s="7"/>
      <c r="AM2" s="9"/>
    </row>
    <row r="3" spans="1:39" ht="19.5">
      <c r="A3" s="6"/>
      <c r="C3" s="7"/>
      <c r="D3" s="7"/>
      <c r="F3" s="7"/>
      <c r="G3" s="7"/>
      <c r="H3" s="7"/>
      <c r="K3" s="7"/>
      <c r="L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D3" s="10"/>
      <c r="AE3" s="7"/>
      <c r="AF3" s="7"/>
      <c r="AG3" s="7"/>
      <c r="AH3" s="7"/>
      <c r="AI3" s="7"/>
      <c r="AJ3" s="7"/>
      <c r="AK3" s="7"/>
      <c r="AL3" s="7"/>
      <c r="AM3" s="9"/>
    </row>
    <row r="4" spans="1:39" ht="20.25" customHeight="1">
      <c r="A4" s="6"/>
      <c r="C4" s="11" t="s">
        <v>1</v>
      </c>
      <c r="D4" s="12" t="s">
        <v>2</v>
      </c>
      <c r="E4" s="12"/>
      <c r="F4" s="12"/>
      <c r="G4" s="12"/>
      <c r="H4" s="12"/>
      <c r="I4" s="12"/>
      <c r="J4" s="13"/>
      <c r="N4" s="14" t="s">
        <v>3</v>
      </c>
      <c r="O4" s="12" t="s">
        <v>4</v>
      </c>
      <c r="P4" s="12"/>
      <c r="Q4" s="12"/>
      <c r="R4" s="12"/>
      <c r="S4" s="12"/>
      <c r="T4" s="15"/>
      <c r="U4" s="15"/>
      <c r="V4" s="15"/>
      <c r="W4" s="14"/>
      <c r="X4" s="16"/>
      <c r="Y4" s="16"/>
      <c r="Z4" s="14" t="s">
        <v>5</v>
      </c>
      <c r="AA4" s="17" t="s">
        <v>6</v>
      </c>
      <c r="AB4" s="14" t="s">
        <v>7</v>
      </c>
      <c r="AC4" s="18">
        <v>39517</v>
      </c>
      <c r="AD4" s="19"/>
      <c r="AE4" s="14"/>
      <c r="AF4" s="14"/>
      <c r="AG4" s="14"/>
      <c r="AH4" s="14"/>
      <c r="AI4" s="14"/>
      <c r="AJ4" s="14"/>
      <c r="AK4" s="14"/>
      <c r="AL4" s="14"/>
      <c r="AM4" s="20"/>
    </row>
    <row r="5" spans="1:39" ht="11.25" customHeight="1" thickBot="1">
      <c r="A5" s="6"/>
      <c r="W5" s="21"/>
      <c r="Z5" s="21"/>
      <c r="AB5" s="21"/>
      <c r="AD5" s="10"/>
      <c r="AE5" s="21"/>
      <c r="AF5" s="21"/>
      <c r="AG5" s="21"/>
      <c r="AH5" s="21"/>
      <c r="AI5" s="21"/>
      <c r="AJ5" s="21"/>
      <c r="AK5" s="21"/>
      <c r="AL5" s="21"/>
      <c r="AM5" s="22"/>
    </row>
    <row r="6" spans="1:39" ht="19.5">
      <c r="A6" s="6"/>
      <c r="C6" s="11" t="s">
        <v>8</v>
      </c>
      <c r="D6" s="12" t="s">
        <v>9</v>
      </c>
      <c r="E6" s="12"/>
      <c r="F6" s="12"/>
      <c r="G6" s="12"/>
      <c r="H6" s="12"/>
      <c r="I6" s="12"/>
      <c r="J6" s="13"/>
      <c r="K6" s="23"/>
      <c r="N6" s="14" t="s">
        <v>10</v>
      </c>
      <c r="O6" s="24" t="s">
        <v>11</v>
      </c>
      <c r="P6" s="24"/>
      <c r="Q6" s="24"/>
      <c r="R6" s="24"/>
      <c r="S6" s="24"/>
      <c r="W6" s="14"/>
      <c r="X6" s="16"/>
      <c r="Y6" s="16"/>
      <c r="Z6" s="14" t="s">
        <v>12</v>
      </c>
      <c r="AA6" s="17" t="s">
        <v>13</v>
      </c>
      <c r="AB6" s="14" t="s">
        <v>14</v>
      </c>
      <c r="AC6" s="12" t="s">
        <v>15</v>
      </c>
      <c r="AD6" s="25"/>
      <c r="AE6" s="26" t="s">
        <v>16</v>
      </c>
      <c r="AF6" s="27"/>
      <c r="AG6" s="27"/>
      <c r="AH6" s="27"/>
      <c r="AI6" s="27"/>
      <c r="AJ6" s="27"/>
      <c r="AK6" s="27"/>
      <c r="AL6" s="27"/>
      <c r="AM6" s="28"/>
    </row>
    <row r="7" spans="1:39" ht="11.25" customHeight="1" thickBot="1">
      <c r="A7" s="6"/>
      <c r="AC7" s="29"/>
      <c r="AD7" s="30"/>
      <c r="AE7" s="31"/>
      <c r="AF7" s="32"/>
      <c r="AG7" s="32"/>
      <c r="AH7" s="32"/>
      <c r="AI7" s="32"/>
      <c r="AJ7" s="32"/>
      <c r="AK7" s="32"/>
      <c r="AL7" s="32"/>
      <c r="AM7" s="33"/>
    </row>
    <row r="8" spans="1:39" ht="24" customHeight="1">
      <c r="A8" s="6"/>
      <c r="D8" s="13"/>
      <c r="E8" s="13"/>
      <c r="F8" s="13"/>
      <c r="G8" s="13"/>
      <c r="H8" s="13"/>
      <c r="I8" s="13"/>
      <c r="J8" s="13"/>
      <c r="K8" s="34" t="s">
        <v>17</v>
      </c>
      <c r="L8" s="35" t="s">
        <v>18</v>
      </c>
      <c r="M8" s="36" t="s">
        <v>19</v>
      </c>
      <c r="N8" s="36" t="s">
        <v>20</v>
      </c>
      <c r="O8" s="36"/>
      <c r="P8" s="36"/>
      <c r="Q8" s="36"/>
      <c r="R8" s="36"/>
      <c r="S8" s="36"/>
      <c r="T8" s="36"/>
      <c r="U8" s="37"/>
      <c r="V8" s="26" t="s">
        <v>21</v>
      </c>
      <c r="W8" s="27"/>
      <c r="X8" s="27"/>
      <c r="Y8" s="28"/>
      <c r="AB8" s="38" t="s">
        <v>22</v>
      </c>
      <c r="AC8" s="39"/>
      <c r="AD8" s="40"/>
      <c r="AE8" s="41" t="s">
        <v>17</v>
      </c>
      <c r="AF8" s="42" t="s">
        <v>18</v>
      </c>
      <c r="AG8" s="43"/>
      <c r="AH8" s="42" t="s">
        <v>19</v>
      </c>
      <c r="AI8" s="43"/>
      <c r="AJ8" s="42" t="s">
        <v>20</v>
      </c>
      <c r="AK8" s="43"/>
      <c r="AL8" s="42"/>
      <c r="AM8" s="44"/>
    </row>
    <row r="9" spans="1:39" ht="6.75" customHeight="1" thickBot="1">
      <c r="A9" s="6"/>
      <c r="M9" s="45"/>
      <c r="N9" s="15"/>
      <c r="O9" s="15"/>
      <c r="P9" s="15"/>
      <c r="Q9" s="15"/>
      <c r="R9" s="15"/>
      <c r="S9" s="15"/>
      <c r="T9" s="15"/>
      <c r="U9" s="46"/>
      <c r="V9" s="47"/>
      <c r="W9" s="32"/>
      <c r="X9" s="32"/>
      <c r="Y9" s="33"/>
      <c r="Z9" s="15"/>
      <c r="AA9" s="15"/>
      <c r="AB9" s="48"/>
      <c r="AC9" s="15"/>
      <c r="AD9" s="10"/>
      <c r="AE9" s="49"/>
      <c r="AF9" s="50"/>
      <c r="AG9" s="51"/>
      <c r="AH9" s="50"/>
      <c r="AI9" s="51"/>
      <c r="AJ9" s="50"/>
      <c r="AK9" s="51"/>
      <c r="AL9" s="50"/>
      <c r="AM9" s="52"/>
    </row>
    <row r="10" spans="1:39" s="71" customFormat="1" ht="21" customHeight="1" thickBot="1">
      <c r="A10" s="53" t="s">
        <v>23</v>
      </c>
      <c r="B10" s="54" t="s">
        <v>24</v>
      </c>
      <c r="C10" s="55" t="s">
        <v>25</v>
      </c>
      <c r="D10" s="56"/>
      <c r="E10" s="56"/>
      <c r="F10" s="57"/>
      <c r="G10" s="55" t="s">
        <v>26</v>
      </c>
      <c r="H10" s="57"/>
      <c r="I10" s="55" t="s">
        <v>27</v>
      </c>
      <c r="J10" s="56"/>
      <c r="K10" s="58" t="s">
        <v>28</v>
      </c>
      <c r="L10" s="59">
        <v>1</v>
      </c>
      <c r="M10" s="59">
        <v>2</v>
      </c>
      <c r="N10" s="59">
        <v>3</v>
      </c>
      <c r="O10" s="59">
        <v>4</v>
      </c>
      <c r="P10" s="59">
        <v>5</v>
      </c>
      <c r="Q10" s="59">
        <v>6</v>
      </c>
      <c r="R10" s="59">
        <v>7</v>
      </c>
      <c r="S10" s="59">
        <v>8</v>
      </c>
      <c r="T10" s="59">
        <v>9</v>
      </c>
      <c r="U10" s="60">
        <v>10</v>
      </c>
      <c r="V10" s="61" t="s">
        <v>29</v>
      </c>
      <c r="W10" s="54" t="s">
        <v>30</v>
      </c>
      <c r="X10" s="54" t="s">
        <v>31</v>
      </c>
      <c r="Y10" s="62" t="s">
        <v>32</v>
      </c>
      <c r="Z10" s="26"/>
      <c r="AA10" s="28"/>
      <c r="AB10" s="63" t="s">
        <v>33</v>
      </c>
      <c r="AC10" s="64" t="s">
        <v>34</v>
      </c>
      <c r="AD10" s="65" t="str">
        <f>"=Weighted
Avg. Option"</f>
        <v>=Weighted
Avg. Option</v>
      </c>
      <c r="AE10" s="66" t="s">
        <v>35</v>
      </c>
      <c r="AF10" s="67">
        <v>0.5</v>
      </c>
      <c r="AG10" s="68"/>
      <c r="AH10" s="69">
        <v>0.3</v>
      </c>
      <c r="AI10" s="68"/>
      <c r="AJ10" s="69">
        <v>0.2</v>
      </c>
      <c r="AK10" s="68"/>
      <c r="AL10" s="69"/>
      <c r="AM10" s="70"/>
    </row>
    <row r="11" spans="1:39" s="71" customFormat="1" ht="20.25" customHeight="1" thickBot="1">
      <c r="A11" s="72"/>
      <c r="B11" s="73"/>
      <c r="C11" s="74"/>
      <c r="D11" s="75"/>
      <c r="E11" s="75"/>
      <c r="F11" s="76"/>
      <c r="G11" s="74"/>
      <c r="H11" s="76"/>
      <c r="I11" s="74"/>
      <c r="J11" s="75"/>
      <c r="K11" s="77"/>
      <c r="L11" s="78"/>
      <c r="M11" s="78"/>
      <c r="N11" s="78"/>
      <c r="O11" s="78"/>
      <c r="P11" s="78"/>
      <c r="Q11" s="78"/>
      <c r="R11" s="78"/>
      <c r="S11" s="78"/>
      <c r="T11" s="78"/>
      <c r="U11" s="79"/>
      <c r="V11" s="80"/>
      <c r="W11" s="73"/>
      <c r="X11" s="73"/>
      <c r="Y11" s="79"/>
      <c r="Z11" s="81" t="s">
        <v>36</v>
      </c>
      <c r="AA11" s="82" t="s">
        <v>37</v>
      </c>
      <c r="AB11" s="83"/>
      <c r="AC11" s="84"/>
      <c r="AD11" s="85"/>
      <c r="AE11" s="71" t="s">
        <v>38</v>
      </c>
      <c r="AF11" s="81" t="s">
        <v>36</v>
      </c>
      <c r="AG11" s="82" t="s">
        <v>37</v>
      </c>
      <c r="AH11" s="81" t="s">
        <v>36</v>
      </c>
      <c r="AI11" s="82" t="s">
        <v>37</v>
      </c>
      <c r="AJ11" s="81" t="s">
        <v>36</v>
      </c>
      <c r="AK11" s="82" t="s">
        <v>37</v>
      </c>
      <c r="AL11" s="81" t="s">
        <v>36</v>
      </c>
      <c r="AM11" s="86" t="s">
        <v>37</v>
      </c>
    </row>
    <row r="12" spans="1:39" ht="15" customHeight="1">
      <c r="A12" s="87"/>
      <c r="B12" s="88">
        <v>1</v>
      </c>
      <c r="C12" s="89" t="s">
        <v>39</v>
      </c>
      <c r="D12" s="90"/>
      <c r="E12" s="90"/>
      <c r="F12" s="91"/>
      <c r="G12" s="92" t="s">
        <v>40</v>
      </c>
      <c r="H12" s="93"/>
      <c r="I12" s="91" t="s">
        <v>41</v>
      </c>
      <c r="J12" s="91"/>
      <c r="K12" s="94" t="s">
        <v>42</v>
      </c>
      <c r="L12" s="95">
        <v>35</v>
      </c>
      <c r="M12" s="96">
        <v>36</v>
      </c>
      <c r="N12" s="96">
        <v>36</v>
      </c>
      <c r="O12" s="96">
        <v>37</v>
      </c>
      <c r="P12" s="96">
        <v>37</v>
      </c>
      <c r="Q12" s="96">
        <v>36</v>
      </c>
      <c r="R12" s="96"/>
      <c r="S12" s="96"/>
      <c r="T12" s="96"/>
      <c r="U12" s="97"/>
      <c r="V12" s="98">
        <f t="shared" ref="V12:V22" si="0">IF(L12="","",AVERAGE(L12:U12))</f>
        <v>36.166666666666664</v>
      </c>
      <c r="W12" s="99">
        <f t="shared" ref="W12:W31" si="1">IF(V12="","",IF(OR(V12&lt;30,V12=30),V12*0.9,V12*0.95))</f>
        <v>34.358333333333327</v>
      </c>
      <c r="X12" s="99">
        <f t="shared" ref="X12:X31" si="2">IF(V12="","",IF(OR(V12&lt;30,V12=30),V12*1.1,V12*1.05))</f>
        <v>37.975000000000001</v>
      </c>
      <c r="Y12" s="100"/>
      <c r="Z12" s="101">
        <v>36</v>
      </c>
      <c r="AA12" s="102"/>
      <c r="AB12" s="103"/>
      <c r="AC12" s="104"/>
      <c r="AD12" s="105" t="str">
        <f t="shared" ref="AD12:AD31" si="3">IF(AC12="","",AC12*AB12)</f>
        <v/>
      </c>
      <c r="AE12" s="106"/>
      <c r="AF12" s="107">
        <f>+Z12</f>
        <v>36</v>
      </c>
      <c r="AG12" s="107"/>
      <c r="AH12" s="107">
        <f>+Z12</f>
        <v>36</v>
      </c>
      <c r="AI12" s="107"/>
      <c r="AJ12" s="107">
        <f>+Z12</f>
        <v>36</v>
      </c>
      <c r="AK12" s="107"/>
      <c r="AL12" s="107"/>
      <c r="AM12" s="108"/>
    </row>
    <row r="13" spans="1:39" ht="15" customHeight="1">
      <c r="A13" s="109"/>
      <c r="B13" s="110">
        <v>2</v>
      </c>
      <c r="C13" s="111" t="s">
        <v>43</v>
      </c>
      <c r="D13" s="112"/>
      <c r="E13" s="112"/>
      <c r="F13" s="113"/>
      <c r="G13" s="114" t="s">
        <v>40</v>
      </c>
      <c r="H13" s="115"/>
      <c r="I13" s="113" t="s">
        <v>41</v>
      </c>
      <c r="J13" s="113"/>
      <c r="K13" s="116" t="s">
        <v>44</v>
      </c>
      <c r="L13" s="117">
        <v>19</v>
      </c>
      <c r="M13" s="118">
        <v>20</v>
      </c>
      <c r="N13" s="118">
        <v>19</v>
      </c>
      <c r="O13" s="118">
        <v>21</v>
      </c>
      <c r="P13" s="118">
        <v>20</v>
      </c>
      <c r="Q13" s="118"/>
      <c r="R13" s="118"/>
      <c r="S13" s="118"/>
      <c r="T13" s="118"/>
      <c r="U13" s="119"/>
      <c r="V13" s="120">
        <f t="shared" si="0"/>
        <v>19.8</v>
      </c>
      <c r="W13" s="121">
        <f t="shared" si="1"/>
        <v>17.82</v>
      </c>
      <c r="X13" s="121">
        <f t="shared" si="2"/>
        <v>21.78</v>
      </c>
      <c r="Y13" s="122"/>
      <c r="Z13" s="123">
        <v>19</v>
      </c>
      <c r="AA13" s="124"/>
      <c r="AB13" s="125"/>
      <c r="AC13" s="126"/>
      <c r="AD13" s="127" t="str">
        <f t="shared" si="3"/>
        <v/>
      </c>
      <c r="AE13" s="128"/>
      <c r="AF13" s="129">
        <f>+Z13</f>
        <v>19</v>
      </c>
      <c r="AG13" s="129"/>
      <c r="AH13" s="129">
        <f>+Z13</f>
        <v>19</v>
      </c>
      <c r="AI13" s="129"/>
      <c r="AJ13" s="129">
        <f>+Z13</f>
        <v>19</v>
      </c>
      <c r="AK13" s="129"/>
      <c r="AL13" s="129"/>
      <c r="AM13" s="124"/>
    </row>
    <row r="14" spans="1:39" ht="15" customHeight="1">
      <c r="A14" s="109"/>
      <c r="B14" s="110">
        <v>3</v>
      </c>
      <c r="C14" s="111" t="s">
        <v>45</v>
      </c>
      <c r="D14" s="112"/>
      <c r="E14" s="112"/>
      <c r="F14" s="113"/>
      <c r="G14" s="114" t="s">
        <v>46</v>
      </c>
      <c r="H14" s="115"/>
      <c r="I14" s="113" t="s">
        <v>47</v>
      </c>
      <c r="J14" s="113"/>
      <c r="K14" s="116" t="s">
        <v>48</v>
      </c>
      <c r="L14" s="117">
        <v>10</v>
      </c>
      <c r="M14" s="118">
        <v>9</v>
      </c>
      <c r="N14" s="118">
        <v>11</v>
      </c>
      <c r="O14" s="118">
        <v>9</v>
      </c>
      <c r="P14" s="118">
        <v>9</v>
      </c>
      <c r="Q14" s="118">
        <v>10</v>
      </c>
      <c r="R14" s="118"/>
      <c r="S14" s="118"/>
      <c r="T14" s="118"/>
      <c r="U14" s="119"/>
      <c r="V14" s="120">
        <f t="shared" si="0"/>
        <v>9.6666666666666661</v>
      </c>
      <c r="W14" s="121">
        <f t="shared" si="1"/>
        <v>8.6999999999999993</v>
      </c>
      <c r="X14" s="121">
        <f t="shared" si="2"/>
        <v>10.633333333333333</v>
      </c>
      <c r="Y14" s="122"/>
      <c r="Z14" s="123">
        <v>9</v>
      </c>
      <c r="AA14" s="124"/>
      <c r="AB14" s="125"/>
      <c r="AC14" s="126"/>
      <c r="AD14" s="127" t="str">
        <f t="shared" si="3"/>
        <v/>
      </c>
      <c r="AE14" s="128"/>
      <c r="AF14" s="129">
        <f>+Z14</f>
        <v>9</v>
      </c>
      <c r="AG14" s="129"/>
      <c r="AH14" s="129">
        <f>+Z14</f>
        <v>9</v>
      </c>
      <c r="AI14" s="129"/>
      <c r="AJ14" s="129">
        <f>+Z14</f>
        <v>9</v>
      </c>
      <c r="AK14" s="129"/>
      <c r="AL14" s="129"/>
      <c r="AM14" s="124"/>
    </row>
    <row r="15" spans="1:39" ht="15" customHeight="1">
      <c r="A15" s="109"/>
      <c r="B15" s="110">
        <v>4</v>
      </c>
      <c r="C15" s="111" t="s">
        <v>49</v>
      </c>
      <c r="D15" s="112"/>
      <c r="E15" s="130"/>
      <c r="F15" s="113"/>
      <c r="G15" s="114" t="s">
        <v>40</v>
      </c>
      <c r="H15" s="115"/>
      <c r="I15" s="113" t="s">
        <v>41</v>
      </c>
      <c r="J15" s="113"/>
      <c r="K15" s="94" t="s">
        <v>42</v>
      </c>
      <c r="L15" s="117">
        <v>48</v>
      </c>
      <c r="M15" s="118">
        <v>50</v>
      </c>
      <c r="N15" s="118">
        <v>48</v>
      </c>
      <c r="O15" s="118">
        <v>51</v>
      </c>
      <c r="P15" s="118">
        <v>50</v>
      </c>
      <c r="Q15" s="118"/>
      <c r="R15" s="118"/>
      <c r="S15" s="118"/>
      <c r="T15" s="118"/>
      <c r="U15" s="119"/>
      <c r="V15" s="120">
        <f t="shared" si="0"/>
        <v>49.4</v>
      </c>
      <c r="W15" s="121">
        <f t="shared" si="1"/>
        <v>46.93</v>
      </c>
      <c r="X15" s="121">
        <f t="shared" si="2"/>
        <v>51.87</v>
      </c>
      <c r="Y15" s="122"/>
      <c r="Z15" s="123">
        <v>48</v>
      </c>
      <c r="AA15" s="124"/>
      <c r="AB15" s="125"/>
      <c r="AC15" s="126"/>
      <c r="AD15" s="127" t="str">
        <f t="shared" si="3"/>
        <v/>
      </c>
      <c r="AE15" s="128"/>
      <c r="AF15" s="129">
        <f>+Z15</f>
        <v>48</v>
      </c>
      <c r="AG15" s="129"/>
      <c r="AH15" s="129">
        <f>+Z15</f>
        <v>48</v>
      </c>
      <c r="AI15" s="129"/>
      <c r="AJ15" s="129">
        <f>+Z15</f>
        <v>48</v>
      </c>
      <c r="AK15" s="129"/>
      <c r="AL15" s="129"/>
      <c r="AM15" s="124"/>
    </row>
    <row r="16" spans="1:39" ht="15" customHeight="1">
      <c r="A16" s="109" t="s">
        <v>50</v>
      </c>
      <c r="B16" s="110"/>
      <c r="C16" s="111" t="s">
        <v>37</v>
      </c>
      <c r="D16" s="112"/>
      <c r="E16" s="112"/>
      <c r="F16" s="113"/>
      <c r="G16" s="114"/>
      <c r="H16" s="115"/>
      <c r="I16" s="113"/>
      <c r="J16" s="113"/>
      <c r="K16" s="116" t="s">
        <v>44</v>
      </c>
      <c r="L16" s="117"/>
      <c r="M16" s="118"/>
      <c r="N16" s="118"/>
      <c r="O16" s="118"/>
      <c r="P16" s="118"/>
      <c r="Q16" s="118"/>
      <c r="R16" s="118"/>
      <c r="S16" s="118"/>
      <c r="T16" s="118"/>
      <c r="U16" s="119"/>
      <c r="V16" s="120" t="str">
        <f t="shared" si="0"/>
        <v/>
      </c>
      <c r="W16" s="121" t="str">
        <f t="shared" si="1"/>
        <v/>
      </c>
      <c r="X16" s="121" t="str">
        <f t="shared" si="2"/>
        <v/>
      </c>
      <c r="Y16" s="122"/>
      <c r="Z16" s="123" t="str">
        <f>IF(V16="","",+Y16*V16)</f>
        <v/>
      </c>
      <c r="AA16" s="124">
        <v>1</v>
      </c>
      <c r="AB16" s="125"/>
      <c r="AC16" s="126"/>
      <c r="AD16" s="127" t="str">
        <f t="shared" si="3"/>
        <v/>
      </c>
      <c r="AE16" s="128"/>
      <c r="AF16" s="129"/>
      <c r="AG16" s="129">
        <f>+AA16</f>
        <v>1</v>
      </c>
      <c r="AH16" s="129"/>
      <c r="AI16" s="129">
        <f>+AA16</f>
        <v>1</v>
      </c>
      <c r="AJ16" s="129"/>
      <c r="AK16" s="129">
        <f>+AA16</f>
        <v>1</v>
      </c>
      <c r="AL16" s="129"/>
      <c r="AM16" s="124"/>
    </row>
    <row r="17" spans="1:39" ht="15" customHeight="1">
      <c r="A17" s="109"/>
      <c r="B17" s="110">
        <v>5</v>
      </c>
      <c r="C17" s="111" t="s">
        <v>51</v>
      </c>
      <c r="D17" s="112"/>
      <c r="E17" s="112"/>
      <c r="F17" s="113"/>
      <c r="G17" s="114" t="s">
        <v>52</v>
      </c>
      <c r="H17" s="115"/>
      <c r="I17" s="113" t="s">
        <v>53</v>
      </c>
      <c r="J17" s="113"/>
      <c r="K17" s="116" t="s">
        <v>48</v>
      </c>
      <c r="L17" s="117">
        <v>22</v>
      </c>
      <c r="M17" s="118">
        <v>25</v>
      </c>
      <c r="N17" s="118">
        <v>23</v>
      </c>
      <c r="O17" s="118">
        <v>22</v>
      </c>
      <c r="P17" s="118">
        <v>24</v>
      </c>
      <c r="Q17" s="118">
        <v>25</v>
      </c>
      <c r="R17" s="118"/>
      <c r="S17" s="118"/>
      <c r="T17" s="118"/>
      <c r="U17" s="119"/>
      <c r="V17" s="120">
        <f t="shared" si="0"/>
        <v>23.5</v>
      </c>
      <c r="W17" s="121">
        <f t="shared" si="1"/>
        <v>21.150000000000002</v>
      </c>
      <c r="X17" s="121">
        <f t="shared" si="2"/>
        <v>25.85</v>
      </c>
      <c r="Y17" s="122"/>
      <c r="Z17" s="123">
        <v>22</v>
      </c>
      <c r="AA17" s="124"/>
      <c r="AB17" s="125"/>
      <c r="AC17" s="126"/>
      <c r="AD17" s="127" t="str">
        <f t="shared" si="3"/>
        <v/>
      </c>
      <c r="AE17" s="128"/>
      <c r="AF17" s="129">
        <f>+Z17</f>
        <v>22</v>
      </c>
      <c r="AG17" s="129"/>
      <c r="AH17" s="129">
        <f>+Z17</f>
        <v>22</v>
      </c>
      <c r="AI17" s="129"/>
      <c r="AJ17" s="129">
        <f>+Z17</f>
        <v>22</v>
      </c>
      <c r="AK17" s="129"/>
      <c r="AL17" s="129"/>
      <c r="AM17" s="124"/>
    </row>
    <row r="18" spans="1:39" ht="15" customHeight="1">
      <c r="A18" s="109"/>
      <c r="B18" s="110">
        <v>6</v>
      </c>
      <c r="C18" s="111" t="s">
        <v>54</v>
      </c>
      <c r="D18" s="112"/>
      <c r="E18" s="130"/>
      <c r="F18" s="113"/>
      <c r="G18" s="114" t="s">
        <v>52</v>
      </c>
      <c r="H18" s="115"/>
      <c r="I18" s="113" t="s">
        <v>53</v>
      </c>
      <c r="J18" s="113"/>
      <c r="K18" s="94" t="s">
        <v>42</v>
      </c>
      <c r="L18" s="117">
        <v>31</v>
      </c>
      <c r="M18" s="118">
        <v>30</v>
      </c>
      <c r="N18" s="118">
        <v>31</v>
      </c>
      <c r="O18" s="118">
        <v>32</v>
      </c>
      <c r="P18" s="118">
        <v>32</v>
      </c>
      <c r="Q18" s="118">
        <v>31</v>
      </c>
      <c r="R18" s="118"/>
      <c r="S18" s="118"/>
      <c r="T18" s="118"/>
      <c r="U18" s="119"/>
      <c r="V18" s="120">
        <f t="shared" si="0"/>
        <v>31.166666666666668</v>
      </c>
      <c r="W18" s="121">
        <f t="shared" si="1"/>
        <v>29.608333333333334</v>
      </c>
      <c r="X18" s="121">
        <f t="shared" si="2"/>
        <v>32.725000000000001</v>
      </c>
      <c r="Y18" s="122"/>
      <c r="Z18" s="123">
        <v>31</v>
      </c>
      <c r="AA18" s="124"/>
      <c r="AB18" s="125"/>
      <c r="AC18" s="126"/>
      <c r="AD18" s="127" t="str">
        <f t="shared" si="3"/>
        <v/>
      </c>
      <c r="AE18" s="128"/>
      <c r="AF18" s="129">
        <f>+Z18</f>
        <v>31</v>
      </c>
      <c r="AG18" s="129"/>
      <c r="AH18" s="129">
        <f>+Z18</f>
        <v>31</v>
      </c>
      <c r="AI18" s="129"/>
      <c r="AJ18" s="129">
        <f>+Z18</f>
        <v>31</v>
      </c>
      <c r="AK18" s="129"/>
      <c r="AL18" s="129"/>
      <c r="AM18" s="124"/>
    </row>
    <row r="19" spans="1:39" ht="15" customHeight="1">
      <c r="A19" s="109"/>
      <c r="B19" s="110">
        <v>7</v>
      </c>
      <c r="C19" s="111" t="s">
        <v>55</v>
      </c>
      <c r="D19" s="112"/>
      <c r="E19" s="112"/>
      <c r="F19" s="113"/>
      <c r="G19" s="114" t="s">
        <v>52</v>
      </c>
      <c r="H19" s="115"/>
      <c r="I19" s="113" t="s">
        <v>53</v>
      </c>
      <c r="J19" s="113"/>
      <c r="K19" s="116" t="s">
        <v>44</v>
      </c>
      <c r="L19" s="117">
        <v>21</v>
      </c>
      <c r="M19" s="118">
        <v>20</v>
      </c>
      <c r="N19" s="118">
        <v>21</v>
      </c>
      <c r="O19" s="118">
        <v>22</v>
      </c>
      <c r="P19" s="118">
        <v>21</v>
      </c>
      <c r="Q19" s="118"/>
      <c r="R19" s="118"/>
      <c r="S19" s="118"/>
      <c r="T19" s="118"/>
      <c r="U19" s="119"/>
      <c r="V19" s="120">
        <f t="shared" si="0"/>
        <v>21</v>
      </c>
      <c r="W19" s="121">
        <f t="shared" si="1"/>
        <v>18.900000000000002</v>
      </c>
      <c r="X19" s="121">
        <f t="shared" si="2"/>
        <v>23.1</v>
      </c>
      <c r="Y19" s="122"/>
      <c r="Z19" s="123"/>
      <c r="AA19" s="124"/>
      <c r="AB19" s="131">
        <v>0.7</v>
      </c>
      <c r="AC19" s="126">
        <v>21</v>
      </c>
      <c r="AD19" s="132">
        <f t="shared" si="3"/>
        <v>14.7</v>
      </c>
      <c r="AE19" s="128"/>
      <c r="AF19" s="129">
        <f>+AC19</f>
        <v>21</v>
      </c>
      <c r="AG19" s="129"/>
      <c r="AH19" s="129"/>
      <c r="AI19" s="129"/>
      <c r="AJ19" s="129">
        <f>+AC19</f>
        <v>21</v>
      </c>
      <c r="AK19" s="129"/>
      <c r="AL19" s="129"/>
      <c r="AM19" s="124"/>
    </row>
    <row r="20" spans="1:39" ht="15" customHeight="1">
      <c r="A20" s="109"/>
      <c r="B20" s="110">
        <v>8</v>
      </c>
      <c r="C20" s="111" t="s">
        <v>56</v>
      </c>
      <c r="D20" s="112"/>
      <c r="E20" s="112"/>
      <c r="F20" s="113"/>
      <c r="G20" s="114" t="s">
        <v>57</v>
      </c>
      <c r="H20" s="115"/>
      <c r="I20" s="113" t="s">
        <v>58</v>
      </c>
      <c r="J20" s="113"/>
      <c r="K20" s="116" t="s">
        <v>48</v>
      </c>
      <c r="L20" s="117">
        <v>4</v>
      </c>
      <c r="M20" s="118">
        <v>4</v>
      </c>
      <c r="N20" s="118">
        <v>3</v>
      </c>
      <c r="O20" s="118">
        <v>4</v>
      </c>
      <c r="P20" s="118">
        <v>4</v>
      </c>
      <c r="Q20" s="118"/>
      <c r="R20" s="118"/>
      <c r="S20" s="118"/>
      <c r="T20" s="118"/>
      <c r="U20" s="119"/>
      <c r="V20" s="120">
        <f t="shared" si="0"/>
        <v>3.8</v>
      </c>
      <c r="W20" s="121">
        <f t="shared" si="1"/>
        <v>3.42</v>
      </c>
      <c r="X20" s="121">
        <f t="shared" si="2"/>
        <v>4.18</v>
      </c>
      <c r="Y20" s="122"/>
      <c r="Z20" s="123">
        <v>4</v>
      </c>
      <c r="AA20" s="124"/>
      <c r="AB20" s="125"/>
      <c r="AC20" s="126"/>
      <c r="AD20" s="127" t="str">
        <f t="shared" si="3"/>
        <v/>
      </c>
      <c r="AE20" s="128"/>
      <c r="AF20" s="129">
        <f>+Z20</f>
        <v>4</v>
      </c>
      <c r="AG20" s="129"/>
      <c r="AH20" s="129">
        <f>+Z20</f>
        <v>4</v>
      </c>
      <c r="AI20" s="129"/>
      <c r="AJ20" s="129">
        <f>+Z20</f>
        <v>4</v>
      </c>
      <c r="AK20" s="129"/>
      <c r="AL20" s="129"/>
      <c r="AM20" s="124"/>
    </row>
    <row r="21" spans="1:39" ht="15" customHeight="1">
      <c r="A21" s="109" t="s">
        <v>50</v>
      </c>
      <c r="B21" s="110"/>
      <c r="C21" s="111"/>
      <c r="D21" s="112"/>
      <c r="E21" s="112"/>
      <c r="F21" s="113"/>
      <c r="G21" s="114"/>
      <c r="H21" s="115"/>
      <c r="I21" s="113"/>
      <c r="J21" s="113"/>
      <c r="K21" s="133"/>
      <c r="L21" s="117"/>
      <c r="M21" s="118"/>
      <c r="N21" s="118"/>
      <c r="O21" s="118"/>
      <c r="P21" s="118"/>
      <c r="Q21" s="118"/>
      <c r="R21" s="118"/>
      <c r="S21" s="118"/>
      <c r="T21" s="118"/>
      <c r="U21" s="119"/>
      <c r="V21" s="120" t="str">
        <f t="shared" si="0"/>
        <v/>
      </c>
      <c r="W21" s="121" t="str">
        <f t="shared" si="1"/>
        <v/>
      </c>
      <c r="X21" s="121" t="str">
        <f t="shared" si="2"/>
        <v/>
      </c>
      <c r="Y21" s="122"/>
      <c r="Z21" s="123" t="str">
        <f t="shared" ref="Z21:Z31" si="4">IF(V21="","",+Y21*V21)</f>
        <v/>
      </c>
      <c r="AA21" s="124">
        <v>1</v>
      </c>
      <c r="AB21" s="125"/>
      <c r="AC21" s="126"/>
      <c r="AD21" s="127" t="str">
        <f t="shared" si="3"/>
        <v/>
      </c>
      <c r="AE21" s="128"/>
      <c r="AF21" s="129"/>
      <c r="AG21" s="129">
        <f>+AA21</f>
        <v>1</v>
      </c>
      <c r="AH21" s="129"/>
      <c r="AI21" s="129">
        <f>+AA21</f>
        <v>1</v>
      </c>
      <c r="AJ21" s="129"/>
      <c r="AK21" s="129">
        <f>+AA21</f>
        <v>1</v>
      </c>
      <c r="AL21" s="129"/>
      <c r="AM21" s="124"/>
    </row>
    <row r="22" spans="1:39" ht="15" customHeight="1">
      <c r="A22" s="109"/>
      <c r="B22" s="110"/>
      <c r="C22" s="111"/>
      <c r="D22" s="112"/>
      <c r="E22" s="112"/>
      <c r="F22" s="113"/>
      <c r="G22" s="114"/>
      <c r="H22" s="115"/>
      <c r="I22" s="113"/>
      <c r="J22" s="113"/>
      <c r="K22" s="133"/>
      <c r="L22" s="117"/>
      <c r="M22" s="118"/>
      <c r="N22" s="118"/>
      <c r="O22" s="118"/>
      <c r="P22" s="118"/>
      <c r="Q22" s="118"/>
      <c r="R22" s="118"/>
      <c r="S22" s="118"/>
      <c r="T22" s="118"/>
      <c r="U22" s="119"/>
      <c r="V22" s="120" t="str">
        <f t="shared" si="0"/>
        <v/>
      </c>
      <c r="W22" s="121" t="str">
        <f t="shared" si="1"/>
        <v/>
      </c>
      <c r="X22" s="121" t="str">
        <f t="shared" si="2"/>
        <v/>
      </c>
      <c r="Y22" s="122"/>
      <c r="Z22" s="123" t="str">
        <f t="shared" si="4"/>
        <v/>
      </c>
      <c r="AA22" s="124"/>
      <c r="AB22" s="125"/>
      <c r="AC22" s="126"/>
      <c r="AD22" s="127" t="str">
        <f t="shared" si="3"/>
        <v/>
      </c>
      <c r="AE22" s="128"/>
      <c r="AF22" s="129"/>
      <c r="AG22" s="129"/>
      <c r="AH22" s="129"/>
      <c r="AI22" s="129"/>
      <c r="AJ22" s="129"/>
      <c r="AK22" s="129"/>
      <c r="AL22" s="129"/>
      <c r="AM22" s="124"/>
    </row>
    <row r="23" spans="1:39" ht="15" customHeight="1">
      <c r="A23" s="109"/>
      <c r="B23" s="110"/>
      <c r="C23" s="111"/>
      <c r="D23" s="112"/>
      <c r="E23" s="112"/>
      <c r="F23" s="113"/>
      <c r="G23" s="114"/>
      <c r="H23" s="115"/>
      <c r="I23" s="113"/>
      <c r="J23" s="113"/>
      <c r="K23" s="133"/>
      <c r="L23" s="117"/>
      <c r="M23" s="118"/>
      <c r="N23" s="118"/>
      <c r="O23" s="118"/>
      <c r="P23" s="118"/>
      <c r="Q23" s="118"/>
      <c r="R23" s="118"/>
      <c r="S23" s="118"/>
      <c r="T23" s="118"/>
      <c r="U23" s="119"/>
      <c r="V23" s="120"/>
      <c r="W23" s="121" t="str">
        <f t="shared" si="1"/>
        <v/>
      </c>
      <c r="X23" s="121" t="str">
        <f t="shared" si="2"/>
        <v/>
      </c>
      <c r="Y23" s="122"/>
      <c r="Z23" s="123" t="str">
        <f t="shared" si="4"/>
        <v/>
      </c>
      <c r="AA23" s="124"/>
      <c r="AB23" s="125"/>
      <c r="AC23" s="126"/>
      <c r="AD23" s="127" t="str">
        <f t="shared" si="3"/>
        <v/>
      </c>
      <c r="AE23" s="128"/>
      <c r="AF23" s="129"/>
      <c r="AG23" s="129"/>
      <c r="AH23" s="129"/>
      <c r="AI23" s="129"/>
      <c r="AJ23" s="129"/>
      <c r="AK23" s="129"/>
      <c r="AL23" s="129"/>
      <c r="AM23" s="124"/>
    </row>
    <row r="24" spans="1:39" ht="15" customHeight="1">
      <c r="A24" s="109"/>
      <c r="B24" s="110"/>
      <c r="C24" s="111"/>
      <c r="D24" s="112"/>
      <c r="E24" s="112"/>
      <c r="F24" s="113"/>
      <c r="G24" s="114"/>
      <c r="H24" s="115"/>
      <c r="I24" s="113"/>
      <c r="J24" s="113"/>
      <c r="K24" s="133"/>
      <c r="L24" s="117"/>
      <c r="M24" s="118"/>
      <c r="N24" s="118"/>
      <c r="O24" s="118"/>
      <c r="P24" s="118"/>
      <c r="Q24" s="118"/>
      <c r="R24" s="118"/>
      <c r="S24" s="118"/>
      <c r="T24" s="118"/>
      <c r="U24" s="119"/>
      <c r="V24" s="120" t="str">
        <f t="shared" ref="V24:V31" si="5">IF(L24="","",AVERAGE(L24:U24))</f>
        <v/>
      </c>
      <c r="W24" s="121" t="str">
        <f t="shared" si="1"/>
        <v/>
      </c>
      <c r="X24" s="121" t="str">
        <f t="shared" si="2"/>
        <v/>
      </c>
      <c r="Y24" s="122"/>
      <c r="Z24" s="123" t="str">
        <f t="shared" si="4"/>
        <v/>
      </c>
      <c r="AA24" s="124"/>
      <c r="AB24" s="125"/>
      <c r="AC24" s="126"/>
      <c r="AD24" s="127" t="str">
        <f t="shared" si="3"/>
        <v/>
      </c>
      <c r="AE24" s="128"/>
      <c r="AF24" s="129"/>
      <c r="AG24" s="129"/>
      <c r="AH24" s="129"/>
      <c r="AI24" s="129"/>
      <c r="AJ24" s="129"/>
      <c r="AK24" s="129"/>
      <c r="AL24" s="129"/>
      <c r="AM24" s="124"/>
    </row>
    <row r="25" spans="1:39" ht="15" customHeight="1">
      <c r="A25" s="109"/>
      <c r="B25" s="110"/>
      <c r="C25" s="111"/>
      <c r="D25" s="112"/>
      <c r="E25" s="112"/>
      <c r="F25" s="113"/>
      <c r="G25" s="114"/>
      <c r="H25" s="115"/>
      <c r="I25" s="113"/>
      <c r="J25" s="113"/>
      <c r="K25" s="133"/>
      <c r="L25" s="117"/>
      <c r="M25" s="118"/>
      <c r="N25" s="118"/>
      <c r="O25" s="118"/>
      <c r="P25" s="118"/>
      <c r="Q25" s="118"/>
      <c r="R25" s="118"/>
      <c r="S25" s="118"/>
      <c r="T25" s="118"/>
      <c r="U25" s="119"/>
      <c r="V25" s="120" t="str">
        <f t="shared" si="5"/>
        <v/>
      </c>
      <c r="W25" s="121" t="str">
        <f t="shared" si="1"/>
        <v/>
      </c>
      <c r="X25" s="121" t="str">
        <f t="shared" si="2"/>
        <v/>
      </c>
      <c r="Y25" s="122"/>
      <c r="Z25" s="123" t="str">
        <f t="shared" si="4"/>
        <v/>
      </c>
      <c r="AA25" s="124"/>
      <c r="AB25" s="125"/>
      <c r="AC25" s="126"/>
      <c r="AD25" s="127" t="str">
        <f t="shared" si="3"/>
        <v/>
      </c>
      <c r="AE25" s="128"/>
      <c r="AF25" s="129"/>
      <c r="AG25" s="129"/>
      <c r="AH25" s="129"/>
      <c r="AI25" s="129"/>
      <c r="AJ25" s="129"/>
      <c r="AK25" s="129"/>
      <c r="AL25" s="129"/>
      <c r="AM25" s="124"/>
    </row>
    <row r="26" spans="1:39" ht="15" customHeight="1">
      <c r="A26" s="109"/>
      <c r="B26" s="110"/>
      <c r="C26" s="111"/>
      <c r="D26" s="112"/>
      <c r="E26" s="112"/>
      <c r="F26" s="113"/>
      <c r="G26" s="114"/>
      <c r="H26" s="115"/>
      <c r="I26" s="113"/>
      <c r="J26" s="113"/>
      <c r="K26" s="133"/>
      <c r="L26" s="117"/>
      <c r="M26" s="118"/>
      <c r="N26" s="118"/>
      <c r="O26" s="118"/>
      <c r="P26" s="118"/>
      <c r="Q26" s="118"/>
      <c r="R26" s="118"/>
      <c r="S26" s="118"/>
      <c r="T26" s="118"/>
      <c r="U26" s="119"/>
      <c r="V26" s="120" t="str">
        <f t="shared" si="5"/>
        <v/>
      </c>
      <c r="W26" s="121" t="str">
        <f t="shared" si="1"/>
        <v/>
      </c>
      <c r="X26" s="121" t="str">
        <f t="shared" si="2"/>
        <v/>
      </c>
      <c r="Y26" s="122"/>
      <c r="Z26" s="123" t="str">
        <f t="shared" si="4"/>
        <v/>
      </c>
      <c r="AA26" s="124"/>
      <c r="AB26" s="125"/>
      <c r="AC26" s="126"/>
      <c r="AD26" s="127" t="str">
        <f t="shared" si="3"/>
        <v/>
      </c>
      <c r="AE26" s="128"/>
      <c r="AF26" s="129"/>
      <c r="AG26" s="129"/>
      <c r="AH26" s="129"/>
      <c r="AI26" s="129"/>
      <c r="AJ26" s="129"/>
      <c r="AK26" s="129"/>
      <c r="AL26" s="129"/>
      <c r="AM26" s="124"/>
    </row>
    <row r="27" spans="1:39" ht="15" customHeight="1">
      <c r="A27" s="109"/>
      <c r="B27" s="110"/>
      <c r="C27" s="111"/>
      <c r="D27" s="112"/>
      <c r="E27" s="112"/>
      <c r="F27" s="113"/>
      <c r="G27" s="114"/>
      <c r="H27" s="115"/>
      <c r="I27" s="113"/>
      <c r="J27" s="113"/>
      <c r="K27" s="133"/>
      <c r="L27" s="117"/>
      <c r="M27" s="118"/>
      <c r="N27" s="118"/>
      <c r="O27" s="118"/>
      <c r="P27" s="118"/>
      <c r="Q27" s="118"/>
      <c r="R27" s="118"/>
      <c r="S27" s="118"/>
      <c r="T27" s="118"/>
      <c r="U27" s="119"/>
      <c r="V27" s="120" t="str">
        <f t="shared" si="5"/>
        <v/>
      </c>
      <c r="W27" s="121" t="str">
        <f t="shared" si="1"/>
        <v/>
      </c>
      <c r="X27" s="121" t="str">
        <f t="shared" si="2"/>
        <v/>
      </c>
      <c r="Y27" s="122"/>
      <c r="Z27" s="123" t="str">
        <f t="shared" si="4"/>
        <v/>
      </c>
      <c r="AA27" s="124"/>
      <c r="AB27" s="125"/>
      <c r="AC27" s="126"/>
      <c r="AD27" s="127" t="str">
        <f t="shared" si="3"/>
        <v/>
      </c>
      <c r="AE27" s="128"/>
      <c r="AF27" s="129"/>
      <c r="AG27" s="129"/>
      <c r="AH27" s="129"/>
      <c r="AI27" s="129"/>
      <c r="AJ27" s="129"/>
      <c r="AK27" s="129"/>
      <c r="AL27" s="129"/>
      <c r="AM27" s="124"/>
    </row>
    <row r="28" spans="1:39" ht="15" customHeight="1">
      <c r="A28" s="134"/>
      <c r="B28" s="135"/>
      <c r="C28" s="111"/>
      <c r="D28" s="112"/>
      <c r="E28" s="112"/>
      <c r="F28" s="113"/>
      <c r="G28" s="114"/>
      <c r="H28" s="115"/>
      <c r="I28" s="113"/>
      <c r="J28" s="113"/>
      <c r="K28" s="133"/>
      <c r="L28" s="117"/>
      <c r="M28" s="118"/>
      <c r="N28" s="118"/>
      <c r="O28" s="118"/>
      <c r="P28" s="118"/>
      <c r="Q28" s="118"/>
      <c r="R28" s="118"/>
      <c r="S28" s="118"/>
      <c r="T28" s="118"/>
      <c r="U28" s="119"/>
      <c r="V28" s="120" t="str">
        <f t="shared" si="5"/>
        <v/>
      </c>
      <c r="W28" s="121" t="str">
        <f t="shared" si="1"/>
        <v/>
      </c>
      <c r="X28" s="121" t="str">
        <f t="shared" si="2"/>
        <v/>
      </c>
      <c r="Y28" s="122"/>
      <c r="Z28" s="123" t="str">
        <f t="shared" si="4"/>
        <v/>
      </c>
      <c r="AA28" s="124"/>
      <c r="AB28" s="125"/>
      <c r="AC28" s="126"/>
      <c r="AD28" s="127" t="str">
        <f t="shared" si="3"/>
        <v/>
      </c>
      <c r="AE28" s="128"/>
      <c r="AF28" s="129"/>
      <c r="AG28" s="129"/>
      <c r="AH28" s="129"/>
      <c r="AI28" s="129"/>
      <c r="AJ28" s="129"/>
      <c r="AK28" s="129"/>
      <c r="AL28" s="129"/>
      <c r="AM28" s="124"/>
    </row>
    <row r="29" spans="1:39" ht="15" customHeight="1">
      <c r="A29" s="134"/>
      <c r="B29" s="135"/>
      <c r="C29" s="111"/>
      <c r="D29" s="112"/>
      <c r="E29" s="112"/>
      <c r="F29" s="113"/>
      <c r="G29" s="114"/>
      <c r="H29" s="115"/>
      <c r="I29" s="113"/>
      <c r="J29" s="113"/>
      <c r="K29" s="133"/>
      <c r="L29" s="117"/>
      <c r="M29" s="118"/>
      <c r="N29" s="118"/>
      <c r="O29" s="118"/>
      <c r="P29" s="118"/>
      <c r="Q29" s="118"/>
      <c r="R29" s="118"/>
      <c r="S29" s="118"/>
      <c r="T29" s="118"/>
      <c r="U29" s="119"/>
      <c r="V29" s="120" t="str">
        <f t="shared" si="5"/>
        <v/>
      </c>
      <c r="W29" s="121" t="str">
        <f t="shared" si="1"/>
        <v/>
      </c>
      <c r="X29" s="121" t="str">
        <f t="shared" si="2"/>
        <v/>
      </c>
      <c r="Y29" s="122"/>
      <c r="Z29" s="123" t="str">
        <f t="shared" si="4"/>
        <v/>
      </c>
      <c r="AA29" s="124"/>
      <c r="AB29" s="125"/>
      <c r="AC29" s="126"/>
      <c r="AD29" s="127" t="str">
        <f t="shared" si="3"/>
        <v/>
      </c>
      <c r="AE29" s="128"/>
      <c r="AF29" s="129"/>
      <c r="AG29" s="129"/>
      <c r="AH29" s="129"/>
      <c r="AI29" s="129"/>
      <c r="AJ29" s="129"/>
      <c r="AK29" s="129"/>
      <c r="AL29" s="129"/>
      <c r="AM29" s="124"/>
    </row>
    <row r="30" spans="1:39" ht="15" customHeight="1">
      <c r="A30" s="134"/>
      <c r="B30" s="135"/>
      <c r="C30" s="111"/>
      <c r="D30" s="112"/>
      <c r="E30" s="112"/>
      <c r="F30" s="113"/>
      <c r="G30" s="114"/>
      <c r="H30" s="115"/>
      <c r="I30" s="113"/>
      <c r="J30" s="113"/>
      <c r="K30" s="133"/>
      <c r="L30" s="117"/>
      <c r="M30" s="118"/>
      <c r="N30" s="118"/>
      <c r="O30" s="118"/>
      <c r="P30" s="118"/>
      <c r="Q30" s="118"/>
      <c r="R30" s="118"/>
      <c r="S30" s="118"/>
      <c r="T30" s="118"/>
      <c r="U30" s="119"/>
      <c r="V30" s="120" t="str">
        <f t="shared" si="5"/>
        <v/>
      </c>
      <c r="W30" s="121" t="str">
        <f t="shared" si="1"/>
        <v/>
      </c>
      <c r="X30" s="121" t="str">
        <f t="shared" si="2"/>
        <v/>
      </c>
      <c r="Y30" s="122"/>
      <c r="Z30" s="123" t="str">
        <f t="shared" si="4"/>
        <v/>
      </c>
      <c r="AA30" s="124"/>
      <c r="AB30" s="125"/>
      <c r="AC30" s="126"/>
      <c r="AD30" s="127" t="str">
        <f t="shared" si="3"/>
        <v/>
      </c>
      <c r="AE30" s="128"/>
      <c r="AF30" s="129"/>
      <c r="AG30" s="129"/>
      <c r="AH30" s="129"/>
      <c r="AI30" s="129"/>
      <c r="AJ30" s="129"/>
      <c r="AK30" s="129"/>
      <c r="AL30" s="129"/>
      <c r="AM30" s="124"/>
    </row>
    <row r="31" spans="1:39" ht="15" customHeight="1" thickBot="1">
      <c r="A31" s="136"/>
      <c r="B31" s="137"/>
      <c r="C31" s="138"/>
      <c r="D31" s="139"/>
      <c r="E31" s="139"/>
      <c r="F31" s="140"/>
      <c r="G31" s="141"/>
      <c r="H31" s="142"/>
      <c r="I31" s="140"/>
      <c r="J31" s="140"/>
      <c r="K31" s="143"/>
      <c r="L31" s="144"/>
      <c r="M31" s="145"/>
      <c r="N31" s="145"/>
      <c r="O31" s="145"/>
      <c r="P31" s="145"/>
      <c r="Q31" s="145"/>
      <c r="R31" s="145"/>
      <c r="S31" s="145"/>
      <c r="T31" s="145"/>
      <c r="U31" s="146"/>
      <c r="V31" s="147" t="str">
        <f t="shared" si="5"/>
        <v/>
      </c>
      <c r="W31" s="148" t="str">
        <f t="shared" si="1"/>
        <v/>
      </c>
      <c r="X31" s="148" t="str">
        <f t="shared" si="2"/>
        <v/>
      </c>
      <c r="Y31" s="149"/>
      <c r="Z31" s="150" t="str">
        <f t="shared" si="4"/>
        <v/>
      </c>
      <c r="AA31" s="151"/>
      <c r="AB31" s="152"/>
      <c r="AC31" s="153"/>
      <c r="AD31" s="154" t="str">
        <f t="shared" si="3"/>
        <v/>
      </c>
      <c r="AE31" s="155"/>
      <c r="AF31" s="156"/>
      <c r="AG31" s="156"/>
      <c r="AH31" s="156"/>
      <c r="AI31" s="156"/>
      <c r="AJ31" s="156"/>
      <c r="AK31" s="156"/>
      <c r="AL31" s="156"/>
      <c r="AM31" s="157"/>
    </row>
    <row r="32" spans="1:39" ht="36.75" customHeight="1" thickBot="1">
      <c r="A32" s="6"/>
      <c r="B32" s="158"/>
      <c r="C32" s="159" t="s">
        <v>59</v>
      </c>
      <c r="D32" s="159"/>
      <c r="E32" s="159"/>
      <c r="F32" s="159"/>
      <c r="G32" s="160"/>
      <c r="H32" s="160"/>
      <c r="I32" s="160"/>
      <c r="J32" s="160"/>
      <c r="K32" s="161"/>
      <c r="L32" s="162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4"/>
      <c r="Z32" s="165">
        <f>SUM(Z12:Z31)</f>
        <v>169</v>
      </c>
      <c r="AA32" s="166">
        <f>SUM(AA12:AA31)</f>
        <v>2</v>
      </c>
      <c r="AB32" s="167" t="s">
        <v>60</v>
      </c>
      <c r="AC32" s="168">
        <f>SUM(AC12:AC31)</f>
        <v>21</v>
      </c>
      <c r="AD32" s="169">
        <f>SUM(AD12:AD31)</f>
        <v>14.7</v>
      </c>
      <c r="AE32" s="170"/>
      <c r="AF32" s="171">
        <f t="shared" ref="AF32:AM32" si="6">+SUM(AF12:AF31)</f>
        <v>190</v>
      </c>
      <c r="AG32" s="171">
        <f t="shared" si="6"/>
        <v>2</v>
      </c>
      <c r="AH32" s="171">
        <f t="shared" si="6"/>
        <v>169</v>
      </c>
      <c r="AI32" s="171">
        <f t="shared" si="6"/>
        <v>2</v>
      </c>
      <c r="AJ32" s="171">
        <f t="shared" si="6"/>
        <v>190</v>
      </c>
      <c r="AK32" s="171">
        <f t="shared" si="6"/>
        <v>2</v>
      </c>
      <c r="AL32" s="171">
        <f t="shared" si="6"/>
        <v>0</v>
      </c>
      <c r="AM32" s="171">
        <f t="shared" si="6"/>
        <v>0</v>
      </c>
    </row>
    <row r="33" spans="1:39" ht="28.5" customHeight="1">
      <c r="A33" s="6"/>
      <c r="B33" s="172"/>
      <c r="C33" s="173" t="s">
        <v>61</v>
      </c>
      <c r="D33" s="174"/>
      <c r="E33" s="174"/>
      <c r="F33" s="174"/>
      <c r="G33" s="175"/>
      <c r="H33" s="174"/>
      <c r="I33" s="176"/>
      <c r="J33" s="177"/>
      <c r="K33" s="178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5"/>
      <c r="Z33" s="180" t="s">
        <v>36</v>
      </c>
      <c r="AA33" s="180" t="s">
        <v>37</v>
      </c>
      <c r="AB33" s="181" t="s">
        <v>33</v>
      </c>
      <c r="AC33" s="182" t="s">
        <v>36</v>
      </c>
      <c r="AD33" s="183" t="s">
        <v>37</v>
      </c>
      <c r="AE33" s="184"/>
      <c r="AF33" s="182" t="s">
        <v>36</v>
      </c>
      <c r="AG33" s="183" t="s">
        <v>37</v>
      </c>
      <c r="AH33" s="182" t="s">
        <v>36</v>
      </c>
      <c r="AI33" s="183" t="s">
        <v>37</v>
      </c>
      <c r="AJ33" s="182" t="s">
        <v>36</v>
      </c>
      <c r="AK33" s="183" t="s">
        <v>37</v>
      </c>
      <c r="AL33" s="182" t="s">
        <v>36</v>
      </c>
      <c r="AM33" s="183" t="s">
        <v>37</v>
      </c>
    </row>
    <row r="34" spans="1:39" ht="15" customHeight="1">
      <c r="A34" s="6"/>
      <c r="B34" s="185"/>
      <c r="C34" s="186" t="s">
        <v>62</v>
      </c>
      <c r="D34" s="187"/>
      <c r="E34" s="187"/>
      <c r="F34" s="188"/>
      <c r="G34" s="187" t="s">
        <v>63</v>
      </c>
      <c r="H34" s="113"/>
      <c r="I34" s="189" t="s">
        <v>64</v>
      </c>
      <c r="J34" s="190"/>
      <c r="K34" s="191"/>
      <c r="L34" s="192">
        <v>15</v>
      </c>
      <c r="M34" s="193">
        <v>16</v>
      </c>
      <c r="N34" s="193">
        <v>16</v>
      </c>
      <c r="O34" s="193">
        <v>15</v>
      </c>
      <c r="P34" s="193">
        <v>15</v>
      </c>
      <c r="Q34" s="193">
        <v>16</v>
      </c>
      <c r="R34" s="193"/>
      <c r="S34" s="193"/>
      <c r="T34" s="193"/>
      <c r="U34" s="194"/>
      <c r="V34" s="123">
        <v>16</v>
      </c>
      <c r="W34" s="123">
        <f>IF(V34="","",IF(OR(V34&lt;30,V34=30),V34*0.9,V34*0.95))</f>
        <v>14.4</v>
      </c>
      <c r="X34" s="123">
        <v>16</v>
      </c>
      <c r="Y34" s="195"/>
      <c r="Z34" s="196">
        <v>15</v>
      </c>
      <c r="AA34" s="197">
        <v>2</v>
      </c>
      <c r="AB34" s="198">
        <v>0.05</v>
      </c>
      <c r="AC34" s="129">
        <f>IF(Z34=0,"",AB34*Z34)</f>
        <v>0.75</v>
      </c>
      <c r="AD34" s="124">
        <f>IF(AA34=0,"",AA34*AB34)</f>
        <v>0.1</v>
      </c>
      <c r="AE34" s="199"/>
      <c r="AF34" s="200">
        <f>+AC34*AF10</f>
        <v>0.375</v>
      </c>
      <c r="AG34" s="200">
        <f>+AD34*AF10</f>
        <v>0.05</v>
      </c>
      <c r="AH34" s="200">
        <f>+AC34*AH10</f>
        <v>0.22499999999999998</v>
      </c>
      <c r="AI34" s="200">
        <f>+AD34*AH10</f>
        <v>0.03</v>
      </c>
      <c r="AJ34" s="200">
        <f>+AC34*AJ10</f>
        <v>0.15000000000000002</v>
      </c>
      <c r="AK34" s="200">
        <f>+AD34*AJ10</f>
        <v>2.0000000000000004E-2</v>
      </c>
      <c r="AL34" s="200"/>
      <c r="AM34" s="201"/>
    </row>
    <row r="35" spans="1:39" ht="15" customHeight="1">
      <c r="A35" s="6"/>
      <c r="B35" s="185"/>
      <c r="C35" s="186"/>
      <c r="D35" s="187"/>
      <c r="E35" s="187"/>
      <c r="F35" s="188"/>
      <c r="G35" s="187"/>
      <c r="H35" s="113"/>
      <c r="I35" s="114"/>
      <c r="J35" s="113"/>
      <c r="K35" s="115"/>
      <c r="L35" s="192"/>
      <c r="M35" s="193"/>
      <c r="N35" s="193"/>
      <c r="O35" s="193"/>
      <c r="P35" s="193"/>
      <c r="Q35" s="193"/>
      <c r="R35" s="193"/>
      <c r="S35" s="193"/>
      <c r="T35" s="193"/>
      <c r="U35" s="194"/>
      <c r="V35" s="123" t="str">
        <f>IF(L35="","",AVERAGE(L35:U35))</f>
        <v/>
      </c>
      <c r="W35" s="123" t="str">
        <f>IF(V35="","",IF(OR(V35&lt;30,V35=30),V35*0.9,V35*0.95))</f>
        <v/>
      </c>
      <c r="X35" s="123" t="str">
        <f>IF(V35="","",IF(OR(V35&lt;30,V35=30),V35*1.1,V35*1.05))</f>
        <v/>
      </c>
      <c r="Y35" s="195"/>
      <c r="Z35" s="129"/>
      <c r="AA35" s="124"/>
      <c r="AB35" s="202"/>
      <c r="AC35" s="129" t="str">
        <f>IF(Z35=0,"",AB35*Z35)</f>
        <v/>
      </c>
      <c r="AD35" s="124" t="str">
        <f>IF(AA35=0,"",AA35*AB35)</f>
        <v/>
      </c>
      <c r="AE35" s="128"/>
      <c r="AF35" s="129"/>
      <c r="AG35" s="129"/>
      <c r="AH35" s="129"/>
      <c r="AI35" s="129"/>
      <c r="AJ35" s="129"/>
      <c r="AK35" s="129"/>
      <c r="AL35" s="129"/>
      <c r="AM35" s="124"/>
    </row>
    <row r="36" spans="1:39" ht="15" customHeight="1">
      <c r="A36" s="6"/>
      <c r="B36" s="185"/>
      <c r="C36" s="186"/>
      <c r="D36" s="187"/>
      <c r="E36" s="187"/>
      <c r="F36" s="188"/>
      <c r="G36" s="187"/>
      <c r="H36" s="113"/>
      <c r="I36" s="114"/>
      <c r="J36" s="113"/>
      <c r="K36" s="115"/>
      <c r="L36" s="192"/>
      <c r="M36" s="193"/>
      <c r="N36" s="193"/>
      <c r="O36" s="193"/>
      <c r="P36" s="193"/>
      <c r="Q36" s="193"/>
      <c r="R36" s="193"/>
      <c r="S36" s="193"/>
      <c r="T36" s="193"/>
      <c r="U36" s="194"/>
      <c r="V36" s="123" t="str">
        <f>IF(L36="","",AVERAGE(L36:U36))</f>
        <v/>
      </c>
      <c r="W36" s="123" t="str">
        <f>IF(V36="","",IF(OR(V36&lt;30,V36=30),V36*0.9,V36*0.95))</f>
        <v/>
      </c>
      <c r="X36" s="123" t="str">
        <f>IF(V36="","",IF(OR(V36&lt;30,V36=30),V36*1.1,V36*1.05))</f>
        <v/>
      </c>
      <c r="Y36" s="195"/>
      <c r="Z36" s="129"/>
      <c r="AA36" s="124"/>
      <c r="AB36" s="202"/>
      <c r="AC36" s="129" t="str">
        <f>IF(Z36=0,"",AB36*Z36)</f>
        <v/>
      </c>
      <c r="AD36" s="124" t="str">
        <f>IF(AA36=0,"",AA36*AB36)</f>
        <v/>
      </c>
      <c r="AE36" s="128"/>
      <c r="AF36" s="129"/>
      <c r="AG36" s="129"/>
      <c r="AH36" s="129"/>
      <c r="AI36" s="129"/>
      <c r="AJ36" s="129"/>
      <c r="AK36" s="129"/>
      <c r="AL36" s="129"/>
      <c r="AM36" s="124"/>
    </row>
    <row r="37" spans="1:39" ht="15" customHeight="1" thickBot="1">
      <c r="A37" s="6"/>
      <c r="B37" s="203"/>
      <c r="C37" s="204"/>
      <c r="D37" s="205"/>
      <c r="E37" s="205"/>
      <c r="F37" s="206"/>
      <c r="G37" s="205"/>
      <c r="H37" s="140"/>
      <c r="I37" s="141"/>
      <c r="J37" s="140"/>
      <c r="K37" s="142"/>
      <c r="L37" s="207"/>
      <c r="M37" s="208"/>
      <c r="N37" s="208"/>
      <c r="O37" s="208"/>
      <c r="P37" s="208"/>
      <c r="Q37" s="208"/>
      <c r="R37" s="208"/>
      <c r="S37" s="208"/>
      <c r="T37" s="208"/>
      <c r="U37" s="209"/>
      <c r="V37" s="150" t="str">
        <f>IF(L37="","",AVERAGE(L37:U37))</f>
        <v/>
      </c>
      <c r="W37" s="150" t="str">
        <f>IF(V37="","",IF(OR(V37&lt;30,V37=30),V37*0.9,V37*0.95))</f>
        <v/>
      </c>
      <c r="X37" s="150" t="str">
        <f>IF(V37="","",IF(OR(V37&lt;30,V37=30),V37*1.1,V37*1.05))</f>
        <v/>
      </c>
      <c r="Y37" s="210"/>
      <c r="Z37" s="211"/>
      <c r="AA37" s="151"/>
      <c r="AB37" s="212"/>
      <c r="AC37" s="211" t="str">
        <f>IF(Z37=0,"",AB37*Z37)</f>
        <v/>
      </c>
      <c r="AD37" s="213" t="str">
        <f>IF(AA37=0,"",AA37*AB37)</f>
        <v/>
      </c>
      <c r="AE37" s="214"/>
      <c r="AF37" s="215"/>
      <c r="AG37" s="215"/>
      <c r="AH37" s="215"/>
      <c r="AI37" s="215"/>
      <c r="AJ37" s="215"/>
      <c r="AK37" s="215"/>
      <c r="AL37" s="215"/>
      <c r="AM37" s="151"/>
    </row>
    <row r="38" spans="1:39" ht="34.5" thickBot="1">
      <c r="A38" s="6"/>
      <c r="C38" s="216"/>
      <c r="AB38" s="217" t="s">
        <v>65</v>
      </c>
      <c r="AC38" s="218">
        <f>SUM(AC34:AC37)</f>
        <v>0.75</v>
      </c>
      <c r="AD38" s="218">
        <f>SUM(AD34:AD37)</f>
        <v>0.1</v>
      </c>
      <c r="AE38" s="219" t="s">
        <v>65</v>
      </c>
      <c r="AF38" s="218">
        <f t="shared" ref="AF38:AM38" si="7">SUM(AF34:AF37)</f>
        <v>0.375</v>
      </c>
      <c r="AG38" s="218">
        <f t="shared" si="7"/>
        <v>0.05</v>
      </c>
      <c r="AH38" s="218">
        <f t="shared" si="7"/>
        <v>0.22499999999999998</v>
      </c>
      <c r="AI38" s="218">
        <f t="shared" si="7"/>
        <v>0.03</v>
      </c>
      <c r="AJ38" s="218">
        <f t="shared" si="7"/>
        <v>0.15000000000000002</v>
      </c>
      <c r="AK38" s="218">
        <f t="shared" si="7"/>
        <v>2.0000000000000004E-2</v>
      </c>
      <c r="AL38" s="218">
        <f t="shared" si="7"/>
        <v>0</v>
      </c>
      <c r="AM38" s="218">
        <f t="shared" si="7"/>
        <v>0</v>
      </c>
    </row>
    <row r="39" spans="1:39" ht="17.25" customHeight="1">
      <c r="A39" s="6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AA39" s="221"/>
      <c r="AC39" s="222"/>
      <c r="AD39" s="223"/>
      <c r="AE39" s="224" t="s">
        <v>66</v>
      </c>
      <c r="AF39" s="225">
        <f>+SUM(AF32+AF38)</f>
        <v>190.375</v>
      </c>
      <c r="AG39" s="226"/>
      <c r="AH39" s="225">
        <f>+AH32+AH38</f>
        <v>169.22499999999999</v>
      </c>
      <c r="AI39" s="226"/>
      <c r="AJ39" s="225">
        <f>+AJ32+AJ38</f>
        <v>190.15</v>
      </c>
      <c r="AK39" s="226"/>
      <c r="AL39" s="225">
        <f>+AL32+AL38</f>
        <v>0</v>
      </c>
      <c r="AM39" s="226"/>
    </row>
    <row r="40" spans="1:39" ht="18.75" customHeight="1" thickBot="1">
      <c r="A40" s="6"/>
      <c r="C40" s="227"/>
      <c r="D40" s="227"/>
      <c r="E40" s="228"/>
      <c r="F40" s="229"/>
      <c r="G40" s="230"/>
      <c r="H40" s="228"/>
      <c r="I40" s="228"/>
      <c r="J40" s="231"/>
      <c r="K40" s="230"/>
      <c r="L40" s="230"/>
      <c r="M40" s="230"/>
      <c r="N40" s="232"/>
      <c r="O40" s="232"/>
      <c r="P40" s="233"/>
      <c r="Q40" s="233"/>
      <c r="R40" s="233"/>
      <c r="T40" s="221"/>
      <c r="U40" s="221"/>
      <c r="V40" s="221"/>
      <c r="W40" s="221"/>
      <c r="X40" s="221"/>
      <c r="Y40" s="221"/>
      <c r="Z40" s="234" t="s">
        <v>67</v>
      </c>
      <c r="AA40" s="221"/>
      <c r="AC40" s="235">
        <f>AC38+AD32+Z32</f>
        <v>184.45</v>
      </c>
      <c r="AD40" s="236"/>
      <c r="AE40" s="237"/>
      <c r="AF40" s="238"/>
      <c r="AG40" s="239"/>
      <c r="AH40" s="238"/>
      <c r="AI40" s="239"/>
      <c r="AJ40" s="238"/>
      <c r="AK40" s="239"/>
      <c r="AL40" s="238"/>
      <c r="AM40" s="239"/>
    </row>
    <row r="41" spans="1:39" ht="15" customHeight="1">
      <c r="A41" s="6"/>
      <c r="C41" s="227"/>
      <c r="D41" s="227"/>
      <c r="E41" s="228"/>
      <c r="F41" s="230"/>
      <c r="G41" s="230"/>
      <c r="H41" s="228"/>
      <c r="I41" s="228"/>
      <c r="J41" s="231"/>
      <c r="K41" s="230"/>
      <c r="L41" s="230"/>
      <c r="M41" s="230"/>
      <c r="N41" s="232"/>
      <c r="O41" s="232"/>
      <c r="P41" s="233"/>
      <c r="Q41" s="233"/>
      <c r="R41" s="233"/>
      <c r="Z41" s="234" t="s">
        <v>68</v>
      </c>
      <c r="AC41" s="240"/>
      <c r="AD41" s="236"/>
      <c r="AE41" s="224" t="s">
        <v>69</v>
      </c>
      <c r="AF41" s="225">
        <f>+AF32+AG32+AF38+AG38</f>
        <v>192.42500000000001</v>
      </c>
      <c r="AG41" s="226"/>
      <c r="AH41" s="225">
        <f>+AH32+AI32+AH38+AI38</f>
        <v>171.255</v>
      </c>
      <c r="AI41" s="226"/>
      <c r="AJ41" s="225">
        <f>+AJ32+AK32+AJ38+AK38</f>
        <v>192.17000000000002</v>
      </c>
      <c r="AK41" s="226"/>
      <c r="AL41" s="225">
        <f>+AL32+AM32+AL38+AM38</f>
        <v>0</v>
      </c>
      <c r="AM41" s="226"/>
    </row>
    <row r="42" spans="1:39" ht="15" customHeight="1" thickBot="1">
      <c r="A42" s="6"/>
      <c r="C42" s="233"/>
      <c r="D42" s="233"/>
      <c r="E42" s="232"/>
      <c r="F42" s="241"/>
      <c r="G42" s="233"/>
      <c r="H42" s="232"/>
      <c r="I42" s="232"/>
      <c r="J42" s="242"/>
      <c r="K42" s="233"/>
      <c r="L42" s="233"/>
      <c r="M42" s="233"/>
      <c r="N42" s="232"/>
      <c r="O42" s="232"/>
      <c r="P42" s="233"/>
      <c r="Q42" s="233"/>
      <c r="R42" s="233"/>
      <c r="AC42" s="243">
        <f>Z32+AA32+AD32+AC38+AD38</f>
        <v>186.54999999999998</v>
      </c>
      <c r="AD42" s="244"/>
      <c r="AE42" s="237"/>
      <c r="AF42" s="238"/>
      <c r="AG42" s="239"/>
      <c r="AH42" s="238"/>
      <c r="AI42" s="239"/>
      <c r="AJ42" s="238"/>
      <c r="AK42" s="239"/>
      <c r="AL42" s="238"/>
      <c r="AM42" s="239"/>
    </row>
    <row r="43" spans="1:39" ht="20.25" customHeight="1">
      <c r="A43" s="6"/>
      <c r="C43" s="233"/>
      <c r="D43" s="233"/>
      <c r="E43" s="232"/>
      <c r="F43" s="233"/>
      <c r="G43" s="233"/>
      <c r="H43" s="232"/>
      <c r="I43" s="232"/>
      <c r="J43" s="242"/>
      <c r="K43" s="233"/>
      <c r="L43" s="233"/>
      <c r="M43" s="233"/>
      <c r="N43" s="232"/>
      <c r="O43" s="232"/>
      <c r="P43" s="233"/>
      <c r="Q43" s="233"/>
      <c r="R43" s="233"/>
      <c r="Z43" s="234" t="s">
        <v>67</v>
      </c>
      <c r="AC43" s="243"/>
      <c r="AD43" s="244"/>
      <c r="AE43" s="224" t="s">
        <v>70</v>
      </c>
      <c r="AF43" s="245">
        <f>+AF39*AF10+AH39*AH10+AJ39*AJ10+AL39*AL10</f>
        <v>183.98499999999999</v>
      </c>
      <c r="AG43" s="246"/>
      <c r="AH43" s="247"/>
      <c r="AI43" s="247"/>
      <c r="AJ43" s="247"/>
      <c r="AK43" s="247"/>
      <c r="AL43" s="247"/>
      <c r="AM43" s="248"/>
    </row>
    <row r="44" spans="1:39" ht="15" customHeight="1" thickBot="1">
      <c r="A44" s="6"/>
      <c r="C44" s="249"/>
      <c r="D44" s="249"/>
      <c r="E44" s="231"/>
      <c r="F44" s="249"/>
      <c r="G44" s="249"/>
      <c r="H44" s="231"/>
      <c r="I44" s="231"/>
      <c r="J44" s="231"/>
      <c r="K44" s="249"/>
      <c r="L44" s="249"/>
      <c r="M44" s="249"/>
      <c r="N44" s="231"/>
      <c r="O44" s="231"/>
      <c r="P44" s="249"/>
      <c r="Q44" s="249"/>
      <c r="R44" s="249"/>
      <c r="Z44" s="234" t="s">
        <v>71</v>
      </c>
      <c r="AC44" s="243"/>
      <c r="AD44" s="244"/>
      <c r="AE44" s="237"/>
      <c r="AF44" s="250"/>
      <c r="AG44" s="251"/>
      <c r="AH44" s="252"/>
      <c r="AI44" s="252"/>
      <c r="AJ44" s="252"/>
      <c r="AK44" s="252"/>
      <c r="AL44" s="252"/>
      <c r="AM44" s="253"/>
    </row>
    <row r="45" spans="1:39" ht="22.5" customHeight="1">
      <c r="A45" s="6"/>
      <c r="C45" s="249"/>
      <c r="D45" s="249"/>
      <c r="E45" s="231"/>
      <c r="F45" s="249"/>
      <c r="G45" s="249"/>
      <c r="H45" s="231"/>
      <c r="I45" s="231"/>
      <c r="J45" s="231"/>
      <c r="K45" s="249"/>
      <c r="L45" s="249"/>
      <c r="M45" s="249"/>
      <c r="N45" s="231"/>
      <c r="O45" s="231"/>
      <c r="P45" s="249"/>
      <c r="Q45" s="249"/>
      <c r="R45" s="249"/>
      <c r="Z45" s="234"/>
      <c r="AC45" s="243"/>
      <c r="AD45" s="244"/>
      <c r="AE45" s="254" t="s">
        <v>72</v>
      </c>
      <c r="AF45" s="245">
        <f>+AF41*AF10+AH41*AH10+AJ41*AJ10+AL41*AL10</f>
        <v>186.023</v>
      </c>
      <c r="AG45" s="246"/>
      <c r="AH45" s="252"/>
      <c r="AI45" s="252"/>
      <c r="AJ45" s="252"/>
      <c r="AK45" s="252"/>
      <c r="AL45" s="252"/>
      <c r="AM45" s="253"/>
    </row>
    <row r="46" spans="1:39" ht="13.5" customHeight="1" thickBot="1">
      <c r="A46" s="255"/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7"/>
      <c r="AD46" s="258"/>
      <c r="AE46" s="237"/>
      <c r="AF46" s="250"/>
      <c r="AG46" s="251"/>
      <c r="AH46" s="259"/>
      <c r="AI46" s="259"/>
      <c r="AJ46" s="259"/>
      <c r="AK46" s="259"/>
      <c r="AL46" s="259"/>
      <c r="AM46" s="260"/>
    </row>
    <row r="47" spans="1:39" ht="12.75" customHeight="1" thickTop="1"/>
    <row r="48" spans="1:39" ht="13.5" customHeight="1"/>
  </sheetData>
  <mergeCells count="72">
    <mergeCell ref="N42:O43"/>
    <mergeCell ref="P42:R43"/>
    <mergeCell ref="AC42:AD46"/>
    <mergeCell ref="AE43:AE44"/>
    <mergeCell ref="AF43:AG44"/>
    <mergeCell ref="AE45:AE46"/>
    <mergeCell ref="AF45:AG46"/>
    <mergeCell ref="C42:C43"/>
    <mergeCell ref="D42:D43"/>
    <mergeCell ref="E42:E43"/>
    <mergeCell ref="F42:G43"/>
    <mergeCell ref="H42:I43"/>
    <mergeCell ref="K42:M43"/>
    <mergeCell ref="AC40:AD41"/>
    <mergeCell ref="AE41:AE42"/>
    <mergeCell ref="AF41:AG42"/>
    <mergeCell ref="AH41:AI42"/>
    <mergeCell ref="AJ41:AK42"/>
    <mergeCell ref="AL41:AM42"/>
    <mergeCell ref="E40:E41"/>
    <mergeCell ref="F40:G41"/>
    <mergeCell ref="H40:I41"/>
    <mergeCell ref="K40:M41"/>
    <mergeCell ref="N40:O41"/>
    <mergeCell ref="P40:R41"/>
    <mergeCell ref="AF10:AG10"/>
    <mergeCell ref="AH10:AI10"/>
    <mergeCell ref="AJ10:AK10"/>
    <mergeCell ref="AL10:AM10"/>
    <mergeCell ref="C32:F32"/>
    <mergeCell ref="AE39:AE40"/>
    <mergeCell ref="AF39:AG40"/>
    <mergeCell ref="AH39:AI40"/>
    <mergeCell ref="AJ39:AK40"/>
    <mergeCell ref="AL39:AM40"/>
    <mergeCell ref="X10:X11"/>
    <mergeCell ref="Y10:Y11"/>
    <mergeCell ref="Z10:AA10"/>
    <mergeCell ref="AB10:AB11"/>
    <mergeCell ref="AC10:AC11"/>
    <mergeCell ref="AD10:AD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10:A11"/>
    <mergeCell ref="B10:B11"/>
    <mergeCell ref="C10:F11"/>
    <mergeCell ref="G10:H11"/>
    <mergeCell ref="I10:J11"/>
    <mergeCell ref="K10:K11"/>
    <mergeCell ref="AE6:AM7"/>
    <mergeCell ref="V8:Y9"/>
    <mergeCell ref="AE8:AE9"/>
    <mergeCell ref="AF8:AG9"/>
    <mergeCell ref="AH8:AI9"/>
    <mergeCell ref="AJ8:AK9"/>
    <mergeCell ref="AL8:AM9"/>
    <mergeCell ref="D4:I4"/>
    <mergeCell ref="O4:S4"/>
    <mergeCell ref="AC4:AD4"/>
    <mergeCell ref="D6:I6"/>
    <mergeCell ref="O6:S6"/>
    <mergeCell ref="AC6:AD6"/>
  </mergeCells>
  <printOptions horizontalCentered="1" verticalCentered="1"/>
  <pageMargins left="0" right="0" top="0" bottom="0" header="0.11811023622047245" footer="0.15748031496062992"/>
  <pageSetup paperSize="9" scale="63" orientation="landscape" horizontalDpi="4294967292" verticalDpi="4294967292" r:id="rId1"/>
  <headerFooter alignWithMargins="0">
    <oddFooter>&amp;CDPGP-4.3-ME-03  F07  
Sept. 24, 2008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Cellule 1</vt:lpstr>
      <vt:lpstr>Cellule 2</vt:lpstr>
      <vt:lpstr>Cellule 3</vt:lpstr>
      <vt:lpstr>Cellule 4</vt:lpstr>
      <vt:lpstr>Cellule 5</vt:lpstr>
      <vt:lpstr>Cellule 6</vt:lpstr>
      <vt:lpstr>Cellule 7</vt:lpstr>
      <vt:lpstr>'Cellule 1'!Zone_d_impression</vt:lpstr>
      <vt:lpstr>'Cellule 2'!Zone_d_impression</vt:lpstr>
      <vt:lpstr>'Cellule 3'!Zone_d_impression</vt:lpstr>
      <vt:lpstr>'Cellule 4'!Zone_d_impression</vt:lpstr>
      <vt:lpstr>'Cellule 5'!Zone_d_impression</vt:lpstr>
      <vt:lpstr>'Cellule 6'!Zone_d_impression</vt:lpstr>
      <vt:lpstr>'Cellule 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2021-10-20T18:39:42Z</dcterms:created>
  <dcterms:modified xsi:type="dcterms:W3CDTF">2021-10-20T19:45:50Z</dcterms:modified>
</cp:coreProperties>
</file>