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slabdoun/Desktop/"/>
    </mc:Choice>
  </mc:AlternateContent>
  <xr:revisionPtr revIDLastSave="0" documentId="13_ncr:1_{A90D436A-5A0D-F047-BC2B-7157C7D06F98}" xr6:coauthVersionLast="47" xr6:coauthVersionMax="47" xr10:uidLastSave="{00000000-0000-0000-0000-000000000000}"/>
  <bookViews>
    <workbookView xWindow="0" yWindow="0" windowWidth="28800" windowHeight="18000" xr2:uid="{D9DCE91C-DEBC-5F44-9E23-0360C27D982A}"/>
  </bookViews>
  <sheets>
    <sheet name="roulement à billes" sheetId="1" r:id="rId1"/>
    <sheet name="Catalogue 1" sheetId="2" r:id="rId2"/>
  </sheets>
  <externalReferences>
    <externalReference r:id="rId3"/>
    <externalReference r:id="rId4"/>
  </externalReferences>
  <definedNames>
    <definedName name="Adresse" localSheetId="1">OFFSET([1]Feuil1!$B$1,MATCH(#REF!,Image,0)-1,)</definedName>
    <definedName name="Adresse">OFFSET([1]Feuil1!$B$1,MATCH(#REF!,Image,0)-1,)</definedName>
    <definedName name="Image">OFFSET([1]Feuil1!$A$1,,,COUNTA([1]Feuil1!$A:$A))</definedName>
    <definedName name="Photo">OFFSET([1]Feuil1!$B$1,,,COUNTA([1]Feuil1!$A:$A))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G16" i="1" s="1"/>
  <c r="G9" i="1"/>
  <c r="H9" i="1" s="1"/>
  <c r="C10" i="1"/>
  <c r="F10" i="1"/>
  <c r="G17" i="1" s="1"/>
  <c r="G10" i="1"/>
  <c r="H10" i="1" s="1"/>
  <c r="F11" i="1"/>
  <c r="G11" i="1"/>
  <c r="H11" i="1" s="1"/>
  <c r="G18" i="1" s="1"/>
  <c r="F12" i="1"/>
  <c r="G12" i="1"/>
  <c r="H12" i="1"/>
  <c r="H16" i="1"/>
  <c r="H17" i="1"/>
  <c r="H18" i="1"/>
  <c r="G19" i="1"/>
  <c r="H19" i="1"/>
  <c r="D24" i="1"/>
  <c r="I24" i="1"/>
  <c r="D23" i="1" l="1"/>
  <c r="D25" i="1" s="1"/>
  <c r="H24" i="1" s="1"/>
  <c r="G26" i="1" s="1"/>
</calcChain>
</file>

<file path=xl/sharedStrings.xml><?xml version="1.0" encoding="utf-8"?>
<sst xmlns="http://schemas.openxmlformats.org/spreadsheetml/2006/main" count="48" uniqueCount="43">
  <si>
    <t>N</t>
  </si>
  <si>
    <r>
      <t>C</t>
    </r>
    <r>
      <rPr>
        <sz val="8"/>
        <color theme="1"/>
        <rFont val="Calibri"/>
        <family val="2"/>
        <scheme val="minor"/>
      </rPr>
      <t>calculé</t>
    </r>
  </si>
  <si>
    <t>tr/min</t>
  </si>
  <si>
    <t>Vitesse moyenne</t>
  </si>
  <si>
    <r>
      <t>C</t>
    </r>
    <r>
      <rPr>
        <sz val="8"/>
        <color theme="1"/>
        <rFont val="Calibri"/>
        <family val="2"/>
        <scheme val="minor"/>
      </rPr>
      <t>choisi</t>
    </r>
  </si>
  <si>
    <t>Charge équivalente</t>
  </si>
  <si>
    <t xml:space="preserve">Résultats </t>
  </si>
  <si>
    <t>ai,Ni,(Pi)n</t>
  </si>
  <si>
    <t>ai,Ni</t>
  </si>
  <si>
    <t>P</t>
  </si>
  <si>
    <t>Fa A</t>
  </si>
  <si>
    <t>FrA</t>
  </si>
  <si>
    <t xml:space="preserve">Ni [tr/mn] </t>
  </si>
  <si>
    <t xml:space="preserve">ai [%] </t>
  </si>
  <si>
    <t>Phase</t>
  </si>
  <si>
    <t>DOC 1 P8</t>
  </si>
  <si>
    <r>
      <t>C</t>
    </r>
    <r>
      <rPr>
        <sz val="8"/>
        <color theme="1"/>
        <rFont val="Calibri"/>
        <family val="2"/>
        <scheme val="minor"/>
      </rPr>
      <t>0 choisi</t>
    </r>
    <r>
      <rPr>
        <sz val="12"/>
        <color theme="1"/>
        <rFont val="Calibri"/>
        <family val="2"/>
        <scheme val="minor"/>
      </rPr>
      <t xml:space="preserve"> </t>
    </r>
  </si>
  <si>
    <r>
      <t>a</t>
    </r>
    <r>
      <rPr>
        <sz val="8"/>
        <color theme="1"/>
        <rFont val="Calibri"/>
        <family val="2"/>
        <scheme val="minor"/>
      </rPr>
      <t>1</t>
    </r>
  </si>
  <si>
    <t>fiabilité</t>
  </si>
  <si>
    <t>X</t>
  </si>
  <si>
    <t>Y</t>
  </si>
  <si>
    <t>e</t>
  </si>
  <si>
    <t xml:space="preserve"> heures</t>
  </si>
  <si>
    <r>
      <t>L</t>
    </r>
    <r>
      <rPr>
        <sz val="8"/>
        <color theme="1"/>
        <rFont val="Calibri"/>
        <family val="2"/>
        <scheme val="minor"/>
      </rPr>
      <t>1h</t>
    </r>
  </si>
  <si>
    <t>n</t>
  </si>
  <si>
    <t>Données d'entrées</t>
  </si>
  <si>
    <t xml:space="preserve">&lt;-- choisir un roulement dans la liste </t>
  </si>
  <si>
    <t xml:space="preserve">Référence du roulement : </t>
  </si>
  <si>
    <t>0.16</t>
  </si>
  <si>
    <t>DESIGNATION</t>
  </si>
  <si>
    <t>MASSE</t>
  </si>
  <si>
    <t>N GRAISSE</t>
  </si>
  <si>
    <t xml:space="preserve"> N HUILE</t>
  </si>
  <si>
    <t>PU</t>
  </si>
  <si>
    <t>C0</t>
  </si>
  <si>
    <t>C</t>
  </si>
  <si>
    <t>B</t>
  </si>
  <si>
    <t>D</t>
  </si>
  <si>
    <t>d</t>
  </si>
  <si>
    <t xml:space="preserve">j'aimerais par exemple que lorsque je sélectionne le roulement 6210 dans la liste les valeurs dans Cchoisi </t>
  </si>
  <si>
    <t xml:space="preserve">C0 choisi soient les valeurs 37100 et 23200 que l'on trouve dans la feuille catalogue 1 </t>
  </si>
  <si>
    <t xml:space="preserve">et de meme pour les autres roulements </t>
  </si>
  <si>
    <t>Pourriez-vous m'aider svp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</si>
</sst>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_-* #,##0_-;\-* #,##0_-;_-* &quot;-&quot;??_-;_-@_-"/>
    <numFmt numFmtId="166" formatCode="0.000"/>
  </numFmts>
  <fonts count="1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  <font>
      <sz val="12"/>
      <color rgb="FF000000"/>
      <name val="Times New Roman"/>
      <family val="1"/>
    </font>
    <font>
      <b/>
      <sz val="12"/>
      <color rgb="FF000000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44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theme="1"/>
      </left>
      <right/>
      <top/>
      <bottom/>
      <diagonal/>
    </border>
    <border>
      <left style="medium">
        <color indexed="64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theme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theme="1"/>
      </right>
      <top style="medium">
        <color indexed="64"/>
      </top>
      <bottom style="medium">
        <color indexed="64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thick">
        <color rgb="FFFF0000"/>
      </left>
      <right style="medium">
        <color indexed="64"/>
      </right>
      <top style="thick">
        <color rgb="FFFF0000"/>
      </top>
      <bottom/>
      <diagonal/>
    </border>
    <border>
      <left/>
      <right style="medium">
        <color indexed="64"/>
      </right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medium">
        <color indexed="64"/>
      </right>
      <top/>
      <bottom style="thick">
        <color rgb="FFFF0000"/>
      </bottom>
      <diagonal/>
    </border>
    <border>
      <left/>
      <right style="medium">
        <color indexed="64"/>
      </right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9" fillId="0" borderId="0"/>
  </cellStyleXfs>
  <cellXfs count="86">
    <xf numFmtId="0" fontId="0" fillId="0" borderId="0" xfId="0"/>
    <xf numFmtId="0" fontId="2" fillId="0" borderId="0" xfId="1"/>
    <xf numFmtId="0" fontId="2" fillId="0" borderId="0" xfId="1" applyAlignment="1">
      <alignment horizontal="center"/>
    </xf>
    <xf numFmtId="0" fontId="2" fillId="0" borderId="0" xfId="1" applyAlignment="1">
      <alignment horizontal="center"/>
    </xf>
    <xf numFmtId="0" fontId="2" fillId="0" borderId="1" xfId="1" applyBorder="1"/>
    <xf numFmtId="165" fontId="1" fillId="0" borderId="1" xfId="2" applyNumberFormat="1" applyFont="1" applyBorder="1" applyAlignment="1">
      <alignment horizontal="center"/>
    </xf>
    <xf numFmtId="0" fontId="2" fillId="0" borderId="2" xfId="1" applyBorder="1" applyAlignment="1">
      <alignment horizontal="right"/>
    </xf>
    <xf numFmtId="0" fontId="2" fillId="0" borderId="3" xfId="1" applyBorder="1" applyAlignment="1">
      <alignment horizontal="right"/>
    </xf>
    <xf numFmtId="165" fontId="0" fillId="0" borderId="1" xfId="2" applyNumberFormat="1" applyFont="1" applyBorder="1" applyAlignment="1">
      <alignment horizontal="center"/>
    </xf>
    <xf numFmtId="0" fontId="2" fillId="0" borderId="4" xfId="1" applyBorder="1"/>
    <xf numFmtId="0" fontId="2" fillId="0" borderId="5" xfId="1" applyBorder="1"/>
    <xf numFmtId="0" fontId="2" fillId="0" borderId="6" xfId="1" applyBorder="1"/>
    <xf numFmtId="165" fontId="1" fillId="0" borderId="7" xfId="2" applyNumberFormat="1" applyFont="1" applyBorder="1" applyAlignment="1"/>
    <xf numFmtId="0" fontId="2" fillId="0" borderId="7" xfId="1" applyBorder="1" applyAlignment="1">
      <alignment horizontal="right"/>
    </xf>
    <xf numFmtId="0" fontId="2" fillId="0" borderId="8" xfId="1" applyBorder="1" applyAlignment="1">
      <alignment horizontal="right"/>
    </xf>
    <xf numFmtId="0" fontId="2" fillId="2" borderId="9" xfId="1" applyFill="1" applyBorder="1" applyAlignment="1">
      <alignment horizontal="center"/>
    </xf>
    <xf numFmtId="0" fontId="2" fillId="2" borderId="10" xfId="1" applyFill="1" applyBorder="1" applyAlignment="1">
      <alignment horizontal="center"/>
    </xf>
    <xf numFmtId="0" fontId="2" fillId="0" borderId="11" xfId="1" applyBorder="1"/>
    <xf numFmtId="165" fontId="1" fillId="0" borderId="12" xfId="2" applyNumberFormat="1" applyFont="1" applyBorder="1" applyAlignment="1">
      <alignment horizontal="center"/>
    </xf>
    <xf numFmtId="0" fontId="2" fillId="0" borderId="13" xfId="1" applyBorder="1" applyAlignment="1">
      <alignment horizontal="right"/>
    </xf>
    <xf numFmtId="0" fontId="2" fillId="0" borderId="14" xfId="1" applyBorder="1" applyAlignment="1">
      <alignment horizontal="right"/>
    </xf>
    <xf numFmtId="0" fontId="2" fillId="3" borderId="15" xfId="1" applyFill="1" applyBorder="1" applyAlignment="1">
      <alignment horizontal="center"/>
    </xf>
    <xf numFmtId="0" fontId="2" fillId="3" borderId="16" xfId="1" applyFill="1" applyBorder="1" applyAlignment="1">
      <alignment horizontal="center"/>
    </xf>
    <xf numFmtId="0" fontId="2" fillId="3" borderId="10" xfId="1" applyFill="1" applyBorder="1" applyAlignment="1">
      <alignment horizontal="center"/>
    </xf>
    <xf numFmtId="0" fontId="2" fillId="0" borderId="17" xfId="1" applyBorder="1"/>
    <xf numFmtId="0" fontId="4" fillId="0" borderId="18" xfId="0" applyFont="1" applyBorder="1" applyAlignment="1">
      <alignment horizontal="center"/>
    </xf>
    <xf numFmtId="0" fontId="2" fillId="0" borderId="19" xfId="1" applyBorder="1" applyAlignment="1">
      <alignment horizontal="center"/>
    </xf>
    <xf numFmtId="1" fontId="5" fillId="0" borderId="20" xfId="0" applyNumberFormat="1" applyFont="1" applyBorder="1" applyAlignment="1">
      <alignment horizontal="center"/>
    </xf>
    <xf numFmtId="0" fontId="6" fillId="0" borderId="21" xfId="1" applyFont="1" applyBorder="1" applyAlignment="1">
      <alignment horizontal="center"/>
    </xf>
    <xf numFmtId="0" fontId="7" fillId="0" borderId="17" xfId="1" applyFont="1" applyBorder="1" applyAlignment="1">
      <alignment horizontal="center"/>
    </xf>
    <xf numFmtId="0" fontId="7" fillId="0" borderId="21" xfId="1" applyFont="1" applyBorder="1" applyAlignment="1">
      <alignment horizontal="center"/>
    </xf>
    <xf numFmtId="0" fontId="2" fillId="0" borderId="22" xfId="1" applyBorder="1" applyAlignment="1">
      <alignment horizontal="center"/>
    </xf>
    <xf numFmtId="0" fontId="2" fillId="0" borderId="23" xfId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6" fillId="0" borderId="24" xfId="1" applyNumberFormat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24" xfId="1" applyFont="1" applyBorder="1" applyAlignment="1">
      <alignment horizontal="center"/>
    </xf>
    <xf numFmtId="0" fontId="2" fillId="0" borderId="5" xfId="1" applyBorder="1" applyAlignment="1">
      <alignment horizontal="center"/>
    </xf>
    <xf numFmtId="12" fontId="2" fillId="0" borderId="23" xfId="1" applyNumberFormat="1" applyBorder="1" applyAlignment="1">
      <alignment horizontal="center"/>
    </xf>
    <xf numFmtId="0" fontId="2" fillId="0" borderId="18" xfId="1" applyBorder="1" applyAlignment="1">
      <alignment horizontal="center"/>
    </xf>
    <xf numFmtId="0" fontId="2" fillId="3" borderId="25" xfId="1" applyFill="1" applyBorder="1" applyAlignment="1">
      <alignment horizontal="center"/>
    </xf>
    <xf numFmtId="0" fontId="2" fillId="3" borderId="9" xfId="1" applyFill="1" applyBorder="1" applyAlignment="1">
      <alignment horizontal="center"/>
    </xf>
    <xf numFmtId="0" fontId="2" fillId="0" borderId="1" xfId="1" applyBorder="1" applyAlignment="1">
      <alignment horizontal="center"/>
    </xf>
    <xf numFmtId="0" fontId="2" fillId="0" borderId="21" xfId="1" applyBorder="1" applyAlignment="1">
      <alignment horizontal="center"/>
    </xf>
    <xf numFmtId="0" fontId="2" fillId="0" borderId="17" xfId="1" applyBorder="1" applyAlignment="1">
      <alignment horizontal="center"/>
    </xf>
    <xf numFmtId="0" fontId="2" fillId="0" borderId="23" xfId="1" applyBorder="1"/>
    <xf numFmtId="0" fontId="2" fillId="0" borderId="4" xfId="1" applyBorder="1" applyAlignment="1">
      <alignment horizontal="center"/>
    </xf>
    <xf numFmtId="0" fontId="2" fillId="0" borderId="24" xfId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2" fillId="0" borderId="24" xfId="1" applyBorder="1" applyAlignment="1">
      <alignment horizontal="right" vertical="center"/>
    </xf>
    <xf numFmtId="166" fontId="6" fillId="0" borderId="4" xfId="1" applyNumberFormat="1" applyFont="1" applyBorder="1" applyAlignment="1">
      <alignment horizontal="center"/>
    </xf>
    <xf numFmtId="0" fontId="2" fillId="0" borderId="24" xfId="1" applyBorder="1" applyAlignment="1">
      <alignment horizontal="right"/>
    </xf>
    <xf numFmtId="12" fontId="7" fillId="0" borderId="12" xfId="1" applyNumberFormat="1" applyFont="1" applyBorder="1" applyAlignment="1">
      <alignment horizontal="center"/>
    </xf>
    <xf numFmtId="0" fontId="2" fillId="0" borderId="11" xfId="1" applyBorder="1" applyAlignment="1">
      <alignment horizontal="right" vertical="center"/>
    </xf>
    <xf numFmtId="0" fontId="2" fillId="3" borderId="15" xfId="1" applyFill="1" applyBorder="1" applyAlignment="1">
      <alignment horizontal="center"/>
    </xf>
    <xf numFmtId="0" fontId="2" fillId="3" borderId="16" xfId="1" applyFill="1" applyBorder="1" applyAlignment="1">
      <alignment horizontal="center"/>
    </xf>
    <xf numFmtId="0" fontId="2" fillId="3" borderId="10" xfId="1" applyFill="1" applyBorder="1" applyAlignment="1">
      <alignment horizontal="center"/>
    </xf>
    <xf numFmtId="0" fontId="8" fillId="0" borderId="26" xfId="1" applyFont="1" applyBorder="1" applyAlignment="1">
      <alignment horizontal="center"/>
    </xf>
    <xf numFmtId="0" fontId="8" fillId="0" borderId="27" xfId="1" applyFont="1" applyBorder="1" applyAlignment="1">
      <alignment horizontal="center"/>
    </xf>
    <xf numFmtId="0" fontId="2" fillId="4" borderId="26" xfId="1" applyFill="1" applyBorder="1" applyAlignment="1">
      <alignment horizontal="center"/>
    </xf>
    <xf numFmtId="0" fontId="2" fillId="4" borderId="27" xfId="1" applyFill="1" applyBorder="1" applyAlignment="1">
      <alignment horizontal="center"/>
    </xf>
    <xf numFmtId="0" fontId="9" fillId="0" borderId="0" xfId="3" applyAlignment="1">
      <alignment horizontal="left" vertical="top"/>
    </xf>
    <xf numFmtId="0" fontId="10" fillId="0" borderId="0" xfId="3" applyFont="1" applyAlignment="1">
      <alignment horizontal="left" vertical="top"/>
    </xf>
    <xf numFmtId="0" fontId="11" fillId="0" borderId="0" xfId="3" applyFont="1" applyAlignment="1">
      <alignment horizontal="left" vertical="top"/>
    </xf>
    <xf numFmtId="0" fontId="12" fillId="0" borderId="0" xfId="3" applyFont="1" applyAlignment="1">
      <alignment horizontal="left" vertical="top"/>
    </xf>
    <xf numFmtId="0" fontId="13" fillId="0" borderId="0" xfId="3" applyFont="1" applyAlignment="1">
      <alignment horizontal="left" vertical="top"/>
    </xf>
    <xf numFmtId="0" fontId="14" fillId="0" borderId="0" xfId="3" applyFont="1" applyAlignment="1">
      <alignment horizontal="left" vertical="top"/>
    </xf>
    <xf numFmtId="0" fontId="2" fillId="0" borderId="28" xfId="1" applyBorder="1"/>
    <xf numFmtId="0" fontId="2" fillId="0" borderId="29" xfId="1" applyBorder="1" applyAlignment="1">
      <alignment horizontal="right" vertical="center"/>
    </xf>
    <xf numFmtId="0" fontId="7" fillId="0" borderId="30" xfId="1" applyFont="1" applyBorder="1" applyAlignment="1">
      <alignment horizontal="center"/>
    </xf>
    <xf numFmtId="0" fontId="2" fillId="0" borderId="31" xfId="1" applyBorder="1"/>
    <xf numFmtId="0" fontId="2" fillId="0" borderId="32" xfId="1" applyBorder="1" applyAlignment="1">
      <alignment horizontal="right" vertical="center"/>
    </xf>
    <xf numFmtId="0" fontId="7" fillId="0" borderId="33" xfId="1" applyFont="1" applyBorder="1" applyAlignment="1">
      <alignment horizontal="center"/>
    </xf>
    <xf numFmtId="0" fontId="2" fillId="0" borderId="34" xfId="1" applyBorder="1"/>
    <xf numFmtId="0" fontId="2" fillId="0" borderId="35" xfId="1" applyBorder="1"/>
    <xf numFmtId="0" fontId="2" fillId="0" borderId="36" xfId="1" applyBorder="1"/>
    <xf numFmtId="0" fontId="2" fillId="0" borderId="37" xfId="1" applyBorder="1"/>
    <xf numFmtId="0" fontId="2" fillId="0" borderId="0" xfId="1" applyBorder="1"/>
    <xf numFmtId="0" fontId="2" fillId="0" borderId="38" xfId="1" applyBorder="1"/>
    <xf numFmtId="0" fontId="2" fillId="0" borderId="39" xfId="1" applyBorder="1"/>
    <xf numFmtId="0" fontId="2" fillId="0" borderId="40" xfId="1" applyBorder="1"/>
    <xf numFmtId="0" fontId="12" fillId="0" borderId="41" xfId="3" applyFont="1" applyBorder="1" applyAlignment="1">
      <alignment horizontal="left" vertical="top"/>
    </xf>
    <xf numFmtId="0" fontId="13" fillId="0" borderId="42" xfId="3" applyFont="1" applyBorder="1" applyAlignment="1">
      <alignment horizontal="left" vertical="top"/>
    </xf>
    <xf numFmtId="0" fontId="11" fillId="0" borderId="42" xfId="3" applyFont="1" applyBorder="1" applyAlignment="1">
      <alignment horizontal="left" vertical="top"/>
    </xf>
    <xf numFmtId="0" fontId="15" fillId="0" borderId="42" xfId="3" applyFont="1" applyBorder="1" applyAlignment="1">
      <alignment horizontal="left" vertical="top"/>
    </xf>
    <xf numFmtId="0" fontId="12" fillId="0" borderId="43" xfId="3" applyFont="1" applyBorder="1" applyAlignment="1">
      <alignment horizontal="left" vertical="top"/>
    </xf>
  </cellXfs>
  <cellStyles count="4">
    <cellStyle name="Milliers 2" xfId="2" xr:uid="{00361755-4DCF-D948-B80E-C4C3C6FC6EE3}"/>
    <cellStyle name="Normal" xfId="0" builtinId="0"/>
    <cellStyle name="Normal 2" xfId="1" xr:uid="{816BBC20-1450-6D42-A3BE-27AFC04AE4C4}"/>
    <cellStyle name="Normal 3" xfId="3" xr:uid="{EF8008F3-520E-C84C-8567-84F57C2D9373}"/>
  </cellStyles>
  <dxfs count="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islabdoun/Library/Mobile%20Documents/com~apple~CloudDocs/Desktop/L3/CONCEPTION/Devoirs%20CHANTELOT/TD-Renvoi%20conique/TD%20Renvoi%20coniqu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islabdoun/Library/Mobile%20Documents/com~apple~CloudDocs/Desktop/L3/CONCEPTION/Devoirs%20CHANTELOT/BE/B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chéma paramétré pivot entrée"/>
      <sheetName val="Durées de vie des 2 roulements"/>
      <sheetName val="Fr1 et Fr2 en fonction de a "/>
      <sheetName val="schéma paramétré pivot sortie"/>
      <sheetName val="Fr3 et Fr4 en fonction de c"/>
      <sheetName val="Feuil1"/>
      <sheetName val="Feuil3"/>
    </sheetNames>
    <sheetDataSet>
      <sheetData sheetId="0" refreshError="1"/>
      <sheetData sheetId="1"/>
      <sheetData sheetId="2">
        <row r="2">
          <cell r="G2" t="str">
            <v>Fr1</v>
          </cell>
        </row>
      </sheetData>
      <sheetData sheetId="3" refreshError="1"/>
      <sheetData sheetId="4">
        <row r="2">
          <cell r="G2" t="str">
            <v>Fr3</v>
          </cell>
        </row>
      </sheetData>
      <sheetData sheetId="5">
        <row r="1">
          <cell r="A1" t="str">
            <v>Montage en O</v>
          </cell>
        </row>
        <row r="2">
          <cell r="A2" t="str">
            <v>Montage en X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arbre d'entrée cas 1"/>
      <sheetName val="FrA et FrB en fonction de a "/>
      <sheetName val=" arbre d'entrée cas 2"/>
      <sheetName val="FrA et FrB en fonction de b-c"/>
      <sheetName val="roulement à billes"/>
      <sheetName val="Catalogue 1"/>
      <sheetName val="roulement à rouleaux"/>
      <sheetName val="Rlts à billes à contact oblique"/>
      <sheetName val="Capacité de charge dynamiqu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BF2CF-F48A-5141-BCEA-92BA872A580C}">
  <sheetPr codeName="Feuil6"/>
  <dimension ref="A2:R26"/>
  <sheetViews>
    <sheetView tabSelected="1" workbookViewId="0">
      <selection activeCell="N6" sqref="N6"/>
    </sheetView>
  </sheetViews>
  <sheetFormatPr baseColWidth="10" defaultRowHeight="15" x14ac:dyDescent="0.2"/>
  <cols>
    <col min="1" max="1" width="10.83203125" style="1"/>
    <col min="2" max="2" width="12" style="1" bestFit="1" customWidth="1"/>
    <col min="3" max="3" width="12.33203125" style="1" customWidth="1"/>
    <col min="4" max="16384" width="10.83203125" style="1"/>
  </cols>
  <sheetData>
    <row r="2" spans="2:18" ht="16" thickBot="1" x14ac:dyDescent="0.25"/>
    <row r="3" spans="2:18" ht="17" customHeight="1" thickBot="1" x14ac:dyDescent="0.25">
      <c r="B3" s="60" t="s">
        <v>27</v>
      </c>
      <c r="C3" s="59"/>
      <c r="D3" s="58">
        <v>6210</v>
      </c>
      <c r="E3" s="57"/>
      <c r="F3" s="1" t="s">
        <v>26</v>
      </c>
    </row>
    <row r="5" spans="2:18" ht="16" thickBot="1" x14ac:dyDescent="0.25"/>
    <row r="6" spans="2:18" ht="16" thickBot="1" x14ac:dyDescent="0.25">
      <c r="B6" s="56" t="s">
        <v>25</v>
      </c>
      <c r="C6" s="55"/>
      <c r="D6" s="54"/>
    </row>
    <row r="7" spans="2:18" ht="16" thickBot="1" x14ac:dyDescent="0.25">
      <c r="B7" s="53" t="s">
        <v>24</v>
      </c>
      <c r="C7" s="52">
        <v>3</v>
      </c>
      <c r="D7" s="9"/>
    </row>
    <row r="8" spans="2:18" ht="16" thickBot="1" x14ac:dyDescent="0.25">
      <c r="B8" s="49" t="s">
        <v>23</v>
      </c>
      <c r="C8" s="48">
        <v>10000</v>
      </c>
      <c r="D8" s="9" t="s">
        <v>22</v>
      </c>
      <c r="E8" s="45"/>
      <c r="F8" s="22" t="s">
        <v>21</v>
      </c>
      <c r="G8" s="41" t="s">
        <v>20</v>
      </c>
      <c r="H8" s="21" t="s">
        <v>19</v>
      </c>
    </row>
    <row r="9" spans="2:18" x14ac:dyDescent="0.2">
      <c r="B9" s="51" t="s">
        <v>18</v>
      </c>
      <c r="C9" s="48">
        <v>0.99</v>
      </c>
      <c r="D9" s="9"/>
      <c r="E9" s="45"/>
      <c r="F9" s="2">
        <f>0.508*(F16/C12)^0.233</f>
        <v>0.15494879245337681</v>
      </c>
      <c r="G9" s="47">
        <f>0.864*(F16/C12)^-0.233</f>
        <v>2.8326261408720952</v>
      </c>
      <c r="H9" s="46">
        <f>1-G9*F9</f>
        <v>0.56108800000000003</v>
      </c>
    </row>
    <row r="10" spans="2:18" ht="16" thickBot="1" x14ac:dyDescent="0.25">
      <c r="B10" s="51" t="s">
        <v>17</v>
      </c>
      <c r="C10" s="50">
        <f>(LN(C9)/LN(0.9))^(1/1.5023)</f>
        <v>0.20927147541485036</v>
      </c>
      <c r="D10" s="9"/>
      <c r="E10" s="45"/>
      <c r="F10" s="2">
        <f>0.508*(F17/C12)^0.233</f>
        <v>0.18043920649571643</v>
      </c>
      <c r="G10" s="47">
        <f>0.864*(F17/C12)^-0.233</f>
        <v>2.4324646983548979</v>
      </c>
      <c r="H10" s="46">
        <f>1-G10*F10</f>
        <v>0.56108800000000003</v>
      </c>
    </row>
    <row r="11" spans="2:18" ht="17" thickTop="1" thickBot="1" x14ac:dyDescent="0.25">
      <c r="B11" s="68" t="s">
        <v>4</v>
      </c>
      <c r="C11" s="69">
        <v>37100</v>
      </c>
      <c r="D11" s="70" t="s">
        <v>0</v>
      </c>
      <c r="E11" s="67"/>
      <c r="F11" s="2">
        <f>0.508*(F18/C12)^0.233</f>
        <v>0.17510325977807165</v>
      </c>
      <c r="G11" s="47">
        <f>0.864*(F18/C12)^-0.233</f>
        <v>2.5065895435429546</v>
      </c>
      <c r="H11" s="46">
        <f>1-G11*F11</f>
        <v>0.56108800000000003</v>
      </c>
    </row>
    <row r="12" spans="2:18" ht="18" thickTop="1" thickBot="1" x14ac:dyDescent="0.25">
      <c r="B12" s="71" t="s">
        <v>16</v>
      </c>
      <c r="C12" s="72">
        <v>23200</v>
      </c>
      <c r="D12" s="73" t="s">
        <v>0</v>
      </c>
      <c r="E12" s="67"/>
      <c r="F12" s="44">
        <f>0.508*(F19/C12)^0.233</f>
        <v>0.15179372299327773</v>
      </c>
      <c r="G12" s="43">
        <f>0.864*(F19/C12)^-0.233</f>
        <v>2.8915029643184749</v>
      </c>
      <c r="H12" s="42">
        <f>1-F12*G12</f>
        <v>0.56108800000000003</v>
      </c>
      <c r="I12" s="1" t="s">
        <v>15</v>
      </c>
      <c r="K12" s="74" t="s">
        <v>39</v>
      </c>
      <c r="L12" s="75"/>
      <c r="M12" s="75"/>
      <c r="N12" s="75"/>
      <c r="O12" s="75"/>
      <c r="P12" s="75"/>
      <c r="Q12" s="75"/>
      <c r="R12" s="70"/>
    </row>
    <row r="13" spans="2:18" ht="16" thickTop="1" x14ac:dyDescent="0.2">
      <c r="K13" s="76" t="s">
        <v>40</v>
      </c>
      <c r="L13" s="77"/>
      <c r="M13" s="77"/>
      <c r="N13" s="77"/>
      <c r="O13" s="77"/>
      <c r="P13" s="77"/>
      <c r="Q13" s="77"/>
      <c r="R13" s="78"/>
    </row>
    <row r="14" spans="2:18" ht="16" thickBot="1" x14ac:dyDescent="0.25">
      <c r="K14" s="76" t="s">
        <v>41</v>
      </c>
      <c r="L14" s="77"/>
      <c r="M14" s="77"/>
      <c r="N14" s="77"/>
      <c r="O14" s="77"/>
      <c r="P14" s="77"/>
      <c r="Q14" s="77"/>
      <c r="R14" s="78"/>
    </row>
    <row r="15" spans="2:18" ht="16" thickBot="1" x14ac:dyDescent="0.25">
      <c r="B15" s="23" t="s">
        <v>14</v>
      </c>
      <c r="C15" s="41" t="s">
        <v>13</v>
      </c>
      <c r="D15" s="22" t="s">
        <v>12</v>
      </c>
      <c r="E15" s="41" t="s">
        <v>11</v>
      </c>
      <c r="F15" s="22" t="s">
        <v>10</v>
      </c>
      <c r="G15" s="41" t="s">
        <v>9</v>
      </c>
      <c r="H15" s="22" t="s">
        <v>8</v>
      </c>
      <c r="I15" s="40" t="s">
        <v>7</v>
      </c>
      <c r="J15" s="39"/>
      <c r="K15" s="79" t="s">
        <v>42</v>
      </c>
      <c r="L15" s="80"/>
      <c r="M15" s="80"/>
      <c r="N15" s="80"/>
      <c r="O15" s="80"/>
      <c r="P15" s="80"/>
      <c r="Q15" s="80"/>
      <c r="R15" s="73"/>
    </row>
    <row r="16" spans="2:18" ht="16" x14ac:dyDescent="0.2">
      <c r="B16" s="37">
        <v>1</v>
      </c>
      <c r="C16" s="36">
        <v>4.2999999999999997E-2</v>
      </c>
      <c r="D16" s="35">
        <v>3300</v>
      </c>
      <c r="E16" s="36">
        <v>437</v>
      </c>
      <c r="F16" s="35">
        <v>142</v>
      </c>
      <c r="G16" s="34">
        <f>IF((F16/E16)&lt;F9,E16,H9*E16+G9*F16)</f>
        <v>647.42836800383748</v>
      </c>
      <c r="H16" s="33">
        <f>C16*D16</f>
        <v>141.89999999999998</v>
      </c>
      <c r="I16" s="38"/>
      <c r="J16" s="25"/>
    </row>
    <row r="17" spans="1:10" ht="16" x14ac:dyDescent="0.2">
      <c r="B17" s="37">
        <v>2</v>
      </c>
      <c r="C17" s="36">
        <v>0.876</v>
      </c>
      <c r="D17" s="35">
        <v>6000</v>
      </c>
      <c r="E17" s="36">
        <v>841</v>
      </c>
      <c r="F17" s="35">
        <v>273</v>
      </c>
      <c r="G17" s="34">
        <f>IF((F17/E17)&lt;F10,E17,H10*E17+G10*F17)</f>
        <v>1135.9378706508871</v>
      </c>
      <c r="H17" s="33">
        <f>C17*D17</f>
        <v>5256</v>
      </c>
      <c r="I17" s="32"/>
      <c r="J17" s="25"/>
    </row>
    <row r="18" spans="1:10" ht="16" x14ac:dyDescent="0.2">
      <c r="B18" s="37">
        <v>3</v>
      </c>
      <c r="C18" s="36">
        <v>4.9000000000000002E-2</v>
      </c>
      <c r="D18" s="35">
        <v>3900</v>
      </c>
      <c r="E18" s="36">
        <v>1173</v>
      </c>
      <c r="F18" s="35">
        <v>240</v>
      </c>
      <c r="G18" s="34">
        <f>IF((F18/E18)&lt;F11,E18,H11*E18+G11*F18)</f>
        <v>1259.7377144503091</v>
      </c>
      <c r="H18" s="33">
        <f>C18*D18</f>
        <v>191.1</v>
      </c>
      <c r="I18" s="32"/>
      <c r="J18" s="25"/>
    </row>
    <row r="19" spans="1:10" ht="17" thickBot="1" x14ac:dyDescent="0.25">
      <c r="B19" s="31">
        <v>4</v>
      </c>
      <c r="C19" s="30">
        <v>3.2000000000000001E-2</v>
      </c>
      <c r="D19" s="29">
        <v>3600</v>
      </c>
      <c r="E19" s="30">
        <v>1217</v>
      </c>
      <c r="F19" s="29">
        <v>130</v>
      </c>
      <c r="G19" s="28">
        <f>IF((F19/E19)&lt;F12,E19,H12*E19+G12*F19)</f>
        <v>1217</v>
      </c>
      <c r="H19" s="27">
        <f>C19*D19</f>
        <v>115.2</v>
      </c>
      <c r="I19" s="26"/>
      <c r="J19" s="25"/>
    </row>
    <row r="21" spans="1:10" ht="16" thickBot="1" x14ac:dyDescent="0.25">
      <c r="B21" s="24"/>
    </row>
    <row r="22" spans="1:10" ht="16" thickBot="1" x14ac:dyDescent="0.25">
      <c r="A22" s="9"/>
      <c r="B22" s="23" t="s">
        <v>6</v>
      </c>
      <c r="C22" s="22"/>
      <c r="D22" s="22"/>
      <c r="E22" s="21"/>
    </row>
    <row r="23" spans="1:10" ht="17" thickBot="1" x14ac:dyDescent="0.25">
      <c r="B23" s="20" t="s">
        <v>5</v>
      </c>
      <c r="C23" s="19"/>
      <c r="D23" s="18">
        <f>((C16*D16*(G16^C7)+C17*D17*(G17^C7)+C18*D18*(G18^C7)+C19*D19*(G19^C7))/(C16*D16+C17*D17+C18*D18+C19*D19))^(1/C7)</f>
        <v>1134.6336043174908</v>
      </c>
      <c r="E23" s="17" t="s">
        <v>0</v>
      </c>
      <c r="H23" s="16" t="s">
        <v>1</v>
      </c>
      <c r="I23" s="15" t="s">
        <v>4</v>
      </c>
    </row>
    <row r="24" spans="1:10" ht="17" thickBot="1" x14ac:dyDescent="0.25">
      <c r="B24" s="14" t="s">
        <v>3</v>
      </c>
      <c r="C24" s="13"/>
      <c r="D24" s="12">
        <f>D16*C16+D17*C17+D18*C18+D19*C19</f>
        <v>5704.2</v>
      </c>
      <c r="E24" s="11" t="s">
        <v>2</v>
      </c>
      <c r="F24" s="10"/>
      <c r="G24" s="9"/>
      <c r="H24" s="8">
        <f>D25</f>
        <v>28800.561927814288</v>
      </c>
      <c r="I24" s="4">
        <f>C11</f>
        <v>37100</v>
      </c>
    </row>
    <row r="25" spans="1:10" ht="17" thickBot="1" x14ac:dyDescent="0.25">
      <c r="B25" s="7" t="s">
        <v>1</v>
      </c>
      <c r="C25" s="6"/>
      <c r="D25" s="5">
        <f>((C8*(60*D24/(10^6))*(1/C10))^(1/C7))*D23</f>
        <v>28800.561927814288</v>
      </c>
      <c r="E25" s="4" t="s">
        <v>0</v>
      </c>
    </row>
    <row r="26" spans="1:10" x14ac:dyDescent="0.2">
      <c r="G26" s="3" t="str">
        <f>IF(I24&gt;H24,"Le roulement choisi est bon","Le roulement choisi n'est pas bon")</f>
        <v>Le roulement choisi est bon</v>
      </c>
      <c r="H26" s="3"/>
      <c r="I26" s="3"/>
      <c r="J26" s="2"/>
    </row>
  </sheetData>
  <mergeCells count="7">
    <mergeCell ref="G26:I26"/>
    <mergeCell ref="B23:C23"/>
    <mergeCell ref="B24:C24"/>
    <mergeCell ref="B25:C25"/>
    <mergeCell ref="B3:C3"/>
    <mergeCell ref="D3:E3"/>
    <mergeCell ref="B6:D6"/>
  </mergeCells>
  <conditionalFormatting sqref="G26 J26">
    <cfRule type="containsText" dxfId="2" priority="1" operator="containsText" text="Le roulement choisi n'est pas bon">
      <formula>NOT(ISERROR(SEARCH("Le roulement choisi n'est pas bon",G26)))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8D581149-9D91-F148-BED1-80E261CC6E42}">
            <xm:f>NOT(ISERROR(SEARCH($G$26,G26)))</xm:f>
            <xm:f>$G$26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3" operator="containsText" id="{28A32355-7740-0B46-9119-858666F50AE6}">
            <xm:f>NOT(ISERROR(SEARCH($G$26,G26)))</xm:f>
            <xm:f>$G$26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G26 J26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6871713-9E6A-CE4C-8716-D0B44F9DDFF2}">
          <x14:formula1>
            <xm:f>'Catalogue 1'!$J$13:$J$41</xm:f>
          </x14:formula1>
          <xm:sqref>D3:E3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4623E-0A89-FB4B-B5A1-257EF96F8019}">
  <dimension ref="A1:O41"/>
  <sheetViews>
    <sheetView topLeftCell="A6" zoomScaleNormal="100" workbookViewId="0">
      <selection activeCell="J32" sqref="J32"/>
    </sheetView>
  </sheetViews>
  <sheetFormatPr baseColWidth="10" defaultColWidth="7.83203125" defaultRowHeight="13" outlineLevelCol="1" x14ac:dyDescent="0.2"/>
  <cols>
    <col min="1" max="1" width="11" style="62" customWidth="1"/>
    <col min="2" max="2" width="8.33203125" style="61" customWidth="1"/>
    <col min="3" max="3" width="7.83203125" style="61"/>
    <col min="4" max="4" width="10.83203125" style="61" bestFit="1" customWidth="1"/>
    <col min="5" max="6" width="7.83203125" style="61"/>
    <col min="7" max="7" width="17.6640625" style="61" customWidth="1"/>
    <col min="8" max="8" width="19" style="61" customWidth="1"/>
    <col min="9" max="9" width="12.83203125" style="61" customWidth="1"/>
    <col min="10" max="10" width="19.5" style="62" customWidth="1"/>
    <col min="11" max="14" width="7.83203125" style="61"/>
    <col min="15" max="15" width="7.83203125" style="61" outlineLevel="1"/>
    <col min="16" max="16384" width="7.83203125" style="61"/>
  </cols>
  <sheetData>
    <row r="1" spans="1:11" ht="40" customHeight="1" x14ac:dyDescent="0.2">
      <c r="A1" s="64" t="s">
        <v>38</v>
      </c>
      <c r="B1" s="63" t="s">
        <v>37</v>
      </c>
      <c r="C1" s="63" t="s">
        <v>36</v>
      </c>
      <c r="D1" s="63" t="s">
        <v>35</v>
      </c>
      <c r="E1" s="63" t="s">
        <v>34</v>
      </c>
      <c r="F1" s="63" t="s">
        <v>33</v>
      </c>
      <c r="G1" s="63" t="s">
        <v>32</v>
      </c>
      <c r="H1" s="63" t="s">
        <v>31</v>
      </c>
      <c r="I1" s="63" t="s">
        <v>30</v>
      </c>
      <c r="J1" s="64" t="s">
        <v>29</v>
      </c>
      <c r="K1" s="63"/>
    </row>
    <row r="2" spans="1:11" ht="16" x14ac:dyDescent="0.2">
      <c r="A2" s="64"/>
      <c r="B2" s="63"/>
      <c r="C2" s="63"/>
      <c r="D2" s="63"/>
      <c r="E2" s="63"/>
      <c r="F2" s="63"/>
      <c r="G2" s="63"/>
      <c r="H2" s="63"/>
      <c r="I2" s="63"/>
      <c r="J2" s="64"/>
      <c r="K2" s="63"/>
    </row>
    <row r="3" spans="1:11" ht="22" customHeight="1" x14ac:dyDescent="0.2">
      <c r="A3" s="66">
        <v>35</v>
      </c>
      <c r="B3" s="63">
        <v>47</v>
      </c>
      <c r="C3" s="63">
        <v>7</v>
      </c>
      <c r="D3" s="63">
        <v>4750</v>
      </c>
      <c r="E3" s="63">
        <v>3200</v>
      </c>
      <c r="F3" s="63">
        <v>166</v>
      </c>
      <c r="G3" s="63">
        <v>13000</v>
      </c>
      <c r="H3" s="63">
        <v>16000</v>
      </c>
      <c r="I3" s="63">
        <v>0.03</v>
      </c>
      <c r="J3" s="64">
        <v>61807</v>
      </c>
      <c r="K3" s="63"/>
    </row>
    <row r="4" spans="1:11" ht="22" customHeight="1" x14ac:dyDescent="0.2">
      <c r="A4" s="64"/>
      <c r="B4" s="65">
        <v>55</v>
      </c>
      <c r="C4" s="63">
        <v>10</v>
      </c>
      <c r="D4" s="63">
        <v>9560</v>
      </c>
      <c r="E4" s="63">
        <v>6200</v>
      </c>
      <c r="F4" s="63">
        <v>290</v>
      </c>
      <c r="G4" s="63">
        <v>11000</v>
      </c>
      <c r="H4" s="63">
        <v>14000</v>
      </c>
      <c r="I4" s="63">
        <v>0.08</v>
      </c>
      <c r="J4" s="64">
        <v>61907</v>
      </c>
      <c r="K4" s="63"/>
    </row>
    <row r="5" spans="1:11" ht="23" customHeight="1" x14ac:dyDescent="0.2">
      <c r="A5" s="64"/>
      <c r="B5" s="65">
        <v>62</v>
      </c>
      <c r="C5" s="63">
        <v>9</v>
      </c>
      <c r="D5" s="63">
        <v>12400</v>
      </c>
      <c r="E5" s="63">
        <v>8150</v>
      </c>
      <c r="F5" s="63">
        <v>375</v>
      </c>
      <c r="G5" s="63">
        <v>10000</v>
      </c>
      <c r="H5" s="63">
        <v>13000</v>
      </c>
      <c r="I5" s="63">
        <v>0.11</v>
      </c>
      <c r="J5" s="64">
        <v>16007</v>
      </c>
      <c r="K5" s="63"/>
    </row>
    <row r="6" spans="1:11" ht="26" customHeight="1" x14ac:dyDescent="0.2">
      <c r="A6" s="64"/>
      <c r="B6" s="63">
        <v>62</v>
      </c>
      <c r="C6" s="63">
        <v>14</v>
      </c>
      <c r="D6" s="63">
        <v>15900</v>
      </c>
      <c r="E6" s="63">
        <v>10200</v>
      </c>
      <c r="F6" s="63">
        <v>440</v>
      </c>
      <c r="G6" s="63">
        <v>10000</v>
      </c>
      <c r="H6" s="63">
        <v>13000</v>
      </c>
      <c r="I6" s="63" t="s">
        <v>28</v>
      </c>
      <c r="J6" s="64">
        <v>6007</v>
      </c>
      <c r="K6" s="63"/>
    </row>
    <row r="7" spans="1:11" ht="26" customHeight="1" x14ac:dyDescent="0.2">
      <c r="A7" s="64"/>
      <c r="B7" s="65">
        <v>72</v>
      </c>
      <c r="C7" s="63">
        <v>17</v>
      </c>
      <c r="D7" s="63">
        <v>25500</v>
      </c>
      <c r="E7" s="63">
        <v>15300</v>
      </c>
      <c r="F7" s="63">
        <v>655</v>
      </c>
      <c r="G7" s="63">
        <v>9000</v>
      </c>
      <c r="H7" s="63">
        <v>11000</v>
      </c>
      <c r="I7" s="63">
        <v>0.28999999999999998</v>
      </c>
      <c r="J7" s="64">
        <v>6207</v>
      </c>
      <c r="K7" s="63"/>
    </row>
    <row r="8" spans="1:11" ht="26" customHeight="1" x14ac:dyDescent="0.2">
      <c r="A8" s="64"/>
      <c r="B8" s="63">
        <v>80</v>
      </c>
      <c r="C8" s="63">
        <v>21</v>
      </c>
      <c r="D8" s="63">
        <v>33200</v>
      </c>
      <c r="E8" s="63">
        <v>19000</v>
      </c>
      <c r="F8" s="63">
        <v>815</v>
      </c>
      <c r="G8" s="63">
        <v>8500</v>
      </c>
      <c r="H8" s="63">
        <v>10000</v>
      </c>
      <c r="I8" s="63">
        <v>0.46</v>
      </c>
      <c r="J8" s="64">
        <v>6307</v>
      </c>
      <c r="K8" s="63"/>
    </row>
    <row r="9" spans="1:11" ht="26" customHeight="1" x14ac:dyDescent="0.2">
      <c r="A9" s="64"/>
      <c r="B9" s="65">
        <v>100</v>
      </c>
      <c r="C9" s="63">
        <v>25</v>
      </c>
      <c r="D9" s="63">
        <v>55300</v>
      </c>
      <c r="E9" s="63">
        <v>31000</v>
      </c>
      <c r="F9" s="63">
        <v>1290</v>
      </c>
      <c r="G9" s="63">
        <v>7000</v>
      </c>
      <c r="H9" s="63">
        <v>8500</v>
      </c>
      <c r="I9" s="63">
        <v>0.95</v>
      </c>
      <c r="J9" s="64">
        <v>6407</v>
      </c>
      <c r="K9" s="63"/>
    </row>
    <row r="10" spans="1:11" ht="26" customHeight="1" x14ac:dyDescent="0.2">
      <c r="A10" s="64"/>
      <c r="B10" s="65"/>
      <c r="C10" s="63"/>
      <c r="D10" s="63"/>
      <c r="E10" s="63"/>
      <c r="F10" s="63"/>
      <c r="G10" s="63"/>
      <c r="H10" s="63"/>
      <c r="I10" s="63"/>
      <c r="J10" s="64"/>
      <c r="K10" s="63"/>
    </row>
    <row r="11" spans="1:11" ht="26" customHeight="1" x14ac:dyDescent="0.2">
      <c r="A11" s="66">
        <v>40</v>
      </c>
      <c r="B11" s="63">
        <v>52</v>
      </c>
      <c r="C11" s="63">
        <v>7</v>
      </c>
      <c r="D11" s="63">
        <v>4940</v>
      </c>
      <c r="E11" s="63">
        <v>3450</v>
      </c>
      <c r="F11" s="63">
        <v>186</v>
      </c>
      <c r="G11" s="63">
        <v>11000</v>
      </c>
      <c r="H11" s="63">
        <v>14000</v>
      </c>
      <c r="I11" s="63">
        <v>3.4000000000000002E-2</v>
      </c>
      <c r="J11" s="64">
        <v>61808</v>
      </c>
      <c r="K11" s="63"/>
    </row>
    <row r="12" spans="1:11" ht="26" customHeight="1" x14ac:dyDescent="0.2">
      <c r="A12" s="64"/>
      <c r="B12" s="65">
        <v>62</v>
      </c>
      <c r="C12" s="63">
        <v>12</v>
      </c>
      <c r="D12" s="63">
        <v>13800</v>
      </c>
      <c r="E12" s="63">
        <v>9300</v>
      </c>
      <c r="F12" s="63">
        <v>425</v>
      </c>
      <c r="G12" s="63">
        <v>10000</v>
      </c>
      <c r="H12" s="63">
        <v>13000</v>
      </c>
      <c r="I12" s="63">
        <v>0.12</v>
      </c>
      <c r="J12" s="64">
        <v>61908</v>
      </c>
      <c r="K12" s="63"/>
    </row>
    <row r="13" spans="1:11" ht="26" customHeight="1" x14ac:dyDescent="0.2">
      <c r="A13" s="64"/>
      <c r="B13" s="65">
        <v>68</v>
      </c>
      <c r="C13" s="63">
        <v>9</v>
      </c>
      <c r="D13" s="63">
        <v>13300</v>
      </c>
      <c r="E13" s="63">
        <v>9150</v>
      </c>
      <c r="F13" s="63">
        <v>440</v>
      </c>
      <c r="G13" s="63">
        <v>9500</v>
      </c>
      <c r="H13" s="63">
        <v>12000</v>
      </c>
      <c r="I13" s="63">
        <v>0.13</v>
      </c>
      <c r="J13" s="64">
        <v>16008</v>
      </c>
      <c r="K13" s="63"/>
    </row>
    <row r="14" spans="1:11" ht="26" customHeight="1" x14ac:dyDescent="0.2">
      <c r="A14" s="64"/>
      <c r="B14" s="65">
        <v>68</v>
      </c>
      <c r="C14" s="63">
        <v>15</v>
      </c>
      <c r="D14" s="63">
        <v>16800</v>
      </c>
      <c r="E14" s="63">
        <v>11600</v>
      </c>
      <c r="F14" s="63">
        <v>490</v>
      </c>
      <c r="G14" s="63">
        <v>9500</v>
      </c>
      <c r="H14" s="63">
        <v>12000</v>
      </c>
      <c r="I14" s="63">
        <v>0.19</v>
      </c>
      <c r="J14" s="64">
        <v>6008</v>
      </c>
      <c r="K14" s="63"/>
    </row>
    <row r="15" spans="1:11" ht="26" customHeight="1" x14ac:dyDescent="0.2">
      <c r="A15" s="64"/>
      <c r="B15" s="65">
        <v>80</v>
      </c>
      <c r="C15" s="63">
        <v>18</v>
      </c>
      <c r="D15" s="63">
        <v>30700</v>
      </c>
      <c r="E15" s="63">
        <v>19000</v>
      </c>
      <c r="F15" s="63">
        <v>800</v>
      </c>
      <c r="G15" s="63">
        <v>8500</v>
      </c>
      <c r="H15" s="63">
        <v>10000</v>
      </c>
      <c r="I15" s="63">
        <v>0.37</v>
      </c>
      <c r="J15" s="64">
        <v>6208</v>
      </c>
      <c r="K15" s="63"/>
    </row>
    <row r="16" spans="1:11" ht="26" customHeight="1" x14ac:dyDescent="0.2">
      <c r="A16" s="64"/>
      <c r="B16" s="63">
        <v>90</v>
      </c>
      <c r="C16" s="63">
        <v>23</v>
      </c>
      <c r="D16" s="63">
        <v>41000</v>
      </c>
      <c r="E16" s="63">
        <v>24000</v>
      </c>
      <c r="F16" s="63">
        <v>1020</v>
      </c>
      <c r="G16" s="63">
        <v>7500</v>
      </c>
      <c r="H16" s="63">
        <v>9000</v>
      </c>
      <c r="I16" s="63">
        <v>0.63</v>
      </c>
      <c r="J16" s="64">
        <v>6308</v>
      </c>
      <c r="K16" s="63"/>
    </row>
    <row r="17" spans="1:11" ht="26" customHeight="1" x14ac:dyDescent="0.2">
      <c r="A17" s="64"/>
      <c r="B17" s="63">
        <v>110</v>
      </c>
      <c r="C17" s="63">
        <v>27</v>
      </c>
      <c r="D17" s="63">
        <v>63700</v>
      </c>
      <c r="E17" s="63">
        <v>36500</v>
      </c>
      <c r="F17" s="63">
        <v>1530</v>
      </c>
      <c r="G17" s="63">
        <v>6700</v>
      </c>
      <c r="H17" s="63">
        <v>8000</v>
      </c>
      <c r="I17" s="63">
        <v>1.25</v>
      </c>
      <c r="J17" s="64">
        <v>6408</v>
      </c>
      <c r="K17" s="63"/>
    </row>
    <row r="18" spans="1:11" ht="26" customHeight="1" x14ac:dyDescent="0.2">
      <c r="A18" s="64"/>
      <c r="B18" s="63"/>
      <c r="C18" s="63"/>
      <c r="D18" s="63"/>
      <c r="E18" s="63"/>
      <c r="F18" s="63"/>
      <c r="G18" s="63"/>
      <c r="H18" s="63"/>
      <c r="I18" s="63"/>
      <c r="J18" s="64"/>
      <c r="K18" s="63"/>
    </row>
    <row r="19" spans="1:11" ht="26" customHeight="1" x14ac:dyDescent="0.2">
      <c r="A19" s="64">
        <v>45</v>
      </c>
      <c r="B19" s="63">
        <v>58</v>
      </c>
      <c r="C19" s="63">
        <v>7</v>
      </c>
      <c r="D19" s="63">
        <v>6050</v>
      </c>
      <c r="E19" s="63">
        <v>4300</v>
      </c>
      <c r="F19" s="63">
        <v>228</v>
      </c>
      <c r="G19" s="63">
        <v>9500</v>
      </c>
      <c r="H19" s="63">
        <v>12000</v>
      </c>
      <c r="I19" s="63">
        <v>0.04</v>
      </c>
      <c r="J19" s="64">
        <v>61809</v>
      </c>
      <c r="K19" s="63"/>
    </row>
    <row r="20" spans="1:11" ht="26" customHeight="1" x14ac:dyDescent="0.2">
      <c r="A20" s="64"/>
      <c r="B20" s="63">
        <v>68</v>
      </c>
      <c r="C20" s="63">
        <v>12</v>
      </c>
      <c r="D20" s="63">
        <v>14000</v>
      </c>
      <c r="E20" s="63">
        <v>9800</v>
      </c>
      <c r="F20" s="63">
        <v>465</v>
      </c>
      <c r="G20" s="63">
        <v>9000</v>
      </c>
      <c r="H20" s="63">
        <v>11000</v>
      </c>
      <c r="I20" s="63">
        <v>0.14000000000000001</v>
      </c>
      <c r="J20" s="64">
        <v>61909</v>
      </c>
      <c r="K20" s="63"/>
    </row>
    <row r="21" spans="1:11" ht="26" customHeight="1" x14ac:dyDescent="0.2">
      <c r="A21" s="64"/>
      <c r="B21" s="65">
        <v>75</v>
      </c>
      <c r="C21" s="63">
        <v>10</v>
      </c>
      <c r="D21" s="63">
        <v>15600</v>
      </c>
      <c r="E21" s="63">
        <v>10800</v>
      </c>
      <c r="F21" s="63">
        <v>520</v>
      </c>
      <c r="G21" s="63">
        <v>9000</v>
      </c>
      <c r="H21" s="63">
        <v>11000</v>
      </c>
      <c r="I21" s="63">
        <v>0.17</v>
      </c>
      <c r="J21" s="64">
        <v>16009</v>
      </c>
      <c r="K21" s="63"/>
    </row>
    <row r="22" spans="1:11" ht="28" customHeight="1" x14ac:dyDescent="0.2">
      <c r="A22" s="64"/>
      <c r="B22" s="63">
        <v>75</v>
      </c>
      <c r="C22" s="63">
        <v>16</v>
      </c>
      <c r="D22" s="63">
        <v>20800</v>
      </c>
      <c r="E22" s="63">
        <v>14600</v>
      </c>
      <c r="F22" s="63">
        <v>640</v>
      </c>
      <c r="G22" s="63">
        <v>9000</v>
      </c>
      <c r="H22" s="63">
        <v>11000</v>
      </c>
      <c r="I22" s="63">
        <v>0.25</v>
      </c>
      <c r="J22" s="64">
        <v>6009</v>
      </c>
      <c r="K22" s="63"/>
    </row>
    <row r="23" spans="1:11" ht="28" customHeight="1" x14ac:dyDescent="0.2">
      <c r="A23" s="64"/>
      <c r="B23" s="63">
        <v>85</v>
      </c>
      <c r="C23" s="63">
        <v>19</v>
      </c>
      <c r="D23" s="63">
        <v>33200</v>
      </c>
      <c r="E23" s="63">
        <v>21600</v>
      </c>
      <c r="F23" s="63">
        <v>915</v>
      </c>
      <c r="G23" s="63">
        <v>7500</v>
      </c>
      <c r="H23" s="63">
        <v>9000</v>
      </c>
      <c r="I23" s="63">
        <v>0.41</v>
      </c>
      <c r="J23" s="64">
        <v>6209</v>
      </c>
      <c r="K23" s="63"/>
    </row>
    <row r="24" spans="1:11" ht="28" customHeight="1" x14ac:dyDescent="0.2">
      <c r="A24" s="64"/>
      <c r="B24" s="65">
        <v>100</v>
      </c>
      <c r="C24" s="63">
        <v>25</v>
      </c>
      <c r="D24" s="63">
        <v>52700</v>
      </c>
      <c r="E24" s="63">
        <v>31500</v>
      </c>
      <c r="F24" s="63">
        <v>1340</v>
      </c>
      <c r="G24" s="63">
        <v>6700</v>
      </c>
      <c r="H24" s="63">
        <v>8000</v>
      </c>
      <c r="I24" s="63">
        <v>0.83</v>
      </c>
      <c r="J24" s="64">
        <v>6309</v>
      </c>
      <c r="K24" s="63"/>
    </row>
    <row r="25" spans="1:11" ht="28" customHeight="1" x14ac:dyDescent="0.2">
      <c r="A25" s="64"/>
      <c r="B25" s="65">
        <v>120</v>
      </c>
      <c r="C25" s="63">
        <v>29</v>
      </c>
      <c r="D25" s="63">
        <v>76100</v>
      </c>
      <c r="E25" s="63">
        <v>45000</v>
      </c>
      <c r="F25" s="63">
        <v>1900</v>
      </c>
      <c r="G25" s="63">
        <v>6000</v>
      </c>
      <c r="H25" s="63">
        <v>7000</v>
      </c>
      <c r="I25" s="63">
        <v>1.55</v>
      </c>
      <c r="J25" s="64">
        <v>6409</v>
      </c>
      <c r="K25" s="63"/>
    </row>
    <row r="26" spans="1:11" ht="28" customHeight="1" x14ac:dyDescent="0.2">
      <c r="A26" s="64"/>
      <c r="B26" s="65"/>
      <c r="C26" s="63"/>
      <c r="D26" s="63"/>
      <c r="E26" s="63"/>
      <c r="F26" s="63"/>
      <c r="G26" s="63"/>
      <c r="H26" s="63"/>
      <c r="I26" s="63"/>
      <c r="J26" s="64"/>
      <c r="K26" s="63"/>
    </row>
    <row r="27" spans="1:11" ht="28" customHeight="1" x14ac:dyDescent="0.2">
      <c r="A27" s="64">
        <v>50</v>
      </c>
      <c r="B27" s="63">
        <v>65</v>
      </c>
      <c r="C27" s="63">
        <v>7</v>
      </c>
      <c r="D27" s="63">
        <v>6240</v>
      </c>
      <c r="E27" s="63">
        <v>4750</v>
      </c>
      <c r="F27" s="63">
        <v>250</v>
      </c>
      <c r="G27" s="63">
        <v>9000</v>
      </c>
      <c r="H27" s="63">
        <v>11000</v>
      </c>
      <c r="I27" s="63">
        <v>5.1999999999999998E-2</v>
      </c>
      <c r="J27" s="64">
        <v>61810</v>
      </c>
      <c r="K27" s="63"/>
    </row>
    <row r="28" spans="1:11" ht="28" customHeight="1" x14ac:dyDescent="0.2">
      <c r="A28" s="64"/>
      <c r="B28" s="65">
        <v>72</v>
      </c>
      <c r="C28" s="63">
        <v>12</v>
      </c>
      <c r="D28" s="63">
        <v>14600</v>
      </c>
      <c r="E28" s="63">
        <v>10400</v>
      </c>
      <c r="F28" s="63">
        <v>500</v>
      </c>
      <c r="G28" s="63">
        <v>8500</v>
      </c>
      <c r="H28" s="63">
        <v>10000</v>
      </c>
      <c r="I28" s="63">
        <v>0.14000000000000001</v>
      </c>
      <c r="J28" s="64">
        <v>61910</v>
      </c>
      <c r="K28" s="63"/>
    </row>
    <row r="29" spans="1:11" ht="28" customHeight="1" x14ac:dyDescent="0.2">
      <c r="A29" s="64"/>
      <c r="B29" s="63">
        <v>80</v>
      </c>
      <c r="C29" s="63">
        <v>10</v>
      </c>
      <c r="D29" s="63">
        <v>16300</v>
      </c>
      <c r="E29" s="63">
        <v>11400</v>
      </c>
      <c r="F29" s="63">
        <v>560</v>
      </c>
      <c r="G29" s="63">
        <v>8500</v>
      </c>
      <c r="H29" s="63">
        <v>10000</v>
      </c>
      <c r="I29" s="63">
        <v>0.18</v>
      </c>
      <c r="J29" s="64">
        <v>16010</v>
      </c>
      <c r="K29" s="63"/>
    </row>
    <row r="30" spans="1:11" ht="28" customHeight="1" thickBot="1" x14ac:dyDescent="0.25">
      <c r="A30" s="64"/>
      <c r="B30" s="63">
        <v>80</v>
      </c>
      <c r="C30" s="63">
        <v>16</v>
      </c>
      <c r="D30" s="63">
        <v>21600</v>
      </c>
      <c r="E30" s="63">
        <v>16000</v>
      </c>
      <c r="F30" s="63">
        <v>710</v>
      </c>
      <c r="G30" s="63">
        <v>8500</v>
      </c>
      <c r="H30" s="63">
        <v>10000</v>
      </c>
      <c r="I30" s="63">
        <v>0.26</v>
      </c>
      <c r="J30" s="64">
        <v>6010</v>
      </c>
      <c r="K30" s="63"/>
    </row>
    <row r="31" spans="1:11" ht="28" customHeight="1" thickTop="1" thickBot="1" x14ac:dyDescent="0.25">
      <c r="A31" s="81"/>
      <c r="B31" s="82">
        <v>90</v>
      </c>
      <c r="C31" s="83">
        <v>20</v>
      </c>
      <c r="D31" s="84">
        <v>37100</v>
      </c>
      <c r="E31" s="84">
        <v>23200</v>
      </c>
      <c r="F31" s="83">
        <v>980</v>
      </c>
      <c r="G31" s="83">
        <v>7000</v>
      </c>
      <c r="H31" s="83">
        <v>8500</v>
      </c>
      <c r="I31" s="83">
        <v>0.46</v>
      </c>
      <c r="J31" s="85">
        <v>6210</v>
      </c>
      <c r="K31" s="63"/>
    </row>
    <row r="32" spans="1:11" ht="28" customHeight="1" thickTop="1" x14ac:dyDescent="0.2">
      <c r="A32" s="64"/>
      <c r="B32" s="65">
        <v>110</v>
      </c>
      <c r="C32" s="63">
        <v>27</v>
      </c>
      <c r="D32" s="63">
        <v>61800</v>
      </c>
      <c r="E32" s="63">
        <v>38000</v>
      </c>
      <c r="F32" s="63">
        <v>1600</v>
      </c>
      <c r="G32" s="63">
        <v>6300</v>
      </c>
      <c r="H32" s="63">
        <v>7500</v>
      </c>
      <c r="I32" s="63">
        <v>1.05</v>
      </c>
      <c r="J32" s="64">
        <v>6310</v>
      </c>
      <c r="K32" s="63"/>
    </row>
    <row r="33" spans="1:11" ht="28" customHeight="1" x14ac:dyDescent="0.2">
      <c r="A33" s="64"/>
      <c r="B33" s="65">
        <v>130</v>
      </c>
      <c r="C33" s="63">
        <v>31</v>
      </c>
      <c r="D33" s="63">
        <v>87100</v>
      </c>
      <c r="E33" s="63">
        <v>52000</v>
      </c>
      <c r="F33" s="63">
        <v>2200</v>
      </c>
      <c r="G33" s="63">
        <v>5300</v>
      </c>
      <c r="H33" s="63">
        <v>6300</v>
      </c>
      <c r="I33" s="63">
        <v>1.9</v>
      </c>
      <c r="J33" s="64">
        <v>6410</v>
      </c>
      <c r="K33" s="63"/>
    </row>
    <row r="34" spans="1:11" ht="28" customHeight="1" x14ac:dyDescent="0.2">
      <c r="A34" s="64"/>
      <c r="B34" s="65"/>
      <c r="C34" s="63"/>
      <c r="D34" s="63"/>
      <c r="E34" s="63"/>
      <c r="F34" s="63"/>
      <c r="G34" s="63"/>
      <c r="H34" s="63"/>
      <c r="I34" s="63"/>
      <c r="J34" s="64"/>
      <c r="K34" s="63"/>
    </row>
    <row r="35" spans="1:11" ht="28" customHeight="1" x14ac:dyDescent="0.2">
      <c r="A35" s="64">
        <v>55</v>
      </c>
      <c r="B35" s="63">
        <v>72</v>
      </c>
      <c r="C35" s="63">
        <v>9</v>
      </c>
      <c r="D35" s="63">
        <v>8840</v>
      </c>
      <c r="E35" s="63">
        <v>6800</v>
      </c>
      <c r="F35" s="63">
        <v>360</v>
      </c>
      <c r="G35" s="63">
        <v>8500</v>
      </c>
      <c r="H35" s="63">
        <v>10000</v>
      </c>
      <c r="I35" s="63">
        <v>8.3000000000000004E-2</v>
      </c>
      <c r="J35" s="64">
        <v>61811</v>
      </c>
      <c r="K35" s="63"/>
    </row>
    <row r="36" spans="1:11" ht="30" customHeight="1" x14ac:dyDescent="0.2">
      <c r="A36" s="64"/>
      <c r="B36" s="63">
        <v>80</v>
      </c>
      <c r="C36" s="63">
        <v>13</v>
      </c>
      <c r="D36" s="63">
        <v>15900</v>
      </c>
      <c r="E36" s="63">
        <v>11400</v>
      </c>
      <c r="F36" s="63">
        <v>560</v>
      </c>
      <c r="G36" s="63">
        <v>8000</v>
      </c>
      <c r="H36" s="63">
        <v>9500</v>
      </c>
      <c r="I36" s="63">
        <v>0.19</v>
      </c>
      <c r="J36" s="64">
        <v>61911</v>
      </c>
      <c r="K36" s="63"/>
    </row>
    <row r="37" spans="1:11" ht="30" customHeight="1" x14ac:dyDescent="0.2">
      <c r="A37" s="64"/>
      <c r="B37" s="65">
        <v>90</v>
      </c>
      <c r="C37" s="63">
        <v>11</v>
      </c>
      <c r="D37" s="63">
        <v>19500</v>
      </c>
      <c r="E37" s="63">
        <v>14000</v>
      </c>
      <c r="F37" s="63">
        <v>695</v>
      </c>
      <c r="G37" s="63">
        <v>7500</v>
      </c>
      <c r="H37" s="63">
        <v>9000</v>
      </c>
      <c r="I37" s="63">
        <v>0.26</v>
      </c>
      <c r="J37" s="64">
        <v>16011</v>
      </c>
      <c r="K37" s="63"/>
    </row>
    <row r="38" spans="1:11" ht="30" customHeight="1" x14ac:dyDescent="0.2">
      <c r="A38" s="64"/>
      <c r="B38" s="63">
        <v>90</v>
      </c>
      <c r="C38" s="63">
        <v>18</v>
      </c>
      <c r="D38" s="63">
        <v>28100</v>
      </c>
      <c r="E38" s="63">
        <v>21200</v>
      </c>
      <c r="F38" s="63">
        <v>900</v>
      </c>
      <c r="G38" s="63">
        <v>7500</v>
      </c>
      <c r="H38" s="63">
        <v>9000</v>
      </c>
      <c r="I38" s="63">
        <v>0.39</v>
      </c>
      <c r="J38" s="64">
        <v>6011</v>
      </c>
      <c r="K38" s="63"/>
    </row>
    <row r="39" spans="1:11" ht="30" customHeight="1" x14ac:dyDescent="0.2">
      <c r="A39" s="64"/>
      <c r="B39" s="65">
        <v>100</v>
      </c>
      <c r="C39" s="63">
        <v>21</v>
      </c>
      <c r="D39" s="63">
        <v>43600</v>
      </c>
      <c r="E39" s="63">
        <v>29000</v>
      </c>
      <c r="F39" s="63">
        <v>1250</v>
      </c>
      <c r="G39" s="63">
        <v>6300</v>
      </c>
      <c r="H39" s="63">
        <v>7500</v>
      </c>
      <c r="I39" s="63">
        <v>0.61</v>
      </c>
      <c r="J39" s="64">
        <v>6211</v>
      </c>
      <c r="K39" s="63"/>
    </row>
    <row r="40" spans="1:11" ht="30" customHeight="1" x14ac:dyDescent="0.2">
      <c r="A40" s="64"/>
      <c r="B40" s="65">
        <v>120</v>
      </c>
      <c r="C40" s="63">
        <v>29</v>
      </c>
      <c r="D40" s="63">
        <v>71500</v>
      </c>
      <c r="E40" s="63">
        <v>45000</v>
      </c>
      <c r="F40" s="63">
        <v>1900</v>
      </c>
      <c r="G40" s="63">
        <v>5600</v>
      </c>
      <c r="H40" s="63">
        <v>6700</v>
      </c>
      <c r="I40" s="63">
        <v>1.35</v>
      </c>
      <c r="J40" s="64">
        <v>6311</v>
      </c>
      <c r="K40" s="63"/>
    </row>
    <row r="41" spans="1:11" ht="30" customHeight="1" x14ac:dyDescent="0.2">
      <c r="A41" s="64"/>
      <c r="B41" s="65">
        <v>140</v>
      </c>
      <c r="C41" s="63">
        <v>33</v>
      </c>
      <c r="D41" s="63">
        <v>99500</v>
      </c>
      <c r="E41" s="63">
        <v>62000</v>
      </c>
      <c r="F41" s="63">
        <v>2600</v>
      </c>
      <c r="G41" s="63">
        <v>5000</v>
      </c>
      <c r="H41" s="63">
        <v>6000</v>
      </c>
      <c r="I41" s="63">
        <v>2.2999999999999998</v>
      </c>
      <c r="J41" s="64">
        <v>6411</v>
      </c>
      <c r="K41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roulement à billes</vt:lpstr>
      <vt:lpstr>Catalogue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2022-01-23T03:46:29Z</dcterms:created>
  <dcterms:modified xsi:type="dcterms:W3CDTF">2022-01-23T03:57:07Z</dcterms:modified>
</cp:coreProperties>
</file>