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29\Desktop\"/>
    </mc:Choice>
  </mc:AlternateContent>
  <xr:revisionPtr revIDLastSave="0" documentId="8_{49558984-650D-40AD-86CB-A0DC88E5C5E3}" xr6:coauthVersionLast="47" xr6:coauthVersionMax="47" xr10:uidLastSave="{00000000-0000-0000-0000-000000000000}"/>
  <bookViews>
    <workbookView xWindow="-120" yWindow="-120" windowWidth="29040" windowHeight="15840" xr2:uid="{482E3CC8-A8AE-47C8-9A16-635DEF647755}"/>
  </bookViews>
  <sheets>
    <sheet name="Test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" i="1" l="1"/>
  <c r="M18" i="1"/>
  <c r="L18" i="1"/>
  <c r="K18" i="1"/>
  <c r="J18" i="1"/>
  <c r="I18" i="1"/>
  <c r="H18" i="1"/>
  <c r="D18" i="1"/>
  <c r="C18" i="1"/>
  <c r="J16" i="1"/>
  <c r="I16" i="1"/>
  <c r="H16" i="1"/>
  <c r="G16" i="1"/>
  <c r="F16" i="1"/>
  <c r="E16" i="1"/>
  <c r="D16" i="1"/>
  <c r="C16" i="1"/>
</calcChain>
</file>

<file path=xl/sharedStrings.xml><?xml version="1.0" encoding="utf-8"?>
<sst xmlns="http://schemas.openxmlformats.org/spreadsheetml/2006/main" count="4" uniqueCount="4">
  <si>
    <t>REEL N MOD</t>
  </si>
  <si>
    <t>REEL N MOD INTERIM</t>
  </si>
  <si>
    <t>REEL N-1 MOD</t>
  </si>
  <si>
    <t>REEL N-1 MOD INTERIM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</si>
</sst>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 tint="0.14999847407452621"/>
      <name val="Calibri"/>
      <family val="2"/>
      <scheme val="minor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">
    <xf numFmtId="0" fontId="0" fillId="0" borderId="0" xfId="0"/>
    <xf numFmtId="0" fontId="2" fillId="0" borderId="1" xfId="0" applyFont="1" applyBorder="1"/>
    <xf numFmtId="3" fontId="3" fillId="2" borderId="1" xfId="1" applyNumberFormat="1" applyFont="1" applyFill="1" applyBorder="1" applyAlignment="1">
      <alignment horizontal="center"/>
    </xf>
    <xf numFmtId="3" fontId="3" fillId="0" borderId="1" xfId="1" applyNumberFormat="1" applyFont="1" applyBorder="1" applyAlignment="1">
      <alignment horizontal="center"/>
    </xf>
    <xf numFmtId="3" fontId="3" fillId="0" borderId="1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Test!$A$16:$B$16</c:f>
              <c:strCache>
                <c:ptCount val="2"/>
                <c:pt idx="0">
                  <c:v>2021</c:v>
                </c:pt>
                <c:pt idx="1">
                  <c:v>REEL N MOD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Test!$C$16:$N$16</c:f>
              <c:numCache>
                <c:formatCode>#,##0</c:formatCode>
                <c:ptCount val="12"/>
                <c:pt idx="0">
                  <c:v>6207</c:v>
                </c:pt>
                <c:pt idx="1">
                  <c:v>7152</c:v>
                </c:pt>
                <c:pt idx="2">
                  <c:v>7486</c:v>
                </c:pt>
                <c:pt idx="3">
                  <c:v>7789</c:v>
                </c:pt>
                <c:pt idx="4">
                  <c:v>7312</c:v>
                </c:pt>
                <c:pt idx="5">
                  <c:v>7181</c:v>
                </c:pt>
                <c:pt idx="6">
                  <c:v>6664</c:v>
                </c:pt>
                <c:pt idx="7">
                  <c:v>4548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7EC-48F5-9648-A19A7CD1945B}"/>
            </c:ext>
          </c:extLst>
        </c:ser>
        <c:ser>
          <c:idx val="1"/>
          <c:order val="1"/>
          <c:tx>
            <c:strRef>
              <c:f>Test!$A$17:$B$17</c:f>
              <c:strCache>
                <c:ptCount val="2"/>
                <c:pt idx="0">
                  <c:v>2021</c:v>
                </c:pt>
                <c:pt idx="1">
                  <c:v>REEL N MOD INTERIM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Test!$C$17:$N$17</c:f>
              <c:numCache>
                <c:formatCode>#,##0</c:formatCode>
                <c:ptCount val="12"/>
                <c:pt idx="0">
                  <c:v>2261</c:v>
                </c:pt>
                <c:pt idx="1">
                  <c:v>1799</c:v>
                </c:pt>
                <c:pt idx="2">
                  <c:v>1915</c:v>
                </c:pt>
                <c:pt idx="3">
                  <c:v>2459</c:v>
                </c:pt>
                <c:pt idx="4">
                  <c:v>2127</c:v>
                </c:pt>
                <c:pt idx="5">
                  <c:v>3095</c:v>
                </c:pt>
                <c:pt idx="6">
                  <c:v>3703</c:v>
                </c:pt>
                <c:pt idx="7">
                  <c:v>1311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7EC-48F5-9648-A19A7CD194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07580296"/>
        <c:axId val="407581280"/>
      </c:barChart>
      <c:catAx>
        <c:axId val="4075802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7581280"/>
        <c:crosses val="autoZero"/>
        <c:auto val="1"/>
        <c:lblAlgn val="ctr"/>
        <c:lblOffset val="100"/>
        <c:noMultiLvlLbl val="0"/>
      </c:catAx>
      <c:valAx>
        <c:axId val="407581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75802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N-1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467825896762906"/>
          <c:y val="0.17634259259259263"/>
          <c:w val="0.85921062992125985"/>
          <c:h val="0.61498432487605714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Test!$A$18:$B$18</c:f>
              <c:strCache>
                <c:ptCount val="2"/>
                <c:pt idx="0">
                  <c:v>2020</c:v>
                </c:pt>
                <c:pt idx="1">
                  <c:v>REEL N-1 MOD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Test!$C$18:$N$18</c:f>
              <c:numCache>
                <c:formatCode>#,##0</c:formatCode>
                <c:ptCount val="12"/>
                <c:pt idx="0">
                  <c:v>6369</c:v>
                </c:pt>
                <c:pt idx="1">
                  <c:v>7264</c:v>
                </c:pt>
                <c:pt idx="2">
                  <c:v>3721</c:v>
                </c:pt>
                <c:pt idx="3">
                  <c:v>1684.15</c:v>
                </c:pt>
                <c:pt idx="4">
                  <c:v>6513</c:v>
                </c:pt>
                <c:pt idx="5">
                  <c:v>6585</c:v>
                </c:pt>
                <c:pt idx="6">
                  <c:v>6716</c:v>
                </c:pt>
                <c:pt idx="7">
                  <c:v>4567</c:v>
                </c:pt>
                <c:pt idx="8">
                  <c:v>6774</c:v>
                </c:pt>
                <c:pt idx="9">
                  <c:v>6642</c:v>
                </c:pt>
                <c:pt idx="10">
                  <c:v>6994</c:v>
                </c:pt>
                <c:pt idx="11">
                  <c:v>6904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5E6-4A32-AF4B-8F3E679AD069}"/>
            </c:ext>
          </c:extLst>
        </c:ser>
        <c:ser>
          <c:idx val="1"/>
          <c:order val="1"/>
          <c:tx>
            <c:strRef>
              <c:f>Test!$A$19:$B$19</c:f>
              <c:strCache>
                <c:ptCount val="2"/>
                <c:pt idx="0">
                  <c:v>2020</c:v>
                </c:pt>
                <c:pt idx="1">
                  <c:v>REEL N-1 MOD INTERIM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Test!$C$19:$N$19</c:f>
              <c:numCache>
                <c:formatCode>#,##0</c:formatCode>
                <c:ptCount val="12"/>
                <c:pt idx="0">
                  <c:v>599.25</c:v>
                </c:pt>
                <c:pt idx="1">
                  <c:v>844.5</c:v>
                </c:pt>
                <c:pt idx="2">
                  <c:v>308.75</c:v>
                </c:pt>
                <c:pt idx="3">
                  <c:v>0</c:v>
                </c:pt>
                <c:pt idx="4">
                  <c:v>422</c:v>
                </c:pt>
                <c:pt idx="5">
                  <c:v>1458.75</c:v>
                </c:pt>
                <c:pt idx="6">
                  <c:v>3003.25</c:v>
                </c:pt>
                <c:pt idx="7">
                  <c:v>2253</c:v>
                </c:pt>
                <c:pt idx="8">
                  <c:v>2090.25</c:v>
                </c:pt>
                <c:pt idx="9">
                  <c:v>2494</c:v>
                </c:pt>
                <c:pt idx="10">
                  <c:v>1251.5</c:v>
                </c:pt>
                <c:pt idx="11">
                  <c:v>2185.58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5E6-4A32-AF4B-8F3E679AD06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54248480"/>
        <c:axId val="554245528"/>
      </c:barChart>
      <c:catAx>
        <c:axId val="5542484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245528"/>
        <c:crosses val="autoZero"/>
        <c:auto val="1"/>
        <c:lblAlgn val="ctr"/>
        <c:lblOffset val="100"/>
        <c:noMultiLvlLbl val="0"/>
      </c:catAx>
      <c:valAx>
        <c:axId val="554245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2484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0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1033462</xdr:colOff>
      <xdr:row>20</xdr:row>
      <xdr:rowOff>176212</xdr:rowOff>
    </xdr:from>
    <xdr:to>
      <xdr:col>13</xdr:col>
      <xdr:colOff>347662</xdr:colOff>
      <xdr:row>35</xdr:row>
      <xdr:rowOff>80962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C9AED9AC-E0A3-46AD-9E8D-B400F85D0207}"/>
            </a:ext>
          </a:extLst>
        </xdr:cNvPr>
        <xdr:cNvGrpSpPr/>
      </xdr:nvGrpSpPr>
      <xdr:grpSpPr>
        <a:xfrm>
          <a:off x="1795462" y="3986212"/>
          <a:ext cx="9258300" cy="2762250"/>
          <a:chOff x="2462212" y="4767262"/>
          <a:chExt cx="9258300" cy="2762250"/>
        </a:xfrm>
      </xdr:grpSpPr>
      <xdr:graphicFrame macro="">
        <xdr:nvGraphicFramePr>
          <xdr:cNvPr id="3" name="Graphique 2">
            <a:extLst>
              <a:ext uri="{FF2B5EF4-FFF2-40B4-BE49-F238E27FC236}">
                <a16:creationId xmlns:a16="http://schemas.microsoft.com/office/drawing/2014/main" id="{2A4771CA-F187-485F-B825-B94D14EB23E0}"/>
              </a:ext>
            </a:extLst>
          </xdr:cNvPr>
          <xdr:cNvGraphicFramePr/>
        </xdr:nvGraphicFramePr>
        <xdr:xfrm>
          <a:off x="2462212" y="4786312"/>
          <a:ext cx="4572000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aphicFrame macro="">
        <xdr:nvGraphicFramePr>
          <xdr:cNvPr id="4" name="Graphique 3">
            <a:extLst>
              <a:ext uri="{FF2B5EF4-FFF2-40B4-BE49-F238E27FC236}">
                <a16:creationId xmlns:a16="http://schemas.microsoft.com/office/drawing/2014/main" id="{5D2A84C4-657F-4595-9D09-66575EA6283C}"/>
              </a:ext>
            </a:extLst>
          </xdr:cNvPr>
          <xdr:cNvGraphicFramePr/>
        </xdr:nvGraphicFramePr>
        <xdr:xfrm>
          <a:off x="7148512" y="4767262"/>
          <a:ext cx="4572000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1-%20Tableau%20de%20bord%20usine%20v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Tableau de bord P1"/>
      <sheetName val="Test"/>
      <sheetName val="Tableau de bord P2"/>
      <sheetName val="Tableau de bord P3"/>
      <sheetName val="Bilan Mensuel"/>
    </sheetNames>
    <sheetDataSet>
      <sheetData sheetId="0"/>
      <sheetData sheetId="1"/>
      <sheetData sheetId="2">
        <row r="16">
          <cell r="A16">
            <v>2021</v>
          </cell>
          <cell r="B16" t="str">
            <v>REEL N MOD</v>
          </cell>
          <cell r="C16">
            <v>6207</v>
          </cell>
          <cell r="D16">
            <v>7152</v>
          </cell>
          <cell r="E16">
            <v>7486</v>
          </cell>
          <cell r="F16">
            <v>7789</v>
          </cell>
          <cell r="G16">
            <v>7312</v>
          </cell>
          <cell r="H16">
            <v>7181</v>
          </cell>
          <cell r="I16">
            <v>6664</v>
          </cell>
          <cell r="J16">
            <v>4548</v>
          </cell>
        </row>
        <row r="17">
          <cell r="A17">
            <v>2021</v>
          </cell>
          <cell r="B17" t="str">
            <v>REEL N MOD INTERIM</v>
          </cell>
          <cell r="C17">
            <v>2261</v>
          </cell>
          <cell r="D17">
            <v>1799</v>
          </cell>
          <cell r="E17">
            <v>1915</v>
          </cell>
          <cell r="F17">
            <v>2459</v>
          </cell>
          <cell r="G17">
            <v>2127</v>
          </cell>
          <cell r="H17">
            <v>3095</v>
          </cell>
          <cell r="I17">
            <v>3703</v>
          </cell>
          <cell r="J17">
            <v>1311</v>
          </cell>
        </row>
        <row r="22">
          <cell r="A22">
            <v>2020</v>
          </cell>
          <cell r="B22" t="str">
            <v>REEL N-1 MOD</v>
          </cell>
          <cell r="C22">
            <v>6369</v>
          </cell>
          <cell r="D22">
            <v>7264</v>
          </cell>
          <cell r="E22">
            <v>3721</v>
          </cell>
          <cell r="F22">
            <v>1684.15</v>
          </cell>
          <cell r="G22">
            <v>6513</v>
          </cell>
          <cell r="H22">
            <v>6585</v>
          </cell>
          <cell r="I22">
            <v>6716</v>
          </cell>
          <cell r="J22">
            <v>4567</v>
          </cell>
          <cell r="K22">
            <v>6774</v>
          </cell>
          <cell r="L22">
            <v>6642</v>
          </cell>
          <cell r="M22">
            <v>6994</v>
          </cell>
          <cell r="N22">
            <v>6904</v>
          </cell>
        </row>
        <row r="23">
          <cell r="A23">
            <v>2020</v>
          </cell>
          <cell r="B23" t="str">
            <v>REEL N-1 MOD INTERIM</v>
          </cell>
          <cell r="C23">
            <v>599.25</v>
          </cell>
          <cell r="D23">
            <v>844.5</v>
          </cell>
          <cell r="E23">
            <v>308.75</v>
          </cell>
          <cell r="F23">
            <v>0</v>
          </cell>
          <cell r="G23">
            <v>422</v>
          </cell>
          <cell r="H23">
            <v>1458.75</v>
          </cell>
          <cell r="I23">
            <v>3003.25</v>
          </cell>
          <cell r="J23">
            <v>2253</v>
          </cell>
          <cell r="K23">
            <v>2090.25</v>
          </cell>
          <cell r="L23">
            <v>2494</v>
          </cell>
          <cell r="M23">
            <v>1251.5</v>
          </cell>
          <cell r="N23">
            <v>2185.58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D6E7D-6B21-46B0-8941-882C6F1F9D83}">
  <dimension ref="A16:N19"/>
  <sheetViews>
    <sheetView tabSelected="1" topLeftCell="A13" workbookViewId="0">
      <selection activeCell="Q33" sqref="Q33"/>
    </sheetView>
  </sheetViews>
  <sheetFormatPr baseColWidth="10" defaultRowHeight="15" x14ac:dyDescent="0.25"/>
  <cols>
    <col min="2" max="2" width="23.42578125" bestFit="1" customWidth="1"/>
    <col min="3" max="14" width="11.42578125" style="5"/>
  </cols>
  <sheetData>
    <row r="16" spans="1:14" x14ac:dyDescent="0.25">
      <c r="A16">
        <v>2021</v>
      </c>
      <c r="B16" s="1" t="s">
        <v>0</v>
      </c>
      <c r="C16" s="2">
        <f>2831+3376</f>
        <v>6207</v>
      </c>
      <c r="D16" s="2">
        <f>3125+4027</f>
        <v>7152</v>
      </c>
      <c r="E16" s="2">
        <f>3238+4248</f>
        <v>7486</v>
      </c>
      <c r="F16" s="2">
        <f>3478+4311</f>
        <v>7789</v>
      </c>
      <c r="G16" s="2">
        <f>3041+4271</f>
        <v>7312</v>
      </c>
      <c r="H16" s="2">
        <f>3030+4151</f>
        <v>7181</v>
      </c>
      <c r="I16" s="2">
        <f>2680+3984</f>
        <v>6664</v>
      </c>
      <c r="J16" s="2">
        <f>1844+2704</f>
        <v>4548</v>
      </c>
      <c r="K16" s="2"/>
      <c r="L16" s="2"/>
      <c r="M16" s="2"/>
      <c r="N16" s="2"/>
    </row>
    <row r="17" spans="1:14" x14ac:dyDescent="0.25">
      <c r="A17">
        <v>2021</v>
      </c>
      <c r="B17" s="1" t="s">
        <v>1</v>
      </c>
      <c r="C17" s="3">
        <v>2261</v>
      </c>
      <c r="D17" s="4">
        <v>1799</v>
      </c>
      <c r="E17" s="3">
        <v>1915</v>
      </c>
      <c r="F17" s="3">
        <v>2459</v>
      </c>
      <c r="G17" s="3">
        <v>2127</v>
      </c>
      <c r="H17" s="3">
        <v>3095</v>
      </c>
      <c r="I17" s="3">
        <v>3703</v>
      </c>
      <c r="J17" s="3">
        <v>1311</v>
      </c>
      <c r="K17" s="3"/>
      <c r="L17" s="3"/>
      <c r="M17" s="3"/>
      <c r="N17" s="3"/>
    </row>
    <row r="18" spans="1:14" x14ac:dyDescent="0.25">
      <c r="A18">
        <v>2020</v>
      </c>
      <c r="B18" s="1" t="s">
        <v>2</v>
      </c>
      <c r="C18" s="2">
        <f>2788+3581</f>
        <v>6369</v>
      </c>
      <c r="D18" s="2">
        <f>3193+4071</f>
        <v>7264</v>
      </c>
      <c r="E18" s="2">
        <v>3721</v>
      </c>
      <c r="F18" s="2">
        <v>1684.15</v>
      </c>
      <c r="G18" s="2">
        <v>6513</v>
      </c>
      <c r="H18" s="2">
        <f>2614+3971</f>
        <v>6585</v>
      </c>
      <c r="I18" s="2">
        <f>2835+3881</f>
        <v>6716</v>
      </c>
      <c r="J18" s="2">
        <f>1675+2892</f>
        <v>4567</v>
      </c>
      <c r="K18" s="2">
        <f>3191+3583</f>
        <v>6774</v>
      </c>
      <c r="L18" s="2">
        <f>2774+3868</f>
        <v>6642</v>
      </c>
      <c r="M18" s="2">
        <f>2987+4007</f>
        <v>6994</v>
      </c>
      <c r="N18" s="2">
        <f>2992+3912</f>
        <v>6904</v>
      </c>
    </row>
    <row r="19" spans="1:14" x14ac:dyDescent="0.25">
      <c r="A19">
        <v>2020</v>
      </c>
      <c r="B19" s="1" t="s">
        <v>3</v>
      </c>
      <c r="C19" s="2">
        <v>599.25</v>
      </c>
      <c r="D19" s="2">
        <v>844.5</v>
      </c>
      <c r="E19" s="2">
        <v>308.75</v>
      </c>
      <c r="F19" s="2">
        <v>0</v>
      </c>
      <c r="G19" s="2">
        <v>422</v>
      </c>
      <c r="H19" s="2">
        <v>1458.75</v>
      </c>
      <c r="I19" s="2">
        <v>3003.25</v>
      </c>
      <c r="J19" s="2">
        <v>2253</v>
      </c>
      <c r="K19" s="2">
        <v>2090.25</v>
      </c>
      <c r="L19" s="2">
        <v>2494</v>
      </c>
      <c r="M19" s="2">
        <v>1251.5</v>
      </c>
      <c r="N19" s="2">
        <v>2185.58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FORNONI</dc:creator>
  <cp:lastModifiedBy>Marie FORNONI</cp:lastModifiedBy>
  <dcterms:created xsi:type="dcterms:W3CDTF">2021-10-04T10:12:28Z</dcterms:created>
  <dcterms:modified xsi:type="dcterms:W3CDTF">2021-10-04T10:19:55Z</dcterms:modified>
</cp:coreProperties>
</file>