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KAID\Desktop\"/>
    </mc:Choice>
  </mc:AlternateContent>
  <bookViews>
    <workbookView xWindow="-120" yWindow="-120" windowWidth="29040" windowHeight="15840" tabRatio="843"/>
  </bookViews>
  <sheets>
    <sheet name="stat" sheetId="3" r:id="rId1"/>
    <sheet name="suivie des Absences" sheetId="1" r:id="rId2"/>
    <sheet name="Jours fériés" sheetId="5" r:id="rId3"/>
    <sheet name="Liste des employes" sheetId="2" r:id="rId4"/>
    <sheet name="Types des Absences" sheetId="4" r:id="rId5"/>
    <sheet name="Feuil1" sheetId="6" r:id="rId6"/>
  </sheets>
  <externalReferences>
    <externalReference r:id="rId7"/>
  </externalReferences>
  <definedNames>
    <definedName name="_xlnm._FilterDatabase" localSheetId="5" hidden="1">Feuil1!$A$1:$C$32</definedName>
    <definedName name="_xlnm._FilterDatabase" localSheetId="0" hidden="1">'[1]Calendar View'!$H$19:$K$22</definedName>
    <definedName name="Année">stat!$B$2</definedName>
    <definedName name="DatesDebut">Suivi_des_Absences[Date de fin]</definedName>
    <definedName name="DatesFin">Suivi_des_Absences[Date de début]</definedName>
    <definedName name="Employé">stat!$B$1</definedName>
    <definedName name="ListeEmployés">Employés[personnels]</definedName>
    <definedName name="ListeFeries">JoursFériés[Jours fériés]</definedName>
    <definedName name="ListeMois">'Jours fériés'!$I$2:$I$13</definedName>
    <definedName name="lstTypesC">Suivi_des_Absences[Type de congé]</definedName>
    <definedName name="lstTypesCongés">TypesAbsences[Liste Absences]</definedName>
    <definedName name="MoisDebut">stat!$F$1</definedName>
    <definedName name="MoisFin">stat!$F$2</definedName>
    <definedName name="NombreJours">Suivi_des_Absences[Nombre Jours]</definedName>
    <definedName name="NomsEmpl">Suivi_des_Absences[Personnel]</definedName>
    <definedName name="Titre1">#REF!</definedName>
    <definedName name="Titre2">Suivi_des_Absences[[#Headers],[Personnel]]</definedName>
    <definedName name="TitreColonne3">Employés[[#Headers],[personnels]]</definedName>
    <definedName name="TitreColonne4">TypesAbsences[[#Headers],[Liste Absences]]</definedName>
    <definedName name="TitreColonne5">JoursFériés[[#Headers],[Jours fériés]]</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A7" i="3" l="1" a="1"/>
  <c r="A7" i="3" s="1"/>
  <c r="D7" i="3" s="1"/>
  <c r="A8" i="3" l="1" a="1"/>
  <c r="A8" i="3" s="1"/>
  <c r="B8" i="3" s="1" a="1"/>
  <c r="B8" i="3" s="1"/>
  <c r="F8" i="3" s="1"/>
  <c r="A9" i="3" a="1"/>
  <c r="A9" i="3" s="1"/>
  <c r="B9" i="3" s="1" a="1"/>
  <c r="B9" i="3" s="1"/>
  <c r="F9" i="3" s="1"/>
  <c r="D2" i="3"/>
  <c r="F2" i="3"/>
  <c r="G8" i="3" l="1"/>
  <c r="H8" i="3" s="1"/>
  <c r="C8" i="3"/>
  <c r="G9" i="3"/>
  <c r="H9" i="3" s="1"/>
  <c r="C9" i="3"/>
  <c r="G8" i="1" l="1"/>
  <c r="G9" i="1"/>
  <c r="A11" i="3" l="1" a="1"/>
  <c r="A11" i="3" s="1"/>
  <c r="A12" i="3" a="1"/>
  <c r="A12" i="3" s="1"/>
  <c r="A13" i="3" a="1"/>
  <c r="A13" i="3" s="1"/>
  <c r="F12" i="3" l="1"/>
  <c r="F13" i="3"/>
  <c r="F11" i="3"/>
  <c r="G13" i="3"/>
  <c r="H13" i="3" s="1"/>
  <c r="C13" i="3"/>
  <c r="C12" i="3"/>
  <c r="C11" i="3"/>
  <c r="G11" i="3" l="1"/>
  <c r="H11" i="3" s="1"/>
  <c r="G12" i="3"/>
  <c r="H12" i="3" s="1"/>
  <c r="A4" i="3"/>
  <c r="E9" i="6"/>
  <c r="E9" i="1" l="1"/>
  <c r="H9" i="1" s="1"/>
  <c r="A6" i="3" l="1" a="1"/>
  <c r="A6" i="3" s="1"/>
  <c r="D6" i="3" s="1"/>
  <c r="A10" i="3" a="1"/>
  <c r="A10" i="3" s="1"/>
  <c r="E8" i="1"/>
  <c r="H8" i="1" s="1"/>
  <c r="E7" i="1"/>
  <c r="E6" i="1"/>
  <c r="E5" i="1"/>
  <c r="E4" i="1"/>
  <c r="B7" i="3" l="1" a="1"/>
  <c r="B7" i="3" s="1"/>
  <c r="F7" i="3" s="1"/>
  <c r="C7" i="3"/>
  <c r="G7" i="3"/>
  <c r="H7" i="1"/>
  <c r="G7" i="1"/>
  <c r="H6" i="1"/>
  <c r="G6" i="1"/>
  <c r="H5" i="1"/>
  <c r="G5" i="1"/>
  <c r="H4" i="1"/>
  <c r="G4" i="1"/>
  <c r="B6" i="3" a="1"/>
  <c r="B6" i="3" s="1"/>
  <c r="F10" i="3"/>
  <c r="C10" i="3"/>
  <c r="C6" i="3"/>
  <c r="E7" i="3" l="1"/>
  <c r="F6" i="3"/>
  <c r="E6" i="3"/>
  <c r="G6" i="3"/>
  <c r="G10" i="3"/>
  <c r="H10" i="3" s="1"/>
</calcChain>
</file>

<file path=xl/sharedStrings.xml><?xml version="1.0" encoding="utf-8"?>
<sst xmlns="http://schemas.openxmlformats.org/spreadsheetml/2006/main" count="132" uniqueCount="74">
  <si>
    <t>Employé 1</t>
  </si>
  <si>
    <t>Congés</t>
  </si>
  <si>
    <t>Congé de décès</t>
  </si>
  <si>
    <t>Autres</t>
  </si>
  <si>
    <t>Employé 2</t>
  </si>
  <si>
    <t>Employé 3</t>
  </si>
  <si>
    <t>Employé 5</t>
  </si>
  <si>
    <t>Employé 4</t>
  </si>
  <si>
    <t>Date de début</t>
  </si>
  <si>
    <t>Date de fin</t>
  </si>
  <si>
    <t>Type de congé</t>
  </si>
  <si>
    <t>Arrêt maladie</t>
  </si>
  <si>
    <t>Types de congés</t>
  </si>
  <si>
    <t>Jours fériés</t>
  </si>
  <si>
    <t>Description</t>
  </si>
  <si>
    <t>Liste des mois</t>
  </si>
  <si>
    <t>Janvier</t>
  </si>
  <si>
    <t>Février</t>
  </si>
  <si>
    <t>Mars</t>
  </si>
  <si>
    <t>Avril</t>
  </si>
  <si>
    <t>Mai</t>
  </si>
  <si>
    <t>Juin</t>
  </si>
  <si>
    <t>Juillet</t>
  </si>
  <si>
    <t>Août</t>
  </si>
  <si>
    <t>Septembre</t>
  </si>
  <si>
    <t>Octobre</t>
  </si>
  <si>
    <t>Novembre</t>
  </si>
  <si>
    <t>Décembre</t>
  </si>
  <si>
    <t>Absences</t>
  </si>
  <si>
    <t>Mission</t>
  </si>
  <si>
    <t>Employé :</t>
  </si>
  <si>
    <t>Année :</t>
  </si>
  <si>
    <t>Nombre Jours</t>
  </si>
  <si>
    <t>Panier</t>
  </si>
  <si>
    <t>Jours Fériers Week-end Exclu</t>
  </si>
  <si>
    <t>Suivi des absences des employés</t>
  </si>
  <si>
    <t>Liste des personnes</t>
  </si>
  <si>
    <t>samedi</t>
  </si>
  <si>
    <t>vendredi</t>
  </si>
  <si>
    <t>dimanche</t>
  </si>
  <si>
    <t>lundi</t>
  </si>
  <si>
    <t>mardi</t>
  </si>
  <si>
    <t>mercredi</t>
  </si>
  <si>
    <t>jeudi</t>
  </si>
  <si>
    <t>feries</t>
  </si>
  <si>
    <t>dd</t>
  </si>
  <si>
    <t xml:space="preserve">10 week end </t>
  </si>
  <si>
    <t>Mois Fin</t>
  </si>
  <si>
    <t>feries Oct</t>
  </si>
  <si>
    <t>feries Nov</t>
  </si>
  <si>
    <t>*Employé1  s'est absenté 15 jours a partie du 19/10/2021 Au 03/11/2021,</t>
  </si>
  <si>
    <t>*Qui nous donnent 20 Jours de Paniers</t>
  </si>
  <si>
    <t>Week-end é Fériés excluent</t>
  </si>
  <si>
    <t>Comment Calculer son Panier a Chaque Mois</t>
  </si>
  <si>
    <t>Ex:</t>
  </si>
  <si>
    <t>Gestion des absences</t>
  </si>
  <si>
    <t>Comment Calculer son Panier a Chaque Mois sachant il a travaillé avant sa Date d'absence</t>
  </si>
  <si>
    <t>Merci</t>
  </si>
  <si>
    <t>Retenu Panier Nov</t>
  </si>
  <si>
    <t>Mois début</t>
  </si>
  <si>
    <t>Liste Absences</t>
  </si>
  <si>
    <t>personnels</t>
  </si>
  <si>
    <t>Personnel</t>
  </si>
  <si>
    <t>Retenu Panier 10 Jours Octobre + Novembre</t>
  </si>
  <si>
    <t>Panier Mois En Cours</t>
  </si>
  <si>
    <t xml:space="preserve">Week end </t>
  </si>
  <si>
    <t>Jours Feries</t>
  </si>
  <si>
    <t>Jours Week-end</t>
  </si>
  <si>
    <t xml:space="preserve"> Jours Travaillés</t>
  </si>
  <si>
    <t xml:space="preserve">Retenu Panier </t>
  </si>
  <si>
    <t>Jours Travaillés</t>
  </si>
  <si>
    <t>on compte juste le Mois courant pour calculer sa paye et son Panier bien sur</t>
  </si>
  <si>
    <t xml:space="preserve">*Sachant que dans le mois d'octobre il y'a 1 fériés et 05 week-end (Vendredi Samedi), </t>
  </si>
  <si>
    <t>Sans oublier le Mois de Novembre 03 Jours qui se calculent dans le Mois prochain "Novembre"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</si>
</sst>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
    <numFmt numFmtId="165" formatCode="&quot;LAST YEAR &quot;\ General"/>
    <numFmt numFmtId="166" formatCode="[$-F800]dddd\,\ mmmm\ dd\,\ yyyy"/>
  </numFmts>
  <fonts count="24" x14ac:knownFonts="1">
    <font>
      <sz val="11"/>
      <color theme="1"/>
      <name val="Trebuchet MS"/>
      <family val="2"/>
      <scheme val="minor"/>
    </font>
    <font>
      <sz val="11"/>
      <color theme="1"/>
      <name val="Trebuchet MS"/>
      <family val="2"/>
      <scheme val="minor"/>
    </font>
    <font>
      <sz val="11"/>
      <color theme="0"/>
      <name val="Trebuchet MS"/>
      <family val="2"/>
      <scheme val="minor"/>
    </font>
    <font>
      <sz val="12"/>
      <color theme="0"/>
      <name val="Trebuchet MS"/>
      <family val="2"/>
      <scheme val="minor"/>
    </font>
    <font>
      <sz val="11"/>
      <color theme="3"/>
      <name val="Bookman Old Style"/>
      <family val="1"/>
      <scheme val="major"/>
    </font>
    <font>
      <b/>
      <sz val="30"/>
      <color theme="0"/>
      <name val="Bookman Old Style"/>
      <family val="1"/>
      <scheme val="major"/>
    </font>
    <font>
      <b/>
      <sz val="26"/>
      <color theme="3"/>
      <name val="Bookman Old Style"/>
      <family val="2"/>
      <scheme val="major"/>
    </font>
    <font>
      <sz val="11"/>
      <color theme="3" tint="-0.499984740745262"/>
      <name val="Trebuchet MS"/>
      <family val="2"/>
      <scheme val="minor"/>
    </font>
    <font>
      <b/>
      <sz val="11"/>
      <color theme="9" tint="-0.499984740745262"/>
      <name val="Trebuchet MS"/>
      <family val="2"/>
      <scheme val="minor"/>
    </font>
    <font>
      <sz val="11"/>
      <color theme="1"/>
      <name val="Bookman Old Style"/>
      <family val="1"/>
      <scheme val="major"/>
    </font>
    <font>
      <b/>
      <sz val="14"/>
      <color theme="3"/>
      <name val="Bookman Old Style"/>
      <family val="2"/>
      <scheme val="major"/>
    </font>
    <font>
      <sz val="8"/>
      <name val="Trebuchet MS"/>
      <family val="2"/>
      <scheme val="minor"/>
    </font>
    <font>
      <sz val="14"/>
      <color theme="3"/>
      <name val="Bookman Old Style"/>
      <family val="1"/>
      <scheme val="major"/>
    </font>
    <font>
      <sz val="12"/>
      <color theme="1"/>
      <name val="Bookman Old Style"/>
      <family val="1"/>
      <scheme val="major"/>
    </font>
    <font>
      <b/>
      <sz val="10"/>
      <color theme="3"/>
      <name val="Bookman Old Style"/>
      <family val="1"/>
      <scheme val="major"/>
    </font>
    <font>
      <b/>
      <sz val="11"/>
      <color rgb="FFFF0000"/>
      <name val="Bookman Old Style"/>
      <family val="1"/>
      <scheme val="major"/>
    </font>
    <font>
      <sz val="11"/>
      <color theme="0"/>
      <name val="Bookman Old Style"/>
      <family val="1"/>
      <scheme val="major"/>
    </font>
    <font>
      <b/>
      <sz val="11"/>
      <color theme="3"/>
      <name val="Bookman Old Style"/>
      <family val="1"/>
      <scheme val="major"/>
    </font>
    <font>
      <b/>
      <sz val="28"/>
      <color theme="3"/>
      <name val="Bookman Old Style"/>
      <family val="1"/>
      <scheme val="major"/>
    </font>
    <font>
      <u/>
      <sz val="11"/>
      <color theme="1"/>
      <name val="Bookman Old Style"/>
      <family val="1"/>
      <scheme val="major"/>
    </font>
    <font>
      <sz val="11"/>
      <color rgb="FF141414"/>
      <name val="Segoe UI"/>
      <family val="2"/>
    </font>
    <font>
      <b/>
      <sz val="28"/>
      <color rgb="FFFF0000"/>
      <name val="Bookman Old Style"/>
      <family val="1"/>
      <scheme val="major"/>
    </font>
    <font>
      <b/>
      <sz val="28"/>
      <name val="Bookman Old Style"/>
      <family val="1"/>
      <scheme val="major"/>
    </font>
    <font>
      <sz val="18"/>
      <color theme="1"/>
      <name val="Bookman Old Style"/>
      <family val="1"/>
      <scheme val="major"/>
    </font>
  </fonts>
  <fills count="12">
    <fill>
      <patternFill patternType="none"/>
    </fill>
    <fill>
      <patternFill patternType="gray125"/>
    </fill>
    <fill>
      <patternFill patternType="solid">
        <fgColor theme="3"/>
        <bgColor indexed="64"/>
      </patternFill>
    </fill>
    <fill>
      <patternFill patternType="solid">
        <fgColor theme="4"/>
      </patternFill>
    </fill>
    <fill>
      <patternFill patternType="solid">
        <fgColor theme="6"/>
      </patternFill>
    </fill>
    <fill>
      <patternFill patternType="solid">
        <fgColor theme="7"/>
      </patternFill>
    </fill>
    <fill>
      <patternFill patternType="solid">
        <fgColor theme="8"/>
      </patternFill>
    </fill>
    <fill>
      <patternFill patternType="solid">
        <fgColor theme="8" tint="-0.24994659260841701"/>
        <bgColor indexed="64"/>
      </patternFill>
    </fill>
    <fill>
      <patternFill patternType="solid">
        <fgColor rgb="FFFFFF00"/>
        <bgColor indexed="64"/>
      </patternFill>
    </fill>
    <fill>
      <patternFill patternType="solid">
        <fgColor rgb="FFFFFF99"/>
        <bgColor indexed="64"/>
      </patternFill>
    </fill>
    <fill>
      <patternFill patternType="solid">
        <fgColor rgb="FF92D050"/>
        <bgColor indexed="64"/>
      </patternFill>
    </fill>
    <fill>
      <patternFill patternType="solid">
        <fgColor theme="0"/>
        <bgColor indexed="64"/>
      </patternFill>
    </fill>
  </fills>
  <borders count="9">
    <border>
      <left/>
      <right/>
      <top/>
      <bottom/>
      <diagonal/>
    </border>
    <border>
      <left/>
      <right style="thin">
        <color theme="3" tint="0.39994506668294322"/>
      </right>
      <top/>
      <bottom/>
      <diagonal/>
    </border>
    <border>
      <left style="thin">
        <color theme="0"/>
      </left>
      <right style="thin">
        <color theme="0"/>
      </right>
      <top/>
      <bottom/>
      <diagonal/>
    </border>
    <border>
      <left style="thick">
        <color theme="0"/>
      </left>
      <right style="thick">
        <color theme="0"/>
      </right>
      <top style="thick">
        <color theme="0"/>
      </top>
      <bottom style="thick">
        <color theme="0"/>
      </bottom>
      <diagonal/>
    </border>
    <border>
      <left style="thin">
        <color auto="1"/>
      </left>
      <right style="thin">
        <color auto="1"/>
      </right>
      <top style="thin">
        <color auto="1"/>
      </top>
      <bottom style="thin">
        <color auto="1"/>
      </bottom>
      <diagonal/>
    </border>
    <border>
      <left style="dotted">
        <color auto="1"/>
      </left>
      <right style="dotted">
        <color auto="1"/>
      </right>
      <top style="dotted">
        <color auto="1"/>
      </top>
      <bottom style="dotted">
        <color auto="1"/>
      </bottom>
      <diagonal/>
    </border>
    <border>
      <left style="thin">
        <color auto="1"/>
      </left>
      <right/>
      <top/>
      <bottom style="dotted">
        <color auto="1"/>
      </bottom>
      <diagonal/>
    </border>
    <border>
      <left/>
      <right/>
      <top/>
      <bottom style="dotted">
        <color auto="1"/>
      </bottom>
      <diagonal/>
    </border>
    <border>
      <left style="thick">
        <color theme="0"/>
      </left>
      <right/>
      <top/>
      <bottom/>
      <diagonal/>
    </border>
  </borders>
  <cellStyleXfs count="22">
    <xf numFmtId="0" fontId="0" fillId="0" borderId="0">
      <alignment vertical="center"/>
    </xf>
    <xf numFmtId="0" fontId="6" fillId="0" borderId="0" applyNumberFormat="0" applyFill="0" applyBorder="0" applyProtection="0">
      <alignment horizontal="left" vertical="center"/>
    </xf>
    <xf numFmtId="0" fontId="2" fillId="2" borderId="2">
      <alignment horizontal="center"/>
    </xf>
    <xf numFmtId="0" fontId="2" fillId="3" borderId="0" applyNumberFormat="0" applyFont="0" applyBorder="0" applyAlignment="0" applyProtection="0"/>
    <xf numFmtId="0" fontId="2" fillId="4" borderId="0" applyNumberFormat="0" applyFont="0" applyBorder="0" applyAlignment="0" applyProtection="0"/>
    <xf numFmtId="0" fontId="2" fillId="5" borderId="0" applyNumberFormat="0" applyFont="0" applyBorder="0" applyAlignment="0" applyProtection="0"/>
    <xf numFmtId="0" fontId="2" fillId="6" borderId="0" applyNumberFormat="0" applyFont="0" applyBorder="0" applyAlignment="0" applyProtection="0"/>
    <xf numFmtId="0" fontId="3" fillId="2" borderId="3">
      <alignment horizontal="left" vertical="center" wrapText="1" indent="1"/>
    </xf>
    <xf numFmtId="0" fontId="4" fillId="0" borderId="0">
      <alignment horizontal="left" vertical="center" indent="2"/>
    </xf>
    <xf numFmtId="0" fontId="5" fillId="2" borderId="0">
      <alignment horizontal="center" vertical="center"/>
    </xf>
    <xf numFmtId="0" fontId="4" fillId="0" borderId="1" applyNumberFormat="0" applyFont="0" applyFill="0" applyAlignment="0">
      <alignment horizontal="center" vertical="center"/>
    </xf>
    <xf numFmtId="0" fontId="1" fillId="0" borderId="0">
      <alignment horizontal="left" vertical="center" wrapText="1" indent="1"/>
    </xf>
    <xf numFmtId="0" fontId="9" fillId="0" borderId="0">
      <alignment horizontal="left" vertical="center" indent="1"/>
    </xf>
    <xf numFmtId="1" fontId="1" fillId="0" borderId="0">
      <alignment horizontal="center" vertical="center"/>
    </xf>
    <xf numFmtId="14" fontId="1" fillId="0" borderId="0">
      <alignment horizontal="left" vertical="center" indent="1"/>
    </xf>
    <xf numFmtId="0" fontId="2" fillId="7" borderId="0" applyProtection="0">
      <alignment horizontal="center" vertical="center"/>
    </xf>
    <xf numFmtId="0" fontId="4" fillId="0" borderId="0" applyFill="0" applyProtection="0">
      <alignment horizontal="right" indent="1"/>
    </xf>
    <xf numFmtId="0" fontId="4" fillId="0" borderId="0" applyFill="0" applyProtection="0">
      <alignment horizontal="center" vertical="center"/>
    </xf>
    <xf numFmtId="165" fontId="7" fillId="0" borderId="0" applyFill="0" applyProtection="0">
      <alignment horizontal="center" vertical="center"/>
    </xf>
    <xf numFmtId="0" fontId="8" fillId="0" borderId="0" applyFill="0" applyProtection="0">
      <alignment horizontal="center" vertical="center"/>
    </xf>
    <xf numFmtId="164" fontId="1" fillId="0" borderId="0" applyFont="0" applyFill="0" applyBorder="0">
      <alignment horizontal="center" vertical="center"/>
    </xf>
    <xf numFmtId="0" fontId="2" fillId="7" borderId="0" applyNumberFormat="0" applyBorder="0" applyProtection="0">
      <alignment horizontal="center" vertical="center"/>
    </xf>
  </cellStyleXfs>
  <cellXfs count="45">
    <xf numFmtId="0" fontId="0" fillId="0" borderId="0" xfId="0">
      <alignment vertical="center"/>
    </xf>
    <xf numFmtId="0" fontId="1" fillId="0" borderId="0" xfId="11">
      <alignment horizontal="left" vertical="center" wrapText="1" indent="1"/>
    </xf>
    <xf numFmtId="0" fontId="9" fillId="0" borderId="0" xfId="12">
      <alignment horizontal="left" vertical="center" indent="1"/>
    </xf>
    <xf numFmtId="0" fontId="0" fillId="0" borderId="0" xfId="0">
      <alignment vertical="center"/>
    </xf>
    <xf numFmtId="0" fontId="6" fillId="0" borderId="0" xfId="1">
      <alignment horizontal="left" vertical="center"/>
    </xf>
    <xf numFmtId="0" fontId="10" fillId="0" borderId="4" xfId="1" applyFont="1" applyBorder="1">
      <alignment horizontal="left" vertical="center"/>
    </xf>
    <xf numFmtId="0" fontId="12" fillId="0" borderId="4" xfId="1" applyFont="1" applyBorder="1">
      <alignment horizontal="left" vertical="center"/>
    </xf>
    <xf numFmtId="0" fontId="0" fillId="0" borderId="0" xfId="11" applyFont="1">
      <alignment horizontal="left" vertical="center" wrapText="1" indent="1"/>
    </xf>
    <xf numFmtId="0" fontId="1" fillId="0" borderId="0" xfId="11" applyFill="1">
      <alignment horizontal="left" vertical="center" wrapText="1" indent="1"/>
    </xf>
    <xf numFmtId="0" fontId="4" fillId="0" borderId="0" xfId="16" applyFont="1" applyAlignment="1">
      <alignment horizontal="left" vertical="center"/>
    </xf>
    <xf numFmtId="0" fontId="1" fillId="0" borderId="0" xfId="14" applyNumberFormat="1" applyAlignment="1">
      <alignment horizontal="center" vertical="center"/>
    </xf>
    <xf numFmtId="0" fontId="9" fillId="0" borderId="0" xfId="12" applyAlignment="1">
      <alignment horizontal="center" vertical="center" wrapText="1"/>
    </xf>
    <xf numFmtId="1" fontId="1" fillId="0" borderId="0" xfId="13" applyAlignment="1">
      <alignment horizontal="center" vertical="center"/>
    </xf>
    <xf numFmtId="0" fontId="1" fillId="0" borderId="0" xfId="11" applyAlignment="1">
      <alignment horizontal="left" vertical="center" wrapText="1"/>
    </xf>
    <xf numFmtId="0" fontId="9" fillId="0" borderId="0" xfId="0" applyFont="1">
      <alignment vertical="center"/>
    </xf>
    <xf numFmtId="0" fontId="0" fillId="0" borderId="0" xfId="11" applyFont="1" applyFill="1">
      <alignment horizontal="left" vertical="center" wrapText="1" indent="1"/>
    </xf>
    <xf numFmtId="14" fontId="1" fillId="0" borderId="0" xfId="11" applyNumberFormat="1">
      <alignment horizontal="left" vertical="center" wrapText="1" indent="1"/>
    </xf>
    <xf numFmtId="0" fontId="0" fillId="0" borderId="0" xfId="0" applyAlignment="1">
      <alignment horizontal="center" vertical="center" wrapText="1"/>
    </xf>
    <xf numFmtId="0" fontId="0" fillId="10" borderId="0" xfId="0" applyFill="1">
      <alignment vertical="center"/>
    </xf>
    <xf numFmtId="166" fontId="1" fillId="0" borderId="0" xfId="14" applyNumberFormat="1" applyAlignment="1">
      <alignment horizontal="center" vertical="center"/>
    </xf>
    <xf numFmtId="166" fontId="1" fillId="0" borderId="0" xfId="11" applyNumberFormat="1">
      <alignment horizontal="left" vertical="center" wrapText="1" indent="1"/>
    </xf>
    <xf numFmtId="166" fontId="1" fillId="0" borderId="0" xfId="14" applyNumberFormat="1">
      <alignment horizontal="left" vertical="center" indent="1"/>
    </xf>
    <xf numFmtId="0" fontId="16" fillId="2" borderId="5" xfId="12" applyNumberFormat="1" applyFont="1" applyFill="1" applyBorder="1" applyAlignment="1">
      <alignment horizontal="center" vertical="center" wrapText="1"/>
    </xf>
    <xf numFmtId="14" fontId="14" fillId="9" borderId="5" xfId="1" applyNumberFormat="1" applyFont="1" applyFill="1" applyBorder="1" applyAlignment="1">
      <alignment horizontal="center" vertical="center" wrapText="1"/>
    </xf>
    <xf numFmtId="0" fontId="9" fillId="9" borderId="5" xfId="0" applyNumberFormat="1" applyFont="1" applyFill="1" applyBorder="1" applyAlignment="1">
      <alignment horizontal="center" vertical="center"/>
    </xf>
    <xf numFmtId="0" fontId="18" fillId="9" borderId="5" xfId="1" applyNumberFormat="1" applyFont="1" applyFill="1" applyBorder="1" applyAlignment="1">
      <alignment horizontal="center" vertical="center" wrapText="1"/>
    </xf>
    <xf numFmtId="0" fontId="0" fillId="0" borderId="0" xfId="0" applyAlignment="1">
      <alignment horizontal="center" vertical="center"/>
    </xf>
    <xf numFmtId="0" fontId="19" fillId="0" borderId="0" xfId="0" applyFont="1">
      <alignment vertical="center"/>
    </xf>
    <xf numFmtId="0" fontId="20" fillId="0" borderId="0" xfId="0" applyFont="1" applyAlignment="1">
      <alignment horizontal="left" vertical="center" wrapText="1"/>
    </xf>
    <xf numFmtId="166" fontId="0" fillId="0" borderId="0" xfId="11" applyNumberFormat="1" applyFont="1">
      <alignment horizontal="left" vertical="center" wrapText="1" indent="1"/>
    </xf>
    <xf numFmtId="0" fontId="21" fillId="9" borderId="5" xfId="1" applyNumberFormat="1" applyFont="1" applyFill="1" applyBorder="1" applyAlignment="1">
      <alignment horizontal="center" vertical="center" wrapText="1"/>
    </xf>
    <xf numFmtId="0" fontId="17" fillId="0" borderId="0" xfId="16" applyFont="1" applyAlignment="1">
      <alignment horizontal="left" vertical="center"/>
    </xf>
    <xf numFmtId="166" fontId="1" fillId="0" borderId="0" xfId="14" applyNumberFormat="1" applyFill="1">
      <alignment horizontal="left" vertical="center" indent="1"/>
    </xf>
    <xf numFmtId="0" fontId="0" fillId="9" borderId="0" xfId="0" applyFill="1" applyAlignment="1">
      <alignment horizontal="center" vertical="center"/>
    </xf>
    <xf numFmtId="0" fontId="0" fillId="8" borderId="0" xfId="0" applyFill="1" applyAlignment="1">
      <alignment horizontal="center" vertical="center"/>
    </xf>
    <xf numFmtId="0" fontId="0" fillId="10" borderId="0" xfId="0" applyFill="1" applyAlignment="1">
      <alignment horizontal="center" vertical="center"/>
    </xf>
    <xf numFmtId="0" fontId="22" fillId="9" borderId="5" xfId="0" applyNumberFormat="1" applyFont="1" applyFill="1" applyBorder="1" applyAlignment="1">
      <alignment horizontal="center" vertical="center"/>
    </xf>
    <xf numFmtId="0" fontId="9" fillId="0" borderId="0" xfId="0" applyFont="1" applyAlignment="1">
      <alignment horizontal="center" vertical="center"/>
    </xf>
    <xf numFmtId="0" fontId="13" fillId="9" borderId="5" xfId="0" applyNumberFormat="1" applyFont="1" applyFill="1" applyBorder="1" applyAlignment="1">
      <alignment horizontal="center" vertical="center"/>
    </xf>
    <xf numFmtId="0" fontId="15" fillId="9" borderId="6" xfId="1" applyFont="1" applyFill="1" applyBorder="1" applyAlignment="1">
      <alignment horizontal="center" vertical="center" wrapText="1"/>
    </xf>
    <xf numFmtId="0" fontId="15" fillId="9" borderId="7" xfId="1" applyFont="1" applyFill="1" applyBorder="1" applyAlignment="1">
      <alignment horizontal="center" vertical="center" wrapText="1"/>
    </xf>
    <xf numFmtId="0" fontId="0" fillId="0" borderId="7" xfId="0" applyBorder="1" applyAlignment="1">
      <alignment vertical="center"/>
    </xf>
    <xf numFmtId="166" fontId="13" fillId="11" borderId="8" xfId="0" applyNumberFormat="1" applyFont="1" applyFill="1" applyBorder="1" applyAlignment="1">
      <alignment horizontal="center" vertical="center"/>
    </xf>
    <xf numFmtId="166" fontId="13" fillId="11" borderId="0" xfId="0" applyNumberFormat="1" applyFont="1" applyFill="1" applyBorder="1" applyAlignment="1">
      <alignment horizontal="center" vertical="center"/>
    </xf>
    <xf numFmtId="0" fontId="23" fillId="8" borderId="0" xfId="0" applyFont="1" applyFill="1">
      <alignment vertical="center"/>
    </xf>
  </cellXfs>
  <cellStyles count="22">
    <cellStyle name="Accent1" xfId="3" builtinId="29" customBuiltin="1"/>
    <cellStyle name="Accent3" xfId="4" builtinId="37" customBuiltin="1"/>
    <cellStyle name="Accent4" xfId="5" builtinId="41" customBuiltin="1"/>
    <cellStyle name="Accent5" xfId="6" builtinId="45" customBuiltin="1"/>
    <cellStyle name="Bordure droite" xfId="10"/>
    <cellStyle name="Cellule liée" xfId="2" builtinId="24" customBuiltin="1"/>
    <cellStyle name="Dates du tableau" xfId="14"/>
    <cellStyle name="Détails du tableau" xfId="11"/>
    <cellStyle name="En-têtes du tableau" xfId="12"/>
    <cellStyle name="Jours" xfId="20"/>
    <cellStyle name="Jours du tableau" xfId="13"/>
    <cellStyle name="Jours_congés" xfId="9"/>
    <cellStyle name="Lien hypertexte" xfId="15" builtinId="8" customBuiltin="1"/>
    <cellStyle name="Lien hypertexte visité" xfId="21" builtinId="9" customBuiltin="1"/>
    <cellStyle name="Mois" xfId="8"/>
    <cellStyle name="Normal" xfId="0" builtinId="0" customBuiltin="1"/>
    <cellStyle name="Sélection" xfId="7"/>
    <cellStyle name="Titre" xfId="1" builtinId="15" customBuiltin="1"/>
    <cellStyle name="Titre 1" xfId="16" builtinId="16" customBuiltin="1"/>
    <cellStyle name="Titre 2" xfId="17" builtinId="17" customBuiltin="1"/>
    <cellStyle name="Titre 3" xfId="18" builtinId="18" customBuiltin="1"/>
    <cellStyle name="Titre 4" xfId="19" builtinId="19" customBuiltin="1"/>
  </cellStyles>
  <dxfs count="26">
    <dxf>
      <numFmt numFmtId="166" formatCode="[$-F800]dddd\,\ mmmm\ dd\,\ yyyy"/>
    </dxf>
    <dxf>
      <font>
        <strike val="0"/>
        <outline val="0"/>
        <shadow val="0"/>
        <u val="none"/>
        <vertAlign val="baseline"/>
        <sz val="10"/>
        <color theme="1"/>
        <name val="Trebuchet MS"/>
        <scheme val="minor"/>
      </font>
    </dxf>
    <dxf>
      <numFmt numFmtId="0" formatCode="General"/>
      <fill>
        <patternFill patternType="solid">
          <fgColor indexed="64"/>
          <bgColor rgb="FFFFFF99"/>
        </patternFill>
      </fill>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left" vertical="center" textRotation="0" indent="0" justifyLastLine="0" shrinkToFit="0" readingOrder="0"/>
    </dxf>
    <dxf>
      <numFmt numFmtId="166" formatCode="[$-F800]dddd\,\ mmmm\ dd\,\ yyyy"/>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166" formatCode="[$-F800]dddd\,\ mmmm\ dd\,\ yyyy"/>
      <alignment horizontal="center" vertical="center" textRotation="0" wrapText="0" indent="0" justifyLastLine="0" shrinkToFit="0" readingOrder="0"/>
    </dxf>
    <dxf>
      <border>
        <top style="thin">
          <color theme="1"/>
        </top>
        <bottom style="thin">
          <color theme="1"/>
        </bottom>
      </border>
    </dxf>
    <dxf>
      <border>
        <top style="thin">
          <color theme="1"/>
        </top>
        <bottom style="thin">
          <color theme="1"/>
        </bottom>
      </border>
    </dxf>
    <dxf>
      <font>
        <b/>
        <color theme="1"/>
      </font>
    </dxf>
    <dxf>
      <font>
        <b/>
        <color theme="1" tint="0.499984740745262"/>
      </font>
    </dxf>
    <dxf>
      <font>
        <b/>
        <color theme="1"/>
      </font>
    </dxf>
    <dxf>
      <font>
        <b/>
        <color theme="1" tint="0.499984740745262"/>
      </font>
    </dxf>
    <dxf>
      <font>
        <b/>
        <color theme="1"/>
      </font>
      <border>
        <bottom style="thin">
          <color theme="0" tint="-0.249977111117893"/>
        </bottom>
      </border>
    </dxf>
    <dxf>
      <font>
        <color theme="1"/>
      </font>
      <fill>
        <patternFill patternType="solid">
          <fgColor theme="0" tint="-0.249977111117893"/>
          <bgColor theme="0" tint="-0.249977111117893"/>
        </patternFill>
      </fill>
      <border>
        <left style="thin">
          <color theme="0" tint="-0.34998626667073579"/>
        </left>
        <right style="thin">
          <color theme="0" tint="-0.34998626667073579"/>
        </right>
        <top style="thin">
          <color theme="0" tint="-0.34998626667073579"/>
        </top>
      </border>
    </dxf>
    <dxf>
      <fill>
        <patternFill patternType="solid">
          <fgColor theme="0" tint="-0.14996795556505021"/>
          <bgColor theme="0" tint="-4.9989318521683403E-2"/>
        </patternFill>
      </fill>
      <border>
        <left style="thin">
          <color theme="0" tint="-0.249977111117893"/>
        </left>
        <right style="thin">
          <color theme="0" tint="-0.249977111117893"/>
        </right>
        <vertical style="thin">
          <color theme="1" tint="0.34998626667073579"/>
        </vertical>
      </border>
    </dxf>
    <dxf>
      <fill>
        <patternFill patternType="solid">
          <fgColor theme="0" tint="-0.14996795556505021"/>
          <bgColor theme="0" tint="-4.9989318521683403E-2"/>
        </patternFill>
      </fill>
      <border>
        <top style="thin">
          <color theme="0" tint="-0.249977111117893"/>
        </top>
        <bottom style="thin">
          <color theme="0" tint="-0.249977111117893"/>
        </bottom>
      </border>
    </dxf>
    <dxf>
      <font>
        <color theme="0"/>
      </font>
      <fill>
        <patternFill patternType="solid">
          <fgColor theme="1"/>
          <bgColor theme="1"/>
        </patternFill>
      </fill>
      <border>
        <left/>
        <right/>
        <vertical/>
      </border>
    </dxf>
    <dxf>
      <font>
        <color theme="0"/>
      </font>
      <fill>
        <patternFill patternType="solid">
          <fgColor theme="1"/>
          <bgColor theme="1"/>
        </patternFill>
      </fill>
      <border>
        <left/>
        <right/>
        <vertical/>
      </border>
    </dxf>
    <dxf>
      <font>
        <color theme="1"/>
      </font>
      <fill>
        <patternFill patternType="none">
          <fgColor indexed="64"/>
          <bgColor auto="1"/>
        </patternFill>
      </fill>
      <border>
        <left style="thin">
          <color theme="0" tint="-0.14996795556505021"/>
        </left>
        <right style="thin">
          <color theme="0" tint="-0.14996795556505021"/>
        </right>
        <vertical style="thin">
          <color theme="1" tint="0.34998626667073579"/>
        </vertical>
      </border>
    </dxf>
    <dxf>
      <font>
        <b val="0"/>
        <i val="0"/>
      </font>
    </dxf>
    <dxf>
      <fill>
        <patternFill>
          <bgColor theme="2"/>
        </patternFill>
      </fill>
    </dxf>
    <dxf>
      <font>
        <b/>
        <i val="0"/>
      </font>
    </dxf>
    <dxf>
      <font>
        <color theme="0"/>
      </font>
      <fill>
        <patternFill>
          <bgColor theme="3"/>
        </patternFill>
      </fill>
      <border>
        <right/>
        <vertical style="thin">
          <color theme="0"/>
        </vertical>
      </border>
    </dxf>
    <dxf>
      <font>
        <color theme="3"/>
      </font>
      <border diagonalUp="0" diagonalDown="0">
        <left style="thin">
          <color theme="0" tint="-0.24994659260841701"/>
        </left>
        <right style="thin">
          <color theme="0" tint="-0.24994659260841701"/>
        </right>
        <top style="thin">
          <color theme="0" tint="-0.24994659260841701"/>
        </top>
        <bottom style="thick">
          <color theme="3"/>
        </bottom>
        <vertical style="thin">
          <color theme="3" tint="0.39994506668294322"/>
        </vertical>
        <horizontal/>
      </border>
    </dxf>
  </dxfs>
  <tableStyles count="2" defaultTableStyle="Style de tableau Registre de présence">
    <tableStyle name="Style de tableau Registre de présence" pivot="0" count="5">
      <tableStyleElement type="wholeTable" dxfId="25"/>
      <tableStyleElement type="headerRow" dxfId="24"/>
      <tableStyleElement type="firstColumn" dxfId="23"/>
      <tableStyleElement type="firstRowStripe" dxfId="22"/>
      <tableStyleElement type="firstHeaderCell" dxfId="21"/>
    </tableStyle>
    <tableStyle name="Registre des congés" table="0" count="13">
      <tableStyleElement type="wholeTable" dxfId="20"/>
      <tableStyleElement type="headerRow" dxfId="19"/>
      <tableStyleElement type="totalRow" dxfId="18"/>
      <tableStyleElement type="firstRowStripe" dxfId="17"/>
      <tableStyleElement type="firstColumnStripe" dxfId="16"/>
      <tableStyleElement type="firstSubtotalColumn" dxfId="15"/>
      <tableStyleElement type="firstSubtotalRow" dxfId="14"/>
      <tableStyleElement type="secondSubtotalRow" dxfId="13"/>
      <tableStyleElement type="firstRowSubheading" dxfId="12"/>
      <tableStyleElement type="secondRowSubheading" dxfId="11"/>
      <tableStyleElement type="thirdRowSubheading" dxfId="10"/>
      <tableStyleElement type="pageFieldLabels" dxfId="9"/>
      <tableStyleElement type="pageFieldValues" dxfId="8"/>
    </tableStyle>
  </tableStyles>
  <colors>
    <mruColors>
      <color rgb="FFED766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Calendar%20View"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ar View"/>
    </sheetNames>
    <sheetDataSet>
      <sheetData sheetId="0" refreshError="1"/>
    </sheetDataSet>
  </externalBook>
</externalLink>
</file>

<file path=xl/tables/table1.xml><?xml version="1.0" encoding="utf-8"?>
<table xmlns="http://schemas.openxmlformats.org/spreadsheetml/2006/main" id="1" name="Suivi_des_Absences" displayName="Suivi_des_Absences" ref="B3:H9">
  <autoFilter ref="B3:H9"/>
  <sortState ref="B4:H9">
    <sortCondition ref="C3:C9"/>
  </sortState>
  <tableColumns count="7">
    <tableColumn id="1" name="Personnel" totalsRowLabel="Total" dataCellStyle="Détails du tableau"/>
    <tableColumn id="2" name="Date de début" dataDxfId="7" dataCellStyle="Dates du tableau"/>
    <tableColumn id="6" name="Nombre Jours" dataDxfId="6" dataCellStyle="Dates du tableau"/>
    <tableColumn id="3" name="Date de fin" dataDxfId="5" dataCellStyle="Dates du tableau">
      <calculatedColumnFormula>IF(ISBLANK(Suivi_des_Absences[[#This Row],[Nombre Jours]]),"",Suivi_des_Absences[Date de début]+Suivi_des_Absences[Nombre Jours])</calculatedColumnFormula>
    </tableColumn>
    <tableColumn id="4" name="Type de congé" dataDxfId="4" dataCellStyle="Détails du tableau"/>
    <tableColumn id="5" name="Jours Fériers Week-end Exclu" totalsRowFunction="sum" dataDxfId="3" dataCellStyle="Jours du tableau">
      <calculatedColumnFormula>IF(ISBLANK(Suivi_des_Absences[[#This Row],[Nombre Jours]]),"",NETWORKDAYS(Suivi_des_Absences[[#This Row],[Date de début]],Suivi_des_Absences[[#This Row],[Date de fin]]))</calculatedColumnFormula>
    </tableColumn>
    <tableColumn id="7" name="Week end " dataDxfId="2">
      <calculatedColumnFormula>IF(ISBLANK(Suivi_des_Absences[[#This Row],[Nombre Jours]]),"",NETWORKDAYS.INTL(Suivi_des_Absences[[#This Row],[Date de début]],Suivi_des_Absences[[#This Row],[Date de fin]],7,ListeFeries))</calculatedColumnFormula>
    </tableColumn>
  </tableColumns>
  <tableStyleInfo name="Style de tableau Registre de présence" showFirstColumn="1" showLastColumn="0" showRowStripes="1" showColumnStripes="0"/>
  <extLst>
    <ext xmlns:x14="http://schemas.microsoft.com/office/spreadsheetml/2009/9/main" uri="{504A1905-F514-4f6f-8877-14C23A59335A}">
      <x14:table altTextSummary="Consignez les congés des employés dans ce tableau. Ajoutez la date de début, la date de fin, le type de congé et le nombre de jours"/>
    </ext>
  </extLst>
</table>
</file>

<file path=xl/tables/table2.xml><?xml version="1.0" encoding="utf-8"?>
<table xmlns="http://schemas.openxmlformats.org/spreadsheetml/2006/main" id="9" name="JoursFériés" displayName="JoursFériés" ref="B3:C10" totalsRowShown="0" dataDxfId="1">
  <tableColumns count="2">
    <tableColumn id="1" name="Jours fériés" dataDxfId="0" dataCellStyle="Dates du tableau"/>
    <tableColumn id="2" name="Description"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jours fériés avec description"/>
    </ext>
  </extLst>
</table>
</file>

<file path=xl/tables/table3.xml><?xml version="1.0" encoding="utf-8"?>
<table xmlns="http://schemas.openxmlformats.org/spreadsheetml/2006/main" id="4" name="Employés" displayName="Employés" ref="B3:B8" totalsRowShown="0" dataCellStyle="Détails du tableau">
  <sortState ref="B3:B25">
    <sortCondition ref="B2:B25"/>
  </sortState>
  <tableColumns count="1">
    <tableColumn id="1" name="personnels"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noms des employés"/>
    </ext>
  </extLst>
</table>
</file>

<file path=xl/tables/table4.xml><?xml version="1.0" encoding="utf-8"?>
<table xmlns="http://schemas.openxmlformats.org/spreadsheetml/2006/main" id="5" name="TypesAbsences" displayName="TypesAbsences" ref="B3:B9" totalsRowShown="0" dataCellStyle="Détails du tableau">
  <tableColumns count="1">
    <tableColumn id="1" name="Liste Absences"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types de congés - Arrêt maladie, Congé, Décès et Autres"/>
    </ext>
  </extLst>
</table>
</file>

<file path=xl/theme/theme1.xml><?xml version="1.0" encoding="utf-8"?>
<a:theme xmlns:a="http://schemas.openxmlformats.org/drawingml/2006/main" name="Employee Attendance Tracker">
  <a:themeElements>
    <a:clrScheme name="Custom 3">
      <a:dk1>
        <a:sysClr val="windowText" lastClr="000000"/>
      </a:dk1>
      <a:lt1>
        <a:sysClr val="window" lastClr="FFFFFF"/>
      </a:lt1>
      <a:dk2>
        <a:srgbClr val="36384E"/>
      </a:dk2>
      <a:lt2>
        <a:srgbClr val="E6E6E6"/>
      </a:lt2>
      <a:accent1>
        <a:srgbClr val="8BBEDD"/>
      </a:accent1>
      <a:accent2>
        <a:srgbClr val="53B9B4"/>
      </a:accent2>
      <a:accent3>
        <a:srgbClr val="9FD179"/>
      </a:accent3>
      <a:accent4>
        <a:srgbClr val="F6E166"/>
      </a:accent4>
      <a:accent5>
        <a:srgbClr val="F9A755"/>
      </a:accent5>
      <a:accent6>
        <a:srgbClr val="ED7669"/>
      </a:accent6>
      <a:hlink>
        <a:srgbClr val="0000FF"/>
      </a:hlink>
      <a:folHlink>
        <a:srgbClr val="800080"/>
      </a:folHlink>
    </a:clrScheme>
    <a:fontScheme name="67 employee attendance tracker">
      <a:majorFont>
        <a:latin typeface="Bookman Old Style"/>
        <a:ea typeface=""/>
        <a:cs typeface=""/>
      </a:majorFont>
      <a:minorFont>
        <a:latin typeface="Trebuchet MS"/>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8" tint="0.79998168889431442"/>
    <pageSetUpPr fitToPage="1"/>
  </sheetPr>
  <dimension ref="A1:I20"/>
  <sheetViews>
    <sheetView showGridLines="0" tabSelected="1" zoomScale="90" zoomScaleNormal="90" workbookViewId="0">
      <selection activeCell="J6" sqref="J6"/>
    </sheetView>
  </sheetViews>
  <sheetFormatPr baseColWidth="10" defaultColWidth="9" defaultRowHeight="15" x14ac:dyDescent="0.3"/>
  <cols>
    <col min="1" max="1" width="12.125" style="14" bestFit="1" customWidth="1"/>
    <col min="2" max="2" width="17.375" style="14" customWidth="1"/>
    <col min="3" max="5" width="11.25" style="14" customWidth="1"/>
    <col min="6" max="6" width="9.75" style="14" customWidth="1"/>
    <col min="7" max="7" width="10" style="14" customWidth="1"/>
    <col min="8" max="8" width="9.875" style="14" customWidth="1"/>
    <col min="9" max="9" width="12.875" style="14" customWidth="1"/>
    <col min="10" max="11" width="9.25" style="14" customWidth="1"/>
    <col min="12" max="12" width="6.125" style="14" customWidth="1"/>
    <col min="13" max="24" width="4.625" style="14" customWidth="1"/>
    <col min="25" max="25" width="2.625" style="14" customWidth="1"/>
    <col min="26" max="16384" width="9" style="14"/>
  </cols>
  <sheetData>
    <row r="1" spans="1:9" ht="21.75" customHeight="1" x14ac:dyDescent="0.3">
      <c r="A1" s="31" t="s">
        <v>30</v>
      </c>
      <c r="B1" s="24" t="s">
        <v>0</v>
      </c>
      <c r="C1" s="42">
        <v>44501</v>
      </c>
      <c r="D1" s="43">
        <v>44501</v>
      </c>
      <c r="E1" s="43"/>
      <c r="F1" s="42">
        <v>44470</v>
      </c>
      <c r="G1" s="43"/>
      <c r="H1" s="43"/>
    </row>
    <row r="2" spans="1:9" ht="21.95" customHeight="1" x14ac:dyDescent="0.3">
      <c r="A2" s="31" t="s">
        <v>31</v>
      </c>
      <c r="B2" s="24">
        <v>2021</v>
      </c>
      <c r="D2" s="37" t="str">
        <f>TEXT(MoisDebut,"mmmm")</f>
        <v>octobre</v>
      </c>
      <c r="F2" s="42">
        <f>EOMONTH(MoisDebut,0)</f>
        <v>44500</v>
      </c>
      <c r="G2" s="43">
        <v>44500</v>
      </c>
      <c r="H2" s="43">
        <v>44500</v>
      </c>
    </row>
    <row r="3" spans="1:9" ht="21.95" customHeight="1" x14ac:dyDescent="0.3">
      <c r="B3" s="9"/>
    </row>
    <row r="4" spans="1:9" ht="21.95" customHeight="1" x14ac:dyDescent="0.3">
      <c r="A4" s="39" t="str">
        <f>"Pour la période du "&amp;TEXT(F1,"jj/mm/aaaa")&amp;" au "&amp;TEXT(H2,"jj/mm/aaaa")</f>
        <v>Pour la période du 01/10/2021 au 31/10/2021</v>
      </c>
      <c r="B4" s="40"/>
      <c r="C4" s="40"/>
      <c r="D4" s="40"/>
      <c r="E4" s="40"/>
      <c r="F4" s="40"/>
      <c r="G4" s="40"/>
      <c r="H4" s="40"/>
      <c r="I4" s="41"/>
    </row>
    <row r="5" spans="1:9" ht="41.25" customHeight="1" x14ac:dyDescent="0.3">
      <c r="A5" s="22" t="s">
        <v>8</v>
      </c>
      <c r="B5" s="22" t="s">
        <v>9</v>
      </c>
      <c r="C5" s="22" t="s">
        <v>59</v>
      </c>
      <c r="D5" s="22" t="s">
        <v>68</v>
      </c>
      <c r="E5" s="22" t="s">
        <v>28</v>
      </c>
      <c r="F5" s="22" t="s">
        <v>69</v>
      </c>
      <c r="G5" s="22" t="s">
        <v>47</v>
      </c>
      <c r="H5" s="22" t="s">
        <v>58</v>
      </c>
      <c r="I5" s="22" t="s">
        <v>64</v>
      </c>
    </row>
    <row r="6" spans="1:9" ht="26.25" customHeight="1" x14ac:dyDescent="0.3">
      <c r="A6" s="23">
        <f t="array" ref="A6">IFERROR(INDEX('suivie des Absences'!$C$4:$C$9,SMALL(IF((Suivi_des_Absences[Personnel]=Employé)*(Suivi_des_Absences[Date de début]&gt;=stat!$F$1)*(Suivi_des_Absences[Date de début]&lt;=stat!$H$2),ROW(Suivi_des_Absences[Date de début])-3),ROW(1:1))),"")</f>
        <v>44472</v>
      </c>
      <c r="B6" s="23">
        <f t="array" ref="B6">IFERROR(INDEX(Suivi_des_Absences[Date de fin],MATCH(Employé&amp;$A6,Suivi_des_Absences[Personnel]&amp;Suivi_des_Absences[Date de début],0)),"")</f>
        <v>44487</v>
      </c>
      <c r="C6" s="38" t="str">
        <f t="shared" ref="C6:C13" si="0">IFERROR(INDEX(ListeMois,MONTH(A6)),"")</f>
        <v>Octobre</v>
      </c>
      <c r="D6" s="36">
        <f>DATEDIF(MoisDebut,A6,"d")</f>
        <v>2</v>
      </c>
      <c r="E6" s="30">
        <f>IF(D6="","",IFERROR(NETWORKDAYS(DATE(Année,MONTH(1&amp;C6),1),MIN(A6,EOMONTH(B6,1))),""))</f>
        <v>1</v>
      </c>
      <c r="F6" s="30">
        <f>IFERROR(NETWORKDAYS(MoisDebut,MIN(A6,EOMONTH(B6,0)),JoursFériés[Jours fériés]),"")</f>
        <v>1</v>
      </c>
      <c r="G6" s="38" t="str">
        <f>IFERROR(IF(MONTH(A6)=MONTH(B6),"",INDEX(ListeMois,MONTH(B6))),"")</f>
        <v/>
      </c>
      <c r="H6" s="30"/>
      <c r="I6" s="30"/>
    </row>
    <row r="7" spans="1:9" ht="26.25" customHeight="1" x14ac:dyDescent="0.3">
      <c r="A7" s="23">
        <f t="array" ref="A7">IFERROR(INDEX('suivie des Absences'!$C$4:$C$9,SMALL(IF((Suivi_des_Absences[Personnel]=Employé)*(Suivi_des_Absences[Date de début]&gt;=stat!$F$1)*(Suivi_des_Absences[Date de début]&lt;=stat!$H$2),ROW(Suivi_des_Absences[Date de début])-3),ROW(2:2))),"")</f>
        <v>44488</v>
      </c>
      <c r="B7" s="23">
        <f t="array" ref="B7">IFERROR(INDEX(Suivi_des_Absences[Date de fin],MATCH(Employé&amp;$A7,Suivi_des_Absences[Personnel]&amp;Suivi_des_Absences[Date de début],0)),"")</f>
        <v>44503</v>
      </c>
      <c r="C7" s="38" t="str">
        <f t="shared" si="0"/>
        <v>Octobre</v>
      </c>
      <c r="D7" s="36">
        <f>DATEDIF(MoisDebut,A7,"d")</f>
        <v>18</v>
      </c>
      <c r="E7" s="30">
        <f>IF(D7="","",IFERROR(NETWORKDAYS(DATE(Année,MONTH(1&amp;C7),1),MIN(A7,EOMONTH(B7,1))),""))</f>
        <v>13</v>
      </c>
      <c r="F7" s="30">
        <f>IFERROR(NETWORKDAYS(MoisDebut,MIN(A7,EOMONTH(B7,0)),JoursFériés[Jours fériés]),"")</f>
        <v>12</v>
      </c>
      <c r="G7" s="38" t="str">
        <f>IFERROR(IF(MONTH(A7)=MONTH(B7),"",INDEX(ListeMois,MONTH(B7))),"")</f>
        <v>Novembre</v>
      </c>
      <c r="H7" s="30"/>
      <c r="I7" s="25"/>
    </row>
    <row r="8" spans="1:9" ht="26.25" customHeight="1" x14ac:dyDescent="0.3">
      <c r="A8" s="23" t="str">
        <f t="array" ref="A8">IFERROR(INDEX('suivie des Absences'!$C$4:$C$9,SMALL(IF((Suivi_des_Absences[Personnel]=Employé)*(Suivi_des_Absences[Date de début]&gt;=stat!$F$1)*(Suivi_des_Absences[Date de début]&lt;=stat!$H$2),ROW(Suivi_des_Absences[Date de début])-3),ROW(4:4))),"")</f>
        <v/>
      </c>
      <c r="B8" s="23" t="str">
        <f t="array" ref="B8">IFERROR(INDEX(Suivi_des_Absences[Date de fin],MATCH(Employé&amp;$A8,Suivi_des_Absences[Personnel]&amp;Suivi_des_Absences[Date de début],0)),"")</f>
        <v/>
      </c>
      <c r="C8" s="24" t="str">
        <f t="shared" si="0"/>
        <v/>
      </c>
      <c r="D8" s="24"/>
      <c r="E8" s="24"/>
      <c r="F8" s="25" t="str">
        <f>IFERROR(NETWORKDAYS.INTL($A8,MIN($B8,EOMONTH(B8,0)),7,JoursFériés[Jours fériés]),"")</f>
        <v/>
      </c>
      <c r="G8" s="24" t="str">
        <f t="shared" ref="G8:G13" si="1">IFERROR(IF(MONTH(A8)=MONTH(B8),"",INDEX(ListeMois,MONTH(B8))),"")</f>
        <v/>
      </c>
      <c r="H8" s="25" t="str">
        <f>IF(G8="","",IFERROR(NETWORKDAYS.INTL(DATE(Année,MONTH(1&amp;$G8),1),MIN($B8,EOMONTH($A8,1)),7,JoursFériés[Jours fériés]),""))</f>
        <v/>
      </c>
      <c r="I8" s="25"/>
    </row>
    <row r="9" spans="1:9" ht="26.25" customHeight="1" x14ac:dyDescent="0.3">
      <c r="A9" s="23" t="str">
        <f t="array" ref="A9">IFERROR(INDEX('suivie des Absences'!$C$4:$C$9,SMALL(IF((Suivi_des_Absences[Personnel]=Employé)*(Suivi_des_Absences[Date de début]&gt;=stat!$F$1)*(Suivi_des_Absences[Date de début]&lt;=stat!$H$2),ROW(Suivi_des_Absences[Date de début])-3),ROW(5:5))),"")</f>
        <v/>
      </c>
      <c r="B9" s="23" t="str">
        <f t="array" ref="B9">IFERROR(INDEX(Suivi_des_Absences[Date de fin],MATCH(Employé&amp;$A9,Suivi_des_Absences[Personnel]&amp;Suivi_des_Absences[Date de début],0)),"")</f>
        <v/>
      </c>
      <c r="C9" s="24" t="str">
        <f t="shared" si="0"/>
        <v/>
      </c>
      <c r="D9" s="24"/>
      <c r="E9" s="24"/>
      <c r="F9" s="25" t="str">
        <f>IFERROR(NETWORKDAYS.INTL($A9,MIN($B9,EOMONTH(B9,0)),7,JoursFériés[Jours fériés]),"")</f>
        <v/>
      </c>
      <c r="G9" s="24" t="str">
        <f t="shared" si="1"/>
        <v/>
      </c>
      <c r="H9" s="25" t="str">
        <f>IF(G9="","",IFERROR(NETWORKDAYS.INTL(DATE(Année,MONTH(1&amp;$G9),1),MIN($B9,EOMONTH($A9,1)),7,JoursFériés[Jours fériés]),""))</f>
        <v/>
      </c>
      <c r="I9" s="25"/>
    </row>
    <row r="10" spans="1:9" ht="26.25" customHeight="1" x14ac:dyDescent="0.3">
      <c r="A10" s="14" t="str">
        <f t="array" ref="A10">IFERROR(INDEX('suivie des Absences'!$C$4:$C$9,SMALL(IF((Suivi_des_Absences[Personnel]=Employé)*(Suivi_des_Absences[Date de début]&gt;=stat!$F$1)*(Suivi_des_Absences[Date de début]&lt;=stat!$H$2),ROW(Suivi_des_Absences[Date de début])-3),ROW(6:6))),"")</f>
        <v/>
      </c>
      <c r="B10" s="27" t="s">
        <v>55</v>
      </c>
      <c r="C10" s="14" t="str">
        <f t="shared" si="0"/>
        <v/>
      </c>
      <c r="F10" s="14" t="str">
        <f>IFERROR(NETWORKDAYS.INTL($A10,MIN(#REF!,EOMONTH(#REF!,0)),7,JoursFériés[Jours fériés]),"")</f>
        <v/>
      </c>
      <c r="G10" s="14" t="str">
        <f>IFERROR(IF(MONTH(A10)=MONTH(#REF!),"",INDEX(ListeMois,MONTH(#REF!))),"")</f>
        <v/>
      </c>
      <c r="H10" s="14" t="str">
        <f>IF(G10="","",IFERROR(NETWORKDAYS.INTL(DATE(Année,MONTH(1&amp;$G10),1),MIN(#REF!,EOMONTH($A10,1)),7,JoursFériés[Jours fériés]),""))</f>
        <v/>
      </c>
    </row>
    <row r="11" spans="1:9" x14ac:dyDescent="0.3">
      <c r="A11" s="14" t="str">
        <f t="array" ref="A11">IFERROR(INDEX('suivie des Absences'!$C$4:$C$9,SMALL(IF((Suivi_des_Absences[Personnel]=Employé)*(Suivi_des_Absences[Date de début]&gt;=stat!$F$1)*(Suivi_des_Absences[Date de début]&lt;=stat!$H$2),ROW(Suivi_des_Absences[Date de début])-3),ROW(7:7))),"")</f>
        <v/>
      </c>
      <c r="B11" s="14" t="s">
        <v>52</v>
      </c>
      <c r="C11" s="14" t="str">
        <f t="shared" si="0"/>
        <v/>
      </c>
      <c r="F11" s="14" t="str">
        <f>IFERROR(NETWORKDAYS.INTL($A11,MIN(#REF!,EOMONTH(#REF!,0)),7,JoursFériés[Jours fériés]),"")</f>
        <v/>
      </c>
      <c r="G11" s="14" t="str">
        <f>IFERROR(IF(MONTH(A11)=MONTH(#REF!),"",INDEX(ListeMois,MONTH(#REF!))),"")</f>
        <v/>
      </c>
      <c r="H11" s="14" t="str">
        <f>IF(G11="","",IFERROR(NETWORKDAYS.INTL(DATE(Année,MONTH(1&amp;$G11),1),MIN(#REF!,EOMONTH($A11,1)),7,JoursFériés[Jours fériés]),""))</f>
        <v/>
      </c>
    </row>
    <row r="12" spans="1:9" x14ac:dyDescent="0.3">
      <c r="A12" s="14" t="str">
        <f t="array" ref="A12">IFERROR(INDEX('suivie des Absences'!$C$4:$C$9,SMALL(IF((Suivi_des_Absences[Personnel]=Employé)*(Suivi_des_Absences[Date de début]&gt;=stat!$F$1)*(Suivi_des_Absences[Date de début]&lt;=stat!$H$2),ROW(Suivi_des_Absences[Date de début])-3),ROW(8:8))),"")</f>
        <v/>
      </c>
      <c r="B12" s="14" t="s">
        <v>54</v>
      </c>
      <c r="C12" s="14" t="str">
        <f t="shared" si="0"/>
        <v/>
      </c>
      <c r="F12" s="14" t="str">
        <f>IFERROR(NETWORKDAYS.INTL($A12,MIN(#REF!,EOMONTH(#REF!,0)),7,JoursFériés[Jours fériés]),"")</f>
        <v/>
      </c>
      <c r="G12" s="14" t="str">
        <f>IFERROR(IF(MONTH(A12)=MONTH(#REF!),"",INDEX(ListeMois,MONTH(#REF!))),"")</f>
        <v/>
      </c>
      <c r="H12" s="14" t="str">
        <f>IF(G12="","",IFERROR(NETWORKDAYS.INTL(DATE(Année,MONTH(1&amp;$G12),1),MIN(#REF!,EOMONTH($A12,1)),7,JoursFériés[Jours fériés]),""))</f>
        <v/>
      </c>
    </row>
    <row r="13" spans="1:9" x14ac:dyDescent="0.3">
      <c r="A13" s="14" t="str">
        <f t="array" ref="A13">IFERROR(INDEX('suivie des Absences'!$C$4:$C$9,SMALL(IF((Suivi_des_Absences[Personnel]=Employé)*(Suivi_des_Absences[Date de début]&gt;=stat!$F$1)*(Suivi_des_Absences[Date de début]&lt;=stat!$H$2),ROW(Suivi_des_Absences[Date de début])-3),ROW(9:9))),"")</f>
        <v/>
      </c>
      <c r="B13" s="14" t="s">
        <v>50</v>
      </c>
      <c r="C13" s="14" t="str">
        <f t="shared" si="0"/>
        <v/>
      </c>
      <c r="F13" s="14" t="str">
        <f>IFERROR(NETWORKDAYS.INTL($A13,MIN(#REF!,EOMONTH(#REF!,0)),7,JoursFériés[Jours fériés]),"")</f>
        <v/>
      </c>
      <c r="G13" s="14" t="str">
        <f>IFERROR(IF(MONTH(A13)=MONTH(#REF!),"",INDEX(ListeMois,MONTH(#REF!))),"")</f>
        <v/>
      </c>
      <c r="H13" s="14" t="str">
        <f>IF(G13="","",IFERROR(NETWORKDAYS.INTL(DATE(Année,MONTH(1&amp;$G13),1),MIN(#REF!,EOMONTH($A13,1)),7,JoursFériés[Jours fériés]),""))</f>
        <v/>
      </c>
    </row>
    <row r="14" spans="1:9" x14ac:dyDescent="0.3">
      <c r="B14" s="14" t="s">
        <v>71</v>
      </c>
    </row>
    <row r="15" spans="1:9" x14ac:dyDescent="0.3">
      <c r="B15" s="14" t="s">
        <v>72</v>
      </c>
    </row>
    <row r="16" spans="1:9" x14ac:dyDescent="0.3">
      <c r="B16" s="14" t="s">
        <v>51</v>
      </c>
    </row>
    <row r="17" spans="2:2" x14ac:dyDescent="0.3">
      <c r="B17" s="14" t="s">
        <v>53</v>
      </c>
    </row>
    <row r="18" spans="2:2" x14ac:dyDescent="0.3">
      <c r="B18" s="14" t="s">
        <v>73</v>
      </c>
    </row>
    <row r="19" spans="2:2" x14ac:dyDescent="0.3">
      <c r="B19" s="14" t="s">
        <v>56</v>
      </c>
    </row>
    <row r="20" spans="2:2" ht="16.5" x14ac:dyDescent="0.3">
      <c r="B20" s="28" t="s">
        <v>57</v>
      </c>
    </row>
  </sheetData>
  <mergeCells count="4">
    <mergeCell ref="A4:I4"/>
    <mergeCell ref="F1:H1"/>
    <mergeCell ref="F2:H2"/>
    <mergeCell ref="C1:E1"/>
  </mergeCells>
  <printOptions horizontalCentered="1"/>
  <pageMargins left="0.25" right="0.25" top="0.75" bottom="0.75" header="0.3" footer="0.3"/>
  <pageSetup paperSize="9" scale="61" fitToHeight="0" orientation="landscape" r:id="rId1"/>
  <headerFooter differentFirst="1">
    <oddFooter>Page &amp;P of &amp;N</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14:formula1>
            <xm:f>'Liste des employes'!$B$4:$B$8</xm:f>
          </x14:formula1>
          <xm:sqref>B1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8" tint="0.79998168889431442"/>
    <pageSetUpPr autoPageBreaks="0" fitToPage="1"/>
  </sheetPr>
  <dimension ref="A1:H9"/>
  <sheetViews>
    <sheetView showGridLines="0" workbookViewId="0">
      <selection activeCell="C5" sqref="C5"/>
    </sheetView>
  </sheetViews>
  <sheetFormatPr baseColWidth="10" defaultColWidth="9" defaultRowHeight="30" customHeight="1" x14ac:dyDescent="0.3"/>
  <cols>
    <col min="1" max="1" width="2.625" customWidth="1"/>
    <col min="2" max="2" width="25.625" customWidth="1"/>
    <col min="3" max="3" width="25.25" bestFit="1" customWidth="1"/>
    <col min="4" max="4" width="11.125" style="3" customWidth="1"/>
    <col min="5" max="5" width="24.75" bestFit="1" customWidth="1"/>
    <col min="6" max="6" width="19.625" customWidth="1"/>
    <col min="7" max="7" width="15" customWidth="1"/>
    <col min="8" max="8" width="13.125" bestFit="1" customWidth="1"/>
  </cols>
  <sheetData>
    <row r="1" spans="1:8" s="3" customFormat="1" ht="39.950000000000003" customHeight="1" x14ac:dyDescent="0.3">
      <c r="A1"/>
      <c r="B1" s="4" t="s">
        <v>35</v>
      </c>
    </row>
    <row r="2" spans="1:8" ht="15" customHeight="1" x14ac:dyDescent="0.3"/>
    <row r="3" spans="1:8" ht="42.75" customHeight="1" x14ac:dyDescent="0.3">
      <c r="B3" s="2" t="s">
        <v>62</v>
      </c>
      <c r="C3" s="11" t="s">
        <v>8</v>
      </c>
      <c r="D3" s="11" t="s">
        <v>32</v>
      </c>
      <c r="E3" s="11" t="s">
        <v>9</v>
      </c>
      <c r="F3" s="2" t="s">
        <v>10</v>
      </c>
      <c r="G3" s="11" t="s">
        <v>34</v>
      </c>
      <c r="H3" s="17" t="s">
        <v>65</v>
      </c>
    </row>
    <row r="4" spans="1:8" ht="30" customHeight="1" x14ac:dyDescent="0.3">
      <c r="B4" s="1" t="s">
        <v>0</v>
      </c>
      <c r="C4" s="19">
        <v>44472</v>
      </c>
      <c r="D4" s="10">
        <v>15</v>
      </c>
      <c r="E4" s="19">
        <f>IF(ISBLANK(Suivi_des_Absences[[#This Row],[Nombre Jours]]),"",Suivi_des_Absences[Date de début]+Suivi_des_Absences[Nombre Jours])</f>
        <v>44487</v>
      </c>
      <c r="F4" s="13" t="s">
        <v>2</v>
      </c>
      <c r="G4" s="12">
        <f>IF(ISBLANK(Suivi_des_Absences[[#This Row],[Nombre Jours]]),"",NETWORKDAYS(Suivi_des_Absences[[#This Row],[Date de début]],Suivi_des_Absences[[#This Row],[Date de fin]]))</f>
        <v>11</v>
      </c>
      <c r="H4" s="33">
        <f>IF(ISBLANK(Suivi_des_Absences[[#This Row],[Nombre Jours]]),"",NETWORKDAYS.INTL(Suivi_des_Absences[[#This Row],[Date de début]],Suivi_des_Absences[[#This Row],[Date de fin]],7,ListeFeries))</f>
        <v>12</v>
      </c>
    </row>
    <row r="5" spans="1:8" ht="30" customHeight="1" x14ac:dyDescent="0.3">
      <c r="B5" s="1" t="s">
        <v>0</v>
      </c>
      <c r="C5" s="19">
        <v>44488</v>
      </c>
      <c r="D5" s="10">
        <v>15</v>
      </c>
      <c r="E5" s="19">
        <f>IF(ISBLANK(Suivi_des_Absences[[#This Row],[Nombre Jours]]),"",Suivi_des_Absences[Date de début]+Suivi_des_Absences[Nombre Jours])</f>
        <v>44503</v>
      </c>
      <c r="F5" s="13" t="s">
        <v>3</v>
      </c>
      <c r="G5" s="12">
        <f>IF(ISBLANK(Suivi_des_Absences[[#This Row],[Nombre Jours]]),"",NETWORKDAYS(Suivi_des_Absences[[#This Row],[Date de début]],Suivi_des_Absences[[#This Row],[Date de fin]]))</f>
        <v>12</v>
      </c>
      <c r="H5" s="33">
        <f>IF(ISBLANK(Suivi_des_Absences[[#This Row],[Nombre Jours]]),"",NETWORKDAYS.INTL(Suivi_des_Absences[[#This Row],[Date de début]],Suivi_des_Absences[[#This Row],[Date de fin]],7,ListeFeries))</f>
        <v>10</v>
      </c>
    </row>
    <row r="6" spans="1:8" ht="30" customHeight="1" x14ac:dyDescent="0.3">
      <c r="B6" s="1" t="s">
        <v>4</v>
      </c>
      <c r="C6" s="19">
        <v>44479</v>
      </c>
      <c r="D6" s="10">
        <v>6</v>
      </c>
      <c r="E6" s="19">
        <f>IF(ISBLANK(Suivi_des_Absences[[#This Row],[Nombre Jours]]),"",Suivi_des_Absences[Date de début]+Suivi_des_Absences[Nombre Jours])</f>
        <v>44485</v>
      </c>
      <c r="F6" s="13" t="s">
        <v>2</v>
      </c>
      <c r="G6" s="12">
        <f>IF(ISBLANK(Suivi_des_Absences[[#This Row],[Nombre Jours]]),"",NETWORKDAYS(Suivi_des_Absences[[#This Row],[Date de début]],Suivi_des_Absences[[#This Row],[Date de fin]]))</f>
        <v>5</v>
      </c>
      <c r="H6" s="33">
        <f>IF(ISBLANK(Suivi_des_Absences[[#This Row],[Nombre Jours]]),"",NETWORKDAYS.INTL(Suivi_des_Absences[[#This Row],[Date de début]],Suivi_des_Absences[[#This Row],[Date de fin]],7,ListeFeries))</f>
        <v>5</v>
      </c>
    </row>
    <row r="7" spans="1:8" ht="30" customHeight="1" x14ac:dyDescent="0.3">
      <c r="B7" s="1" t="s">
        <v>5</v>
      </c>
      <c r="C7" s="19">
        <v>44483</v>
      </c>
      <c r="D7" s="10">
        <v>3</v>
      </c>
      <c r="E7" s="19">
        <f>IF(ISBLANK(Suivi_des_Absences[[#This Row],[Nombre Jours]]),"",Suivi_des_Absences[Date de début]+Suivi_des_Absences[Nombre Jours])</f>
        <v>44486</v>
      </c>
      <c r="F7" s="13" t="s">
        <v>11</v>
      </c>
      <c r="G7" s="12">
        <f>IF(ISBLANK(Suivi_des_Absences[[#This Row],[Nombre Jours]]),"",NETWORKDAYS(Suivi_des_Absences[[#This Row],[Date de début]],Suivi_des_Absences[[#This Row],[Date de fin]]))</f>
        <v>2</v>
      </c>
      <c r="H7" s="33">
        <f>IF(ISBLANK(Suivi_des_Absences[[#This Row],[Nombre Jours]]),"",NETWORKDAYS.INTL(Suivi_des_Absences[[#This Row],[Date de début]],Suivi_des_Absences[[#This Row],[Date de fin]],7,ListeFeries))</f>
        <v>2</v>
      </c>
    </row>
    <row r="8" spans="1:8" ht="30" customHeight="1" x14ac:dyDescent="0.3">
      <c r="B8" s="1" t="s">
        <v>5</v>
      </c>
      <c r="C8" s="19">
        <v>44484</v>
      </c>
      <c r="D8" s="10">
        <v>5</v>
      </c>
      <c r="E8" s="19">
        <f>IF(ISBLANK(Suivi_des_Absences[[#This Row],[Nombre Jours]]),"",Suivi_des_Absences[Date de début]+Suivi_des_Absences[Nombre Jours])</f>
        <v>44489</v>
      </c>
      <c r="F8" s="13" t="s">
        <v>28</v>
      </c>
      <c r="G8" s="12">
        <f>IF(ISBLANK(Suivi_des_Absences[[#This Row],[Nombre Jours]]),"",NETWORKDAYS(Suivi_des_Absences[[#This Row],[Date de début]],Suivi_des_Absences[[#This Row],[Date de fin]]))</f>
        <v>4</v>
      </c>
      <c r="H8" s="33">
        <f>IF(ISBLANK(Suivi_des_Absences[[#This Row],[Nombre Jours]]),"",NETWORKDAYS.INTL(Suivi_des_Absences[[#This Row],[Date de début]],Suivi_des_Absences[[#This Row],[Date de fin]],7,ListeFeries))</f>
        <v>3</v>
      </c>
    </row>
    <row r="9" spans="1:8" ht="30" customHeight="1" x14ac:dyDescent="0.3">
      <c r="B9" s="1" t="s">
        <v>4</v>
      </c>
      <c r="C9" s="19">
        <v>44488</v>
      </c>
      <c r="D9" s="10">
        <v>12</v>
      </c>
      <c r="E9" s="19">
        <f>IF(ISBLANK(Suivi_des_Absences[[#This Row],[Nombre Jours]]),"",Suivi_des_Absences[Date de début]+Suivi_des_Absences[Nombre Jours])</f>
        <v>44500</v>
      </c>
      <c r="F9" s="13" t="s">
        <v>11</v>
      </c>
      <c r="G9" s="12">
        <f>IF(ISBLANK(Suivi_des_Absences[[#This Row],[Nombre Jours]]),"",NETWORKDAYS(Suivi_des_Absences[[#This Row],[Date de début]],Suivi_des_Absences[[#This Row],[Date de fin]]))</f>
        <v>9</v>
      </c>
      <c r="H9" s="33">
        <f>IF(ISBLANK(Suivi_des_Absences[[#This Row],[Nombre Jours]]),"",NETWORKDAYS.INTL(Suivi_des_Absences[[#This Row],[Date de début]],Suivi_des_Absences[[#This Row],[Date de fin]],7,ListeFeries))</f>
        <v>8</v>
      </c>
    </row>
  </sheetData>
  <dataValidations count="5">
    <dataValidation type="list" errorStyle="warning" allowBlank="1" showInputMessage="1" showErrorMessage="1" error="Sélectionnez le type de congés dans la liste. Sélectionnez ANNULER, puis appuyez sur ALT+FLÈCHE BAS pour choisir un type de congé dans la liste déroulante." sqref="F4:F9">
      <formula1>lstTypesCongés</formula1>
    </dataValidation>
    <dataValidation type="list" errorStyle="information" allowBlank="1" showInputMessage="1" showErrorMessage="1" errorTitle="Employé inconnu" error="Sélectionnez un employé dans la liste. Pour modifier la liste, sous l’onglet Paramètres, ajoutez ou supprimez des employés dans le tableau Liste des employés." sqref="B10:B724">
      <formula1>ListeEmployés</formula1>
    </dataValidation>
    <dataValidation allowBlank="1" showInputMessage="1" showErrorMessage="1" prompt="Consignez les congés des employés dans le tableau de cette feuille de calcul" sqref="A1"/>
    <dataValidation allowBlank="1" showInputMessage="1" showErrorMessage="1" prompt="Le tableau ci-dessous est utilisé dans Calendrier pour mettre à jour automatiquement un registre de présence annuel des employés. Utilisez les filtres de tableau pour obtenir les entrées correspondant à un employé ou un type de congé spécifique" sqref="B2"/>
    <dataValidation type="list" errorStyle="warning" allowBlank="1" showInputMessage="1" showErrorMessage="1" error="Sélectionnez le nom d’un employé dans la liste. Sélectionnez ANNULER, puis appuyez sur ALT+FLÈCHE BAS pour sélectionner un employé dans la liste déroulante." sqref="B4:B9">
      <formula1>ListeEmployés</formula1>
    </dataValidation>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ED7669"/>
    <pageSetUpPr fitToPage="1"/>
  </sheetPr>
  <dimension ref="B1:I13"/>
  <sheetViews>
    <sheetView showGridLines="0" topLeftCell="A2" workbookViewId="0">
      <selection activeCell="C8" sqref="C8"/>
    </sheetView>
  </sheetViews>
  <sheetFormatPr baseColWidth="10" defaultColWidth="9" defaultRowHeight="30" customHeight="1" x14ac:dyDescent="0.3"/>
  <cols>
    <col min="1" max="1" width="2.625" customWidth="1"/>
    <col min="2" max="2" width="28.75" customWidth="1"/>
    <col min="3" max="3" width="25.625" customWidth="1"/>
    <col min="4" max="4" width="2.625" customWidth="1"/>
    <col min="9" max="9" width="19.25" bestFit="1" customWidth="1"/>
  </cols>
  <sheetData>
    <row r="1" spans="2:9" ht="39.950000000000003" customHeight="1" x14ac:dyDescent="0.3">
      <c r="B1" s="4" t="s">
        <v>13</v>
      </c>
      <c r="I1" s="5" t="s">
        <v>15</v>
      </c>
    </row>
    <row r="2" spans="2:9" ht="32.25" customHeight="1" x14ac:dyDescent="0.3">
      <c r="I2" s="6" t="s">
        <v>16</v>
      </c>
    </row>
    <row r="3" spans="2:9" ht="30" customHeight="1" x14ac:dyDescent="0.3">
      <c r="B3" s="2" t="s">
        <v>13</v>
      </c>
      <c r="C3" s="2" t="s">
        <v>14</v>
      </c>
      <c r="I3" s="6" t="s">
        <v>17</v>
      </c>
    </row>
    <row r="4" spans="2:9" ht="30" customHeight="1" x14ac:dyDescent="0.3">
      <c r="B4" s="29">
        <v>44488</v>
      </c>
      <c r="C4" s="16"/>
      <c r="I4" s="6" t="s">
        <v>18</v>
      </c>
    </row>
    <row r="5" spans="2:9" ht="30" customHeight="1" x14ac:dyDescent="0.3">
      <c r="B5" s="21">
        <v>44501</v>
      </c>
      <c r="C5" s="16"/>
      <c r="I5" s="6" t="s">
        <v>19</v>
      </c>
    </row>
    <row r="6" spans="2:9" ht="30" customHeight="1" x14ac:dyDescent="0.3">
      <c r="B6" s="20"/>
      <c r="C6" s="1"/>
      <c r="I6" s="6" t="s">
        <v>20</v>
      </c>
    </row>
    <row r="7" spans="2:9" ht="30" customHeight="1" x14ac:dyDescent="0.3">
      <c r="B7" s="21"/>
      <c r="C7" s="1"/>
      <c r="I7" s="6" t="s">
        <v>21</v>
      </c>
    </row>
    <row r="8" spans="2:9" ht="30" customHeight="1" x14ac:dyDescent="0.3">
      <c r="B8" s="21"/>
      <c r="C8" s="1"/>
      <c r="I8" s="6" t="s">
        <v>22</v>
      </c>
    </row>
    <row r="9" spans="2:9" ht="30" customHeight="1" x14ac:dyDescent="0.3">
      <c r="B9" s="32"/>
      <c r="C9" s="1"/>
      <c r="I9" s="6" t="s">
        <v>23</v>
      </c>
    </row>
    <row r="10" spans="2:9" ht="30" customHeight="1" x14ac:dyDescent="0.3">
      <c r="B10" s="21"/>
      <c r="C10" s="8"/>
      <c r="I10" s="6" t="s">
        <v>24</v>
      </c>
    </row>
    <row r="11" spans="2:9" ht="30" customHeight="1" x14ac:dyDescent="0.3">
      <c r="I11" s="6" t="s">
        <v>25</v>
      </c>
    </row>
    <row r="12" spans="2:9" ht="30" customHeight="1" x14ac:dyDescent="0.3">
      <c r="I12" s="6" t="s">
        <v>26</v>
      </c>
    </row>
    <row r="13" spans="2:9" ht="30" customHeight="1" x14ac:dyDescent="0.3">
      <c r="I13" s="6" t="s">
        <v>27</v>
      </c>
    </row>
  </sheetData>
  <phoneticPr fontId="11" type="noConversion"/>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7" tint="0.79998168889431442"/>
    <pageSetUpPr fitToPage="1"/>
  </sheetPr>
  <dimension ref="A1:B8"/>
  <sheetViews>
    <sheetView showGridLines="0" workbookViewId="0">
      <selection activeCell="B5" sqref="B5"/>
    </sheetView>
  </sheetViews>
  <sheetFormatPr baseColWidth="10" defaultColWidth="9" defaultRowHeight="30" customHeight="1" x14ac:dyDescent="0.3"/>
  <cols>
    <col min="1" max="1" width="2.625" customWidth="1"/>
    <col min="2" max="2" width="28.75" customWidth="1"/>
    <col min="3" max="3" width="3.25" customWidth="1"/>
  </cols>
  <sheetData>
    <row r="1" spans="1:2" s="3" customFormat="1" ht="39.950000000000003" customHeight="1" x14ac:dyDescent="0.3">
      <c r="A1"/>
      <c r="B1" s="4" t="s">
        <v>36</v>
      </c>
    </row>
    <row r="2" spans="1:2" ht="15" customHeight="1" x14ac:dyDescent="0.3"/>
    <row r="3" spans="1:2" ht="30" customHeight="1" x14ac:dyDescent="0.3">
      <c r="B3" s="2" t="s">
        <v>61</v>
      </c>
    </row>
    <row r="4" spans="1:2" ht="30" customHeight="1" x14ac:dyDescent="0.3">
      <c r="B4" s="1" t="s">
        <v>0</v>
      </c>
    </row>
    <row r="5" spans="1:2" ht="30" customHeight="1" x14ac:dyDescent="0.3">
      <c r="B5" s="1" t="s">
        <v>4</v>
      </c>
    </row>
    <row r="6" spans="1:2" ht="30" customHeight="1" x14ac:dyDescent="0.3">
      <c r="B6" s="1" t="s">
        <v>5</v>
      </c>
    </row>
    <row r="7" spans="1:2" ht="30" customHeight="1" x14ac:dyDescent="0.3">
      <c r="B7" s="1" t="s">
        <v>7</v>
      </c>
    </row>
    <row r="8" spans="1:2" ht="30" customHeight="1" x14ac:dyDescent="0.3">
      <c r="B8" s="1" t="s">
        <v>6</v>
      </c>
    </row>
  </sheetData>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8" tint="0.79998168889431442"/>
    <pageSetUpPr fitToPage="1"/>
  </sheetPr>
  <dimension ref="A1:B9"/>
  <sheetViews>
    <sheetView showGridLines="0" workbookViewId="0">
      <selection activeCell="B3" sqref="B3"/>
    </sheetView>
  </sheetViews>
  <sheetFormatPr baseColWidth="10" defaultColWidth="9" defaultRowHeight="30" customHeight="1" x14ac:dyDescent="0.3"/>
  <cols>
    <col min="1" max="1" width="2.625" customWidth="1"/>
    <col min="2" max="2" width="28.75" customWidth="1"/>
    <col min="3" max="3" width="3.25" customWidth="1"/>
  </cols>
  <sheetData>
    <row r="1" spans="1:2" s="3" customFormat="1" ht="39.950000000000003" customHeight="1" x14ac:dyDescent="0.3">
      <c r="A1"/>
      <c r="B1" s="4" t="s">
        <v>12</v>
      </c>
    </row>
    <row r="2" spans="1:2" ht="15" customHeight="1" x14ac:dyDescent="0.3"/>
    <row r="3" spans="1:2" ht="30" customHeight="1" x14ac:dyDescent="0.3">
      <c r="B3" s="2" t="s">
        <v>60</v>
      </c>
    </row>
    <row r="4" spans="1:2" ht="30" customHeight="1" x14ac:dyDescent="0.3">
      <c r="B4" s="7" t="s">
        <v>11</v>
      </c>
    </row>
    <row r="5" spans="1:2" ht="30" customHeight="1" x14ac:dyDescent="0.3">
      <c r="B5" s="7" t="s">
        <v>1</v>
      </c>
    </row>
    <row r="6" spans="1:2" ht="30" customHeight="1" x14ac:dyDescent="0.3">
      <c r="B6" s="7" t="s">
        <v>2</v>
      </c>
    </row>
    <row r="7" spans="1:2" ht="30" customHeight="1" x14ac:dyDescent="0.3">
      <c r="B7" s="7" t="s">
        <v>3</v>
      </c>
    </row>
    <row r="8" spans="1:2" ht="30" customHeight="1" x14ac:dyDescent="0.3">
      <c r="B8" s="8" t="s">
        <v>29</v>
      </c>
    </row>
    <row r="9" spans="1:2" ht="30" customHeight="1" x14ac:dyDescent="0.3">
      <c r="B9" s="15" t="s">
        <v>28</v>
      </c>
    </row>
  </sheetData>
  <dataValidations count="2">
    <dataValidation allowBlank="1" showInputMessage="1" showErrorMessage="1" prompt="Entrez les types de congés dans le tableau de cette feuille de calcul. Les entrées seront utilisées pour la sélection dans le tableau Suivi des congés de la feuille de calcul Suivi des congés des employés" sqref="A1"/>
    <dataValidation allowBlank="1" showInputMessage="1" showErrorMessage="1" prompt="Le titre de la feuille de calcul figure dans cette cellule." sqref="B1"/>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8" tint="0.79998168889431442"/>
  </sheetPr>
  <dimension ref="A1:K35"/>
  <sheetViews>
    <sheetView topLeftCell="G1" workbookViewId="0">
      <selection activeCell="I5" sqref="I5:I15"/>
    </sheetView>
  </sheetViews>
  <sheetFormatPr baseColWidth="10" defaultRowHeight="16.5" x14ac:dyDescent="0.3"/>
  <cols>
    <col min="1" max="2" width="11" style="26"/>
  </cols>
  <sheetData>
    <row r="1" spans="1:9" s="3" customFormat="1" x14ac:dyDescent="0.3">
      <c r="A1" s="26" t="s">
        <v>45</v>
      </c>
      <c r="B1" s="26" t="s">
        <v>45</v>
      </c>
    </row>
    <row r="2" spans="1:9" x14ac:dyDescent="0.3">
      <c r="A2" s="34" t="s">
        <v>38</v>
      </c>
      <c r="B2" s="34">
        <v>1</v>
      </c>
    </row>
    <row r="3" spans="1:9" x14ac:dyDescent="0.3">
      <c r="A3" s="34" t="s">
        <v>37</v>
      </c>
      <c r="B3" s="34">
        <v>2</v>
      </c>
      <c r="D3" t="s">
        <v>46</v>
      </c>
      <c r="E3" s="26">
        <v>10</v>
      </c>
    </row>
    <row r="4" spans="1:9" x14ac:dyDescent="0.3">
      <c r="A4" s="26" t="s">
        <v>39</v>
      </c>
      <c r="B4" s="26">
        <v>3</v>
      </c>
      <c r="D4" t="s">
        <v>48</v>
      </c>
      <c r="E4" s="26">
        <v>1</v>
      </c>
    </row>
    <row r="5" spans="1:9" x14ac:dyDescent="0.3">
      <c r="A5" s="26" t="s">
        <v>40</v>
      </c>
      <c r="B5" s="26">
        <v>4</v>
      </c>
      <c r="D5" s="3" t="s">
        <v>49</v>
      </c>
      <c r="E5" s="26">
        <v>1</v>
      </c>
      <c r="I5" s="27" t="s">
        <v>55</v>
      </c>
    </row>
    <row r="6" spans="1:9" x14ac:dyDescent="0.3">
      <c r="A6" s="26" t="s">
        <v>41</v>
      </c>
      <c r="B6" s="26">
        <v>5</v>
      </c>
      <c r="I6" s="14" t="s">
        <v>52</v>
      </c>
    </row>
    <row r="7" spans="1:9" x14ac:dyDescent="0.3">
      <c r="A7" s="26" t="s">
        <v>42</v>
      </c>
      <c r="B7" s="26">
        <v>6</v>
      </c>
      <c r="I7" s="14" t="s">
        <v>54</v>
      </c>
    </row>
    <row r="8" spans="1:9" x14ac:dyDescent="0.3">
      <c r="A8" s="26" t="s">
        <v>43</v>
      </c>
      <c r="B8" s="26">
        <v>7</v>
      </c>
      <c r="I8" s="14" t="s">
        <v>50</v>
      </c>
    </row>
    <row r="9" spans="1:9" x14ac:dyDescent="0.3">
      <c r="A9" s="34" t="s">
        <v>38</v>
      </c>
      <c r="B9" s="34">
        <v>8</v>
      </c>
      <c r="E9">
        <f>31-11</f>
        <v>20</v>
      </c>
      <c r="I9" s="14" t="s">
        <v>71</v>
      </c>
    </row>
    <row r="10" spans="1:9" x14ac:dyDescent="0.3">
      <c r="A10" s="34" t="s">
        <v>37</v>
      </c>
      <c r="B10" s="34">
        <v>9</v>
      </c>
      <c r="I10" s="14" t="s">
        <v>72</v>
      </c>
    </row>
    <row r="11" spans="1:9" x14ac:dyDescent="0.3">
      <c r="A11" s="26" t="s">
        <v>39</v>
      </c>
      <c r="B11" s="26">
        <v>10</v>
      </c>
      <c r="I11" s="14" t="s">
        <v>51</v>
      </c>
    </row>
    <row r="12" spans="1:9" x14ac:dyDescent="0.3">
      <c r="A12" s="26" t="s">
        <v>40</v>
      </c>
      <c r="B12" s="26">
        <v>11</v>
      </c>
      <c r="I12" s="14" t="s">
        <v>53</v>
      </c>
    </row>
    <row r="13" spans="1:9" x14ac:dyDescent="0.3">
      <c r="A13" s="26" t="s">
        <v>41</v>
      </c>
      <c r="B13" s="26">
        <v>12</v>
      </c>
      <c r="I13" s="14" t="s">
        <v>73</v>
      </c>
    </row>
    <row r="14" spans="1:9" x14ac:dyDescent="0.3">
      <c r="A14" s="26" t="s">
        <v>42</v>
      </c>
      <c r="B14" s="26">
        <v>13</v>
      </c>
      <c r="I14" s="14" t="s">
        <v>56</v>
      </c>
    </row>
    <row r="15" spans="1:9" x14ac:dyDescent="0.3">
      <c r="A15" s="26" t="s">
        <v>43</v>
      </c>
      <c r="B15" s="26">
        <v>14</v>
      </c>
      <c r="I15" s="28" t="s">
        <v>57</v>
      </c>
    </row>
    <row r="16" spans="1:9" x14ac:dyDescent="0.3">
      <c r="A16" s="34" t="s">
        <v>38</v>
      </c>
      <c r="B16" s="34">
        <v>15</v>
      </c>
    </row>
    <row r="17" spans="1:11" x14ac:dyDescent="0.3">
      <c r="A17" s="34" t="s">
        <v>37</v>
      </c>
      <c r="B17" s="34">
        <v>16</v>
      </c>
      <c r="I17" s="28"/>
    </row>
    <row r="18" spans="1:11" x14ac:dyDescent="0.3">
      <c r="A18" s="26" t="s">
        <v>39</v>
      </c>
      <c r="B18" s="26">
        <v>17</v>
      </c>
      <c r="I18" s="14"/>
    </row>
    <row r="19" spans="1:11" x14ac:dyDescent="0.3">
      <c r="A19" s="26" t="s">
        <v>40</v>
      </c>
      <c r="B19" s="26">
        <v>18</v>
      </c>
      <c r="I19" s="14"/>
    </row>
    <row r="20" spans="1:11" x14ac:dyDescent="0.3">
      <c r="A20" s="35" t="s">
        <v>41</v>
      </c>
      <c r="B20" s="35">
        <v>19</v>
      </c>
      <c r="C20" s="18" t="s">
        <v>44</v>
      </c>
      <c r="I20" s="14"/>
    </row>
    <row r="21" spans="1:11" x14ac:dyDescent="0.3">
      <c r="A21" s="26" t="s">
        <v>42</v>
      </c>
      <c r="B21" s="26">
        <v>20</v>
      </c>
    </row>
    <row r="22" spans="1:11" x14ac:dyDescent="0.3">
      <c r="A22" s="26" t="s">
        <v>43</v>
      </c>
      <c r="B22" s="26">
        <v>21</v>
      </c>
      <c r="I22" s="14"/>
    </row>
    <row r="23" spans="1:11" x14ac:dyDescent="0.3">
      <c r="A23" s="34" t="s">
        <v>38</v>
      </c>
      <c r="B23" s="34">
        <v>22</v>
      </c>
      <c r="I23" s="14" t="s">
        <v>70</v>
      </c>
    </row>
    <row r="24" spans="1:11" ht="23.25" x14ac:dyDescent="0.3">
      <c r="A24" s="34" t="s">
        <v>37</v>
      </c>
      <c r="B24" s="34">
        <v>23</v>
      </c>
      <c r="I24" s="14" t="s">
        <v>66</v>
      </c>
      <c r="K24" s="44" t="s">
        <v>33</v>
      </c>
    </row>
    <row r="25" spans="1:11" x14ac:dyDescent="0.3">
      <c r="A25" s="26" t="s">
        <v>39</v>
      </c>
      <c r="B25" s="26">
        <v>24</v>
      </c>
      <c r="D25" t="s">
        <v>63</v>
      </c>
      <c r="I25" s="14" t="s">
        <v>67</v>
      </c>
    </row>
    <row r="26" spans="1:11" x14ac:dyDescent="0.3">
      <c r="A26" s="26" t="s">
        <v>40</v>
      </c>
      <c r="B26" s="26">
        <v>25</v>
      </c>
      <c r="I26" s="14" t="s">
        <v>28</v>
      </c>
    </row>
    <row r="27" spans="1:11" x14ac:dyDescent="0.3">
      <c r="A27" s="26" t="s">
        <v>41</v>
      </c>
      <c r="B27" s="26">
        <v>26</v>
      </c>
    </row>
    <row r="28" spans="1:11" x14ac:dyDescent="0.3">
      <c r="A28" s="26" t="s">
        <v>42</v>
      </c>
      <c r="B28" s="26">
        <v>27</v>
      </c>
    </row>
    <row r="29" spans="1:11" x14ac:dyDescent="0.3">
      <c r="A29" s="26" t="s">
        <v>43</v>
      </c>
      <c r="B29" s="26">
        <v>28</v>
      </c>
    </row>
    <row r="30" spans="1:11" x14ac:dyDescent="0.3">
      <c r="A30" s="34" t="s">
        <v>38</v>
      </c>
      <c r="B30" s="34">
        <v>29</v>
      </c>
    </row>
    <row r="31" spans="1:11" x14ac:dyDescent="0.3">
      <c r="A31" s="34" t="s">
        <v>37</v>
      </c>
      <c r="B31" s="34">
        <v>30</v>
      </c>
    </row>
    <row r="32" spans="1:11" x14ac:dyDescent="0.3">
      <c r="A32" s="26" t="s">
        <v>39</v>
      </c>
      <c r="B32" s="26">
        <v>31</v>
      </c>
    </row>
    <row r="33" spans="1:3" x14ac:dyDescent="0.3">
      <c r="A33" s="35" t="s">
        <v>40</v>
      </c>
      <c r="B33" s="35">
        <v>1</v>
      </c>
      <c r="C33" s="18" t="s">
        <v>44</v>
      </c>
    </row>
    <row r="34" spans="1:3" x14ac:dyDescent="0.3">
      <c r="A34" s="26" t="s">
        <v>41</v>
      </c>
      <c r="B34" s="26">
        <v>2</v>
      </c>
    </row>
    <row r="35" spans="1:3" x14ac:dyDescent="0.3">
      <c r="A35" s="26" t="s">
        <v>42</v>
      </c>
      <c r="B35" s="26">
        <v>3</v>
      </c>
    </row>
  </sheetData>
  <autoFilter ref="A1:C32"/>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17</vt:i4>
      </vt:variant>
    </vt:vector>
  </HeadingPairs>
  <TitlesOfParts>
    <vt:vector size="23" baseType="lpstr">
      <vt:lpstr>stat</vt:lpstr>
      <vt:lpstr>suivie des Absences</vt:lpstr>
      <vt:lpstr>Jours fériés</vt:lpstr>
      <vt:lpstr>Liste des employes</vt:lpstr>
      <vt:lpstr>Types des Absences</vt:lpstr>
      <vt:lpstr>Feuil1</vt:lpstr>
      <vt:lpstr>Année</vt:lpstr>
      <vt:lpstr>DatesDebut</vt:lpstr>
      <vt:lpstr>DatesFin</vt:lpstr>
      <vt:lpstr>Employé</vt:lpstr>
      <vt:lpstr>ListeEmployés</vt:lpstr>
      <vt:lpstr>ListeFeries</vt:lpstr>
      <vt:lpstr>ListeMois</vt:lpstr>
      <vt:lpstr>lstTypesC</vt:lpstr>
      <vt:lpstr>lstTypesCongés</vt:lpstr>
      <vt:lpstr>MoisDebut</vt:lpstr>
      <vt:lpstr>MoisFin</vt:lpstr>
      <vt:lpstr>NombreJours</vt:lpstr>
      <vt:lpstr>NomsEmpl</vt:lpstr>
      <vt:lpstr>Titre2</vt:lpstr>
      <vt:lpstr>TitreColonne3</vt:lpstr>
      <vt:lpstr>TitreColonne4</vt:lpstr>
      <vt:lpstr>TitreColonne5</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OOO</dc:creator>
  <cp:lastModifiedBy>OOO</cp:lastModifiedBy>
  <dcterms:created xsi:type="dcterms:W3CDTF">2016-12-03T09:43:22Z</dcterms:created>
  <dcterms:modified xsi:type="dcterms:W3CDTF">2021-10-26T19:16:18Z</dcterms:modified>
</cp:coreProperties>
</file>