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G:\Excel\RH\SUIVIE DES ABSENCES\Mois d'Octobre\"/>
    </mc:Choice>
  </mc:AlternateContent>
  <bookViews>
    <workbookView xWindow="-120" yWindow="-120" windowWidth="24240" windowHeight="13740" tabRatio="723"/>
  </bookViews>
  <sheets>
    <sheet name="stat" sheetId="3" r:id="rId1"/>
    <sheet name="suivie des conge" sheetId="1" r:id="rId2"/>
    <sheet name="Liste des employes" sheetId="2" r:id="rId3"/>
    <sheet name="Types de conge" sheetId="4" r:id="rId4"/>
    <sheet name="Jours fériés" sheetId="5" r:id="rId5"/>
  </sheets>
  <externalReferences>
    <externalReference r:id="rId6"/>
  </externalReferences>
  <definedNames>
    <definedName name="_xlnm._FilterDatabase" localSheetId="0" hidden="1">'[1]Calendar View'!$H$19:$K$22</definedName>
    <definedName name="Année_civile">stat!$C$2</definedName>
    <definedName name="ChoixAnneeFin">stat!$D$2</definedName>
    <definedName name="ChoixMois">stat!$C$3</definedName>
    <definedName name="ChoixMoisDébut">stat!$C$3</definedName>
    <definedName name="ChoixMoisFin">stat!$C$4</definedName>
    <definedName name="ColumnTitleRegion..AC22.1">stat!#REF!</definedName>
    <definedName name="ListeMois">'Jours fériés'!$I$2:$I$13</definedName>
    <definedName name="lstCongés">JoursFériés[Jours fériés]</definedName>
    <definedName name="lstDatesD">Suivi_des_congés[Date de fin]</definedName>
    <definedName name="lstDatesF">Suivi_des_congés[Date de début]</definedName>
    <definedName name="lstEmployés">Employés[Noms des personnes]</definedName>
    <definedName name="lstNomsEmpl">Suivi_des_congés[Employé]</definedName>
    <definedName name="lstTypesC">Suivi_des_congés[Type de congé]</definedName>
    <definedName name="lstTypesCongés">TypesCongés[Liste des types d''absences]</definedName>
    <definedName name="NombreJours">Suivi_des_congés[Nombre Jours]</definedName>
    <definedName name="Titre1">#REF!</definedName>
    <definedName name="Titre2">Suivi_des_congés[[#Headers],[Employé]]</definedName>
    <definedName name="TitreColonne3">Employés[[#Headers],[Noms des personnes]]</definedName>
    <definedName name="TitreColonne4">TypesCongés[[#Headers],[Liste des types d''absences]]</definedName>
    <definedName name="TitreColonne5">JoursFériés[[#Headers],[Jours fériés]]</definedName>
    <definedName name="valSelEmployé">stat!$C$1</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3" i="3" l="1"/>
  <c r="B4" i="5" l="1"/>
  <c r="J1" i="3" s="1"/>
  <c r="H8" i="3" l="1"/>
  <c r="H10" i="3"/>
  <c r="H12" i="3"/>
  <c r="H9" i="3"/>
  <c r="H11" i="3"/>
  <c r="C8" i="1"/>
  <c r="E4" i="1" l="1"/>
  <c r="C7" i="1" l="1"/>
  <c r="E9" i="1" l="1"/>
  <c r="E8" i="1"/>
  <c r="F12" i="3" s="1"/>
  <c r="E7" i="1"/>
  <c r="D11" i="3" s="1"/>
  <c r="E6" i="1"/>
  <c r="E5" i="1"/>
  <c r="E9" i="3" s="1"/>
  <c r="E11" i="3" l="1"/>
  <c r="F11" i="3"/>
  <c r="E12" i="3"/>
  <c r="C12" i="3"/>
  <c r="C11" i="3"/>
  <c r="D8" i="3"/>
  <c r="C8" i="3"/>
  <c r="F8" i="3"/>
  <c r="E8" i="3"/>
  <c r="D12" i="3"/>
  <c r="D10" i="3"/>
  <c r="F10" i="3"/>
  <c r="C10" i="3"/>
  <c r="E10" i="3"/>
  <c r="D9" i="3"/>
  <c r="F9" i="3"/>
  <c r="C9" i="3"/>
  <c r="G11" i="3" l="1"/>
  <c r="G8" i="3"/>
  <c r="G9" i="3"/>
  <c r="J2" i="3" s="1"/>
  <c r="G10" i="3"/>
  <c r="G12" i="3"/>
</calcChain>
</file>

<file path=xl/sharedStrings.xml><?xml version="1.0" encoding="utf-8"?>
<sst xmlns="http://schemas.openxmlformats.org/spreadsheetml/2006/main" count="84" uniqueCount="61">
  <si>
    <t>Employé 1</t>
  </si>
  <si>
    <t>Congé de décès</t>
  </si>
  <si>
    <t>Autres</t>
  </si>
  <si>
    <t>Employé 2</t>
  </si>
  <si>
    <t>Employé 3</t>
  </si>
  <si>
    <t>Employé 5</t>
  </si>
  <si>
    <t>Employé 4</t>
  </si>
  <si>
    <t>Date de début</t>
  </si>
  <si>
    <t>Date de fin</t>
  </si>
  <si>
    <t>Type de congé</t>
  </si>
  <si>
    <t>Arrêt maladie</t>
  </si>
  <si>
    <t>Types de congés</t>
  </si>
  <si>
    <t>Jours fériés</t>
  </si>
  <si>
    <t>Description</t>
  </si>
  <si>
    <t>Liste des mois</t>
  </si>
  <si>
    <t>Janvier</t>
  </si>
  <si>
    <t>Février</t>
  </si>
  <si>
    <t>Mars</t>
  </si>
  <si>
    <t>Avril</t>
  </si>
  <si>
    <t>Mai</t>
  </si>
  <si>
    <t>Juin</t>
  </si>
  <si>
    <t>Juillet</t>
  </si>
  <si>
    <t>Août</t>
  </si>
  <si>
    <t>Septembre</t>
  </si>
  <si>
    <t>Octobre</t>
  </si>
  <si>
    <t>Novembre</t>
  </si>
  <si>
    <t>Décembre</t>
  </si>
  <si>
    <t>Absences</t>
  </si>
  <si>
    <t>Année :</t>
  </si>
  <si>
    <t>Mois du début :</t>
  </si>
  <si>
    <t>Mois Fin :</t>
  </si>
  <si>
    <t>Congé de décè</t>
  </si>
  <si>
    <t>Obs</t>
  </si>
  <si>
    <t>Nombre Jours</t>
  </si>
  <si>
    <t>Panier</t>
  </si>
  <si>
    <t>Du</t>
  </si>
  <si>
    <t>Au</t>
  </si>
  <si>
    <t>Panier Férier Week-end Absence Exclu</t>
  </si>
  <si>
    <t>Jours Fériers Week-end Exclu</t>
  </si>
  <si>
    <t>Total Jours</t>
  </si>
  <si>
    <t>Liste des types d'absences</t>
  </si>
  <si>
    <t>Noms des personnes</t>
  </si>
  <si>
    <t>Suivi des absences des employés</t>
  </si>
  <si>
    <t>Liste des personnes</t>
  </si>
  <si>
    <t>Nombre de jours ouvrés :</t>
  </si>
  <si>
    <t>Nombre dr jours ouvrés moins les types de congés :</t>
  </si>
  <si>
    <t>Employé</t>
  </si>
  <si>
    <t>Empl</t>
  </si>
  <si>
    <t>Nouvel an</t>
  </si>
  <si>
    <t xml:space="preserve">Fête de l'Indépendance </t>
  </si>
  <si>
    <t xml:space="preserve">Yennayer </t>
  </si>
  <si>
    <t>Aid El-Fitr</t>
  </si>
  <si>
    <t>Aid El Adha</t>
  </si>
  <si>
    <t xml:space="preserve">Awal Mouharem </t>
  </si>
  <si>
    <t>Achoura</t>
  </si>
  <si>
    <t xml:space="preserve">Mewlid ennabawi </t>
  </si>
  <si>
    <t>1er NOVEMBRE</t>
  </si>
  <si>
    <t xml:space="preserve">il a consommé 12 jours </t>
  </si>
  <si>
    <t>du mois d'Octobre</t>
  </si>
  <si>
    <t>nb jours ouvres</t>
  </si>
  <si>
    <t>j1-absences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</si>
</sst>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
    <numFmt numFmtId="165" formatCode="&quot;LAST YEAR &quot;\ General"/>
  </numFmts>
  <fonts count="23"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b/>
      <sz val="14"/>
      <color theme="3"/>
      <name val="Bookman Old Style"/>
      <family val="2"/>
      <scheme val="major"/>
    </font>
    <font>
      <sz val="8"/>
      <name val="Trebuchet MS"/>
      <family val="2"/>
      <scheme val="minor"/>
    </font>
    <font>
      <sz val="14"/>
      <color theme="3"/>
      <name val="Bookman Old Style"/>
      <family val="1"/>
      <scheme val="major"/>
    </font>
    <font>
      <sz val="12"/>
      <name val="Bookman Old Style"/>
      <family val="1"/>
      <scheme val="major"/>
    </font>
    <font>
      <sz val="22"/>
      <color theme="1"/>
      <name val="Bookman Old Style"/>
      <family val="1"/>
      <scheme val="major"/>
    </font>
    <font>
      <sz val="12"/>
      <color theme="1"/>
      <name val="Bookman Old Style"/>
      <family val="1"/>
      <scheme val="major"/>
    </font>
    <font>
      <b/>
      <sz val="26"/>
      <color theme="3"/>
      <name val="Bookman Old Style"/>
      <family val="1"/>
      <scheme val="major"/>
    </font>
    <font>
      <b/>
      <sz val="11"/>
      <color theme="9" tint="-0.499984740745262"/>
      <name val="Bookman Old Style"/>
      <family val="1"/>
      <scheme val="major"/>
    </font>
    <font>
      <sz val="18"/>
      <color theme="1"/>
      <name val="Bookman Old Style"/>
      <family val="1"/>
      <scheme val="major"/>
    </font>
    <font>
      <b/>
      <sz val="18"/>
      <color rgb="FFFF0000"/>
      <name val="Bookman Old Style"/>
      <family val="1"/>
      <scheme val="major"/>
    </font>
    <font>
      <sz val="11"/>
      <name val="Trebuchet MS"/>
      <family val="2"/>
      <scheme val="minor"/>
    </font>
    <font>
      <sz val="11"/>
      <color theme="1"/>
      <name val="Comic Sans MS"/>
      <family val="4"/>
    </font>
    <font>
      <b/>
      <sz val="28"/>
      <color theme="1"/>
      <name val="Bookman Old Style"/>
      <family val="1"/>
      <scheme val="major"/>
    </font>
  </fonts>
  <fills count="10">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8" tint="0.79998168889431442"/>
        <bgColor indexed="64"/>
      </patternFill>
    </fill>
    <fill>
      <patternFill patternType="solid">
        <fgColor rgb="FFFFFF00"/>
        <bgColor indexed="64"/>
      </patternFill>
    </fill>
  </fills>
  <borders count="5">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thin">
        <color auto="1"/>
      </left>
      <right style="thin">
        <color auto="1"/>
      </right>
      <top style="thin">
        <color auto="1"/>
      </top>
      <bottom style="thin">
        <color auto="1"/>
      </bottom>
      <diagonal/>
    </border>
  </borders>
  <cellStyleXfs count="23">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cellStyleXfs>
  <cellXfs count="43">
    <xf numFmtId="0" fontId="0" fillId="0" borderId="0" xfId="0">
      <alignment vertical="center"/>
    </xf>
    <xf numFmtId="0" fontId="1" fillId="0" borderId="0" xfId="11">
      <alignment horizontal="left" vertical="center" wrapText="1" indent="1"/>
    </xf>
    <xf numFmtId="0" fontId="9" fillId="0" borderId="0" xfId="12">
      <alignment horizontal="left" vertical="center" indent="1"/>
    </xf>
    <xf numFmtId="0" fontId="0" fillId="0" borderId="0" xfId="0">
      <alignment vertical="center"/>
    </xf>
    <xf numFmtId="0" fontId="6" fillId="0" borderId="0" xfId="1">
      <alignment horizontal="left" vertical="center"/>
    </xf>
    <xf numFmtId="0" fontId="10" fillId="0" borderId="4" xfId="1" applyFont="1" applyBorder="1">
      <alignment horizontal="left" vertical="center"/>
    </xf>
    <xf numFmtId="0" fontId="12" fillId="0" borderId="4" xfId="1" applyFont="1" applyBorder="1">
      <alignment horizontal="left" vertical="center"/>
    </xf>
    <xf numFmtId="0" fontId="0" fillId="0" borderId="0" xfId="11" applyFont="1">
      <alignment horizontal="left" vertical="center" wrapText="1" indent="1"/>
    </xf>
    <xf numFmtId="0" fontId="4" fillId="0" borderId="0" xfId="16" applyFont="1" applyAlignment="1">
      <alignment horizontal="left" vertical="center"/>
    </xf>
    <xf numFmtId="0" fontId="1" fillId="0" borderId="0" xfId="14" applyNumberFormat="1" applyAlignment="1">
      <alignment horizontal="center" vertical="center"/>
    </xf>
    <xf numFmtId="0" fontId="9" fillId="0" borderId="0" xfId="12" applyAlignment="1">
      <alignment horizontal="center" vertical="center" wrapText="1"/>
    </xf>
    <xf numFmtId="14" fontId="1" fillId="0" borderId="0" xfId="14" applyAlignment="1">
      <alignment horizontal="center" vertical="center"/>
    </xf>
    <xf numFmtId="1" fontId="1" fillId="0" borderId="0" xfId="13" applyAlignment="1">
      <alignment horizontal="center" vertical="center"/>
    </xf>
    <xf numFmtId="0" fontId="1" fillId="0" borderId="0" xfId="11" applyAlignment="1">
      <alignment horizontal="left" vertical="center" wrapText="1"/>
    </xf>
    <xf numFmtId="0" fontId="13" fillId="0" borderId="3" xfId="7" applyFont="1" applyFill="1" applyAlignment="1">
      <alignment vertical="center" wrapText="1"/>
    </xf>
    <xf numFmtId="0" fontId="13" fillId="8" borderId="3" xfId="22" applyFont="1" applyFill="1" applyAlignment="1">
      <alignment horizontal="center" vertical="center"/>
    </xf>
    <xf numFmtId="0" fontId="9" fillId="0" borderId="0" xfId="0" applyFont="1">
      <alignment vertical="center"/>
    </xf>
    <xf numFmtId="0" fontId="14" fillId="0" borderId="0" xfId="0" applyFont="1">
      <alignment vertical="center"/>
    </xf>
    <xf numFmtId="0" fontId="9" fillId="0" borderId="0" xfId="0" applyFont="1" applyAlignment="1">
      <alignment horizontal="right" vertical="center"/>
    </xf>
    <xf numFmtId="14" fontId="15" fillId="0" borderId="0" xfId="0" applyNumberFormat="1" applyFont="1">
      <alignment vertical="center"/>
    </xf>
    <xf numFmtId="0" fontId="16" fillId="0" borderId="0" xfId="1" applyFont="1" applyBorder="1" applyAlignment="1">
      <alignment horizontal="left" vertical="center" wrapText="1" indent="1"/>
    </xf>
    <xf numFmtId="0" fontId="13" fillId="0" borderId="3" xfId="22" applyFont="1" applyFill="1" applyAlignment="1">
      <alignment vertical="center"/>
    </xf>
    <xf numFmtId="0" fontId="13" fillId="0" borderId="3" xfId="22" applyFont="1" applyFill="1">
      <alignment horizontal="left" vertical="center" indent="1"/>
    </xf>
    <xf numFmtId="0" fontId="17" fillId="0" borderId="0" xfId="19" applyFont="1" applyFill="1">
      <alignment horizontal="center" vertical="center"/>
    </xf>
    <xf numFmtId="0" fontId="17" fillId="0" borderId="0" xfId="19" applyFont="1">
      <alignment horizontal="center" vertical="center"/>
    </xf>
    <xf numFmtId="0" fontId="9" fillId="0" borderId="0" xfId="0" applyFont="1" applyAlignment="1">
      <alignment horizontal="center" vertical="center" wrapText="1"/>
    </xf>
    <xf numFmtId="0" fontId="9" fillId="0" borderId="0" xfId="11" applyFont="1">
      <alignment horizontal="left" vertical="center" wrapText="1" indent="1"/>
    </xf>
    <xf numFmtId="0" fontId="18" fillId="0" borderId="0" xfId="0" applyFont="1" applyAlignment="1">
      <alignment horizontal="center" vertical="center"/>
    </xf>
    <xf numFmtId="0" fontId="19" fillId="0" borderId="0" xfId="0" applyNumberFormat="1" applyFont="1" applyAlignment="1">
      <alignment horizontal="center" vertical="center"/>
    </xf>
    <xf numFmtId="0" fontId="18" fillId="0" borderId="0" xfId="0" applyNumberFormat="1" applyFont="1" applyAlignment="1">
      <alignment horizontal="center" vertical="center"/>
    </xf>
    <xf numFmtId="0" fontId="0" fillId="0" borderId="0" xfId="11" applyFont="1" applyFill="1">
      <alignment horizontal="left" vertical="center" wrapText="1" indent="1"/>
    </xf>
    <xf numFmtId="0" fontId="17" fillId="0" borderId="0" xfId="19" applyFont="1" applyFill="1">
      <alignment horizontal="center" vertical="center"/>
    </xf>
    <xf numFmtId="0" fontId="17" fillId="0" borderId="0" xfId="19" applyFont="1" applyFill="1">
      <alignment horizontal="center" vertical="center"/>
    </xf>
    <xf numFmtId="0" fontId="20" fillId="0" borderId="0" xfId="0" applyFont="1" applyAlignment="1">
      <alignment horizontal="left" vertical="center"/>
    </xf>
    <xf numFmtId="0" fontId="0" fillId="0" borderId="0" xfId="0" applyFont="1" applyAlignment="1">
      <alignment horizontal="left" vertical="center"/>
    </xf>
    <xf numFmtId="0" fontId="9" fillId="9" borderId="0" xfId="0" applyFont="1" applyFill="1">
      <alignment vertical="center"/>
    </xf>
    <xf numFmtId="0" fontId="9" fillId="0" borderId="0" xfId="0" applyNumberFormat="1" applyFont="1" applyAlignment="1">
      <alignment horizontal="center" vertical="center"/>
    </xf>
    <xf numFmtId="14" fontId="21" fillId="0" borderId="0" xfId="14" applyFont="1">
      <alignment horizontal="left" vertical="center" indent="1"/>
    </xf>
    <xf numFmtId="0" fontId="21" fillId="0" borderId="0" xfId="11" applyFont="1">
      <alignment horizontal="left" vertical="center" wrapText="1" indent="1"/>
    </xf>
    <xf numFmtId="14" fontId="21" fillId="0" borderId="0" xfId="14" applyFont="1" applyFill="1">
      <alignment horizontal="left" vertical="center" indent="1"/>
    </xf>
    <xf numFmtId="0" fontId="21" fillId="0" borderId="0" xfId="11" applyFont="1" applyFill="1">
      <alignment horizontal="left" vertical="center" wrapText="1" indent="1"/>
    </xf>
    <xf numFmtId="0" fontId="22" fillId="0" borderId="0" xfId="0" applyNumberFormat="1" applyFont="1" applyAlignment="1">
      <alignment horizontal="center" vertical="center"/>
    </xf>
    <xf numFmtId="0" fontId="17" fillId="0" borderId="0" xfId="19" applyFont="1" applyFill="1" applyAlignment="1">
      <alignment vertical="center"/>
    </xf>
  </cellXfs>
  <cellStyles count="23">
    <cellStyle name="Accent1" xfId="3" builtinId="29" customBuiltin="1"/>
    <cellStyle name="Accent3" xfId="4" builtinId="37" customBuiltin="1"/>
    <cellStyle name="Accent4" xfId="5" builtinId="41" customBuiltin="1"/>
    <cellStyle name="Accent5" xfId="6" builtinId="45" customBuiltin="1"/>
    <cellStyle name="Bordure droite" xfId="10"/>
    <cellStyle name="Cellule liée" xfId="2" builtinId="24" customBuiltin="1"/>
    <cellStyle name="Dates du tableau" xfId="14"/>
    <cellStyle name="Détails du tableau" xfId="11"/>
    <cellStyle name="En-têtes du tableau" xfId="12"/>
    <cellStyle name="Entrée_Année" xfId="22"/>
    <cellStyle name="Jours" xfId="20"/>
    <cellStyle name="Jours du tableau" xfId="13"/>
    <cellStyle name="Jours_congés" xfId="9"/>
    <cellStyle name="Lien hypertexte" xfId="15" builtinId="8" customBuiltin="1"/>
    <cellStyle name="Lien hypertexte visité" xfId="21" builtinId="9" customBuiltin="1"/>
    <cellStyle name="Mois" xfId="8"/>
    <cellStyle name="Normal" xfId="0" builtinId="0" customBuiltin="1"/>
    <cellStyle name="Sélection" xfId="7"/>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40">
    <dxf>
      <font>
        <b/>
        <i val="0"/>
        <color rgb="FF0070C0"/>
      </font>
    </dxf>
    <dxf>
      <font>
        <b/>
        <i val="0"/>
        <color rgb="FF0070C0"/>
      </font>
    </dxf>
    <dxf>
      <font>
        <b/>
        <i val="0"/>
        <color rgb="FF0070C0"/>
      </font>
    </dxf>
    <dxf>
      <font>
        <b/>
        <i val="0"/>
        <color rgb="FF0070C0"/>
      </font>
    </dxf>
    <dxf>
      <font>
        <b val="0"/>
        <i val="0"/>
        <strike val="0"/>
        <condense val="0"/>
        <extend val="0"/>
        <outline val="0"/>
        <shadow val="0"/>
        <u val="none"/>
        <vertAlign val="baseline"/>
        <sz val="11"/>
        <color theme="1"/>
        <name val="Bookman Old Style"/>
        <scheme val="major"/>
      </font>
      <numFmt numFmtId="0" formatCode="General"/>
      <alignment horizontal="center" vertical="center" textRotation="0" wrapText="0" indent="0" justifyLastLine="0" shrinkToFit="0" readingOrder="0"/>
    </dxf>
    <dxf>
      <font>
        <b/>
        <i val="0"/>
        <color rgb="FF0070C0"/>
      </font>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Comic Sans MS"/>
        <scheme val="none"/>
      </font>
    </dxf>
    <dxf>
      <font>
        <b val="0"/>
        <i val="0"/>
        <strike val="0"/>
        <condense val="0"/>
        <extend val="0"/>
        <outline val="0"/>
        <shadow val="0"/>
        <u val="none"/>
        <vertAlign val="baseline"/>
        <sz val="11"/>
        <color theme="1"/>
        <name val="Comic Sans MS"/>
        <scheme val="none"/>
      </font>
    </dxf>
    <dxf>
      <numFmt numFmtId="1" formatCode="0"/>
      <alignment horizontal="center" vertical="center" textRotation="0" wrapText="0" indent="0" justifyLastLine="0" shrinkToFit="0" readingOrder="0"/>
    </dxf>
    <dxf>
      <alignment horizontal="left" vertical="center" textRotation="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font>
        <b/>
        <i val="0"/>
        <strike val="0"/>
        <condense val="0"/>
        <extend val="0"/>
        <outline val="0"/>
        <shadow val="0"/>
        <u val="none"/>
        <vertAlign val="baseline"/>
        <sz val="18"/>
        <color rgb="FFFF0000"/>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8"/>
        <color theme="1"/>
        <name val="Bookman Old Style"/>
        <scheme val="maj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1"/>
        <color theme="1"/>
        <name val="Bookman Old Style"/>
        <scheme val="major"/>
      </font>
      <alignment horizontal="left" vertical="center" textRotation="0" wrapText="0" indent="0" justifyLastLine="0" shrinkToFit="0" readingOrder="0"/>
    </dxf>
    <dxf>
      <font>
        <b val="0"/>
        <i val="0"/>
        <strike val="0"/>
        <condense val="0"/>
        <extend val="0"/>
        <outline val="0"/>
        <shadow val="0"/>
        <u val="none"/>
        <vertAlign val="baseline"/>
        <sz val="11"/>
        <color theme="1"/>
        <name val="Bookman Old Style"/>
        <scheme val="major"/>
      </font>
    </dxf>
    <dxf>
      <font>
        <b val="0"/>
        <i val="0"/>
        <strike val="0"/>
        <condense val="0"/>
        <extend val="0"/>
        <outline val="0"/>
        <shadow val="0"/>
        <u val="none"/>
        <vertAlign val="baseline"/>
        <sz val="11"/>
        <color theme="1"/>
        <name val="Bookman Old Style"/>
        <scheme val="major"/>
      </font>
      <alignment horizontal="center" vertical="center" textRotation="0" wrapText="1" indent="0" justifyLastLine="0" shrinkToFit="0" readingOrder="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tableStyleElement type="wholeTable" dxfId="39"/>
      <tableStyleElement type="headerRow" dxfId="38"/>
      <tableStyleElement type="firstColumn" dxfId="37"/>
      <tableStyleElement type="firstRowStripe" dxfId="36"/>
      <tableStyleElement type="firstHeaderCell" dxfId="35"/>
    </tableStyle>
    <tableStyle name="Registre des congés" table="0" count="13">
      <tableStyleElement type="wholeTable" dxfId="34"/>
      <tableStyleElement type="headerRow" dxfId="33"/>
      <tableStyleElement type="totalRow" dxfId="32"/>
      <tableStyleElement type="firstRowStripe" dxfId="31"/>
      <tableStyleElement type="firstColumnStripe" dxfId="30"/>
      <tableStyleElement type="firstSubtotalColumn" dxfId="29"/>
      <tableStyleElement type="firstSubtotalRow" dxfId="28"/>
      <tableStyleElement type="secondSubtotalRow" dxfId="27"/>
      <tableStyleElement type="firstRowSubheading" dxfId="26"/>
      <tableStyleElement type="secondRowSubheading" dxfId="25"/>
      <tableStyleElement type="thirdRowSubheading" dxfId="24"/>
      <tableStyleElement type="pageFieldLabels" dxfId="23"/>
      <tableStyleElement type="pageFieldValues" dxfId="22"/>
    </tableStyle>
  </tableStyles>
  <colors>
    <mruColors>
      <color rgb="FFED76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View"/>
    </sheetNames>
    <sheetDataSet>
      <sheetData sheetId="0" refreshError="1"/>
    </sheetDataSet>
  </externalBook>
</externalLink>
</file>

<file path=xl/tables/table1.xml><?xml version="1.0" encoding="utf-8"?>
<table xmlns="http://schemas.openxmlformats.org/spreadsheetml/2006/main" id="2" name="Tableau2" displayName="Tableau2" ref="B7:I12" totalsRowShown="0" headerRowDxfId="21" dataDxfId="20">
  <tableColumns count="8">
    <tableColumn id="1" name="Empl" dataDxfId="19" dataCellStyle="Détails du tableau"/>
    <tableColumn id="2" name="Arrêt maladie" dataDxfId="18">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congé],$C$7))</calculatedColumnFormula>
    </tableColumn>
    <tableColumn id="3" name="Absences" dataDxfId="17">
      <calculatedColumnFormula>IF(ISBLANK(Tableau2[[#This Row],[Empl]]),"",SUMIFS(Suivi_des_congés[Nombre Jours],Suivi_des_congés[Employé],B8,Suivi_des_congés[Date de fin],"&gt;="&amp;DATE(Année_civile,MONTH(1&amp;ChoixMoisDébut),1),Suivi_des_congés[Date de fin],"&lt;="&amp;EOMONTH(DATE(ChoixAnneeFin,MONTH(1&amp;ChoixMoisFin),1),0),Suivi_des_congés[Type de congé],$D$7))</calculatedColumnFormula>
    </tableColumn>
    <tableColumn id="4" name="Congé de décè" dataDxfId="16">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congé],$E$7))</calculatedColumnFormula>
    </tableColumn>
    <tableColumn id="5" name="Autres" dataDxfId="15">
      <calculatedColumnFormula>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congé],$F$7))</calculatedColumnFormula>
    </tableColumn>
    <tableColumn id="9" name="Total Jours" dataDxfId="14">
      <calculatedColumnFormula>IF(ISBLANK(Tableau2[[#This Row],[Empl]]),"",SUM(Tableau2[[#This Row],[Arrêt maladie]:[Autres]]))</calculatedColumnFormula>
    </tableColumn>
    <tableColumn id="10" name="Panier Férier Week-end Absence Exclu" dataDxfId="6">
      <calculatedColumnFormula>NETWORKDAYS($H$2,$H$3,JoursFériés[Jours fériés])</calculatedColumnFormula>
    </tableColumn>
    <tableColumn id="6" name="Obs" dataDxfId="4"/>
  </tableColumns>
  <tableStyleInfo name="Style de tableau Registre de présence" showFirstColumn="0" showLastColumn="0" showRowStripes="1" showColumnStripes="0"/>
</table>
</file>

<file path=xl/tables/table2.xml><?xml version="1.0" encoding="utf-8"?>
<table xmlns="http://schemas.openxmlformats.org/spreadsheetml/2006/main" id="1" name="Suivi_des_congés" displayName="Suivi_des_congés" ref="B3:G9">
  <autoFilter ref="B3:G9"/>
  <tableColumns count="6">
    <tableColumn id="1" name="Employé" totalsRowLabel="Total" dataCellStyle="Détails du tableau"/>
    <tableColumn id="2" name="Date de début" dataDxfId="13" dataCellStyle="Dates du tableau"/>
    <tableColumn id="6" name="Nombre Jours" dataDxfId="12" dataCellStyle="Dates du tableau"/>
    <tableColumn id="3" name="Date de fin" dataDxfId="11" dataCellStyle="Dates du tableau">
      <calculatedColumnFormula>IF(ISBLANK(Suivi_des_congés[[#This Row],[Nombre Jours]]),"",Suivi_des_congés[Date de début]+Suivi_des_congés[Nombre Jours])</calculatedColumnFormula>
    </tableColumn>
    <tableColumn id="4" name="Type de congé" dataDxfId="10" dataCellStyle="Détails du tableau"/>
    <tableColumn id="5" name="Jours Fériers Week-end Exclu" totalsRowFunction="sum" dataDxfId="9" dataCellStyle="Jours du tableau"/>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3.xml><?xml version="1.0" encoding="utf-8"?>
<table xmlns="http://schemas.openxmlformats.org/spreadsheetml/2006/main" id="4" name="Employés" displayName="Employés" ref="B3:B8" totalsRowShown="0" dataCellStyle="Détails du tableau">
  <sortState ref="B3:B25">
    <sortCondition ref="B2:B25"/>
  </sortState>
  <tableColumns count="1">
    <tableColumn id="1" name="Noms des personne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id="5" name="TypesCongés" displayName="TypesCongés" ref="B3:B7" totalsRowShown="0" dataCellStyle="Détails du tableau">
  <tableColumns count="1">
    <tableColumn id="1" name="Liste des types d'absence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5.xml><?xml version="1.0" encoding="utf-8"?>
<table xmlns="http://schemas.openxmlformats.org/spreadsheetml/2006/main" id="9" name="JoursFériés" displayName="JoursFériés" ref="B3:C12" totalsRowShown="0">
  <tableColumns count="2">
    <tableColumn id="1" name="Jours fériés" dataDxfId="8" dataCellStyle="Dates du tableau"/>
    <tableColumn id="2" name="Description" dataDxfId="7"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8" tint="0.79998168889431442"/>
    <pageSetUpPr fitToPage="1"/>
  </sheetPr>
  <dimension ref="A1:U14"/>
  <sheetViews>
    <sheetView showGridLines="0" showZeros="0" tabSelected="1" topLeftCell="A25" zoomScaleNormal="100" workbookViewId="0">
      <selection activeCell="I3" sqref="I3"/>
    </sheetView>
  </sheetViews>
  <sheetFormatPr baseColWidth="10" defaultColWidth="9" defaultRowHeight="15" x14ac:dyDescent="0.3"/>
  <cols>
    <col min="1" max="1" width="2.625" style="16" customWidth="1"/>
    <col min="2" max="2" width="21" style="16" customWidth="1"/>
    <col min="3" max="3" width="11.25" style="16" customWidth="1"/>
    <col min="4" max="4" width="10.875" style="16" customWidth="1"/>
    <col min="5" max="5" width="11" style="16" customWidth="1"/>
    <col min="6" max="7" width="11.75" style="16" customWidth="1"/>
    <col min="8" max="8" width="14" style="16" customWidth="1"/>
    <col min="9" max="9" width="12.625" style="16" customWidth="1"/>
    <col min="10" max="10" width="5.375" style="16" customWidth="1"/>
    <col min="11" max="11" width="7.875" style="16" customWidth="1"/>
    <col min="12" max="12" width="4.625" style="16" customWidth="1"/>
    <col min="13" max="13" width="12.25" style="16" customWidth="1"/>
    <col min="14" max="14" width="5.75" style="16" customWidth="1"/>
    <col min="15" max="15" width="5.125" style="16" customWidth="1"/>
    <col min="16" max="28" width="4.625" style="16" customWidth="1"/>
    <col min="29" max="29" width="2.625" style="16" customWidth="1"/>
    <col min="30" max="16384" width="9" style="16"/>
  </cols>
  <sheetData>
    <row r="1" spans="1:21" ht="21.75" customHeight="1" thickTop="1" thickBot="1" x14ac:dyDescent="0.35">
      <c r="B1" s="8"/>
      <c r="C1" s="31"/>
      <c r="D1" s="14"/>
      <c r="E1" s="14"/>
      <c r="I1" s="16" t="s">
        <v>59</v>
      </c>
      <c r="J1" s="16">
        <f ca="1">NETWORKDAYS(DATEVALUE(1&amp;ChoixMois&amp;Année_civile),EOMONTH(DATEVALUE(1&amp;ChoixMoisFin&amp;ChoixAnneeFin),0),JoursFériés[Jours fériés])</f>
        <v>41</v>
      </c>
      <c r="K1" s="20"/>
      <c r="L1" s="20"/>
      <c r="M1" s="20"/>
      <c r="N1" s="20"/>
      <c r="O1" s="20"/>
    </row>
    <row r="2" spans="1:21" ht="21.95" customHeight="1" thickTop="1" thickBot="1" x14ac:dyDescent="0.35">
      <c r="B2" s="8" t="s">
        <v>28</v>
      </c>
      <c r="C2" s="15">
        <v>2021</v>
      </c>
      <c r="D2" s="15">
        <v>2021</v>
      </c>
      <c r="E2" s="21"/>
      <c r="F2" s="17" t="s">
        <v>34</v>
      </c>
      <c r="G2" s="18" t="s">
        <v>35</v>
      </c>
      <c r="H2" s="19">
        <v>44470</v>
      </c>
      <c r="I2" s="16" t="s">
        <v>60</v>
      </c>
      <c r="J2" s="16">
        <f ca="1">J1-SUM(C9:G9)</f>
        <v>1</v>
      </c>
      <c r="L2" s="20"/>
      <c r="N2" s="20"/>
      <c r="O2" s="20"/>
    </row>
    <row r="3" spans="1:21" ht="21.95" customHeight="1" thickTop="1" thickBot="1" x14ac:dyDescent="0.35">
      <c r="B3" s="8" t="s">
        <v>29</v>
      </c>
      <c r="C3" s="15" t="s">
        <v>24</v>
      </c>
      <c r="F3" s="41">
        <f>DATEDIF(H2,H3,"d")</f>
        <v>30</v>
      </c>
      <c r="G3" s="18" t="s">
        <v>36</v>
      </c>
      <c r="H3" s="19">
        <v>44500</v>
      </c>
      <c r="L3" s="20"/>
      <c r="N3" s="20"/>
      <c r="O3" s="20"/>
    </row>
    <row r="4" spans="1:21" ht="21.95" customHeight="1" thickTop="1" thickBot="1" x14ac:dyDescent="0.35">
      <c r="B4" s="8" t="s">
        <v>30</v>
      </c>
      <c r="C4" s="15" t="s">
        <v>25</v>
      </c>
      <c r="E4" s="22"/>
      <c r="K4" s="20"/>
      <c r="L4" s="20"/>
      <c r="M4" s="20"/>
      <c r="N4" s="20"/>
      <c r="O4" s="20"/>
    </row>
    <row r="5" spans="1:21" ht="21.95" customHeight="1" thickTop="1" x14ac:dyDescent="0.3">
      <c r="A5" s="32"/>
      <c r="B5" s="32"/>
      <c r="C5" s="32"/>
      <c r="L5" s="20"/>
      <c r="M5" s="33" t="s">
        <v>44</v>
      </c>
      <c r="R5" s="35"/>
    </row>
    <row r="6" spans="1:21" ht="21.95" customHeight="1" x14ac:dyDescent="0.3">
      <c r="C6" s="23"/>
      <c r="F6" s="24"/>
      <c r="G6" s="32"/>
      <c r="H6" s="32"/>
      <c r="L6" s="20"/>
      <c r="M6" s="34" t="s">
        <v>45</v>
      </c>
      <c r="U6" s="35"/>
    </row>
    <row r="7" spans="1:21" ht="62.25" customHeight="1" x14ac:dyDescent="0.3">
      <c r="B7" s="25" t="s">
        <v>47</v>
      </c>
      <c r="C7" s="25" t="s">
        <v>10</v>
      </c>
      <c r="D7" s="25" t="s">
        <v>27</v>
      </c>
      <c r="E7" s="25" t="s">
        <v>31</v>
      </c>
      <c r="F7" s="25" t="s">
        <v>2</v>
      </c>
      <c r="G7" s="25" t="s">
        <v>39</v>
      </c>
      <c r="H7" s="25" t="s">
        <v>37</v>
      </c>
      <c r="I7" s="25" t="s">
        <v>32</v>
      </c>
    </row>
    <row r="8" spans="1:21" ht="23.25" x14ac:dyDescent="0.3">
      <c r="B8" s="26" t="s">
        <v>0</v>
      </c>
      <c r="C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congé],$C$7))</f>
        <v>15</v>
      </c>
      <c r="D8" s="27">
        <f>IF(ISBLANK(Tableau2[[#This Row],[Empl]]),"",SUMIFS(Suivi_des_congés[Nombre Jours],Suivi_des_congés[Employé],B8,Suivi_des_congés[Date de fin],"&gt;="&amp;DATE(Année_civile,MONTH(1&amp;ChoixMoisDébut),1),Suivi_des_congés[Date de fin],"&lt;="&amp;EOMONTH(DATE(ChoixAnneeFin,MONTH(1&amp;ChoixMoisFin),1),0),Suivi_des_congés[Type de congé],$D$7))</f>
        <v>0</v>
      </c>
      <c r="E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congé],$E$7))</f>
        <v>0</v>
      </c>
      <c r="F8" s="27">
        <f>IF(ISBLANK(Tableau2[[#This Row],[Empl]]),"",SUMIFS(Suivi_des_congés[Nombre Jours],Suivi_des_congés[Employé],B8,Suivi_des_congés[Date de début],"&gt;="&amp;DATE(Année_civile,MONTH(1&amp;ChoixMoisDébut),1),Suivi_des_congés[Date de fin],"&lt;="&amp;EOMONTH(DATE(ChoixAnneeFin,MONTH(1&amp;ChoixMoisFin),1),0),Suivi_des_congés[Type de congé],$F$7))</f>
        <v>0</v>
      </c>
      <c r="G8" s="28">
        <f>IF(ISBLANK(Tableau2[[#This Row],[Empl]]),"",SUM(Tableau2[[#This Row],[Arrêt maladie]:[Autres]]))</f>
        <v>15</v>
      </c>
      <c r="H8" s="29">
        <f ca="1">NETWORKDAYS($H$2,$H$3,JoursFériés[Jours fériés])</f>
        <v>20</v>
      </c>
      <c r="I8" s="36"/>
    </row>
    <row r="9" spans="1:21" ht="23.25" x14ac:dyDescent="0.3">
      <c r="B9" s="26" t="s">
        <v>3</v>
      </c>
      <c r="C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congé],$C$7))</f>
        <v>15</v>
      </c>
      <c r="D9" s="27">
        <f>IF(ISBLANK(Tableau2[[#This Row],[Empl]]),"",SUMIFS(Suivi_des_congés[Nombre Jours],Suivi_des_congés[Employé],B9,Suivi_des_congés[Date de fin],"&gt;="&amp;DATE(Année_civile,MONTH(1&amp;ChoixMoisDébut),1),Suivi_des_congés[Date de fin],"&lt;="&amp;EOMONTH(DATE(ChoixAnneeFin,MONTH(1&amp;ChoixMoisFin),1),0),Suivi_des_congés[Type de congé],$D$7))</f>
        <v>5</v>
      </c>
      <c r="E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congé],$E$7))</f>
        <v>0</v>
      </c>
      <c r="F9" s="27">
        <f>IF(ISBLANK(Tableau2[[#This Row],[Empl]]),"",SUMIFS(Suivi_des_congés[Nombre Jours],Suivi_des_congés[Employé],B9,Suivi_des_congés[Date de début],"&gt;="&amp;DATE(Année_civile,MONTH(1&amp;ChoixMoisDébut),1),Suivi_des_congés[Date de fin],"&lt;="&amp;EOMONTH(DATE(ChoixAnneeFin,MONTH(1&amp;ChoixMoisFin),1),0),Suivi_des_congés[Type de congé],$F$7))</f>
        <v>0</v>
      </c>
      <c r="G9" s="28">
        <f>IF(ISBLANK(Tableau2[[#This Row],[Empl]]),"",SUM(Tableau2[[#This Row],[Arrêt maladie]:[Autres]]))</f>
        <v>20</v>
      </c>
      <c r="H9" s="29">
        <f ca="1">NETWORKDAYS($H$2,$H$3,JoursFériés[Jours fériés])</f>
        <v>20</v>
      </c>
      <c r="I9" s="36"/>
    </row>
    <row r="10" spans="1:21" ht="23.25" x14ac:dyDescent="0.3">
      <c r="B10" s="26" t="s">
        <v>4</v>
      </c>
      <c r="C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congé],$C$7))</f>
        <v>0</v>
      </c>
      <c r="D10" s="27">
        <f>IF(ISBLANK(Tableau2[[#This Row],[Empl]]),"",SUMIFS(Suivi_des_congés[Nombre Jours],Suivi_des_congés[Employé],B10,Suivi_des_congés[Date de fin],"&gt;="&amp;DATE(Année_civile,MONTH(1&amp;ChoixMoisDébut),1),Suivi_des_congés[Date de fin],"&lt;="&amp;EOMONTH(DATE(ChoixAnneeFin,MONTH(1&amp;ChoixMoisFin),1),0),Suivi_des_congés[Type de congé],$D$7))</f>
        <v>0</v>
      </c>
      <c r="E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congé],$E$7))</f>
        <v>0</v>
      </c>
      <c r="F10" s="27">
        <f>IF(ISBLANK(Tableau2[[#This Row],[Empl]]),"",SUMIFS(Suivi_des_congés[Nombre Jours],Suivi_des_congés[Employé],B10,Suivi_des_congés[Date de début],"&gt;="&amp;DATE(Année_civile,MONTH(1&amp;ChoixMoisDébut),1),Suivi_des_congés[Date de fin],"&lt;="&amp;EOMONTH(DATE(ChoixAnneeFin,MONTH(1&amp;ChoixMoisFin),1),0),Suivi_des_congés[Type de congé],$F$7))</f>
        <v>2</v>
      </c>
      <c r="G10" s="28">
        <f>IF(ISBLANK(Tableau2[[#This Row],[Empl]]),"",SUM(Tableau2[[#This Row],[Arrêt maladie]:[Autres]]))</f>
        <v>2</v>
      </c>
      <c r="H10" s="29">
        <f ca="1">NETWORKDAYS($H$2,$H$3,JoursFériés[Jours fériés])</f>
        <v>20</v>
      </c>
      <c r="I10" s="36"/>
    </row>
    <row r="11" spans="1:21" ht="23.25" x14ac:dyDescent="0.3">
      <c r="B11" s="26" t="s">
        <v>5</v>
      </c>
      <c r="C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congé],$C$7))</f>
        <v>0</v>
      </c>
      <c r="D11" s="29">
        <f ca="1">IF(ISBLANK(Tableau2[[#This Row],[Empl]]),"",SUMIFS(Suivi_des_congés[Nombre Jours],Suivi_des_congés[Employé],B11,Suivi_des_congés[Date de fin],"&gt;="&amp;DATE(Année_civile,MONTH(1&amp;ChoixMoisDébut),1),Suivi_des_congés[Date de fin],"&lt;="&amp;EOMONTH(DATE(ChoixAnneeFin,MONTH(1&amp;ChoixMoisFin),1),0),Suivi_des_congés[Type de congé],$D$7))</f>
        <v>0</v>
      </c>
      <c r="E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congé],$E$7))</f>
        <v>0</v>
      </c>
      <c r="F11" s="29">
        <f ca="1">IF(ISBLANK(Tableau2[[#This Row],[Empl]]),"",SUMIFS(Suivi_des_congés[Nombre Jours],Suivi_des_congés[Employé],B11,Suivi_des_congés[Date de début],"&gt;="&amp;DATE(Année_civile,MONTH(1&amp;ChoixMoisDébut),1),Suivi_des_congés[Date de fin],"&lt;="&amp;EOMONTH(DATE(ChoixAnneeFin,MONTH(1&amp;ChoixMoisFin),1),0),Suivi_des_congés[Type de congé],$F$7))</f>
        <v>0</v>
      </c>
      <c r="G11" s="28">
        <f ca="1">IF(ISBLANK(Tableau2[[#This Row],[Empl]]),"",SUM(Tableau2[[#This Row],[Arrêt maladie]:[Autres]]))</f>
        <v>0</v>
      </c>
      <c r="H11" s="29">
        <f ca="1">NETWORKDAYS($H$2,$H$3,JoursFériés[Jours fériés])</f>
        <v>20</v>
      </c>
      <c r="I11" s="36"/>
    </row>
    <row r="12" spans="1:21" ht="23.25" x14ac:dyDescent="0.3">
      <c r="B12" s="26" t="s">
        <v>6</v>
      </c>
      <c r="C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congé],$C$7))</f>
        <v>0</v>
      </c>
      <c r="D12" s="29">
        <f ca="1">IF(ISBLANK(Tableau2[[#This Row],[Empl]]),"",SUMIFS(Suivi_des_congés[Nombre Jours],Suivi_des_congés[Employé],B12,Suivi_des_congés[Date de fin],"&gt;="&amp;DATE(Année_civile,MONTH(1&amp;ChoixMoisDébut),1),Suivi_des_congés[Date de fin],"&lt;="&amp;EOMONTH(DATE(ChoixAnneeFin,MONTH(1&amp;ChoixMoisFin),1),0),Suivi_des_congés[Type de congé],$D$7))</f>
        <v>0</v>
      </c>
      <c r="E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congé],$E$7))</f>
        <v>0</v>
      </c>
      <c r="F12" s="29">
        <f ca="1">IF(ISBLANK(Tableau2[[#This Row],[Empl]]),"",SUMIFS(Suivi_des_congés[Nombre Jours],Suivi_des_congés[Employé],B12,Suivi_des_congés[Date de début],"&gt;="&amp;DATE(Année_civile,MONTH(1&amp;ChoixMoisDébut),1),Suivi_des_congés[Date de fin],"&lt;="&amp;EOMONTH(DATE(ChoixAnneeFin,MONTH(1&amp;ChoixMoisFin),1),0),Suivi_des_congés[Type de congé],$F$7))</f>
        <v>0</v>
      </c>
      <c r="G12" s="28">
        <f ca="1">IF(ISBLANK(Tableau2[[#This Row],[Empl]]),"",SUM(Tableau2[[#This Row],[Arrêt maladie]:[Autres]]))</f>
        <v>0</v>
      </c>
      <c r="H12" s="29">
        <f ca="1">NETWORKDAYS($H$2,$H$3,JoursFériés[Jours fériés])</f>
        <v>20</v>
      </c>
      <c r="I12" s="36"/>
    </row>
    <row r="14" spans="1:21" x14ac:dyDescent="0.3">
      <c r="E14" s="42" t="s">
        <v>57</v>
      </c>
      <c r="F14" s="42"/>
      <c r="G14" s="42" t="s">
        <v>58</v>
      </c>
      <c r="H14" s="42"/>
    </row>
  </sheetData>
  <mergeCells count="4">
    <mergeCell ref="G6:H6"/>
    <mergeCell ref="A5:C5"/>
    <mergeCell ref="E14:F14"/>
    <mergeCell ref="G14:H14"/>
  </mergeCells>
  <conditionalFormatting sqref="C6 F6:H6 A5:C5 E14:F14">
    <cfRule type="beginsWith" dxfId="3" priority="8" operator="beginsWith" text="HAUSSE DE">
      <formula>LEFT(A5,LEN("HAUSSE DE"))="HAUSSE DE"</formula>
    </cfRule>
  </conditionalFormatting>
  <conditionalFormatting sqref="C1">
    <cfRule type="beginsWith" dxfId="2" priority="2" operator="beginsWith" text="HAUSSE DE">
      <formula>LEFT(C1,LEN("HAUSSE DE"))="HAUSSE DE"</formula>
    </cfRule>
  </conditionalFormatting>
  <conditionalFormatting sqref="G14:H14">
    <cfRule type="beginsWith" dxfId="1" priority="1" operator="beginsWith" text="HAUSSE DE">
      <formula>LEFT(G14,LEN("HAUSSE DE"))="HAUSSE DE"</formula>
    </cfRule>
  </conditionalFormatting>
  <dataValidations count="1">
    <dataValidation type="list" allowBlank="1" showInputMessage="1" showErrorMessage="1" sqref="C3:C4">
      <formula1>ListeMois</formula1>
    </dataValidation>
  </dataValidations>
  <printOptions horizontalCentered="1"/>
  <pageMargins left="0.25" right="0.25" top="0.75" bottom="0.75" header="0.3" footer="0.3"/>
  <pageSetup paperSize="9" scale="61" fitToHeight="0" orientation="landscape" r:id="rId1"/>
  <headerFooter differentFirst="1">
    <oddFooter>Page &amp;P of &amp;N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des employes'!$B$4:$B$8</xm:f>
          </x14:formula1>
          <xm:sqref>B8:B12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8" tint="0.79998168889431442"/>
    <pageSetUpPr autoPageBreaks="0" fitToPage="1"/>
  </sheetPr>
  <dimension ref="A1:G9"/>
  <sheetViews>
    <sheetView showGridLines="0" workbookViewId="0">
      <selection activeCell="C4" sqref="C4"/>
    </sheetView>
  </sheetViews>
  <sheetFormatPr baseColWidth="10" defaultColWidth="9" defaultRowHeight="30" customHeight="1" x14ac:dyDescent="0.3"/>
  <cols>
    <col min="1" max="1" width="2.625" customWidth="1"/>
    <col min="2" max="2" width="25.625" customWidth="1"/>
    <col min="3" max="3" width="11.5" customWidth="1"/>
    <col min="4" max="4" width="11.125" style="3" customWidth="1"/>
    <col min="5" max="5" width="12.625" customWidth="1"/>
    <col min="6" max="6" width="19.625" customWidth="1"/>
    <col min="7" max="7" width="15" customWidth="1"/>
    <col min="8" max="8" width="2.625" customWidth="1"/>
  </cols>
  <sheetData>
    <row r="1" spans="1:7" s="3" customFormat="1" ht="39.950000000000003" customHeight="1" x14ac:dyDescent="0.3">
      <c r="A1"/>
      <c r="B1" s="4" t="s">
        <v>42</v>
      </c>
    </row>
    <row r="2" spans="1:7" ht="15" customHeight="1" x14ac:dyDescent="0.3"/>
    <row r="3" spans="1:7" ht="42.75" customHeight="1" x14ac:dyDescent="0.3">
      <c r="B3" s="2" t="s">
        <v>46</v>
      </c>
      <c r="C3" s="10" t="s">
        <v>7</v>
      </c>
      <c r="D3" s="10" t="s">
        <v>33</v>
      </c>
      <c r="E3" s="10" t="s">
        <v>8</v>
      </c>
      <c r="F3" s="2" t="s">
        <v>9</v>
      </c>
      <c r="G3" s="10" t="s">
        <v>38</v>
      </c>
    </row>
    <row r="4" spans="1:7" ht="30" customHeight="1" x14ac:dyDescent="0.3">
      <c r="B4" s="7" t="s">
        <v>0</v>
      </c>
      <c r="C4" s="11">
        <v>44488</v>
      </c>
      <c r="D4" s="9">
        <v>15</v>
      </c>
      <c r="E4" s="11">
        <f>IF(ISBLANK(Suivi_des_congés[[#This Row],[Nombre Jours]]),"",Suivi_des_congés[Date de début]+Suivi_des_congés[Nombre Jours])</f>
        <v>44503</v>
      </c>
      <c r="F4" s="13" t="s">
        <v>10</v>
      </c>
      <c r="G4" s="12"/>
    </row>
    <row r="5" spans="1:7" ht="30" customHeight="1" x14ac:dyDescent="0.3">
      <c r="B5" s="1" t="s">
        <v>3</v>
      </c>
      <c r="C5" s="11">
        <v>44488</v>
      </c>
      <c r="D5" s="9">
        <v>15</v>
      </c>
      <c r="E5" s="11">
        <f>IF(ISBLANK(Suivi_des_congés[[#This Row],[Nombre Jours]]),"",Suivi_des_congés[Date de début]+Suivi_des_congés[Nombre Jours])</f>
        <v>44503</v>
      </c>
      <c r="F5" s="13" t="s">
        <v>10</v>
      </c>
      <c r="G5" s="12"/>
    </row>
    <row r="6" spans="1:7" ht="30" customHeight="1" x14ac:dyDescent="0.3">
      <c r="B6" s="1" t="s">
        <v>4</v>
      </c>
      <c r="C6" s="11">
        <v>44488</v>
      </c>
      <c r="D6" s="9">
        <v>2</v>
      </c>
      <c r="E6" s="11">
        <f>IF(ISBLANK(Suivi_des_congés[[#This Row],[Nombre Jours]]),"",Suivi_des_congés[Date de début]+Suivi_des_congés[Nombre Jours])</f>
        <v>44490</v>
      </c>
      <c r="F6" s="13" t="s">
        <v>2</v>
      </c>
      <c r="G6" s="12"/>
    </row>
    <row r="7" spans="1:7" ht="30" customHeight="1" x14ac:dyDescent="0.3">
      <c r="B7" s="1" t="s">
        <v>5</v>
      </c>
      <c r="C7" s="11">
        <f ca="1">DATE(YEAR(TODAY())-1,12,10 )</f>
        <v>44175</v>
      </c>
      <c r="D7" s="9">
        <v>6</v>
      </c>
      <c r="E7" s="11">
        <f ca="1">IF(ISBLANK(Suivi_des_congés[[#This Row],[Nombre Jours]]),"",Suivi_des_congés[Date de début]+Suivi_des_congés[Nombre Jours])</f>
        <v>44181</v>
      </c>
      <c r="F7" s="13" t="s">
        <v>1</v>
      </c>
      <c r="G7" s="12"/>
    </row>
    <row r="8" spans="1:7" ht="30" customHeight="1" x14ac:dyDescent="0.3">
      <c r="B8" s="1" t="s">
        <v>6</v>
      </c>
      <c r="C8" s="11">
        <f ca="1">DATE(YEAR(TODAY())-1,12,1  )</f>
        <v>44166</v>
      </c>
      <c r="D8" s="9">
        <v>3</v>
      </c>
      <c r="E8" s="11">
        <f ca="1">IF(ISBLANK(Suivi_des_congés[[#This Row],[Nombre Jours]]),"",Suivi_des_congés[Date de début]+Suivi_des_congés[Nombre Jours])</f>
        <v>44169</v>
      </c>
      <c r="F8" s="13" t="s">
        <v>10</v>
      </c>
      <c r="G8" s="12"/>
    </row>
    <row r="9" spans="1:7" ht="30" customHeight="1" x14ac:dyDescent="0.3">
      <c r="B9" s="7" t="s">
        <v>3</v>
      </c>
      <c r="C9" s="11">
        <v>44488</v>
      </c>
      <c r="D9" s="9">
        <v>5</v>
      </c>
      <c r="E9" s="11">
        <f>IF(ISBLANK(Suivi_des_congés[[#This Row],[Nombre Jours]]),"",Suivi_des_congés[Date de début]+Suivi_des_congés[Nombre Jours])</f>
        <v>44493</v>
      </c>
      <c r="F9" s="13" t="s">
        <v>27</v>
      </c>
      <c r="G9" s="12"/>
    </row>
  </sheetData>
  <dataValidations count="5">
    <dataValidation type="list" errorStyle="warning" allowBlank="1" showInputMessage="1" showErrorMessage="1" error="Sélectionnez le type de congés dans la liste. Sélectionnez ANNULER, puis appuyez sur ALT+FLÈCHE BAS pour choisir un type de congé dans la liste déroulante." sqref="F4:F9">
      <formula1>lstTypesCongés</formula1>
    </dataValidation>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10:B724">
      <formula1>lstEmployés</formula1>
    </dataValidation>
    <dataValidation allowBlank="1" showInputMessage="1" showErrorMessage="1" prompt="Consignez les congés des employés dans le tableau de cette feuille de calcul" sqref="A1"/>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dataValidation type="list" errorStyle="warning" allowBlank="1" showInputMessage="1" showErrorMessage="1" error="Sélectionnez le nom d’un employé dans la liste. Sélectionnez ANNULER, puis appuyez sur ALT+FLÈCHE BAS pour sélectionner un employé dans la liste déroulante." sqref="B4:B9">
      <formula1>lstEmployés</formula1>
    </dataValidation>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7" tint="0.79998168889431442"/>
    <pageSetUpPr fitToPage="1"/>
  </sheetPr>
  <dimension ref="A1:B8"/>
  <sheetViews>
    <sheetView showGridLines="0" workbookViewId="0">
      <selection activeCell="D15" sqref="D15"/>
    </sheetView>
  </sheetViews>
  <sheetFormatPr baseColWidth="10" defaultColWidth="9" defaultRowHeight="30" customHeight="1" x14ac:dyDescent="0.3"/>
  <cols>
    <col min="1" max="1" width="2.625" customWidth="1"/>
    <col min="2" max="2" width="28.75" customWidth="1"/>
    <col min="3" max="3" width="3.25" customWidth="1"/>
  </cols>
  <sheetData>
    <row r="1" spans="1:2" s="3" customFormat="1" ht="39.950000000000003" customHeight="1" x14ac:dyDescent="0.3">
      <c r="A1"/>
      <c r="B1" s="4" t="s">
        <v>43</v>
      </c>
    </row>
    <row r="2" spans="1:2" ht="15" customHeight="1" x14ac:dyDescent="0.3"/>
    <row r="3" spans="1:2" ht="30" customHeight="1" x14ac:dyDescent="0.3">
      <c r="B3" s="2" t="s">
        <v>41</v>
      </c>
    </row>
    <row r="4" spans="1:2" ht="30" customHeight="1" x14ac:dyDescent="0.3">
      <c r="B4" s="1" t="s">
        <v>0</v>
      </c>
    </row>
    <row r="5" spans="1:2" ht="30" customHeight="1" x14ac:dyDescent="0.3">
      <c r="B5" s="1" t="s">
        <v>3</v>
      </c>
    </row>
    <row r="6" spans="1:2" ht="30" customHeight="1" x14ac:dyDescent="0.3">
      <c r="B6" s="1" t="s">
        <v>4</v>
      </c>
    </row>
    <row r="7" spans="1:2" ht="30" customHeight="1" x14ac:dyDescent="0.3">
      <c r="B7" s="1" t="s">
        <v>6</v>
      </c>
    </row>
    <row r="8" spans="1:2" ht="30" customHeight="1" x14ac:dyDescent="0.3">
      <c r="B8" s="1" t="s">
        <v>5</v>
      </c>
    </row>
  </sheetData>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79998168889431442"/>
    <pageSetUpPr fitToPage="1"/>
  </sheetPr>
  <dimension ref="A1:B7"/>
  <sheetViews>
    <sheetView showGridLines="0" workbookViewId="0">
      <selection activeCell="B8" sqref="B8"/>
    </sheetView>
  </sheetViews>
  <sheetFormatPr baseColWidth="10" defaultColWidth="9" defaultRowHeight="30" customHeight="1" x14ac:dyDescent="0.3"/>
  <cols>
    <col min="1" max="1" width="2.625" customWidth="1"/>
    <col min="2" max="2" width="28.75" customWidth="1"/>
    <col min="3" max="3" width="3.25" customWidth="1"/>
  </cols>
  <sheetData>
    <row r="1" spans="1:2" s="3" customFormat="1" ht="39.950000000000003" customHeight="1" x14ac:dyDescent="0.3">
      <c r="A1"/>
      <c r="B1" s="4" t="s">
        <v>11</v>
      </c>
    </row>
    <row r="2" spans="1:2" ht="15" customHeight="1" x14ac:dyDescent="0.3"/>
    <row r="3" spans="1:2" ht="30" customHeight="1" x14ac:dyDescent="0.3">
      <c r="B3" s="2" t="s">
        <v>40</v>
      </c>
    </row>
    <row r="4" spans="1:2" ht="30" customHeight="1" x14ac:dyDescent="0.3">
      <c r="B4" s="7" t="s">
        <v>10</v>
      </c>
    </row>
    <row r="5" spans="1:2" ht="30" customHeight="1" x14ac:dyDescent="0.3">
      <c r="B5" s="7" t="s">
        <v>1</v>
      </c>
    </row>
    <row r="6" spans="1:2" ht="30" customHeight="1" x14ac:dyDescent="0.3">
      <c r="B6" s="7" t="s">
        <v>2</v>
      </c>
    </row>
    <row r="7" spans="1:2" ht="30" customHeight="1" x14ac:dyDescent="0.3">
      <c r="B7" s="30" t="s">
        <v>27</v>
      </c>
    </row>
  </sheetData>
  <dataValidations count="3">
    <dataValidation allowBlank="1" showInputMessage="1" showErrorMessage="1" prompt="Entrez les types de congés dans cette colonne sous ce titre" sqref="B3"/>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dataValidation allowBlank="1" showInputMessage="1" showErrorMessage="1" prompt="Le titre de la feuille de calcul figure dans cette cellule." sqref="B1"/>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ED7669"/>
    <pageSetUpPr fitToPage="1"/>
  </sheetPr>
  <dimension ref="B1:I13"/>
  <sheetViews>
    <sheetView showGridLines="0" topLeftCell="A3" workbookViewId="0">
      <selection activeCell="B13" sqref="B13"/>
    </sheetView>
  </sheetViews>
  <sheetFormatPr baseColWidth="10" defaultColWidth="9" defaultRowHeight="30" customHeight="1" x14ac:dyDescent="0.3"/>
  <cols>
    <col min="1" max="1" width="2.625" customWidth="1"/>
    <col min="2" max="2" width="28.75" customWidth="1"/>
    <col min="3" max="3" width="25.625" customWidth="1"/>
    <col min="4" max="4" width="2.625" customWidth="1"/>
    <col min="9" max="9" width="19.25" bestFit="1" customWidth="1"/>
  </cols>
  <sheetData>
    <row r="1" spans="2:9" ht="39.950000000000003" customHeight="1" x14ac:dyDescent="0.3">
      <c r="B1" s="4" t="s">
        <v>12</v>
      </c>
      <c r="I1" s="5" t="s">
        <v>14</v>
      </c>
    </row>
    <row r="2" spans="2:9" ht="32.25" customHeight="1" x14ac:dyDescent="0.3">
      <c r="I2" s="6" t="s">
        <v>15</v>
      </c>
    </row>
    <row r="3" spans="2:9" ht="30" customHeight="1" x14ac:dyDescent="0.3">
      <c r="B3" s="2" t="s">
        <v>12</v>
      </c>
      <c r="C3" s="2" t="s">
        <v>13</v>
      </c>
      <c r="I3" s="6" t="s">
        <v>16</v>
      </c>
    </row>
    <row r="4" spans="2:9" ht="30" customHeight="1" x14ac:dyDescent="0.3">
      <c r="B4" s="37">
        <f ca="1">DATE(YEAR(TODAY()),1,1)</f>
        <v>44197</v>
      </c>
      <c r="C4" s="38" t="s">
        <v>48</v>
      </c>
      <c r="I4" s="6" t="s">
        <v>17</v>
      </c>
    </row>
    <row r="5" spans="2:9" ht="30" customHeight="1" x14ac:dyDescent="0.3">
      <c r="B5" s="37">
        <v>44382</v>
      </c>
      <c r="C5" s="38" t="s">
        <v>49</v>
      </c>
      <c r="I5" s="6" t="s">
        <v>18</v>
      </c>
    </row>
    <row r="6" spans="2:9" ht="30" customHeight="1" x14ac:dyDescent="0.3">
      <c r="B6" s="37">
        <v>44208</v>
      </c>
      <c r="C6" s="38" t="s">
        <v>50</v>
      </c>
      <c r="I6" s="6" t="s">
        <v>19</v>
      </c>
    </row>
    <row r="7" spans="2:9" ht="30" customHeight="1" x14ac:dyDescent="0.3">
      <c r="B7" s="37">
        <v>44329</v>
      </c>
      <c r="C7" s="38" t="s">
        <v>51</v>
      </c>
      <c r="I7" s="6" t="s">
        <v>20</v>
      </c>
    </row>
    <row r="8" spans="2:9" ht="30" customHeight="1" x14ac:dyDescent="0.3">
      <c r="B8" s="37">
        <v>44398</v>
      </c>
      <c r="C8" s="38" t="s">
        <v>52</v>
      </c>
      <c r="I8" s="6" t="s">
        <v>21</v>
      </c>
    </row>
    <row r="9" spans="2:9" ht="30" customHeight="1" x14ac:dyDescent="0.3">
      <c r="B9" s="39">
        <v>44326</v>
      </c>
      <c r="C9" s="40" t="s">
        <v>53</v>
      </c>
      <c r="I9" s="6" t="s">
        <v>22</v>
      </c>
    </row>
    <row r="10" spans="2:9" ht="30" customHeight="1" x14ac:dyDescent="0.3">
      <c r="B10" s="39">
        <v>44427</v>
      </c>
      <c r="C10" s="40" t="s">
        <v>54</v>
      </c>
      <c r="I10" s="6" t="s">
        <v>23</v>
      </c>
    </row>
    <row r="11" spans="2:9" ht="30" customHeight="1" x14ac:dyDescent="0.3">
      <c r="B11" s="39">
        <v>44488</v>
      </c>
      <c r="C11" s="40" t="s">
        <v>55</v>
      </c>
      <c r="I11" s="6" t="s">
        <v>24</v>
      </c>
    </row>
    <row r="12" spans="2:9" ht="30" customHeight="1" x14ac:dyDescent="0.3">
      <c r="B12" s="39">
        <v>44501</v>
      </c>
      <c r="C12" s="40" t="s">
        <v>56</v>
      </c>
      <c r="I12" s="6" t="s">
        <v>25</v>
      </c>
    </row>
    <row r="13" spans="2:9" ht="30" customHeight="1" x14ac:dyDescent="0.3">
      <c r="I13" s="6" t="s">
        <v>26</v>
      </c>
    </row>
  </sheetData>
  <phoneticPr fontId="11" type="noConversion"/>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19</vt:i4>
      </vt:variant>
    </vt:vector>
  </HeadingPairs>
  <TitlesOfParts>
    <vt:vector size="24" baseType="lpstr">
      <vt:lpstr>stat</vt:lpstr>
      <vt:lpstr>suivie des conge</vt:lpstr>
      <vt:lpstr>Liste des employes</vt:lpstr>
      <vt:lpstr>Types de conge</vt:lpstr>
      <vt:lpstr>Jours fériés</vt:lpstr>
      <vt:lpstr>Année_civile</vt:lpstr>
      <vt:lpstr>ChoixAnneeFin</vt:lpstr>
      <vt:lpstr>ChoixMois</vt:lpstr>
      <vt:lpstr>ChoixMoisDébut</vt:lpstr>
      <vt:lpstr>ChoixMoisFin</vt:lpstr>
      <vt:lpstr>ListeMois</vt:lpstr>
      <vt:lpstr>lstCongés</vt:lpstr>
      <vt:lpstr>lstDatesD</vt:lpstr>
      <vt:lpstr>lstDatesF</vt:lpstr>
      <vt:lpstr>lstEmployés</vt:lpstr>
      <vt:lpstr>lstNomsEmpl</vt:lpstr>
      <vt:lpstr>lstTypesC</vt:lpstr>
      <vt:lpstr>lstTypesCongés</vt:lpstr>
      <vt:lpstr>NombreJours</vt:lpstr>
      <vt:lpstr>Titre2</vt:lpstr>
      <vt:lpstr>TitreColonne3</vt:lpstr>
      <vt:lpstr>TitreColonne4</vt:lpstr>
      <vt:lpstr>TitreColonne5</vt:lpstr>
      <vt:lpstr>valSelEmployé</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OOO</dc:creator>
  <cp:lastModifiedBy>OOO</cp:lastModifiedBy>
  <dcterms:created xsi:type="dcterms:W3CDTF">2016-12-03T09:43:22Z</dcterms:created>
  <dcterms:modified xsi:type="dcterms:W3CDTF">2021-10-20T21:24:42Z</dcterms:modified>
</cp:coreProperties>
</file>