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AID\Downloads\"/>
    </mc:Choice>
  </mc:AlternateContent>
  <bookViews>
    <workbookView xWindow="0" yWindow="0" windowWidth="19200" windowHeight="7155" activeTab="1"/>
  </bookViews>
  <sheets>
    <sheet name="GRILLE" sheetId="2" r:id="rId1"/>
    <sheet name="Base" sheetId="1" r:id="rId2"/>
    <sheet name="Poste" sheetId="4" r:id="rId3"/>
  </sheets>
  <definedNames>
    <definedName name="date_recrut">Base!$B$1</definedName>
    <definedName name="Mat">Base!$B$2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  <c r="G9" i="1" s="1"/>
  <c r="F10" i="1" s="1"/>
  <c r="G10" i="1" s="1"/>
  <c r="A9" i="1"/>
  <c r="A10" i="1" s="1"/>
  <c r="A11" i="1" l="1"/>
  <c r="F11" i="1"/>
  <c r="G11" i="1" s="1"/>
  <c r="A12" i="1" l="1"/>
  <c r="C9" i="1"/>
  <c r="D9" i="1"/>
  <c r="A13" i="1" l="1"/>
  <c r="D10" i="1"/>
  <c r="D11" i="1" s="1"/>
  <c r="C10" i="1"/>
  <c r="A14" i="1" l="1"/>
  <c r="D12" i="1"/>
  <c r="C11" i="1"/>
  <c r="A15" i="1" l="1"/>
  <c r="C12" i="1"/>
  <c r="D13" i="1"/>
  <c r="A16" i="1" l="1"/>
  <c r="D14" i="1"/>
  <c r="C13" i="1"/>
  <c r="A17" i="1" l="1"/>
  <c r="C14" i="1"/>
  <c r="D15" i="1"/>
  <c r="A18" i="1" l="1"/>
  <c r="D16" i="1"/>
  <c r="C15" i="1"/>
  <c r="A19" i="1" l="1"/>
  <c r="C16" i="1"/>
  <c r="A20" i="1" l="1"/>
  <c r="C18" i="1"/>
  <c r="D17" i="1"/>
  <c r="D18" i="1" s="1"/>
  <c r="C17" i="1"/>
  <c r="A21" i="1" l="1"/>
  <c r="D19" i="1"/>
  <c r="C19" i="1"/>
  <c r="C20" i="1"/>
  <c r="C21" i="1" l="1"/>
  <c r="A22" i="1"/>
  <c r="D20" i="1"/>
  <c r="D21" i="1" s="1"/>
  <c r="H9" i="1"/>
  <c r="J9" i="1"/>
  <c r="A23" i="1" l="1"/>
  <c r="C22" i="1"/>
  <c r="D22" i="1"/>
  <c r="D23" i="1" s="1"/>
  <c r="H10" i="1"/>
  <c r="C23" i="1" l="1"/>
  <c r="A24" i="1"/>
  <c r="C24" i="1" s="1"/>
  <c r="J10" i="1"/>
  <c r="H11" i="1"/>
  <c r="F12" i="1"/>
  <c r="G12" i="1" s="1"/>
  <c r="D24" i="1" l="1"/>
  <c r="J11" i="1"/>
  <c r="F13" i="1"/>
  <c r="G13" i="1" s="1"/>
  <c r="H12" i="1"/>
  <c r="H13" i="1" l="1"/>
  <c r="F14" i="1"/>
  <c r="G14" i="1" s="1"/>
  <c r="J12" i="1"/>
  <c r="J13" i="1" l="1"/>
  <c r="H14" i="1"/>
  <c r="F15" i="1"/>
  <c r="G15" i="1" s="1"/>
  <c r="F16" i="1" l="1"/>
  <c r="G16" i="1" s="1"/>
  <c r="H15" i="1"/>
  <c r="J14" i="1"/>
  <c r="J15" i="1" s="1"/>
  <c r="H16" i="1" l="1"/>
  <c r="F17" i="1" l="1"/>
  <c r="G17" i="1" s="1"/>
  <c r="J16" i="1"/>
  <c r="F18" i="1" l="1"/>
  <c r="G18" i="1" s="1"/>
  <c r="H17" i="1"/>
  <c r="J17" i="1" l="1"/>
  <c r="H18" i="1"/>
  <c r="F19" i="1"/>
  <c r="G19" i="1" s="1"/>
  <c r="H19" i="1" l="1"/>
  <c r="F20" i="1"/>
  <c r="J18" i="1"/>
  <c r="G20" i="1" l="1"/>
  <c r="F21" i="1" s="1"/>
  <c r="J19" i="1"/>
  <c r="H20" i="1"/>
  <c r="J20" i="1" l="1"/>
  <c r="H21" i="1"/>
  <c r="G21" i="1"/>
  <c r="F22" i="1" l="1"/>
  <c r="J21" i="1"/>
  <c r="G22" i="1" l="1"/>
  <c r="F23" i="1" s="1"/>
  <c r="H22" i="1"/>
  <c r="J22" i="1"/>
  <c r="H23" i="1" l="1"/>
  <c r="G23" i="1"/>
  <c r="F24" i="1" l="1"/>
  <c r="J23" i="1"/>
  <c r="G24" i="1" l="1"/>
  <c r="H24" i="1"/>
  <c r="J24" i="1"/>
</calcChain>
</file>

<file path=xl/sharedStrings.xml><?xml version="1.0" encoding="utf-8"?>
<sst xmlns="http://schemas.openxmlformats.org/spreadsheetml/2006/main" count="68" uniqueCount="57">
  <si>
    <t>GRILLE INDICIAIRE ANCIEN ET NOUVEAU (Revalorisé)</t>
  </si>
  <si>
    <t>Nom</t>
  </si>
  <si>
    <t xml:space="preserve">Matricule </t>
  </si>
  <si>
    <t>Prenom</t>
  </si>
  <si>
    <t>Matricule</t>
  </si>
  <si>
    <t>Date Recrut</t>
  </si>
  <si>
    <t>Poste Occupe</t>
  </si>
  <si>
    <t>Prochainne Categorie</t>
  </si>
  <si>
    <t>Prochain Echelon</t>
  </si>
  <si>
    <t>Echelon</t>
  </si>
  <si>
    <t>Categorie</t>
  </si>
  <si>
    <t>N°</t>
  </si>
  <si>
    <t>Sanction</t>
  </si>
  <si>
    <t>Date sanction</t>
  </si>
  <si>
    <t>Date Sanction</t>
  </si>
  <si>
    <t>date prochainne categorie chaque 5 ans a partir de la date de recrutement</t>
  </si>
  <si>
    <t>date prochain echelon chaque 2 ans a partir de la date de recrutement</t>
  </si>
  <si>
    <t>Echelon Exceptionnel</t>
  </si>
  <si>
    <t>Date</t>
  </si>
  <si>
    <t>j'aimerais mettre une Alerte un mois 1 semaine avant l'arriver de l'echelon et la categorie</t>
  </si>
  <si>
    <t>Alerte Echelon</t>
  </si>
  <si>
    <t>Alerte Categorie</t>
  </si>
  <si>
    <t>Bonjour</t>
  </si>
  <si>
    <t>j'aimerais mettre une condition si le salarie a une sanction alors le calcule de l'echelon commence par la date de la sanction danc le salarie perd une année</t>
  </si>
  <si>
    <t>j'aimerais mettre une condition si le salarie a un echelon exceptionnel il se rajoute automatiquement sans fausser les conditioons</t>
  </si>
  <si>
    <t>Periodicite</t>
  </si>
  <si>
    <t>Date prochain  Echelon</t>
  </si>
  <si>
    <t>Date prochainne  Categorie</t>
  </si>
  <si>
    <t>N° Décision</t>
  </si>
  <si>
    <t>69</t>
  </si>
  <si>
    <t>101</t>
  </si>
  <si>
    <t>785</t>
  </si>
  <si>
    <t>11</t>
  </si>
  <si>
    <t>830</t>
  </si>
  <si>
    <t>N° Decision</t>
  </si>
  <si>
    <t>Poste</t>
  </si>
  <si>
    <t>Categ</t>
  </si>
  <si>
    <t>Poste1</t>
  </si>
  <si>
    <t>Poste2</t>
  </si>
  <si>
    <t>Poste3</t>
  </si>
  <si>
    <t>Poste4</t>
  </si>
  <si>
    <t>Poste5</t>
  </si>
  <si>
    <t>Poste6</t>
  </si>
  <si>
    <t>Poste7</t>
  </si>
  <si>
    <t>Poste8</t>
  </si>
  <si>
    <t>Prenom1</t>
  </si>
  <si>
    <t>Echelon Except</t>
  </si>
  <si>
    <t>Date echelon</t>
  </si>
  <si>
    <t>Mat1</t>
  </si>
  <si>
    <t>Nom1</t>
  </si>
  <si>
    <t xml:space="preserve">Grade </t>
  </si>
  <si>
    <t xml:space="preserve">                 si le salarier recoit un echelon exceptionnel le 25/01/2020 </t>
  </si>
  <si>
    <t>echelon</t>
  </si>
  <si>
    <t>Devient 16</t>
  </si>
  <si>
    <t>echelon bonus</t>
  </si>
  <si>
    <t>15.16</t>
  </si>
  <si>
    <t xml:space="preserve">devient automatique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</si>
</sst>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dd\ d\ mmmm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Arial"/>
      <family val="2"/>
    </font>
    <font>
      <sz val="10"/>
      <color rgb="FF4E4E4E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9" fillId="0" borderId="0"/>
  </cellStyleXfs>
  <cellXfs count="50">
    <xf numFmtId="0" fontId="0" fillId="0" borderId="0" xfId="0"/>
    <xf numFmtId="0" fontId="0" fillId="0" borderId="4" xfId="0" applyBorder="1" applyAlignment="1"/>
    <xf numFmtId="0" fontId="0" fillId="0" borderId="5" xfId="0" applyBorder="1" applyAlignme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4" borderId="7" xfId="0" quotePrefix="1" applyNumberFormat="1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left" vertical="center" wrapText="1"/>
    </xf>
    <xf numFmtId="0" fontId="5" fillId="4" borderId="6" xfId="0" quotePrefix="1" applyNumberFormat="1" applyFont="1" applyFill="1" applyBorder="1" applyAlignment="1">
      <alignment horizontal="center" vertical="center" wrapText="1"/>
    </xf>
    <xf numFmtId="0" fontId="5" fillId="5" borderId="6" xfId="0" quotePrefix="1" applyNumberFormat="1" applyFont="1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 wrapText="1"/>
    </xf>
    <xf numFmtId="0" fontId="0" fillId="6" borderId="6" xfId="0" applyNumberForma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0" fillId="0" borderId="8" xfId="0" applyNumberFormat="1" applyBorder="1" applyAlignment="1">
      <alignment horizontal="center" vertical="center" wrapText="1"/>
    </xf>
    <xf numFmtId="14" fontId="0" fillId="0" borderId="6" xfId="0" applyNumberFormat="1" applyBorder="1" applyAlignment="1">
      <alignment vertical="center"/>
    </xf>
    <xf numFmtId="0" fontId="8" fillId="3" borderId="9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14" fontId="3" fillId="0" borderId="8" xfId="0" applyNumberFormat="1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0" fontId="10" fillId="0" borderId="0" xfId="0" applyFont="1"/>
    <xf numFmtId="0" fontId="2" fillId="2" borderId="0" xfId="0" applyFont="1" applyFill="1" applyBorder="1" applyAlignment="1">
      <alignment horizontal="center" vertical="center"/>
    </xf>
    <xf numFmtId="14" fontId="3" fillId="7" borderId="8" xfId="0" applyNumberFormat="1" applyFont="1" applyFill="1" applyBorder="1" applyAlignment="1">
      <alignment horizontal="center" vertical="center"/>
    </xf>
    <xf numFmtId="0" fontId="3" fillId="7" borderId="8" xfId="0" applyNumberFormat="1" applyFont="1" applyFill="1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7" borderId="8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3">
    <cellStyle name="Milliers 6" xfId="1"/>
    <cellStyle name="Normal" xfId="0" builtinId="0"/>
    <cellStyle name="Normal 2" xfId="2"/>
  </cellStyles>
  <dxfs count="10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804332</xdr:colOff>
      <xdr:row>2</xdr:row>
      <xdr:rowOff>31750</xdr:rowOff>
    </xdr:from>
    <xdr:to>
      <xdr:col>14</xdr:col>
      <xdr:colOff>296332</xdr:colOff>
      <xdr:row>4</xdr:row>
      <xdr:rowOff>238125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3A5242AB-ABE0-42A6-B13A-0D33295D49DC}"/>
            </a:ext>
          </a:extLst>
        </xdr:cNvPr>
        <xdr:cNvSpPr txBox="1"/>
      </xdr:nvSpPr>
      <xdr:spPr>
        <a:xfrm>
          <a:off x="2542645" y="674688"/>
          <a:ext cx="9933781" cy="825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date prochainne categorie chaque 5 ans ;date prochain echelon chaque 2 ans </a:t>
          </a:r>
          <a:br>
            <a:rPr lang="fr-FR"/>
          </a:br>
          <a:r>
            <a:rPr lang="fr-FR"/>
            <a:t>j'aimerais mettre une condition si le salarie a une sanction alors le calcule de l'echelon commence par la date de la sanction donc le salarie perd une année</a:t>
          </a:r>
          <a:br>
            <a:rPr lang="fr-FR"/>
          </a:br>
          <a:r>
            <a:rPr lang="fr-FR"/>
            <a:t>j'aimerais mettre une condition si le salarie a un echelon exceptionnel il se rajoute automatiquement sans fausser les conditioons</a:t>
          </a:r>
          <a:br>
            <a:rPr lang="fr-FR"/>
          </a:br>
          <a:r>
            <a:rPr lang="fr-FR"/>
            <a:t>j'aimerais mettre une Alerte 10 jours avant l'arriver de l'echelon et la categorie;Si le salarie a eu son echelon ou categorie il m'affiche OK</a:t>
          </a:r>
        </a:p>
        <a:p>
          <a:endParaRPr lang="fr-FR" sz="1100"/>
        </a:p>
      </xdr:txBody>
    </xdr:sp>
    <xdr:clientData/>
  </xdr:twoCellAnchor>
  <xdr:twoCellAnchor>
    <xdr:from>
      <xdr:col>2</xdr:col>
      <xdr:colOff>63500</xdr:colOff>
      <xdr:row>0</xdr:row>
      <xdr:rowOff>222250</xdr:rowOff>
    </xdr:from>
    <xdr:to>
      <xdr:col>3</xdr:col>
      <xdr:colOff>222250</xdr:colOff>
      <xdr:row>12</xdr:row>
      <xdr:rowOff>95250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1F04B315-88A1-4436-BBFE-42502A61DF8F}"/>
            </a:ext>
          </a:extLst>
        </xdr:cNvPr>
        <xdr:cNvCxnSpPr/>
      </xdr:nvCxnSpPr>
      <xdr:spPr>
        <a:xfrm flipH="1" flipV="1">
          <a:off x="1799167" y="222250"/>
          <a:ext cx="1026583" cy="400050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678656</xdr:colOff>
      <xdr:row>8</xdr:row>
      <xdr:rowOff>166688</xdr:rowOff>
    </xdr:from>
    <xdr:to>
      <xdr:col>10</xdr:col>
      <xdr:colOff>404813</xdr:colOff>
      <xdr:row>12</xdr:row>
      <xdr:rowOff>190500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0FCBCA32-4EA3-4DD4-B959-620D0CB44854}"/>
            </a:ext>
          </a:extLst>
        </xdr:cNvPr>
        <xdr:cNvCxnSpPr/>
      </xdr:nvCxnSpPr>
      <xdr:spPr>
        <a:xfrm flipH="1">
          <a:off x="3286125" y="2786063"/>
          <a:ext cx="5655469" cy="1547812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440531</xdr:colOff>
      <xdr:row>7</xdr:row>
      <xdr:rowOff>428626</xdr:rowOff>
    </xdr:from>
    <xdr:to>
      <xdr:col>14</xdr:col>
      <xdr:colOff>166687</xdr:colOff>
      <xdr:row>9</xdr:row>
      <xdr:rowOff>35720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3D61BC3D-5592-4FAE-B1FE-381A92C669F9}"/>
            </a:ext>
          </a:extLst>
        </xdr:cNvPr>
        <xdr:cNvSpPr txBox="1"/>
      </xdr:nvSpPr>
      <xdr:spPr>
        <a:xfrm>
          <a:off x="8977312" y="2512220"/>
          <a:ext cx="3369469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est paase a ll'orange parceque on est a 3 jours</a:t>
          </a:r>
          <a:r>
            <a:rPr lang="fr-FR" sz="1100" baseline="0"/>
            <a:t> du changement d'echelon</a:t>
          </a:r>
          <a:endParaRPr lang="fr-FR" sz="1100"/>
        </a:p>
      </xdr:txBody>
    </xdr:sp>
    <xdr:clientData/>
  </xdr:twoCellAnchor>
  <xdr:twoCellAnchor>
    <xdr:from>
      <xdr:col>10</xdr:col>
      <xdr:colOff>857251</xdr:colOff>
      <xdr:row>11</xdr:row>
      <xdr:rowOff>309562</xdr:rowOff>
    </xdr:from>
    <xdr:to>
      <xdr:col>13</xdr:col>
      <xdr:colOff>452438</xdr:colOff>
      <xdr:row>13</xdr:row>
      <xdr:rowOff>261937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52AE75D5-DD52-4A5F-BBAE-AC9F676D7F0A}"/>
            </a:ext>
          </a:extLst>
        </xdr:cNvPr>
        <xdr:cNvSpPr txBox="1"/>
      </xdr:nvSpPr>
      <xdr:spPr>
        <a:xfrm>
          <a:off x="9394032" y="4071937"/>
          <a:ext cx="2476500" cy="71437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Qu'est ce qui se passe le 25/01/2020 ?</a:t>
          </a:r>
        </a:p>
        <a:p>
          <a:r>
            <a:rPr lang="fr-FR" sz="1100"/>
            <a:t>C'est quoi, un echelon exceptionel ?</a:t>
          </a:r>
        </a:p>
        <a:p>
          <a:r>
            <a:rPr lang="fr-FR" sz="1100"/>
            <a:t>Ça se traduit comment pour le salarié ?</a:t>
          </a:r>
        </a:p>
      </xdr:txBody>
    </xdr:sp>
    <xdr:clientData/>
  </xdr:twoCellAnchor>
  <xdr:twoCellAnchor>
    <xdr:from>
      <xdr:col>10</xdr:col>
      <xdr:colOff>904875</xdr:colOff>
      <xdr:row>1</xdr:row>
      <xdr:rowOff>166689</xdr:rowOff>
    </xdr:from>
    <xdr:to>
      <xdr:col>11</xdr:col>
      <xdr:colOff>428625</xdr:colOff>
      <xdr:row>11</xdr:row>
      <xdr:rowOff>321469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xmlns="" id="{B62CEE7B-0785-4C55-BF5A-C3441CEDBF45}"/>
            </a:ext>
          </a:extLst>
        </xdr:cNvPr>
        <xdr:cNvCxnSpPr/>
      </xdr:nvCxnSpPr>
      <xdr:spPr>
        <a:xfrm flipV="1">
          <a:off x="9441656" y="511970"/>
          <a:ext cx="595313" cy="3571874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47624</xdr:colOff>
      <xdr:row>3</xdr:row>
      <xdr:rowOff>285750</xdr:rowOff>
    </xdr:from>
    <xdr:to>
      <xdr:col>4</xdr:col>
      <xdr:colOff>190500</xdr:colOff>
      <xdr:row>5</xdr:row>
      <xdr:rowOff>83343</xdr:rowOff>
    </xdr:to>
    <xdr:cxnSp macro="">
      <xdr:nvCxnSpPr>
        <xdr:cNvPr id="14" name="Connecteur droit avec flèche 13"/>
        <xdr:cNvCxnSpPr/>
      </xdr:nvCxnSpPr>
      <xdr:spPr>
        <a:xfrm>
          <a:off x="1785937" y="1250156"/>
          <a:ext cx="1833563" cy="571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500062</xdr:colOff>
      <xdr:row>22</xdr:row>
      <xdr:rowOff>238125</xdr:rowOff>
    </xdr:from>
    <xdr:to>
      <xdr:col>10</xdr:col>
      <xdr:colOff>166688</xdr:colOff>
      <xdr:row>22</xdr:row>
      <xdr:rowOff>238125</xdr:rowOff>
    </xdr:to>
    <xdr:cxnSp macro="">
      <xdr:nvCxnSpPr>
        <xdr:cNvPr id="16" name="Connecteur droit avec flèche 15"/>
        <xdr:cNvCxnSpPr/>
      </xdr:nvCxnSpPr>
      <xdr:spPr>
        <a:xfrm flipH="1">
          <a:off x="8251031" y="8858250"/>
          <a:ext cx="452438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"/>
  <sheetViews>
    <sheetView workbookViewId="0">
      <selection activeCell="D8" sqref="D8"/>
    </sheetView>
  </sheetViews>
  <sheetFormatPr baseColWidth="10" defaultRowHeight="15" x14ac:dyDescent="0.25"/>
  <cols>
    <col min="1" max="1" width="7" customWidth="1"/>
    <col min="2" max="2" width="10.42578125" bestFit="1" customWidth="1"/>
    <col min="4" max="5" width="22.42578125" customWidth="1"/>
    <col min="6" max="6" width="8.7109375" customWidth="1"/>
    <col min="7" max="7" width="11.42578125" customWidth="1"/>
  </cols>
  <sheetData>
    <row r="1" spans="1:11" x14ac:dyDescent="0.25">
      <c r="A1" s="41"/>
      <c r="B1" s="42"/>
      <c r="C1" s="42"/>
      <c r="D1" s="42"/>
      <c r="E1" s="38"/>
    </row>
    <row r="2" spans="1:11" ht="20.25" x14ac:dyDescent="0.25">
      <c r="A2" s="43" t="s">
        <v>0</v>
      </c>
      <c r="B2" s="44"/>
      <c r="C2" s="44"/>
      <c r="D2" s="44"/>
      <c r="E2" s="32"/>
    </row>
    <row r="3" spans="1:11" ht="15.75" thickBot="1" x14ac:dyDescent="0.3">
      <c r="A3" s="1"/>
      <c r="B3" s="2"/>
      <c r="C3" s="2"/>
      <c r="D3" s="2"/>
      <c r="E3" s="39"/>
    </row>
    <row r="4" spans="1:11" ht="31.5" x14ac:dyDescent="0.25">
      <c r="A4" s="9" t="s">
        <v>11</v>
      </c>
      <c r="B4" s="9" t="s">
        <v>2</v>
      </c>
      <c r="C4" s="9" t="s">
        <v>1</v>
      </c>
      <c r="D4" s="7" t="s">
        <v>3</v>
      </c>
      <c r="E4" s="7" t="s">
        <v>35</v>
      </c>
      <c r="F4" s="12" t="s">
        <v>9</v>
      </c>
      <c r="G4" s="12" t="s">
        <v>10</v>
      </c>
      <c r="H4" s="12" t="s">
        <v>12</v>
      </c>
      <c r="I4" s="12" t="s">
        <v>13</v>
      </c>
      <c r="J4" s="12" t="s">
        <v>46</v>
      </c>
      <c r="K4" s="12" t="s">
        <v>47</v>
      </c>
    </row>
    <row r="5" spans="1:11" ht="15.75" x14ac:dyDescent="0.25">
      <c r="A5" s="10">
        <v>1</v>
      </c>
      <c r="B5" s="10" t="s">
        <v>48</v>
      </c>
      <c r="C5" s="8" t="s">
        <v>49</v>
      </c>
      <c r="D5" s="10" t="s">
        <v>45</v>
      </c>
      <c r="E5" s="10" t="s">
        <v>37</v>
      </c>
      <c r="F5" s="13">
        <v>2</v>
      </c>
      <c r="G5" s="11">
        <v>5</v>
      </c>
      <c r="H5" s="36">
        <v>1</v>
      </c>
      <c r="I5" s="24">
        <v>43101</v>
      </c>
      <c r="J5" s="35"/>
      <c r="K5" s="35"/>
    </row>
  </sheetData>
  <mergeCells count="2">
    <mergeCell ref="A1:D1"/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48"/>
  <sheetViews>
    <sheetView tabSelected="1" topLeftCell="A13" zoomScale="80" zoomScaleNormal="80" workbookViewId="0">
      <selection activeCell="L10" sqref="L10"/>
    </sheetView>
  </sheetViews>
  <sheetFormatPr baseColWidth="10" defaultRowHeight="15" x14ac:dyDescent="0.25"/>
  <cols>
    <col min="1" max="3" width="13" style="3" customWidth="1"/>
    <col min="4" max="5" width="12.28515625" style="3" customWidth="1"/>
    <col min="6" max="7" width="13.85546875" style="3" customWidth="1"/>
    <col min="8" max="9" width="12.28515625" style="3" customWidth="1"/>
    <col min="10" max="10" width="11.85546875" style="3" customWidth="1"/>
    <col min="11" max="11" width="16" style="3" bestFit="1" customWidth="1"/>
    <col min="12" max="12" width="14.85546875" style="3" customWidth="1"/>
    <col min="13" max="13" width="12.28515625" style="3" bestFit="1" customWidth="1"/>
    <col min="14" max="16384" width="11.42578125" style="3"/>
  </cols>
  <sheetData>
    <row r="1" spans="1:22" ht="27" customHeight="1" x14ac:dyDescent="0.25">
      <c r="A1" s="14" t="s">
        <v>5</v>
      </c>
      <c r="B1" s="15">
        <v>33521</v>
      </c>
      <c r="D1" s="14" t="s">
        <v>10</v>
      </c>
      <c r="E1" s="23">
        <v>9</v>
      </c>
      <c r="J1" s="19"/>
      <c r="K1" s="14" t="s">
        <v>17</v>
      </c>
      <c r="L1" s="15">
        <v>43855</v>
      </c>
      <c r="N1" s="14" t="s">
        <v>14</v>
      </c>
      <c r="O1" s="15">
        <v>43466</v>
      </c>
    </row>
    <row r="2" spans="1:22" ht="23.25" customHeight="1" x14ac:dyDescent="0.25">
      <c r="A2" s="14" t="s">
        <v>4</v>
      </c>
      <c r="B2" s="16" t="s">
        <v>48</v>
      </c>
      <c r="D2" s="14" t="s">
        <v>52</v>
      </c>
      <c r="E2" s="23">
        <v>0</v>
      </c>
      <c r="K2" s="14" t="s">
        <v>18</v>
      </c>
      <c r="L2" s="40">
        <v>1</v>
      </c>
      <c r="N2" s="14" t="s">
        <v>12</v>
      </c>
      <c r="O2" s="16"/>
      <c r="S2" s="17"/>
      <c r="T2" s="17"/>
      <c r="U2" s="20"/>
      <c r="V2" s="18"/>
    </row>
    <row r="3" spans="1:22" ht="25.5" customHeight="1" x14ac:dyDescent="0.25">
      <c r="A3" s="14" t="s">
        <v>6</v>
      </c>
      <c r="B3" s="16" t="s">
        <v>37</v>
      </c>
      <c r="D3" s="14" t="s">
        <v>9</v>
      </c>
      <c r="E3" s="23">
        <v>0</v>
      </c>
      <c r="S3" s="4"/>
      <c r="T3" s="17"/>
      <c r="U3" s="20"/>
      <c r="V3" s="18"/>
    </row>
    <row r="4" spans="1:22" ht="23.25" customHeight="1" x14ac:dyDescent="0.25">
      <c r="A4" s="14" t="s">
        <v>50</v>
      </c>
      <c r="B4" s="16" t="s">
        <v>55</v>
      </c>
      <c r="S4" s="4"/>
      <c r="T4" s="17"/>
      <c r="U4" s="20"/>
      <c r="V4" s="18"/>
    </row>
    <row r="5" spans="1:22" ht="37.5" customHeight="1" x14ac:dyDescent="0.25">
      <c r="A5" s="5"/>
      <c r="B5" s="5"/>
      <c r="C5" s="30"/>
      <c r="D5" s="5"/>
      <c r="E5" s="5"/>
      <c r="S5" s="4"/>
      <c r="T5" s="17"/>
      <c r="U5" s="20"/>
    </row>
    <row r="6" spans="1:22" s="6" customFormat="1" ht="25.5" customHeight="1" x14ac:dyDescent="0.25">
      <c r="D6" s="48"/>
      <c r="E6" s="47" t="s">
        <v>56</v>
      </c>
      <c r="F6" s="48"/>
      <c r="S6" s="4"/>
      <c r="T6" s="17"/>
      <c r="U6" s="20"/>
    </row>
    <row r="7" spans="1:22" x14ac:dyDescent="0.25">
      <c r="T7" s="21"/>
    </row>
    <row r="8" spans="1:22" ht="42" customHeight="1" x14ac:dyDescent="0.25">
      <c r="A8" s="25" t="s">
        <v>27</v>
      </c>
      <c r="B8" s="25" t="s">
        <v>25</v>
      </c>
      <c r="C8" s="25" t="s">
        <v>7</v>
      </c>
      <c r="D8" s="25" t="s">
        <v>21</v>
      </c>
      <c r="E8" s="25" t="s">
        <v>34</v>
      </c>
      <c r="F8" s="26" t="s">
        <v>26</v>
      </c>
      <c r="G8" s="26" t="s">
        <v>25</v>
      </c>
      <c r="H8" s="26" t="s">
        <v>8</v>
      </c>
      <c r="I8" s="26" t="s">
        <v>34</v>
      </c>
      <c r="J8" s="26" t="s">
        <v>20</v>
      </c>
      <c r="T8" s="19"/>
    </row>
    <row r="9" spans="1:22" s="4" customFormat="1" ht="33.75" customHeight="1" x14ac:dyDescent="0.25">
      <c r="A9" s="27">
        <f>IF(OR(date_recrut="",B9=""),"",EDATE(date_recrut,B9*12))</f>
        <v>35348</v>
      </c>
      <c r="B9" s="28">
        <v>5</v>
      </c>
      <c r="C9" s="28">
        <f ca="1">IF(A9="","",IF(A9-TODAY()&gt;0,A9-TODAY(),0))</f>
        <v>0</v>
      </c>
      <c r="D9" s="29">
        <f>INT(DATEDIF(date_recrut,A9,"y")/B9)+E1</f>
        <v>10</v>
      </c>
      <c r="E9" s="29"/>
      <c r="F9" s="27">
        <f>IF(date_recrut="","",EDATE(date_recrut,2*12))</f>
        <v>34252</v>
      </c>
      <c r="G9" s="28">
        <f>IF(AND($O$1&gt;F9,$O$1&lt;EDATE(F9,2*12),$O$2=1),3,2)</f>
        <v>2</v>
      </c>
      <c r="H9" s="29">
        <f ca="1">IF(F9="","",IF(F9-TODAY()&gt;0,F9-TODAY(),0))</f>
        <v>0</v>
      </c>
      <c r="I9" s="29">
        <v>14</v>
      </c>
      <c r="J9" s="29">
        <f>INT(DATEDIF(date_recrut,F9,"y")/G9)+E3</f>
        <v>1</v>
      </c>
      <c r="K9" s="31"/>
      <c r="M9" s="31"/>
      <c r="O9" s="22"/>
      <c r="Q9" t="s">
        <v>28</v>
      </c>
      <c r="T9" s="22"/>
    </row>
    <row r="10" spans="1:22" s="4" customFormat="1" ht="33.75" customHeight="1" x14ac:dyDescent="0.25">
      <c r="A10" s="27">
        <f>IF(OR(A9="",B10=""),"",EDATE(A9,B9*12))</f>
        <v>37174</v>
      </c>
      <c r="B10" s="28">
        <v>5</v>
      </c>
      <c r="C10" s="28">
        <f t="shared" ref="C10:C17" ca="1" si="0">IF(A10="","",IF(A10-TODAY()&gt;0,A10-TODAY(),0))</f>
        <v>0</v>
      </c>
      <c r="D10" s="29">
        <f>INT(DATEDIF(A9,A10,"y")/B10)+D9</f>
        <v>11</v>
      </c>
      <c r="E10" s="29"/>
      <c r="F10" s="27">
        <f t="shared" ref="F10:F20" si="1">IF(date_recrut="","",EDATE(F9,G9*12))</f>
        <v>34982</v>
      </c>
      <c r="G10" s="28">
        <f t="shared" ref="G10:G20" si="2">IF(AND($O$1&gt;F10,$O$1&lt;EDATE(F10,2*12),$O$2=1),3,2)</f>
        <v>2</v>
      </c>
      <c r="H10" s="29">
        <f t="shared" ref="H10:H17" ca="1" si="3">IF(F10="","",IF(F10-TODAY()&gt;0,F10-TODAY(),0))</f>
        <v>0</v>
      </c>
      <c r="I10" s="29"/>
      <c r="J10" s="29">
        <f t="shared" ref="J10:J20" si="4">INT(DATEDIF(F9,F10,"y")/G10)+J9</f>
        <v>2</v>
      </c>
      <c r="K10" s="31"/>
      <c r="M10" s="31"/>
      <c r="N10" s="21"/>
      <c r="Q10" s="3" t="s">
        <v>29</v>
      </c>
    </row>
    <row r="11" spans="1:22" s="4" customFormat="1" ht="33.75" customHeight="1" x14ac:dyDescent="0.25">
      <c r="A11" s="27">
        <f t="shared" ref="A11:A20" si="5">IF(OR(A10="",B11=""),"",EDATE(A10,B10*12))</f>
        <v>39000</v>
      </c>
      <c r="B11" s="28">
        <v>5</v>
      </c>
      <c r="C11" s="28">
        <f t="shared" ca="1" si="0"/>
        <v>0</v>
      </c>
      <c r="D11" s="29">
        <f t="shared" ref="D11:D20" si="6">INT(DATEDIF(A10,A11,"y")/B11)+D10</f>
        <v>12</v>
      </c>
      <c r="E11" s="29"/>
      <c r="F11" s="27">
        <f t="shared" si="1"/>
        <v>35713</v>
      </c>
      <c r="G11" s="28">
        <f t="shared" si="2"/>
        <v>2</v>
      </c>
      <c r="H11" s="29">
        <f t="shared" ca="1" si="3"/>
        <v>0</v>
      </c>
      <c r="I11" s="29"/>
      <c r="J11" s="29">
        <f t="shared" si="4"/>
        <v>3</v>
      </c>
      <c r="K11" s="31"/>
      <c r="M11" s="31"/>
      <c r="N11" s="21"/>
      <c r="Q11" s="3" t="s">
        <v>30</v>
      </c>
    </row>
    <row r="12" spans="1:22" s="4" customFormat="1" ht="33.75" customHeight="1" x14ac:dyDescent="0.25">
      <c r="A12" s="27">
        <f t="shared" si="5"/>
        <v>40826</v>
      </c>
      <c r="B12" s="28">
        <v>5</v>
      </c>
      <c r="C12" s="28">
        <f t="shared" ca="1" si="0"/>
        <v>0</v>
      </c>
      <c r="D12" s="29">
        <f t="shared" si="6"/>
        <v>13</v>
      </c>
      <c r="E12" s="29"/>
      <c r="F12" s="27">
        <f t="shared" si="1"/>
        <v>36443</v>
      </c>
      <c r="G12" s="28">
        <f t="shared" si="2"/>
        <v>2</v>
      </c>
      <c r="H12" s="29">
        <f t="shared" ca="1" si="3"/>
        <v>0</v>
      </c>
      <c r="I12" s="29"/>
      <c r="J12" s="29">
        <f t="shared" si="4"/>
        <v>4</v>
      </c>
      <c r="K12" s="31"/>
      <c r="M12" s="31"/>
      <c r="N12" s="21"/>
      <c r="Q12" s="3" t="s">
        <v>31</v>
      </c>
    </row>
    <row r="13" spans="1:22" s="4" customFormat="1" ht="33.75" customHeight="1" x14ac:dyDescent="0.25">
      <c r="A13" s="27">
        <f t="shared" si="5"/>
        <v>42653</v>
      </c>
      <c r="B13" s="28">
        <v>5</v>
      </c>
      <c r="C13" s="28">
        <f t="shared" ca="1" si="0"/>
        <v>0</v>
      </c>
      <c r="D13" s="29">
        <f t="shared" si="6"/>
        <v>14</v>
      </c>
      <c r="E13" s="29"/>
      <c r="F13" s="27">
        <f t="shared" si="1"/>
        <v>37174</v>
      </c>
      <c r="G13" s="28">
        <f t="shared" si="2"/>
        <v>2</v>
      </c>
      <c r="H13" s="29">
        <f t="shared" ca="1" si="3"/>
        <v>0</v>
      </c>
      <c r="I13" s="29"/>
      <c r="J13" s="29">
        <f t="shared" si="4"/>
        <v>5</v>
      </c>
      <c r="K13" s="31"/>
      <c r="M13" s="31"/>
      <c r="N13" s="21"/>
      <c r="Q13" s="3" t="s">
        <v>32</v>
      </c>
    </row>
    <row r="14" spans="1:22" ht="33.75" customHeight="1" x14ac:dyDescent="0.25">
      <c r="A14" s="27">
        <f t="shared" si="5"/>
        <v>44479</v>
      </c>
      <c r="B14" s="28">
        <v>5</v>
      </c>
      <c r="C14" s="28">
        <f t="shared" ca="1" si="0"/>
        <v>2</v>
      </c>
      <c r="D14" s="29">
        <f t="shared" si="6"/>
        <v>15</v>
      </c>
      <c r="E14" s="29"/>
      <c r="F14" s="27">
        <f t="shared" si="1"/>
        <v>37904</v>
      </c>
      <c r="G14" s="28">
        <f t="shared" si="2"/>
        <v>2</v>
      </c>
      <c r="H14" s="29">
        <f t="shared" ca="1" si="3"/>
        <v>0</v>
      </c>
      <c r="I14" s="29"/>
      <c r="J14" s="29">
        <f t="shared" si="4"/>
        <v>6</v>
      </c>
      <c r="K14" s="31"/>
      <c r="L14" s="4"/>
      <c r="M14" s="31"/>
      <c r="Q14" s="3" t="s">
        <v>33</v>
      </c>
    </row>
    <row r="15" spans="1:22" ht="33.75" customHeight="1" x14ac:dyDescent="0.25">
      <c r="A15" s="27">
        <f t="shared" si="5"/>
        <v>46305</v>
      </c>
      <c r="B15" s="28">
        <v>5</v>
      </c>
      <c r="C15" s="28">
        <f t="shared" ca="1" si="0"/>
        <v>1828</v>
      </c>
      <c r="D15" s="29">
        <f t="shared" si="6"/>
        <v>16</v>
      </c>
      <c r="E15" s="29"/>
      <c r="F15" s="27">
        <f t="shared" si="1"/>
        <v>38635</v>
      </c>
      <c r="G15" s="28">
        <f t="shared" si="2"/>
        <v>2</v>
      </c>
      <c r="H15" s="29">
        <f t="shared" ca="1" si="3"/>
        <v>0</v>
      </c>
      <c r="I15" s="29"/>
      <c r="J15" s="29">
        <f t="shared" si="4"/>
        <v>7</v>
      </c>
      <c r="K15" s="31"/>
      <c r="L15" s="4"/>
      <c r="M15" s="31"/>
    </row>
    <row r="16" spans="1:22" ht="33.75" customHeight="1" x14ac:dyDescent="0.25">
      <c r="A16" s="27">
        <f t="shared" si="5"/>
        <v>48131</v>
      </c>
      <c r="B16" s="28">
        <v>5</v>
      </c>
      <c r="C16" s="28">
        <f t="shared" ca="1" si="0"/>
        <v>3654</v>
      </c>
      <c r="D16" s="29">
        <f t="shared" si="6"/>
        <v>17</v>
      </c>
      <c r="E16" s="29"/>
      <c r="F16" s="27">
        <f t="shared" si="1"/>
        <v>39365</v>
      </c>
      <c r="G16" s="28">
        <f t="shared" si="2"/>
        <v>2</v>
      </c>
      <c r="H16" s="29">
        <f t="shared" ca="1" si="3"/>
        <v>0</v>
      </c>
      <c r="I16" s="29"/>
      <c r="J16" s="29">
        <f t="shared" si="4"/>
        <v>8</v>
      </c>
      <c r="K16" s="45" t="s">
        <v>51</v>
      </c>
      <c r="L16" s="46"/>
      <c r="M16" s="46"/>
      <c r="N16" s="46"/>
      <c r="O16" s="46"/>
      <c r="P16" s="46"/>
    </row>
    <row r="17" spans="1:14" ht="33.75" customHeight="1" x14ac:dyDescent="0.25">
      <c r="A17" s="27">
        <f t="shared" si="5"/>
        <v>49958</v>
      </c>
      <c r="B17" s="28">
        <v>5</v>
      </c>
      <c r="C17" s="28">
        <f t="shared" ca="1" si="0"/>
        <v>5481</v>
      </c>
      <c r="D17" s="29">
        <f t="shared" si="6"/>
        <v>18</v>
      </c>
      <c r="E17" s="29"/>
      <c r="F17" s="27">
        <f t="shared" si="1"/>
        <v>40096</v>
      </c>
      <c r="G17" s="28">
        <f t="shared" si="2"/>
        <v>2</v>
      </c>
      <c r="H17" s="29">
        <f t="shared" ca="1" si="3"/>
        <v>0</v>
      </c>
      <c r="I17" s="29"/>
      <c r="J17" s="29">
        <f t="shared" si="4"/>
        <v>9</v>
      </c>
      <c r="K17" s="31"/>
      <c r="L17" s="4"/>
      <c r="M17" s="31"/>
    </row>
    <row r="18" spans="1:14" ht="33.75" customHeight="1" x14ac:dyDescent="0.25">
      <c r="A18" s="27">
        <f t="shared" si="5"/>
        <v>51784</v>
      </c>
      <c r="B18" s="28">
        <v>5</v>
      </c>
      <c r="C18" s="28">
        <f t="shared" ref="C18:C19" ca="1" si="7">IF(A18="","",IF(A18-TODAY()&gt;0,A18-TODAY(),0))</f>
        <v>7307</v>
      </c>
      <c r="D18" s="29">
        <f t="shared" si="6"/>
        <v>19</v>
      </c>
      <c r="E18" s="29"/>
      <c r="F18" s="33">
        <f t="shared" si="1"/>
        <v>40826</v>
      </c>
      <c r="G18" s="34">
        <f t="shared" si="2"/>
        <v>2</v>
      </c>
      <c r="H18" s="29">
        <f t="shared" ref="H18:H19" ca="1" si="8">IF(F18="","",IF(F18-TODAY()&gt;0,F18-TODAY(),0))</f>
        <v>0</v>
      </c>
      <c r="I18" s="29"/>
      <c r="J18" s="29">
        <f t="shared" si="4"/>
        <v>10</v>
      </c>
    </row>
    <row r="19" spans="1:14" ht="33.75" customHeight="1" x14ac:dyDescent="0.25">
      <c r="A19" s="27">
        <f t="shared" si="5"/>
        <v>53610</v>
      </c>
      <c r="B19" s="28">
        <v>5</v>
      </c>
      <c r="C19" s="28">
        <f t="shared" ca="1" si="7"/>
        <v>9133</v>
      </c>
      <c r="D19" s="29">
        <f t="shared" si="6"/>
        <v>20</v>
      </c>
      <c r="E19" s="29"/>
      <c r="F19" s="27">
        <f t="shared" si="1"/>
        <v>41557</v>
      </c>
      <c r="G19" s="28">
        <f t="shared" si="2"/>
        <v>2</v>
      </c>
      <c r="H19" s="29">
        <f t="shared" ca="1" si="8"/>
        <v>0</v>
      </c>
      <c r="I19" s="29"/>
      <c r="J19" s="29">
        <f t="shared" si="4"/>
        <v>11</v>
      </c>
      <c r="N19" s="19"/>
    </row>
    <row r="20" spans="1:14" ht="33.75" customHeight="1" x14ac:dyDescent="0.25">
      <c r="A20" s="27">
        <f t="shared" si="5"/>
        <v>55436</v>
      </c>
      <c r="B20" s="28">
        <v>5</v>
      </c>
      <c r="C20" s="28">
        <f t="shared" ref="C20" ca="1" si="9">IF(A20="","",IF(A20-TODAY()&gt;0,A20-TODAY(),0))</f>
        <v>10959</v>
      </c>
      <c r="D20" s="29">
        <f t="shared" si="6"/>
        <v>21</v>
      </c>
      <c r="E20" s="29"/>
      <c r="F20" s="27">
        <f t="shared" si="1"/>
        <v>42287</v>
      </c>
      <c r="G20" s="28">
        <f t="shared" si="2"/>
        <v>2</v>
      </c>
      <c r="H20" s="29">
        <f t="shared" ref="H20" ca="1" si="10">IF(F20="","",IF(F20-TODAY()&gt;0,F20-TODAY(),0))</f>
        <v>0</v>
      </c>
      <c r="I20" s="29"/>
      <c r="J20" s="29">
        <f t="shared" si="4"/>
        <v>12</v>
      </c>
    </row>
    <row r="21" spans="1:14" ht="33.75" customHeight="1" x14ac:dyDescent="0.25">
      <c r="A21" s="27">
        <f t="shared" ref="A21:A24" si="11">IF(OR(A20="",B21=""),"",EDATE(A20,B20*12))</f>
        <v>57263</v>
      </c>
      <c r="B21" s="28">
        <v>6</v>
      </c>
      <c r="C21" s="28">
        <f t="shared" ref="C21:C24" ca="1" si="12">IF(A21="","",IF(A21-TODAY()&gt;0,A21-TODAY(),0))</f>
        <v>12786</v>
      </c>
      <c r="D21" s="29">
        <f t="shared" ref="D21:D24" si="13">INT(DATEDIF(A20,A21,"y")/B21)+D20</f>
        <v>21</v>
      </c>
      <c r="E21" s="29"/>
      <c r="F21" s="27">
        <f t="shared" ref="F21:F24" si="14">IF(date_recrut="","",EDATE(F20,G20*12))</f>
        <v>43018</v>
      </c>
      <c r="G21" s="28">
        <f t="shared" ref="G21:G24" si="15">IF(AND($O$1&gt;F21,$O$1&lt;EDATE(F21,2*12),$O$2=1),3,2)</f>
        <v>2</v>
      </c>
      <c r="H21" s="29">
        <f t="shared" ref="H21:H24" ca="1" si="16">IF(F21="","",IF(F21-TODAY()&gt;0,F21-TODAY(),0))</f>
        <v>0</v>
      </c>
      <c r="I21" s="29"/>
      <c r="J21" s="29">
        <f t="shared" ref="J21:J24" si="17">INT(DATEDIF(F20,F21,"y")/G21)+J20</f>
        <v>13</v>
      </c>
    </row>
    <row r="22" spans="1:14" ht="33.75" customHeight="1" x14ac:dyDescent="0.25">
      <c r="A22" s="27">
        <f t="shared" si="11"/>
        <v>59454</v>
      </c>
      <c r="B22" s="28">
        <v>7</v>
      </c>
      <c r="C22" s="28">
        <f t="shared" ca="1" si="12"/>
        <v>14977</v>
      </c>
      <c r="D22" s="29">
        <f t="shared" si="13"/>
        <v>21</v>
      </c>
      <c r="E22" s="29"/>
      <c r="F22" s="27">
        <f t="shared" si="14"/>
        <v>43748</v>
      </c>
      <c r="G22" s="28">
        <f t="shared" si="15"/>
        <v>2</v>
      </c>
      <c r="H22" s="29">
        <f t="shared" ca="1" si="16"/>
        <v>0</v>
      </c>
      <c r="I22" s="29"/>
      <c r="J22" s="29">
        <f t="shared" si="17"/>
        <v>14</v>
      </c>
    </row>
    <row r="23" spans="1:14" ht="33.75" customHeight="1" x14ac:dyDescent="0.25">
      <c r="A23" s="27">
        <f t="shared" si="11"/>
        <v>62011</v>
      </c>
      <c r="B23" s="28">
        <v>8</v>
      </c>
      <c r="C23" s="28">
        <f t="shared" ca="1" si="12"/>
        <v>17534</v>
      </c>
      <c r="D23" s="29">
        <f t="shared" si="13"/>
        <v>21</v>
      </c>
      <c r="E23" s="29"/>
      <c r="F23" s="27">
        <f t="shared" si="14"/>
        <v>44479</v>
      </c>
      <c r="G23" s="28">
        <f t="shared" si="15"/>
        <v>2</v>
      </c>
      <c r="H23" s="29">
        <f t="shared" ca="1" si="16"/>
        <v>2</v>
      </c>
      <c r="I23" s="29"/>
      <c r="J23" s="29">
        <f t="shared" si="17"/>
        <v>15</v>
      </c>
      <c r="K23" s="49" t="s">
        <v>53</v>
      </c>
      <c r="L23" s="49" t="s">
        <v>54</v>
      </c>
    </row>
    <row r="24" spans="1:14" ht="33.75" customHeight="1" x14ac:dyDescent="0.25">
      <c r="A24" s="27">
        <f t="shared" si="11"/>
        <v>64933</v>
      </c>
      <c r="B24" s="28">
        <v>9</v>
      </c>
      <c r="C24" s="28">
        <f t="shared" ca="1" si="12"/>
        <v>20456</v>
      </c>
      <c r="D24" s="29">
        <f t="shared" si="13"/>
        <v>21</v>
      </c>
      <c r="E24" s="29"/>
      <c r="F24" s="27">
        <f t="shared" si="14"/>
        <v>45209</v>
      </c>
      <c r="G24" s="28">
        <f t="shared" si="15"/>
        <v>2</v>
      </c>
      <c r="H24" s="29">
        <f t="shared" ca="1" si="16"/>
        <v>732</v>
      </c>
      <c r="I24" s="29"/>
      <c r="J24" s="29">
        <f t="shared" si="17"/>
        <v>16</v>
      </c>
    </row>
    <row r="40" spans="3:3" x14ac:dyDescent="0.25">
      <c r="C40" s="3" t="s">
        <v>22</v>
      </c>
    </row>
    <row r="41" spans="3:3" x14ac:dyDescent="0.25">
      <c r="C41" s="5" t="s">
        <v>15</v>
      </c>
    </row>
    <row r="42" spans="3:3" x14ac:dyDescent="0.25">
      <c r="C42" s="5" t="s">
        <v>16</v>
      </c>
    </row>
    <row r="43" spans="3:3" x14ac:dyDescent="0.25">
      <c r="C43" s="5"/>
    </row>
    <row r="44" spans="3:3" x14ac:dyDescent="0.25">
      <c r="C44" s="5" t="s">
        <v>23</v>
      </c>
    </row>
    <row r="45" spans="3:3" x14ac:dyDescent="0.25">
      <c r="C45" s="5"/>
    </row>
    <row r="46" spans="3:3" x14ac:dyDescent="0.25">
      <c r="C46" s="5" t="s">
        <v>24</v>
      </c>
    </row>
    <row r="47" spans="3:3" x14ac:dyDescent="0.25">
      <c r="C47" s="5"/>
    </row>
    <row r="48" spans="3:3" x14ac:dyDescent="0.25">
      <c r="C48" s="5" t="s">
        <v>19</v>
      </c>
    </row>
  </sheetData>
  <mergeCells count="1">
    <mergeCell ref="K16:P16"/>
  </mergeCells>
  <conditionalFormatting sqref="H9:I24">
    <cfRule type="cellIs" dxfId="5" priority="6" operator="equal">
      <formula>10</formula>
    </cfRule>
  </conditionalFormatting>
  <conditionalFormatting sqref="C9:C24">
    <cfRule type="cellIs" dxfId="4" priority="3" operator="equal">
      <formula>10</formula>
    </cfRule>
    <cfRule type="cellIs" dxfId="3" priority="5" operator="equal">
      <formula>10</formula>
    </cfRule>
  </conditionalFormatting>
  <conditionalFormatting sqref="D9:D23">
    <cfRule type="expression" dxfId="2" priority="2">
      <formula>IF(OR($A10=0,TODAY()&gt;=$A10),0,IF($A10-TODAY()&lt;=10,1,0))</formula>
    </cfRule>
  </conditionalFormatting>
  <conditionalFormatting sqref="G9">
    <cfRule type="expression" dxfId="1" priority="1">
      <formula>IF(OR($F10=0,TODAY()&gt;=$F10),0,IF($F10-TODAY()&lt;=10,1,0))</formula>
    </cfRule>
  </conditionalFormatting>
  <conditionalFormatting sqref="D24">
    <cfRule type="expression" dxfId="0" priority="8">
      <formula>IF(OR(#REF!=0,TODAY()&gt;=#REF!),0,IF(#REF!-TODAY()&lt;=10,1,0))</formula>
    </cfRule>
  </conditionalFormatting>
  <pageMargins left="0.19791666666666666" right="0.30208333333333331" top="0.75" bottom="0.75" header="0.3" footer="0.3"/>
  <pageSetup paperSize="9" orientation="landscape" r:id="rId1"/>
  <headerFooter>
    <oddHeader>&amp;L&amp;D&amp;R&amp;P</oddHeader>
    <oddFooter>&amp;R&amp;T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workbookViewId="0">
      <selection activeCell="B6" sqref="B6"/>
    </sheetView>
  </sheetViews>
  <sheetFormatPr baseColWidth="10" defaultRowHeight="15" x14ac:dyDescent="0.25"/>
  <cols>
    <col min="1" max="1" width="7.7109375" customWidth="1"/>
    <col min="2" max="2" width="16.42578125" customWidth="1"/>
  </cols>
  <sheetData>
    <row r="2" spans="1:4" x14ac:dyDescent="0.25">
      <c r="A2" s="36" t="s">
        <v>11</v>
      </c>
      <c r="B2" s="36" t="s">
        <v>35</v>
      </c>
      <c r="C2" s="36" t="s">
        <v>36</v>
      </c>
      <c r="D2" s="37" t="s">
        <v>9</v>
      </c>
    </row>
    <row r="3" spans="1:4" x14ac:dyDescent="0.25">
      <c r="A3" s="36">
        <v>1</v>
      </c>
      <c r="B3" s="36" t="s">
        <v>37</v>
      </c>
      <c r="C3" s="36">
        <v>10</v>
      </c>
      <c r="D3" s="36">
        <v>0</v>
      </c>
    </row>
    <row r="4" spans="1:4" x14ac:dyDescent="0.25">
      <c r="A4" s="36">
        <v>2</v>
      </c>
      <c r="B4" s="36" t="s">
        <v>38</v>
      </c>
      <c r="C4" s="36">
        <v>12</v>
      </c>
      <c r="D4" s="36">
        <v>0</v>
      </c>
    </row>
    <row r="5" spans="1:4" x14ac:dyDescent="0.25">
      <c r="A5" s="36">
        <v>3</v>
      </c>
      <c r="B5" s="36" t="s">
        <v>39</v>
      </c>
      <c r="C5" s="36">
        <v>15</v>
      </c>
      <c r="D5" s="36">
        <v>0</v>
      </c>
    </row>
    <row r="6" spans="1:4" x14ac:dyDescent="0.25">
      <c r="A6" s="36">
        <v>4</v>
      </c>
      <c r="B6" s="36" t="s">
        <v>40</v>
      </c>
      <c r="C6" s="36">
        <v>16</v>
      </c>
      <c r="D6" s="36">
        <v>0</v>
      </c>
    </row>
    <row r="7" spans="1:4" x14ac:dyDescent="0.25">
      <c r="A7" s="36">
        <v>5</v>
      </c>
      <c r="B7" s="36" t="s">
        <v>41</v>
      </c>
      <c r="C7" s="36">
        <v>9</v>
      </c>
      <c r="D7" s="36">
        <v>0</v>
      </c>
    </row>
    <row r="8" spans="1:4" x14ac:dyDescent="0.25">
      <c r="A8" s="36">
        <v>6</v>
      </c>
      <c r="B8" s="36" t="s">
        <v>42</v>
      </c>
      <c r="C8" s="36">
        <v>10</v>
      </c>
      <c r="D8" s="36">
        <v>0</v>
      </c>
    </row>
    <row r="9" spans="1:4" x14ac:dyDescent="0.25">
      <c r="A9" s="36">
        <v>7</v>
      </c>
      <c r="B9" s="36" t="s">
        <v>43</v>
      </c>
      <c r="C9" s="36">
        <v>11</v>
      </c>
      <c r="D9" s="36">
        <v>0</v>
      </c>
    </row>
    <row r="10" spans="1:4" x14ac:dyDescent="0.25">
      <c r="A10" s="36">
        <v>8</v>
      </c>
      <c r="B10" s="36" t="s">
        <v>44</v>
      </c>
      <c r="C10" s="36">
        <v>12</v>
      </c>
      <c r="D10" s="36">
        <v>0</v>
      </c>
    </row>
    <row r="11" spans="1:4" x14ac:dyDescent="0.25">
      <c r="A11" s="3"/>
      <c r="B1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GRILLE</vt:lpstr>
      <vt:lpstr>Base</vt:lpstr>
      <vt:lpstr>Poste</vt:lpstr>
      <vt:lpstr>date_recrut</vt:lpstr>
      <vt:lpstr>Mat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PROTUS DJIDJOHO</dc:creator>
  <cp:lastModifiedBy>OOO</cp:lastModifiedBy>
  <cp:lastPrinted>2016-07-01T18:54:25Z</cp:lastPrinted>
  <dcterms:created xsi:type="dcterms:W3CDTF">2016-06-29T12:17:56Z</dcterms:created>
  <dcterms:modified xsi:type="dcterms:W3CDTF">2021-10-07T22:42:34Z</dcterms:modified>
</cp:coreProperties>
</file>