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OCUMENTS\"/>
    </mc:Choice>
  </mc:AlternateContent>
  <bookViews>
    <workbookView xWindow="-120" yWindow="-120" windowWidth="24240" windowHeight="13140" tabRatio="728" firstSheet="1" activeTab="1"/>
  </bookViews>
  <sheets>
    <sheet name="DATAPUMP" sheetId="6" state="hidden" r:id="rId1"/>
    <sheet name="DONNÉES CONCRÈTES" sheetId="4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5" i="4"/>
  <c r="C3" i="4"/>
  <c r="E3" i="4" s="1"/>
  <c r="C4" i="4" l="1"/>
  <c r="C5" i="4" s="1"/>
  <c r="C6" i="4" l="1"/>
  <c r="E5" i="4"/>
  <c r="E6" i="4" l="1"/>
  <c r="C7" i="4"/>
  <c r="E4" i="4"/>
  <c r="C8" i="4" l="1"/>
  <c r="E7" i="4"/>
  <c r="E8" i="4" l="1"/>
  <c r="C9" i="4"/>
  <c r="E9" i="4" l="1"/>
  <c r="C10" i="4"/>
  <c r="C11" i="4" l="1"/>
  <c r="E10" i="4"/>
  <c r="C12" i="4" l="1"/>
  <c r="E11" i="4"/>
  <c r="C13" i="4" l="1"/>
  <c r="E12" i="4"/>
  <c r="E13" i="4" l="1"/>
  <c r="C14" i="4"/>
  <c r="F3" i="4"/>
  <c r="G3" i="4" s="1"/>
  <c r="H3" i="4" s="1"/>
  <c r="E14" i="4" l="1"/>
  <c r="C15" i="4"/>
  <c r="F4" i="4"/>
  <c r="G4" i="4" s="1"/>
  <c r="H4" i="4" s="1"/>
  <c r="E15" i="4" l="1"/>
  <c r="C16" i="4"/>
  <c r="F5" i="4"/>
  <c r="G5" i="4" s="1"/>
  <c r="H5" i="4" s="1"/>
  <c r="C17" i="4" l="1"/>
  <c r="E16" i="4"/>
  <c r="F6" i="4"/>
  <c r="G6" i="4" s="1"/>
  <c r="H6" i="4" s="1"/>
  <c r="C18" i="4" l="1"/>
  <c r="E17" i="4"/>
  <c r="F7" i="4"/>
  <c r="G7" i="4" s="1"/>
  <c r="H7" i="4" s="1"/>
  <c r="C19" i="4" l="1"/>
  <c r="E18" i="4"/>
  <c r="F8" i="4"/>
  <c r="G8" i="4" s="1"/>
  <c r="H8" i="4" s="1"/>
  <c r="C20" i="4" l="1"/>
  <c r="E19" i="4"/>
  <c r="F9" i="4"/>
  <c r="G9" i="4" s="1"/>
  <c r="H9" i="4" s="1"/>
  <c r="C21" i="4" l="1"/>
  <c r="E20" i="4"/>
  <c r="F10" i="4"/>
  <c r="G10" i="4" s="1"/>
  <c r="H10" i="4" s="1"/>
  <c r="C22" i="4" l="1"/>
  <c r="E21" i="4"/>
  <c r="F11" i="4"/>
  <c r="G11" i="4" s="1"/>
  <c r="H11" i="4" s="1"/>
  <c r="C23" i="4" l="1"/>
  <c r="E22" i="4"/>
  <c r="F12" i="4"/>
  <c r="G12" i="4" s="1"/>
  <c r="H12" i="4" s="1"/>
  <c r="C24" i="4" l="1"/>
  <c r="E23" i="4"/>
  <c r="C25" i="4" l="1"/>
  <c r="E24" i="4"/>
  <c r="F13" i="4"/>
  <c r="G13" i="4" s="1"/>
  <c r="H13" i="4" s="1"/>
  <c r="C26" i="4" l="1"/>
  <c r="E26" i="4" s="1"/>
  <c r="E25" i="4"/>
  <c r="F14" i="4"/>
  <c r="G14" i="4" s="1"/>
  <c r="H14" i="4" s="1"/>
  <c r="F15" i="4" l="1"/>
  <c r="G15" i="4" s="1"/>
  <c r="H15" i="4" s="1"/>
  <c r="F16" i="4" l="1"/>
  <c r="G16" i="4" s="1"/>
  <c r="H16" i="4" s="1"/>
  <c r="F17" i="4" l="1"/>
  <c r="G17" i="4" s="1"/>
  <c r="H17" i="4" s="1"/>
  <c r="F18" i="4" l="1"/>
  <c r="G18" i="4" s="1"/>
  <c r="H18" i="4" s="1"/>
  <c r="F19" i="4" l="1"/>
  <c r="G19" i="4" s="1"/>
  <c r="H19" i="4" s="1"/>
  <c r="F20" i="4" l="1"/>
  <c r="G20" i="4" s="1"/>
  <c r="H20" i="4" s="1"/>
  <c r="F21" i="4" l="1"/>
  <c r="G21" i="4" s="1"/>
  <c r="H21" i="4" s="1"/>
  <c r="F22" i="4" l="1"/>
  <c r="G22" i="4" s="1"/>
  <c r="H22" i="4" s="1"/>
  <c r="F23" i="4" l="1"/>
  <c r="G23" i="4" s="1"/>
  <c r="H23" i="4" s="1"/>
  <c r="F24" i="4" l="1"/>
  <c r="G24" i="4" s="1"/>
  <c r="H24" i="4" s="1"/>
  <c r="F25" i="4" l="1"/>
  <c r="G25" i="4" s="1"/>
  <c r="H25" i="4" s="1"/>
  <c r="F26" i="4" l="1"/>
  <c r="G26" i="4" s="1"/>
  <c r="H26" i="4" s="1"/>
</calcChain>
</file>

<file path=xl/comments1.xml><?xml version="1.0" encoding="utf-8"?>
<comments xmlns="http://schemas.openxmlformats.org/spreadsheetml/2006/main">
  <authors>
    <author>Christophe Borel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Valeur modifiable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>Valeur modifiable</t>
        </r>
      </text>
    </comment>
  </commentList>
</comments>
</file>

<file path=xl/sharedStrings.xml><?xml version="1.0" encoding="utf-8"?>
<sst xmlns="http://schemas.openxmlformats.org/spreadsheetml/2006/main" count="15" uniqueCount="15">
  <si>
    <t>Date</t>
  </si>
  <si>
    <t>Delta</t>
  </si>
  <si>
    <t>Dimanche</t>
  </si>
  <si>
    <t>Lundi</t>
  </si>
  <si>
    <t>Mardi</t>
  </si>
  <si>
    <t>Mercredi</t>
  </si>
  <si>
    <t>Jeudi</t>
  </si>
  <si>
    <t>Vendredi</t>
  </si>
  <si>
    <t>Samedi</t>
  </si>
  <si>
    <t>Colonne1</t>
  </si>
  <si>
    <t>Colonne2</t>
  </si>
  <si>
    <t>Colonne3</t>
  </si>
  <si>
    <t>Donnée 2</t>
  </si>
  <si>
    <t>Donnée 3</t>
  </si>
  <si>
    <t>Donnée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</si>
</sst>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40C];[Red]\-#,##0.00\ [$€-40C]"/>
    <numFmt numFmtId="167" formatCode="#,##0.00\ [$€-40C];\-#,##0.00\ [$€-40C]"/>
  </numFmts>
  <fonts count="6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sz val="9"/>
      <color indexed="81"/>
      <name val="Tahoma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2" fillId="0" borderId="0" xfId="0" applyNumberFormat="1" applyFont="1" applyFill="1" applyAlignment="1">
      <alignment horizontal="center"/>
    </xf>
    <xf numFmtId="0" fontId="0" fillId="0" borderId="0" xfId="0" applyFill="1"/>
    <xf numFmtId="167" fontId="2" fillId="0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166" fontId="0" fillId="0" borderId="0" xfId="0" applyNumberFormat="1" applyFill="1" applyAlignment="1" applyProtection="1">
      <alignment horizontal="center"/>
      <protection locked="0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12">
    <dxf>
      <font>
        <strike/>
      </font>
    </dxf>
    <dxf>
      <fill>
        <patternFill>
          <bgColor rgb="FF0070C0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#,##0.00\ [$€-40C];[Red]\-#,##0.00\ [$€-40C]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#,##0.00\ [$€-40C];[Red]\-#,##0.00\ [$€-40C]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6" formatCode="#,##0.00\ [$€-40C];[Red]\-#,##0.00\ [$€-40C]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9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#,##0.00\ [$€-40C];[Red]\-#,##0.00\ [$€-40C]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1DA"/>
      <rgbColor rgb="FF808080"/>
      <rgbColor rgb="FF9999FF"/>
      <rgbColor rgb="FF993366"/>
      <rgbColor rgb="FFEEEEEE"/>
      <rgbColor rgb="FFE6E0EC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E699"/>
      <rgbColor rgb="FF99CCFF"/>
      <rgbColor rgb="FFFF99CC"/>
      <rgbColor rgb="FFCC99FF"/>
      <rgbColor rgb="FFB2D69A"/>
      <rgbColor rgb="FF3366FF"/>
      <rgbColor rgb="FF33CCCC"/>
      <rgbColor rgb="FF92D050"/>
      <rgbColor rgb="FFFFC000"/>
      <rgbColor rgb="FFF79646"/>
      <rgbColor rgb="FFFF6600"/>
      <rgbColor rgb="FF8064A2"/>
      <rgbColor rgb="FFB3B3B3"/>
      <rgbColor rgb="FF004586"/>
      <rgbColor rgb="FF339966"/>
      <rgbColor rgb="FF003300"/>
      <rgbColor rgb="FF333300"/>
      <rgbColor rgb="FFC9211E"/>
      <rgbColor rgb="FF993366"/>
      <rgbColor rgb="FF604A7B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'DONNÉES CONCRÈTES'!$C$2</c:f>
              <c:strCache>
                <c:ptCount val="1"/>
                <c:pt idx="0">
                  <c:v>Donnée 3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'DONNÉES CONCRÈTES'!$C$3:$C$26</c:f>
              <c:numCache>
                <c:formatCode>#\ ##0.00\ [$€-40C];[Red]\-#\ ##0.00\ [$€-40C]</c:formatCode>
                <c:ptCount val="24"/>
                <c:pt idx="0">
                  <c:v>300</c:v>
                </c:pt>
                <c:pt idx="1">
                  <c:v>450</c:v>
                </c:pt>
                <c:pt idx="2">
                  <c:v>600</c:v>
                </c:pt>
                <c:pt idx="3">
                  <c:v>1010</c:v>
                </c:pt>
                <c:pt idx="4">
                  <c:v>1260</c:v>
                </c:pt>
                <c:pt idx="5">
                  <c:v>1460</c:v>
                </c:pt>
                <c:pt idx="6">
                  <c:v>1610</c:v>
                </c:pt>
                <c:pt idx="7">
                  <c:v>1860</c:v>
                </c:pt>
                <c:pt idx="8">
                  <c:v>2100</c:v>
                </c:pt>
                <c:pt idx="9">
                  <c:v>2410</c:v>
                </c:pt>
                <c:pt idx="10">
                  <c:v>2660</c:v>
                </c:pt>
                <c:pt idx="11">
                  <c:v>2910</c:v>
                </c:pt>
                <c:pt idx="12">
                  <c:v>3160</c:v>
                </c:pt>
                <c:pt idx="13">
                  <c:v>3410</c:v>
                </c:pt>
                <c:pt idx="14">
                  <c:v>3660</c:v>
                </c:pt>
                <c:pt idx="15">
                  <c:v>3910</c:v>
                </c:pt>
                <c:pt idx="16">
                  <c:v>4210</c:v>
                </c:pt>
                <c:pt idx="17">
                  <c:v>4535</c:v>
                </c:pt>
                <c:pt idx="18">
                  <c:v>4860</c:v>
                </c:pt>
                <c:pt idx="19">
                  <c:v>5185</c:v>
                </c:pt>
                <c:pt idx="20">
                  <c:v>5510</c:v>
                </c:pt>
                <c:pt idx="21">
                  <c:v>5835</c:v>
                </c:pt>
                <c:pt idx="22">
                  <c:v>6335</c:v>
                </c:pt>
                <c:pt idx="23">
                  <c:v>6655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68D-4878-972F-2B56370E770C}"/>
            </c:ext>
          </c:extLst>
        </c:ser>
        <c:ser>
          <c:idx val="1"/>
          <c:order val="1"/>
          <c:tx>
            <c:strRef>
              <c:f>'DONNÉES CONCRÈTES'!$D$2</c:f>
              <c:strCache>
                <c:ptCount val="1"/>
                <c:pt idx="0">
                  <c:v>Donnée 4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'DONNÉES CONCRÈTES'!$D$3:$D$26</c:f>
              <c:numCache>
                <c:formatCode>#\ ##0.00\ [$€-40C];[Red]\-#\ ##0.00\ [$€-40C]</c:formatCode>
                <c:ptCount val="24"/>
                <c:pt idx="0">
                  <c:v>3000</c:v>
                </c:pt>
                <c:pt idx="1">
                  <c:v>2900</c:v>
                </c:pt>
                <c:pt idx="2">
                  <c:v>2800</c:v>
                </c:pt>
                <c:pt idx="3">
                  <c:v>2700</c:v>
                </c:pt>
                <c:pt idx="4">
                  <c:v>2600</c:v>
                </c:pt>
                <c:pt idx="5">
                  <c:v>2500</c:v>
                </c:pt>
                <c:pt idx="6">
                  <c:v>2400</c:v>
                </c:pt>
                <c:pt idx="7">
                  <c:v>2300</c:v>
                </c:pt>
                <c:pt idx="8">
                  <c:v>2200</c:v>
                </c:pt>
                <c:pt idx="9">
                  <c:v>2100</c:v>
                </c:pt>
                <c:pt idx="10">
                  <c:v>2000</c:v>
                </c:pt>
                <c:pt idx="11">
                  <c:v>1900</c:v>
                </c:pt>
                <c:pt idx="12">
                  <c:v>1800</c:v>
                </c:pt>
                <c:pt idx="13">
                  <c:v>1700</c:v>
                </c:pt>
                <c:pt idx="14">
                  <c:v>1600</c:v>
                </c:pt>
                <c:pt idx="15">
                  <c:v>1500</c:v>
                </c:pt>
                <c:pt idx="16">
                  <c:v>1400</c:v>
                </c:pt>
                <c:pt idx="17">
                  <c:v>1300</c:v>
                </c:pt>
                <c:pt idx="18">
                  <c:v>1200</c:v>
                </c:pt>
                <c:pt idx="19">
                  <c:v>1100</c:v>
                </c:pt>
                <c:pt idx="20">
                  <c:v>1000</c:v>
                </c:pt>
                <c:pt idx="21">
                  <c:v>900</c:v>
                </c:pt>
                <c:pt idx="22">
                  <c:v>800</c:v>
                </c:pt>
                <c:pt idx="23">
                  <c:v>700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68D-4878-972F-2B56370E77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1153600"/>
        <c:axId val="351149680"/>
      </c:lineChart>
      <c:catAx>
        <c:axId val="3511536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149680"/>
        <c:crosses val="autoZero"/>
        <c:auto val="1"/>
        <c:lblAlgn val="ctr"/>
        <c:lblOffset val="100"/>
        <c:noMultiLvlLbl val="0"/>
      </c:catAx>
      <c:valAx>
        <c:axId val="351149680"/>
        <c:scaling>
          <c:orientation val="minMax"/>
        </c:scaling>
        <c:delete val="0"/>
        <c:axPos val="l"/>
        <c:numFmt formatCode="#,##0&quot; €&quot;;\-#,##0&quot; 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153600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1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747346</xdr:colOff>
      <xdr:row>2</xdr:row>
      <xdr:rowOff>85149</xdr:rowOff>
    </xdr:from>
    <xdr:to>
      <xdr:col>20</xdr:col>
      <xdr:colOff>255249</xdr:colOff>
      <xdr:row>25</xdr:row>
      <xdr:rowOff>146538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H26" totalsRowShown="0" headerRowDxfId="10" dataDxfId="9">
  <autoFilter ref="A2:H26"/>
  <tableColumns count="8">
    <tableColumn id="1" name="Date" dataDxfId="8"/>
    <tableColumn id="2" name="Donnée 2" dataDxfId="7">
      <calculatedColumnFormula>#REF!</calculatedColumnFormula>
    </tableColumn>
    <tableColumn id="3" name="Donnée 3" dataDxfId="6">
      <calculatedColumnFormula>B3+#REF!</calculatedColumnFormula>
    </tableColumn>
    <tableColumn id="4" name="Donnée 4" dataDxfId="5"/>
    <tableColumn id="5" name="Delta" dataDxfId="11">
      <calculatedColumnFormula>D3-C3</calculatedColumnFormula>
    </tableColumn>
    <tableColumn id="7" name="Colonne1" dataDxfId="4">
      <calculatedColumnFormula>ROUNDDOWN(Tableau1[[#This Row],[Delta]],0)</calculatedColumnFormula>
    </tableColumn>
    <tableColumn id="8" name="Colonne2" dataDxfId="3"/>
    <tableColumn id="9" name="Colonne3" dataDxfId="2">
      <calculatedColumnFormula>IF(G3=1,1,IF(G3=2,1,IF(G3=3,3,IF(G3=4,4,IF(G3=5,5,"")))))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2:T26"/>
  <sheetViews>
    <sheetView tabSelected="1" zoomScale="65" zoomScaleNormal="65" workbookViewId="0">
      <selection activeCell="D24" sqref="D24"/>
    </sheetView>
  </sheetViews>
  <sheetFormatPr baseColWidth="10" defaultColWidth="12.28515625" defaultRowHeight="15" x14ac:dyDescent="0.25"/>
  <cols>
    <col min="1" max="1" width="11.5703125" style="2" customWidth="1"/>
    <col min="2" max="2" width="13" style="2" customWidth="1"/>
    <col min="3" max="3" width="21.28515625" style="2" customWidth="1"/>
    <col min="4" max="4" width="18.42578125" style="2" customWidth="1"/>
    <col min="5" max="5" width="12.7109375" style="3" bestFit="1" customWidth="1"/>
    <col min="6" max="8" width="12.28515625" hidden="1" customWidth="1"/>
  </cols>
  <sheetData>
    <row r="2" spans="1:20" x14ac:dyDescent="0.25">
      <c r="A2" s="4" t="s">
        <v>0</v>
      </c>
      <c r="B2" s="4" t="s">
        <v>12</v>
      </c>
      <c r="C2" s="4" t="s">
        <v>13</v>
      </c>
      <c r="D2" s="4" t="s">
        <v>14</v>
      </c>
      <c r="E2" s="5" t="s">
        <v>1</v>
      </c>
      <c r="F2" s="9" t="s">
        <v>9</v>
      </c>
      <c r="G2" s="9" t="s">
        <v>10</v>
      </c>
      <c r="H2" s="9" t="s">
        <v>11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1">
        <v>1</v>
      </c>
      <c r="B3" s="10">
        <v>300</v>
      </c>
      <c r="C3" s="10">
        <f>Tableau1[[#This Row],[Donnée 2]]</f>
        <v>300</v>
      </c>
      <c r="D3" s="6">
        <v>3000</v>
      </c>
      <c r="E3" s="8">
        <f t="shared" ref="E3:E26" si="0">D3-C3</f>
        <v>2700</v>
      </c>
      <c r="F3" s="7">
        <f>ROUNDDOWN(Tableau1[[#This Row],[Delta]],0)</f>
        <v>2700</v>
      </c>
      <c r="G3" s="7">
        <f t="shared" ref="G3:G26" si="1">LEN(F3)*2-LEN(SUBSTITUTE(SUBSTITUTE(SUBSTITUTE(SUBSTITUTE(SUBSTITUTE(F3,0,""),1,""),2,""),3,""),4,""))-LEN(SUBSTITUTE(SUBSTITUTE(SUBSTITUTE(SUBSTITUTE(SUBSTITUTE(F3,5,""),6,""),7,""),8,""),9,""))</f>
        <v>4</v>
      </c>
      <c r="H3" s="7">
        <f t="shared" ref="H3:H26" si="2">IF(G3=1,1,IF(G3=2,1,IF(G3=3,3,IF(G3=4,4,IF(G3=5,5,"")))))</f>
        <v>4</v>
      </c>
    </row>
    <row r="4" spans="1:20" x14ac:dyDescent="0.25">
      <c r="A4" s="11">
        <v>2</v>
      </c>
      <c r="B4" s="10">
        <v>150</v>
      </c>
      <c r="C4" s="10">
        <f>C3+Tableau1[[#This Row],[Donnée 2]]</f>
        <v>450</v>
      </c>
      <c r="D4" s="6">
        <v>2900</v>
      </c>
      <c r="E4" s="8">
        <f t="shared" si="0"/>
        <v>2450</v>
      </c>
      <c r="F4" s="7">
        <f>ROUNDDOWN(Tableau1[[#This Row],[Delta]],0)</f>
        <v>2450</v>
      </c>
      <c r="G4" s="7">
        <f t="shared" si="1"/>
        <v>4</v>
      </c>
      <c r="H4" s="7">
        <f t="shared" si="2"/>
        <v>4</v>
      </c>
    </row>
    <row r="5" spans="1:20" x14ac:dyDescent="0.25">
      <c r="A5" s="11">
        <v>3</v>
      </c>
      <c r="B5" s="10">
        <v>150</v>
      </c>
      <c r="C5" s="10">
        <f>C4+Tableau1[[#This Row],[Donnée 2]]</f>
        <v>600</v>
      </c>
      <c r="D5" s="6">
        <f>+D4-100</f>
        <v>2800</v>
      </c>
      <c r="E5" s="8">
        <f t="shared" si="0"/>
        <v>2200</v>
      </c>
      <c r="F5" s="7">
        <f>ROUNDDOWN(Tableau1[[#This Row],[Delta]],0)</f>
        <v>2200</v>
      </c>
      <c r="G5" s="7">
        <f t="shared" si="1"/>
        <v>4</v>
      </c>
      <c r="H5" s="7">
        <f t="shared" si="2"/>
        <v>4</v>
      </c>
    </row>
    <row r="6" spans="1:20" x14ac:dyDescent="0.25">
      <c r="A6" s="11">
        <v>4</v>
      </c>
      <c r="B6" s="10">
        <v>410</v>
      </c>
      <c r="C6" s="10">
        <f>C5+Tableau1[[#This Row],[Donnée 2]]</f>
        <v>1010</v>
      </c>
      <c r="D6" s="6">
        <f t="shared" ref="D6:D26" si="3">+D5-100</f>
        <v>2700</v>
      </c>
      <c r="E6" s="8">
        <f t="shared" si="0"/>
        <v>1690</v>
      </c>
      <c r="F6" s="7">
        <f>ROUNDDOWN(Tableau1[[#This Row],[Delta]],0)</f>
        <v>1690</v>
      </c>
      <c r="G6" s="7">
        <f t="shared" si="1"/>
        <v>4</v>
      </c>
      <c r="H6" s="7">
        <f t="shared" si="2"/>
        <v>4</v>
      </c>
    </row>
    <row r="7" spans="1:20" x14ac:dyDescent="0.25">
      <c r="A7" s="11">
        <v>5</v>
      </c>
      <c r="B7" s="10">
        <v>250</v>
      </c>
      <c r="C7" s="10">
        <f>C6+Tableau1[[#This Row],[Donnée 2]]</f>
        <v>1260</v>
      </c>
      <c r="D7" s="6">
        <f t="shared" si="3"/>
        <v>2600</v>
      </c>
      <c r="E7" s="8">
        <f t="shared" si="0"/>
        <v>1340</v>
      </c>
      <c r="F7" s="7">
        <f>ROUNDDOWN(Tableau1[[#This Row],[Delta]],0)</f>
        <v>1340</v>
      </c>
      <c r="G7" s="7">
        <f t="shared" si="1"/>
        <v>4</v>
      </c>
      <c r="H7" s="7">
        <f t="shared" si="2"/>
        <v>4</v>
      </c>
    </row>
    <row r="8" spans="1:20" x14ac:dyDescent="0.25">
      <c r="A8" s="11">
        <v>6</v>
      </c>
      <c r="B8" s="10">
        <v>200</v>
      </c>
      <c r="C8" s="10">
        <f>C7+Tableau1[[#This Row],[Donnée 2]]</f>
        <v>1460</v>
      </c>
      <c r="D8" s="6">
        <f t="shared" si="3"/>
        <v>2500</v>
      </c>
      <c r="E8" s="8">
        <f t="shared" si="0"/>
        <v>1040</v>
      </c>
      <c r="F8" s="7">
        <f>ROUNDDOWN(Tableau1[[#This Row],[Delta]],0)</f>
        <v>1040</v>
      </c>
      <c r="G8" s="7">
        <f t="shared" si="1"/>
        <v>4</v>
      </c>
      <c r="H8" s="7">
        <f t="shared" si="2"/>
        <v>4</v>
      </c>
    </row>
    <row r="9" spans="1:20" x14ac:dyDescent="0.25">
      <c r="A9" s="11">
        <v>7</v>
      </c>
      <c r="B9" s="10">
        <v>150</v>
      </c>
      <c r="C9" s="10">
        <f>C8+Tableau1[[#This Row],[Donnée 2]]</f>
        <v>1610</v>
      </c>
      <c r="D9" s="6">
        <f t="shared" si="3"/>
        <v>2400</v>
      </c>
      <c r="E9" s="8">
        <f t="shared" si="0"/>
        <v>790</v>
      </c>
      <c r="F9" s="7">
        <f>ROUNDDOWN(Tableau1[[#This Row],[Delta]],0)</f>
        <v>790</v>
      </c>
      <c r="G9" s="7">
        <f t="shared" si="1"/>
        <v>3</v>
      </c>
      <c r="H9" s="7">
        <f t="shared" si="2"/>
        <v>3</v>
      </c>
    </row>
    <row r="10" spans="1:20" x14ac:dyDescent="0.25">
      <c r="A10" s="11">
        <v>8</v>
      </c>
      <c r="B10" s="10">
        <v>250</v>
      </c>
      <c r="C10" s="10">
        <f>C9+Tableau1[[#This Row],[Donnée 2]]</f>
        <v>1860</v>
      </c>
      <c r="D10" s="6">
        <f t="shared" si="3"/>
        <v>2300</v>
      </c>
      <c r="E10" s="8">
        <f t="shared" si="0"/>
        <v>440</v>
      </c>
      <c r="F10" s="7">
        <f>ROUNDDOWN(Tableau1[[#This Row],[Delta]],0)</f>
        <v>440</v>
      </c>
      <c r="G10" s="7">
        <f t="shared" si="1"/>
        <v>3</v>
      </c>
      <c r="H10" s="7">
        <f t="shared" si="2"/>
        <v>3</v>
      </c>
    </row>
    <row r="11" spans="1:20" x14ac:dyDescent="0.25">
      <c r="A11" s="11">
        <v>9</v>
      </c>
      <c r="B11" s="10">
        <v>240</v>
      </c>
      <c r="C11" s="10">
        <f>C10+Tableau1[[#This Row],[Donnée 2]]</f>
        <v>2100</v>
      </c>
      <c r="D11" s="6">
        <f t="shared" si="3"/>
        <v>2200</v>
      </c>
      <c r="E11" s="8">
        <f t="shared" si="0"/>
        <v>100</v>
      </c>
      <c r="F11" s="7">
        <f>ROUNDDOWN(Tableau1[[#This Row],[Delta]],0)</f>
        <v>100</v>
      </c>
      <c r="G11" s="7">
        <f t="shared" si="1"/>
        <v>3</v>
      </c>
      <c r="H11" s="7">
        <f t="shared" si="2"/>
        <v>3</v>
      </c>
    </row>
    <row r="12" spans="1:20" x14ac:dyDescent="0.25">
      <c r="A12" s="11">
        <v>10</v>
      </c>
      <c r="B12" s="10">
        <v>310</v>
      </c>
      <c r="C12" s="10">
        <f>C11+Tableau1[[#This Row],[Donnée 2]]</f>
        <v>2410</v>
      </c>
      <c r="D12" s="6">
        <f t="shared" si="3"/>
        <v>2100</v>
      </c>
      <c r="E12" s="8">
        <f t="shared" si="0"/>
        <v>-310</v>
      </c>
      <c r="F12" s="7">
        <f>ROUNDDOWN(Tableau1[[#This Row],[Delta]],0)</f>
        <v>-310</v>
      </c>
      <c r="G12" s="7">
        <f t="shared" si="1"/>
        <v>3</v>
      </c>
      <c r="H12" s="7">
        <f t="shared" si="2"/>
        <v>3</v>
      </c>
    </row>
    <row r="13" spans="1:20" x14ac:dyDescent="0.25">
      <c r="A13" s="11">
        <v>11</v>
      </c>
      <c r="B13" s="10">
        <v>250</v>
      </c>
      <c r="C13" s="10">
        <f>C12+Tableau1[[#This Row],[Donnée 2]]</f>
        <v>2660</v>
      </c>
      <c r="D13" s="6">
        <f t="shared" si="3"/>
        <v>2000</v>
      </c>
      <c r="E13" s="8">
        <f t="shared" si="0"/>
        <v>-660</v>
      </c>
      <c r="F13" s="7">
        <f>ROUNDDOWN(Tableau1[[#This Row],[Delta]],0)</f>
        <v>-660</v>
      </c>
      <c r="G13" s="7">
        <f t="shared" si="1"/>
        <v>3</v>
      </c>
      <c r="H13" s="7">
        <f t="shared" si="2"/>
        <v>3</v>
      </c>
    </row>
    <row r="14" spans="1:20" x14ac:dyDescent="0.25">
      <c r="A14" s="11">
        <v>12</v>
      </c>
      <c r="B14" s="10">
        <v>250</v>
      </c>
      <c r="C14" s="10">
        <f>C13+Tableau1[[#This Row],[Donnée 2]]</f>
        <v>2910</v>
      </c>
      <c r="D14" s="6">
        <f t="shared" si="3"/>
        <v>1900</v>
      </c>
      <c r="E14" s="8">
        <f t="shared" si="0"/>
        <v>-1010</v>
      </c>
      <c r="F14" s="7">
        <f>ROUNDDOWN(Tableau1[[#This Row],[Delta]],0)</f>
        <v>-1010</v>
      </c>
      <c r="G14" s="7">
        <f t="shared" si="1"/>
        <v>4</v>
      </c>
      <c r="H14" s="7">
        <f t="shared" si="2"/>
        <v>4</v>
      </c>
    </row>
    <row r="15" spans="1:20" x14ac:dyDescent="0.25">
      <c r="A15" s="11">
        <v>13</v>
      </c>
      <c r="B15" s="10">
        <v>250</v>
      </c>
      <c r="C15" s="10">
        <f>C14+Tableau1[[#This Row],[Donnée 2]]</f>
        <v>3160</v>
      </c>
      <c r="D15" s="6">
        <f t="shared" si="3"/>
        <v>1800</v>
      </c>
      <c r="E15" s="8">
        <f t="shared" si="0"/>
        <v>-1360</v>
      </c>
      <c r="F15" s="7">
        <f>ROUNDDOWN(Tableau1[[#This Row],[Delta]],0)</f>
        <v>-1360</v>
      </c>
      <c r="G15" s="7">
        <f t="shared" si="1"/>
        <v>4</v>
      </c>
      <c r="H15" s="7">
        <f t="shared" si="2"/>
        <v>4</v>
      </c>
    </row>
    <row r="16" spans="1:20" x14ac:dyDescent="0.25">
      <c r="A16" s="11">
        <v>14</v>
      </c>
      <c r="B16" s="10">
        <v>250</v>
      </c>
      <c r="C16" s="10">
        <f>C15+Tableau1[[#This Row],[Donnée 2]]</f>
        <v>3410</v>
      </c>
      <c r="D16" s="6">
        <f t="shared" si="3"/>
        <v>1700</v>
      </c>
      <c r="E16" s="8">
        <f t="shared" si="0"/>
        <v>-1710</v>
      </c>
      <c r="F16" s="7">
        <f>ROUNDDOWN(Tableau1[[#This Row],[Delta]],0)</f>
        <v>-1710</v>
      </c>
      <c r="G16" s="7">
        <f t="shared" si="1"/>
        <v>4</v>
      </c>
      <c r="H16" s="7">
        <f t="shared" si="2"/>
        <v>4</v>
      </c>
    </row>
    <row r="17" spans="1:8" x14ac:dyDescent="0.25">
      <c r="A17" s="11">
        <v>15</v>
      </c>
      <c r="B17" s="10">
        <v>250</v>
      </c>
      <c r="C17" s="10">
        <f>C16+Tableau1[[#This Row],[Donnée 2]]</f>
        <v>3660</v>
      </c>
      <c r="D17" s="6">
        <f t="shared" si="3"/>
        <v>1600</v>
      </c>
      <c r="E17" s="8">
        <f t="shared" si="0"/>
        <v>-2060</v>
      </c>
      <c r="F17" s="7">
        <f>ROUNDDOWN(Tableau1[[#This Row],[Delta]],0)</f>
        <v>-2060</v>
      </c>
      <c r="G17" s="7">
        <f t="shared" si="1"/>
        <v>4</v>
      </c>
      <c r="H17" s="7">
        <f t="shared" si="2"/>
        <v>4</v>
      </c>
    </row>
    <row r="18" spans="1:8" x14ac:dyDescent="0.25">
      <c r="A18" s="11">
        <v>16</v>
      </c>
      <c r="B18" s="10">
        <v>250</v>
      </c>
      <c r="C18" s="10">
        <f>C17+Tableau1[[#This Row],[Donnée 2]]</f>
        <v>3910</v>
      </c>
      <c r="D18" s="6">
        <f t="shared" si="3"/>
        <v>1500</v>
      </c>
      <c r="E18" s="8">
        <f t="shared" si="0"/>
        <v>-2410</v>
      </c>
      <c r="F18" s="7">
        <f>ROUNDDOWN(Tableau1[[#This Row],[Delta]],0)</f>
        <v>-2410</v>
      </c>
      <c r="G18" s="7">
        <f t="shared" si="1"/>
        <v>4</v>
      </c>
      <c r="H18" s="7">
        <f t="shared" si="2"/>
        <v>4</v>
      </c>
    </row>
    <row r="19" spans="1:8" x14ac:dyDescent="0.25">
      <c r="A19" s="11">
        <v>17</v>
      </c>
      <c r="B19" s="10">
        <v>300</v>
      </c>
      <c r="C19" s="10">
        <f>C18+Tableau1[[#This Row],[Donnée 2]]</f>
        <v>4210</v>
      </c>
      <c r="D19" s="6">
        <f t="shared" si="3"/>
        <v>1400</v>
      </c>
      <c r="E19" s="8">
        <f t="shared" si="0"/>
        <v>-2810</v>
      </c>
      <c r="F19" s="7">
        <f>ROUNDDOWN(Tableau1[[#This Row],[Delta]],0)</f>
        <v>-2810</v>
      </c>
      <c r="G19" s="7">
        <f t="shared" si="1"/>
        <v>4</v>
      </c>
      <c r="H19" s="7">
        <f t="shared" si="2"/>
        <v>4</v>
      </c>
    </row>
    <row r="20" spans="1:8" x14ac:dyDescent="0.25">
      <c r="A20" s="11">
        <v>18</v>
      </c>
      <c r="B20" s="10">
        <v>325</v>
      </c>
      <c r="C20" s="10">
        <f>C19+Tableau1[[#This Row],[Donnée 2]]</f>
        <v>4535</v>
      </c>
      <c r="D20" s="6">
        <f t="shared" si="3"/>
        <v>1300</v>
      </c>
      <c r="E20" s="8">
        <f t="shared" si="0"/>
        <v>-3235</v>
      </c>
      <c r="F20" s="7">
        <f>ROUNDDOWN(Tableau1[[#This Row],[Delta]],0)</f>
        <v>-3235</v>
      </c>
      <c r="G20" s="7">
        <f t="shared" si="1"/>
        <v>4</v>
      </c>
      <c r="H20" s="7">
        <f t="shared" si="2"/>
        <v>4</v>
      </c>
    </row>
    <row r="21" spans="1:8" x14ac:dyDescent="0.25">
      <c r="A21" s="11">
        <v>19</v>
      </c>
      <c r="B21" s="10">
        <v>325</v>
      </c>
      <c r="C21" s="10">
        <f>C20+Tableau1[[#This Row],[Donnée 2]]</f>
        <v>4860</v>
      </c>
      <c r="D21" s="6">
        <f t="shared" si="3"/>
        <v>1200</v>
      </c>
      <c r="E21" s="8">
        <f t="shared" si="0"/>
        <v>-3660</v>
      </c>
      <c r="F21" s="7">
        <f>ROUNDDOWN(Tableau1[[#This Row],[Delta]],0)</f>
        <v>-3660</v>
      </c>
      <c r="G21" s="7">
        <f t="shared" si="1"/>
        <v>4</v>
      </c>
      <c r="H21" s="7">
        <f t="shared" si="2"/>
        <v>4</v>
      </c>
    </row>
    <row r="22" spans="1:8" x14ac:dyDescent="0.25">
      <c r="A22" s="11">
        <v>20</v>
      </c>
      <c r="B22" s="10">
        <v>325</v>
      </c>
      <c r="C22" s="10">
        <f>C21+Tableau1[[#This Row],[Donnée 2]]</f>
        <v>5185</v>
      </c>
      <c r="D22" s="6">
        <f t="shared" si="3"/>
        <v>1100</v>
      </c>
      <c r="E22" s="8">
        <f t="shared" si="0"/>
        <v>-4085</v>
      </c>
      <c r="F22" s="7">
        <f>ROUNDDOWN(Tableau1[[#This Row],[Delta]],0)</f>
        <v>-4085</v>
      </c>
      <c r="G22" s="7">
        <f t="shared" si="1"/>
        <v>4</v>
      </c>
      <c r="H22" s="7">
        <f t="shared" si="2"/>
        <v>4</v>
      </c>
    </row>
    <row r="23" spans="1:8" x14ac:dyDescent="0.25">
      <c r="A23" s="11">
        <v>21</v>
      </c>
      <c r="B23" s="10">
        <v>325</v>
      </c>
      <c r="C23" s="10">
        <f>C22+Tableau1[[#This Row],[Donnée 2]]</f>
        <v>5510</v>
      </c>
      <c r="D23" s="6">
        <f t="shared" si="3"/>
        <v>1000</v>
      </c>
      <c r="E23" s="8">
        <f t="shared" si="0"/>
        <v>-4510</v>
      </c>
      <c r="F23" s="7">
        <f>ROUNDDOWN(Tableau1[[#This Row],[Delta]],0)</f>
        <v>-4510</v>
      </c>
      <c r="G23" s="7">
        <f t="shared" si="1"/>
        <v>4</v>
      </c>
      <c r="H23" s="7">
        <f t="shared" si="2"/>
        <v>4</v>
      </c>
    </row>
    <row r="24" spans="1:8" x14ac:dyDescent="0.25">
      <c r="A24" s="11">
        <v>22</v>
      </c>
      <c r="B24" s="10">
        <v>325</v>
      </c>
      <c r="C24" s="10">
        <f>C23+Tableau1[[#This Row],[Donnée 2]]</f>
        <v>5835</v>
      </c>
      <c r="D24" s="6">
        <f t="shared" si="3"/>
        <v>900</v>
      </c>
      <c r="E24" s="8">
        <f t="shared" si="0"/>
        <v>-4935</v>
      </c>
      <c r="F24" s="7">
        <f>ROUNDDOWN(Tableau1[[#This Row],[Delta]],0)</f>
        <v>-4935</v>
      </c>
      <c r="G24" s="7">
        <f t="shared" si="1"/>
        <v>4</v>
      </c>
      <c r="H24" s="7">
        <f t="shared" si="2"/>
        <v>4</v>
      </c>
    </row>
    <row r="25" spans="1:8" x14ac:dyDescent="0.25">
      <c r="A25" s="11">
        <v>23</v>
      </c>
      <c r="B25" s="10">
        <v>500</v>
      </c>
      <c r="C25" s="10">
        <f>C24+Tableau1[[#This Row],[Donnée 2]]</f>
        <v>6335</v>
      </c>
      <c r="D25" s="6">
        <f t="shared" si="3"/>
        <v>800</v>
      </c>
      <c r="E25" s="8">
        <f t="shared" si="0"/>
        <v>-5535</v>
      </c>
      <c r="F25" s="7">
        <f>ROUNDDOWN(Tableau1[[#This Row],[Delta]],0)</f>
        <v>-5535</v>
      </c>
      <c r="G25" s="7">
        <f t="shared" si="1"/>
        <v>4</v>
      </c>
      <c r="H25" s="7">
        <f t="shared" si="2"/>
        <v>4</v>
      </c>
    </row>
    <row r="26" spans="1:8" x14ac:dyDescent="0.25">
      <c r="A26" s="11">
        <v>24</v>
      </c>
      <c r="B26" s="10">
        <v>320</v>
      </c>
      <c r="C26" s="10">
        <f>C25+Tableau1[[#This Row],[Donnée 2]]</f>
        <v>6655</v>
      </c>
      <c r="D26" s="6">
        <f t="shared" si="3"/>
        <v>700</v>
      </c>
      <c r="E26" s="8">
        <f t="shared" si="0"/>
        <v>-5955</v>
      </c>
      <c r="F26" s="7">
        <f>ROUNDDOWN(Tableau1[[#This Row],[Delta]],0)</f>
        <v>-5955</v>
      </c>
      <c r="G26" s="7">
        <f t="shared" si="1"/>
        <v>4</v>
      </c>
      <c r="H26" s="7">
        <f t="shared" si="2"/>
        <v>4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Roman,Normal"&amp;12&amp;A</oddHeader>
    <oddFooter>&amp;C&amp;"Times New Roman,Normal"&amp;12Page &amp;P</oddFooter>
  </headerFooter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DATAPUMP</vt:lpstr>
      <vt:lpstr>DONNÉES CONCRÈTES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Borel</dc:creator>
  <cp:lastModifiedBy>Christophe</cp:lastModifiedBy>
  <cp:revision>196</cp:revision>
  <dcterms:created xsi:type="dcterms:W3CDTF">2006-09-16T00:00:00Z</dcterms:created>
  <dcterms:modified xsi:type="dcterms:W3CDTF">2021-10-01T12:33:35Z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