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5600" windowHeight="94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Feuil1!$C$6:$C$17</definedName>
  </definedNames>
  <calcPr calcId="114210"/>
</workbook>
</file>

<file path=xl/calcChain.xml><?xml version="1.0" encoding="utf-8"?>
<calcChain xmlns="http://schemas.openxmlformats.org/spreadsheetml/2006/main">
  <c r="H7" i="1"/>
  <c r="J7"/>
  <c r="H8"/>
  <c r="J8"/>
  <c r="H9"/>
  <c r="J9"/>
  <c r="H10"/>
  <c r="J10"/>
  <c r="H11"/>
  <c r="J11"/>
  <c r="H12"/>
  <c r="J12"/>
  <c r="H13"/>
  <c r="J13"/>
  <c r="H14"/>
  <c r="J14"/>
  <c r="H15"/>
  <c r="J15"/>
  <c r="H16"/>
  <c r="J16"/>
  <c r="H17"/>
  <c r="J17"/>
  <c r="B7"/>
  <c r="B8"/>
  <c r="B9"/>
  <c r="B10"/>
  <c r="B11"/>
  <c r="B12"/>
  <c r="M9"/>
  <c r="K9"/>
  <c r="N9"/>
  <c r="M8"/>
  <c r="K8"/>
  <c r="K12"/>
  <c r="N8"/>
  <c r="B13"/>
  <c r="B14"/>
  <c r="B15"/>
  <c r="B16"/>
  <c r="M7"/>
  <c r="K7"/>
  <c r="K10"/>
  <c r="K16"/>
  <c r="N7"/>
  <c r="B17"/>
  <c r="M10"/>
  <c r="K17"/>
  <c r="N10"/>
  <c r="M11"/>
  <c r="K11"/>
  <c r="N11"/>
  <c r="M12"/>
  <c r="N12"/>
  <c r="M13"/>
  <c r="K13"/>
  <c r="N13"/>
  <c r="M14"/>
  <c r="K14"/>
  <c r="N14"/>
  <c r="M15"/>
  <c r="K15"/>
  <c r="N15"/>
  <c r="M16"/>
  <c r="N16"/>
  <c r="M17"/>
  <c r="N17"/>
  <c r="O8"/>
  <c r="O9"/>
  <c r="E26"/>
  <c r="O10"/>
  <c r="E27"/>
  <c r="O11"/>
  <c r="E28"/>
  <c r="O12"/>
  <c r="E29"/>
  <c r="O13"/>
  <c r="E30"/>
  <c r="O14"/>
  <c r="E31"/>
  <c r="O15"/>
  <c r="E32"/>
  <c r="O16"/>
  <c r="E33"/>
  <c r="O17"/>
  <c r="E34"/>
  <c r="O7"/>
  <c r="E25"/>
  <c r="C25"/>
  <c r="G25"/>
  <c r="C26"/>
  <c r="G26"/>
  <c r="C27"/>
  <c r="G27"/>
  <c r="C28"/>
  <c r="G28"/>
  <c r="C29"/>
  <c r="G29"/>
  <c r="C30"/>
  <c r="G30"/>
  <c r="C31"/>
  <c r="G31"/>
  <c r="C32"/>
  <c r="G32"/>
  <c r="C33"/>
  <c r="G33"/>
  <c r="C34"/>
  <c r="G34"/>
  <c r="C24"/>
  <c r="G24"/>
</calcChain>
</file>

<file path=xl/sharedStrings.xml><?xml version="1.0" encoding="utf-8"?>
<sst xmlns="http://schemas.openxmlformats.org/spreadsheetml/2006/main" count="30" uniqueCount="29">
  <si>
    <t>Ligue PvP JIVA</t>
  </si>
  <si>
    <t>Position</t>
  </si>
  <si>
    <t>Equipe</t>
  </si>
  <si>
    <t>Aka</t>
  </si>
  <si>
    <t>AsHoles</t>
  </si>
  <si>
    <t>D.A.</t>
  </si>
  <si>
    <t>Wrek Souls</t>
  </si>
  <si>
    <t>S.H.J</t>
  </si>
  <si>
    <t>A.D.</t>
  </si>
  <si>
    <t>Stargate</t>
  </si>
  <si>
    <t>MoonGang</t>
  </si>
  <si>
    <t>Nufra Spectrum</t>
  </si>
  <si>
    <t>Mugen</t>
  </si>
  <si>
    <t>La Roue</t>
  </si>
  <si>
    <t>&lt;Tableau des scores LPJ#D1. Septembre/Octobre 2010&gt;</t>
  </si>
  <si>
    <t>&lt;Tableau de classement LPJ#D1. Septembre/Octobre 2010&gt;</t>
  </si>
  <si>
    <t>Podium</t>
  </si>
  <si>
    <t>Point(s)</t>
  </si>
  <si>
    <t>Perte(s) subit</t>
  </si>
  <si>
    <t>Gagné(s)</t>
  </si>
  <si>
    <t>Nul(s)</t>
  </si>
  <si>
    <t>Perdu(s)</t>
  </si>
  <si>
    <t>Totaux</t>
  </si>
  <si>
    <t>Joué(s)</t>
  </si>
  <si>
    <t>Equipe(s)</t>
  </si>
  <si>
    <t>%</t>
  </si>
  <si>
    <t>% N°1</t>
  </si>
  <si>
    <t>% N°2</t>
  </si>
  <si>
    <t>rang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</si>
</sst>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"/>
      <name val="Verdana"/>
      <family val="2"/>
    </font>
    <font>
      <b/>
      <sz val="11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49" fontId="2" fillId="0" borderId="8" xfId="0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4"/>
  <sheetViews>
    <sheetView tabSelected="1" zoomScale="94" zoomScaleNormal="94" workbookViewId="0">
      <selection activeCell="I22" sqref="I22"/>
    </sheetView>
  </sheetViews>
  <sheetFormatPr baseColWidth="10" defaultRowHeight="15"/>
  <cols>
    <col min="4" max="4" width="15.7109375" customWidth="1"/>
    <col min="9" max="9" width="16.42578125" customWidth="1"/>
    <col min="13" max="13" width="22.5703125" customWidth="1"/>
    <col min="15" max="15" width="5" bestFit="1" customWidth="1"/>
  </cols>
  <sheetData>
    <row r="1" spans="1:15">
      <c r="C1" s="16" t="s">
        <v>0</v>
      </c>
      <c r="D1" s="17"/>
    </row>
    <row r="4" spans="1:15">
      <c r="C4" s="16" t="s">
        <v>14</v>
      </c>
      <c r="D4" s="18"/>
      <c r="E4" s="18"/>
      <c r="F4" s="18"/>
      <c r="G4" s="17"/>
    </row>
    <row r="6" spans="1:15">
      <c r="B6" s="9" t="s">
        <v>28</v>
      </c>
      <c r="C6" s="4" t="s">
        <v>24</v>
      </c>
      <c r="D6" s="5" t="s">
        <v>23</v>
      </c>
      <c r="E6" s="6" t="s">
        <v>19</v>
      </c>
      <c r="F6" s="6" t="s">
        <v>20</v>
      </c>
      <c r="G6" s="6" t="s">
        <v>21</v>
      </c>
      <c r="H6" s="5" t="s">
        <v>22</v>
      </c>
      <c r="I6" s="6" t="s">
        <v>18</v>
      </c>
      <c r="J6" s="7" t="s">
        <v>26</v>
      </c>
      <c r="K6" s="8" t="s">
        <v>27</v>
      </c>
      <c r="N6" s="9" t="s">
        <v>25</v>
      </c>
      <c r="O6" s="9" t="s">
        <v>28</v>
      </c>
    </row>
    <row r="7" spans="1:15">
      <c r="A7">
        <v>1</v>
      </c>
      <c r="B7" s="9">
        <f>RANK(J7,$J$7:$J$17)</f>
        <v>1</v>
      </c>
      <c r="C7" s="1" t="s">
        <v>8</v>
      </c>
      <c r="D7" s="2"/>
      <c r="E7" s="3"/>
      <c r="F7" s="3"/>
      <c r="G7" s="3"/>
      <c r="H7" s="2">
        <f t="shared" ref="H7:H17" si="0">(E7*3)+(F7)</f>
        <v>0</v>
      </c>
      <c r="I7" s="3"/>
      <c r="J7">
        <f>SUM(H7*1000+(E7)/100+(F7)/1000)+0.000011</f>
        <v>1.1E-5</v>
      </c>
      <c r="K7">
        <f>SUM(H7*1000+(E7)/100+(F7)/1000)</f>
        <v>0</v>
      </c>
      <c r="M7" t="str">
        <f>VLOOKUP(A7,$B$7:$C$17,2,0)</f>
        <v>A.D.</v>
      </c>
      <c r="N7" s="9">
        <f>VLOOKUP(M7,$C$7:$K$17,9,0)</f>
        <v>0</v>
      </c>
      <c r="O7" s="9">
        <f>RANK(N7,$N$7:$N$17)</f>
        <v>1</v>
      </c>
    </row>
    <row r="8" spans="1:15">
      <c r="A8">
        <v>2</v>
      </c>
      <c r="B8" s="9">
        <f t="shared" ref="B8:B17" si="1">RANK(J8,$J$7:$J$17)</f>
        <v>2</v>
      </c>
      <c r="C8" s="1" t="s">
        <v>3</v>
      </c>
      <c r="D8" s="2"/>
      <c r="E8" s="3"/>
      <c r="F8" s="3"/>
      <c r="G8" s="3"/>
      <c r="H8" s="2">
        <f t="shared" si="0"/>
        <v>0</v>
      </c>
      <c r="I8" s="3"/>
      <c r="J8">
        <f>SUM(H8*1000+(E8)/100+(F8)/1000)+0.00001</f>
        <v>1.0000000000000001E-5</v>
      </c>
      <c r="K8">
        <f t="shared" ref="K8:K17" si="2">SUM(H8*1000+(E8)/100+(F8)/1000)</f>
        <v>0</v>
      </c>
      <c r="M8" t="str">
        <f t="shared" ref="M8:M17" si="3">VLOOKUP(A8,$B$7:$C$17,2,0)</f>
        <v>Aka</v>
      </c>
      <c r="N8" s="9">
        <f t="shared" ref="N8:N17" si="4">VLOOKUP(M8,$C$7:$K$17,9,0)</f>
        <v>0</v>
      </c>
      <c r="O8" s="9">
        <f t="shared" ref="O8:O17" si="5">RANK(N8,$N$7:$N$17)</f>
        <v>1</v>
      </c>
    </row>
    <row r="9" spans="1:15">
      <c r="A9">
        <v>3</v>
      </c>
      <c r="B9" s="9">
        <f t="shared" si="1"/>
        <v>3</v>
      </c>
      <c r="C9" s="1" t="s">
        <v>4</v>
      </c>
      <c r="D9" s="2"/>
      <c r="E9" s="3"/>
      <c r="F9" s="3"/>
      <c r="G9" s="3"/>
      <c r="H9" s="2">
        <f t="shared" si="0"/>
        <v>0</v>
      </c>
      <c r="I9" s="3"/>
      <c r="J9">
        <f>SUM(H9*1000+(E9)/100+(F9)/1000)+0.000009</f>
        <v>9.0000000000000002E-6</v>
      </c>
      <c r="K9">
        <f t="shared" si="2"/>
        <v>0</v>
      </c>
      <c r="M9" t="str">
        <f t="shared" si="3"/>
        <v>AsHoles</v>
      </c>
      <c r="N9" s="9">
        <f t="shared" si="4"/>
        <v>0</v>
      </c>
      <c r="O9" s="9">
        <f t="shared" si="5"/>
        <v>1</v>
      </c>
    </row>
    <row r="10" spans="1:15">
      <c r="A10">
        <v>4</v>
      </c>
      <c r="B10" s="9">
        <f t="shared" si="1"/>
        <v>4</v>
      </c>
      <c r="C10" s="1" t="s">
        <v>5</v>
      </c>
      <c r="D10" s="2"/>
      <c r="E10" s="3"/>
      <c r="F10" s="3"/>
      <c r="G10" s="3"/>
      <c r="H10" s="2">
        <f t="shared" si="0"/>
        <v>0</v>
      </c>
      <c r="I10" s="3"/>
      <c r="J10">
        <f>SUM(H10*1000+(E10)/100+(F10)/1000)+0.000008</f>
        <v>7.9999999999999996E-6</v>
      </c>
      <c r="K10">
        <f t="shared" si="2"/>
        <v>0</v>
      </c>
      <c r="M10" t="str">
        <f t="shared" si="3"/>
        <v>D.A.</v>
      </c>
      <c r="N10" s="9">
        <f t="shared" si="4"/>
        <v>0</v>
      </c>
      <c r="O10" s="9">
        <f t="shared" si="5"/>
        <v>1</v>
      </c>
    </row>
    <row r="11" spans="1:15">
      <c r="A11">
        <v>5</v>
      </c>
      <c r="B11" s="9">
        <f t="shared" si="1"/>
        <v>5</v>
      </c>
      <c r="C11" s="1" t="s">
        <v>13</v>
      </c>
      <c r="D11" s="2"/>
      <c r="E11" s="3"/>
      <c r="F11" s="3"/>
      <c r="G11" s="3"/>
      <c r="H11" s="2">
        <f t="shared" si="0"/>
        <v>0</v>
      </c>
      <c r="I11" s="3"/>
      <c r="J11">
        <f>SUM(H11*1000+(E11)/100+(F11)/1000)+0.000007</f>
        <v>6.9999999999999999E-6</v>
      </c>
      <c r="K11">
        <f t="shared" si="2"/>
        <v>0</v>
      </c>
      <c r="M11" t="str">
        <f t="shared" si="3"/>
        <v>La Roue</v>
      </c>
      <c r="N11" s="9">
        <f t="shared" si="4"/>
        <v>0</v>
      </c>
      <c r="O11" s="9">
        <f t="shared" si="5"/>
        <v>1</v>
      </c>
    </row>
    <row r="12" spans="1:15">
      <c r="A12">
        <v>6</v>
      </c>
      <c r="B12" s="9">
        <f t="shared" si="1"/>
        <v>6</v>
      </c>
      <c r="C12" s="1" t="s">
        <v>10</v>
      </c>
      <c r="D12" s="2"/>
      <c r="E12" s="3"/>
      <c r="F12" s="3"/>
      <c r="G12" s="3"/>
      <c r="H12" s="2">
        <f t="shared" si="0"/>
        <v>0</v>
      </c>
      <c r="I12" s="3"/>
      <c r="J12">
        <f>SUM(H12*1000+(E12)/100+(F12)/1000)+0.000006</f>
        <v>6.0000000000000002E-6</v>
      </c>
      <c r="K12">
        <f t="shared" si="2"/>
        <v>0</v>
      </c>
      <c r="M12" t="str">
        <f t="shared" si="3"/>
        <v>MoonGang</v>
      </c>
      <c r="N12" s="9">
        <f t="shared" si="4"/>
        <v>0</v>
      </c>
      <c r="O12" s="9">
        <f t="shared" si="5"/>
        <v>1</v>
      </c>
    </row>
    <row r="13" spans="1:15">
      <c r="A13">
        <v>7</v>
      </c>
      <c r="B13" s="9">
        <f t="shared" si="1"/>
        <v>7</v>
      </c>
      <c r="C13" s="1" t="s">
        <v>12</v>
      </c>
      <c r="D13" s="2"/>
      <c r="E13" s="3"/>
      <c r="F13" s="3"/>
      <c r="G13" s="3"/>
      <c r="H13" s="2">
        <f t="shared" si="0"/>
        <v>0</v>
      </c>
      <c r="I13" s="3"/>
      <c r="J13">
        <f>SUM(H13*1000+(E13)/100+(F13)/1000)+0.000005</f>
        <v>5.0000000000000004E-6</v>
      </c>
      <c r="K13">
        <f t="shared" si="2"/>
        <v>0</v>
      </c>
      <c r="M13" t="str">
        <f t="shared" si="3"/>
        <v>Mugen</v>
      </c>
      <c r="N13" s="9">
        <f t="shared" si="4"/>
        <v>0</v>
      </c>
      <c r="O13" s="9">
        <f t="shared" si="5"/>
        <v>1</v>
      </c>
    </row>
    <row r="14" spans="1:15">
      <c r="A14">
        <v>8</v>
      </c>
      <c r="B14" s="9">
        <f t="shared" si="1"/>
        <v>8</v>
      </c>
      <c r="C14" s="1" t="s">
        <v>11</v>
      </c>
      <c r="D14" s="2"/>
      <c r="E14" s="3"/>
      <c r="F14" s="3"/>
      <c r="G14" s="3"/>
      <c r="H14" s="2">
        <f t="shared" si="0"/>
        <v>0</v>
      </c>
      <c r="I14" s="3"/>
      <c r="J14">
        <f>SUM(H14*1000+(E14)/100+(F14)/1000)+0.000004</f>
        <v>3.9999999999999998E-6</v>
      </c>
      <c r="K14">
        <f t="shared" si="2"/>
        <v>0</v>
      </c>
      <c r="M14" t="str">
        <f t="shared" si="3"/>
        <v>Nufra Spectrum</v>
      </c>
      <c r="N14" s="9">
        <f t="shared" si="4"/>
        <v>0</v>
      </c>
      <c r="O14" s="9">
        <f t="shared" si="5"/>
        <v>1</v>
      </c>
    </row>
    <row r="15" spans="1:15">
      <c r="A15">
        <v>9</v>
      </c>
      <c r="B15" s="9">
        <f t="shared" si="1"/>
        <v>9</v>
      </c>
      <c r="C15" s="1" t="s">
        <v>7</v>
      </c>
      <c r="D15" s="2"/>
      <c r="E15" s="3"/>
      <c r="F15" s="3"/>
      <c r="G15" s="3"/>
      <c r="H15" s="2">
        <f t="shared" si="0"/>
        <v>0</v>
      </c>
      <c r="I15" s="3"/>
      <c r="J15">
        <f>SUM(H15*1000+(E15)/100+(F15)/1000)+0.000003</f>
        <v>3.0000000000000001E-6</v>
      </c>
      <c r="K15">
        <f t="shared" si="2"/>
        <v>0</v>
      </c>
      <c r="M15" t="str">
        <f t="shared" si="3"/>
        <v>S.H.J</v>
      </c>
      <c r="N15" s="9">
        <f t="shared" si="4"/>
        <v>0</v>
      </c>
      <c r="O15" s="9">
        <f t="shared" si="5"/>
        <v>1</v>
      </c>
    </row>
    <row r="16" spans="1:15">
      <c r="A16">
        <v>10</v>
      </c>
      <c r="B16" s="9">
        <f t="shared" si="1"/>
        <v>10</v>
      </c>
      <c r="C16" s="1" t="s">
        <v>9</v>
      </c>
      <c r="D16" s="2"/>
      <c r="E16" s="3"/>
      <c r="F16" s="3"/>
      <c r="G16" s="3"/>
      <c r="H16" s="2">
        <f t="shared" si="0"/>
        <v>0</v>
      </c>
      <c r="I16" s="3"/>
      <c r="J16">
        <f>SUM(H16*1000+(E16)/100+(F16)/1000)+0.000002</f>
        <v>1.9999999999999999E-6</v>
      </c>
      <c r="K16">
        <f t="shared" si="2"/>
        <v>0</v>
      </c>
      <c r="M16" t="str">
        <f t="shared" si="3"/>
        <v>Stargate</v>
      </c>
      <c r="N16" s="9">
        <f t="shared" si="4"/>
        <v>0</v>
      </c>
      <c r="O16" s="9">
        <f t="shared" si="5"/>
        <v>1</v>
      </c>
    </row>
    <row r="17" spans="1:15">
      <c r="A17">
        <v>11</v>
      </c>
      <c r="B17" s="9">
        <f t="shared" si="1"/>
        <v>11</v>
      </c>
      <c r="C17" s="1" t="s">
        <v>6</v>
      </c>
      <c r="D17" s="2"/>
      <c r="E17" s="3"/>
      <c r="F17" s="3"/>
      <c r="G17" s="3"/>
      <c r="H17" s="2">
        <f t="shared" si="0"/>
        <v>0</v>
      </c>
      <c r="I17" s="3"/>
      <c r="J17">
        <f>SUM(H17*1000+(E17)/100+(F17)/1000)+0.000001</f>
        <v>9.9999999999999995E-7</v>
      </c>
      <c r="K17">
        <f t="shared" si="2"/>
        <v>0</v>
      </c>
      <c r="M17" t="str">
        <f t="shared" si="3"/>
        <v>Wrek Souls</v>
      </c>
      <c r="N17" s="9">
        <f t="shared" si="4"/>
        <v>0</v>
      </c>
      <c r="O17" s="9">
        <f t="shared" si="5"/>
        <v>1</v>
      </c>
    </row>
    <row r="20" spans="1:15">
      <c r="C20" s="19" t="s">
        <v>15</v>
      </c>
      <c r="D20" s="20"/>
      <c r="E20" s="20"/>
      <c r="F20" s="20"/>
      <c r="G20" s="21"/>
    </row>
    <row r="21" spans="1:15" ht="15.75" thickBot="1"/>
    <row r="22" spans="1:15">
      <c r="C22" s="22" t="s">
        <v>16</v>
      </c>
      <c r="D22" s="23"/>
      <c r="E22" s="23"/>
      <c r="F22" s="23"/>
      <c r="G22" s="23"/>
      <c r="H22" s="24"/>
    </row>
    <row r="23" spans="1:15">
      <c r="C23" s="25" t="s">
        <v>2</v>
      </c>
      <c r="D23" s="26"/>
      <c r="E23" s="12" t="s">
        <v>1</v>
      </c>
      <c r="F23" s="13"/>
      <c r="G23" s="27" t="s">
        <v>17</v>
      </c>
      <c r="H23" s="28"/>
    </row>
    <row r="24" spans="1:15">
      <c r="C24" s="10" t="str">
        <f>VLOOKUP(A7,$B$7:$C$17,2,0)</f>
        <v>A.D.</v>
      </c>
      <c r="D24" s="11"/>
      <c r="E24" s="12">
        <v>1</v>
      </c>
      <c r="F24" s="13"/>
      <c r="G24" s="14">
        <f>VLOOKUP(C24,$C$7:$H$17,6,0)</f>
        <v>0</v>
      </c>
      <c r="H24" s="15"/>
    </row>
    <row r="25" spans="1:15">
      <c r="C25" s="10" t="str">
        <f t="shared" ref="C25:C34" si="6">VLOOKUP(A8,$B$7:$C$17,2,0)</f>
        <v>Aka</v>
      </c>
      <c r="D25" s="11"/>
      <c r="E25" s="12">
        <f>IF(N8=N7,O7,O8)</f>
        <v>1</v>
      </c>
      <c r="F25" s="13"/>
      <c r="G25" s="14">
        <f t="shared" ref="G25:G34" si="7">VLOOKUP(C25,$C$7:$H$17,6,0)</f>
        <v>0</v>
      </c>
      <c r="H25" s="15"/>
    </row>
    <row r="26" spans="1:15">
      <c r="C26" s="10" t="str">
        <f t="shared" si="6"/>
        <v>AsHoles</v>
      </c>
      <c r="D26" s="11"/>
      <c r="E26" s="12">
        <f t="shared" ref="E26:E34" si="8">IF(N9=N8,O8,O9)</f>
        <v>1</v>
      </c>
      <c r="F26" s="13"/>
      <c r="G26" s="14">
        <f t="shared" si="7"/>
        <v>0</v>
      </c>
      <c r="H26" s="15"/>
    </row>
    <row r="27" spans="1:15">
      <c r="C27" s="10" t="str">
        <f t="shared" si="6"/>
        <v>D.A.</v>
      </c>
      <c r="D27" s="11"/>
      <c r="E27" s="12">
        <f t="shared" si="8"/>
        <v>1</v>
      </c>
      <c r="F27" s="13"/>
      <c r="G27" s="14">
        <f t="shared" si="7"/>
        <v>0</v>
      </c>
      <c r="H27" s="15"/>
    </row>
    <row r="28" spans="1:15">
      <c r="C28" s="10" t="str">
        <f t="shared" si="6"/>
        <v>La Roue</v>
      </c>
      <c r="D28" s="11"/>
      <c r="E28" s="12">
        <f t="shared" si="8"/>
        <v>1</v>
      </c>
      <c r="F28" s="13"/>
      <c r="G28" s="14">
        <f t="shared" si="7"/>
        <v>0</v>
      </c>
      <c r="H28" s="15"/>
    </row>
    <row r="29" spans="1:15">
      <c r="C29" s="10" t="str">
        <f t="shared" si="6"/>
        <v>MoonGang</v>
      </c>
      <c r="D29" s="11"/>
      <c r="E29" s="12">
        <f t="shared" si="8"/>
        <v>1</v>
      </c>
      <c r="F29" s="13"/>
      <c r="G29" s="14">
        <f t="shared" si="7"/>
        <v>0</v>
      </c>
      <c r="H29" s="15"/>
    </row>
    <row r="30" spans="1:15">
      <c r="C30" s="10" t="str">
        <f t="shared" si="6"/>
        <v>Mugen</v>
      </c>
      <c r="D30" s="11"/>
      <c r="E30" s="12">
        <f t="shared" si="8"/>
        <v>1</v>
      </c>
      <c r="F30" s="13"/>
      <c r="G30" s="14">
        <f t="shared" si="7"/>
        <v>0</v>
      </c>
      <c r="H30" s="15"/>
    </row>
    <row r="31" spans="1:15">
      <c r="C31" s="10" t="str">
        <f t="shared" si="6"/>
        <v>Nufra Spectrum</v>
      </c>
      <c r="D31" s="11"/>
      <c r="E31" s="12">
        <f t="shared" si="8"/>
        <v>1</v>
      </c>
      <c r="F31" s="13"/>
      <c r="G31" s="14">
        <f t="shared" si="7"/>
        <v>0</v>
      </c>
      <c r="H31" s="15"/>
    </row>
    <row r="32" spans="1:15">
      <c r="C32" s="10" t="str">
        <f t="shared" si="6"/>
        <v>S.H.J</v>
      </c>
      <c r="D32" s="11"/>
      <c r="E32" s="12">
        <f t="shared" si="8"/>
        <v>1</v>
      </c>
      <c r="F32" s="13"/>
      <c r="G32" s="14">
        <f t="shared" si="7"/>
        <v>0</v>
      </c>
      <c r="H32" s="15"/>
    </row>
    <row r="33" spans="3:8">
      <c r="C33" s="10" t="str">
        <f t="shared" si="6"/>
        <v>Stargate</v>
      </c>
      <c r="D33" s="11"/>
      <c r="E33" s="12">
        <f t="shared" si="8"/>
        <v>1</v>
      </c>
      <c r="F33" s="13"/>
      <c r="G33" s="14">
        <f t="shared" si="7"/>
        <v>0</v>
      </c>
      <c r="H33" s="15"/>
    </row>
    <row r="34" spans="3:8">
      <c r="C34" s="10" t="str">
        <f t="shared" si="6"/>
        <v>Wrek Souls</v>
      </c>
      <c r="D34" s="11"/>
      <c r="E34" s="12">
        <f t="shared" si="8"/>
        <v>1</v>
      </c>
      <c r="F34" s="13"/>
      <c r="G34" s="14">
        <f t="shared" si="7"/>
        <v>0</v>
      </c>
      <c r="H34" s="15"/>
    </row>
  </sheetData>
  <dataConsolidate function="countNums"/>
  <mergeCells count="40">
    <mergeCell ref="C1:D1"/>
    <mergeCell ref="C4:G4"/>
    <mergeCell ref="C20:G20"/>
    <mergeCell ref="C28:D28"/>
    <mergeCell ref="E28:F28"/>
    <mergeCell ref="G28:H28"/>
    <mergeCell ref="C22:H22"/>
    <mergeCell ref="C23:D23"/>
    <mergeCell ref="E23:F23"/>
    <mergeCell ref="G23:H23"/>
    <mergeCell ref="C24:D24"/>
    <mergeCell ref="E24:F24"/>
    <mergeCell ref="G24:H24"/>
    <mergeCell ref="G25:H25"/>
    <mergeCell ref="C25:D25"/>
    <mergeCell ref="E25:F25"/>
    <mergeCell ref="G26:H26"/>
    <mergeCell ref="G27:H27"/>
    <mergeCell ref="C29:D29"/>
    <mergeCell ref="E29:F29"/>
    <mergeCell ref="G29:H29"/>
    <mergeCell ref="C26:D26"/>
    <mergeCell ref="C27:D27"/>
    <mergeCell ref="E26:F26"/>
    <mergeCell ref="E27:F27"/>
    <mergeCell ref="C30:D30"/>
    <mergeCell ref="E30:F30"/>
    <mergeCell ref="G30:H30"/>
    <mergeCell ref="C31:D31"/>
    <mergeCell ref="E31:F31"/>
    <mergeCell ref="G31:H31"/>
    <mergeCell ref="C34:D34"/>
    <mergeCell ref="E34:F34"/>
    <mergeCell ref="G34:H34"/>
    <mergeCell ref="C32:D32"/>
    <mergeCell ref="E32:F32"/>
    <mergeCell ref="G32:H32"/>
    <mergeCell ref="C33:D33"/>
    <mergeCell ref="E33:F33"/>
    <mergeCell ref="G33:H33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lynyrd</cp:lastModifiedBy>
  <dcterms:created xsi:type="dcterms:W3CDTF">2010-09-07T05:17:53Z</dcterms:created>
  <dcterms:modified xsi:type="dcterms:W3CDTF">2010-09-07T20:36:02Z</dcterms:modified>
</cp:coreProperties>
</file>