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6" windowWidth="22116" windowHeight="9552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E37" i="1"/>
  <c r="BD37"/>
  <c r="BE36"/>
  <c r="BD36"/>
  <c r="BE35"/>
  <c r="BD35"/>
  <c r="BE34"/>
  <c r="BD34"/>
  <c r="BE33"/>
  <c r="BD33"/>
  <c r="BE32"/>
  <c r="BD32"/>
  <c r="BE31"/>
  <c r="BD31"/>
  <c r="BE30"/>
  <c r="BD30"/>
  <c r="BE29"/>
  <c r="BD29"/>
  <c r="BE28"/>
  <c r="BD28"/>
  <c r="BE27"/>
  <c r="BD27"/>
  <c r="BE26"/>
  <c r="BD26"/>
  <c r="BE25"/>
  <c r="BD25"/>
  <c r="BE24"/>
  <c r="BD24"/>
  <c r="BE23"/>
  <c r="BD23"/>
  <c r="BQ37"/>
  <c r="BP37"/>
  <c r="BO37"/>
  <c r="BN37"/>
  <c r="BM37"/>
  <c r="BL37"/>
  <c r="BK37"/>
  <c r="BJ37"/>
  <c r="BI37"/>
  <c r="BH37"/>
  <c r="BG37"/>
  <c r="BF37"/>
  <c r="K37"/>
  <c r="C37"/>
  <c r="BQ36"/>
  <c r="BP36"/>
  <c r="BO36"/>
  <c r="BN36"/>
  <c r="BM36"/>
  <c r="BL36"/>
  <c r="BK36"/>
  <c r="BJ36"/>
  <c r="BI36"/>
  <c r="BH36"/>
  <c r="BG36"/>
  <c r="BF36"/>
  <c r="K36"/>
  <c r="C36"/>
  <c r="BQ35"/>
  <c r="BP35"/>
  <c r="BO35"/>
  <c r="BN35"/>
  <c r="BM35"/>
  <c r="BL35"/>
  <c r="BK35"/>
  <c r="BJ35"/>
  <c r="BI35"/>
  <c r="BH35"/>
  <c r="BG35"/>
  <c r="BF35"/>
  <c r="K35"/>
  <c r="C35"/>
  <c r="BQ34"/>
  <c r="BP34"/>
  <c r="BO34"/>
  <c r="BN34"/>
  <c r="BM34"/>
  <c r="BL34"/>
  <c r="BK34"/>
  <c r="BJ34"/>
  <c r="BI34"/>
  <c r="BH34"/>
  <c r="BG34"/>
  <c r="BF34"/>
  <c r="K34"/>
  <c r="C34"/>
  <c r="BQ33"/>
  <c r="BP33"/>
  <c r="BO33"/>
  <c r="BN33"/>
  <c r="BM33"/>
  <c r="BL33"/>
  <c r="BK33"/>
  <c r="BJ33"/>
  <c r="BI33"/>
  <c r="BH33"/>
  <c r="BG33"/>
  <c r="BF33"/>
  <c r="K33"/>
  <c r="C33"/>
  <c r="BQ32"/>
  <c r="BP32"/>
  <c r="BO32"/>
  <c r="BN32"/>
  <c r="BM32"/>
  <c r="BL32"/>
  <c r="BK32"/>
  <c r="BJ32"/>
  <c r="BI32"/>
  <c r="BH32"/>
  <c r="BG32"/>
  <c r="BF32"/>
  <c r="K32"/>
  <c r="C32"/>
  <c r="BQ31"/>
  <c r="BP31"/>
  <c r="BO31"/>
  <c r="BN31"/>
  <c r="BM31"/>
  <c r="BL31"/>
  <c r="BK31"/>
  <c r="BJ31"/>
  <c r="BI31"/>
  <c r="BH31"/>
  <c r="BG31"/>
  <c r="BF31"/>
  <c r="K31"/>
  <c r="C31"/>
  <c r="BQ30"/>
  <c r="BP30"/>
  <c r="BO30"/>
  <c r="BN30"/>
  <c r="BM30"/>
  <c r="BL30"/>
  <c r="BK30"/>
  <c r="BJ30"/>
  <c r="BI30"/>
  <c r="BH30"/>
  <c r="BG30"/>
  <c r="BF30"/>
  <c r="K30"/>
  <c r="C30"/>
  <c r="BQ29"/>
  <c r="BP29"/>
  <c r="BO29"/>
  <c r="BN29"/>
  <c r="BM29"/>
  <c r="BL29"/>
  <c r="BK29"/>
  <c r="BJ29"/>
  <c r="BI29"/>
  <c r="BH29"/>
  <c r="BG29"/>
  <c r="BF29"/>
  <c r="K29"/>
  <c r="C29"/>
  <c r="BQ28"/>
  <c r="BP28"/>
  <c r="BO28"/>
  <c r="BN28"/>
  <c r="BM28"/>
  <c r="BL28"/>
  <c r="BK28"/>
  <c r="BJ28"/>
  <c r="BI28"/>
  <c r="BH28"/>
  <c r="BG28"/>
  <c r="BF28"/>
  <c r="K28"/>
  <c r="C28"/>
  <c r="BQ27"/>
  <c r="BP27"/>
  <c r="BO27"/>
  <c r="BN27"/>
  <c r="BM27"/>
  <c r="BL27"/>
  <c r="BK27"/>
  <c r="BJ27"/>
  <c r="BI27"/>
  <c r="BH27"/>
  <c r="BG27"/>
  <c r="BF27"/>
  <c r="K27"/>
  <c r="C27"/>
  <c r="BQ26"/>
  <c r="BP26"/>
  <c r="BO26"/>
  <c r="BN26"/>
  <c r="BM26"/>
  <c r="BL26"/>
  <c r="BK26"/>
  <c r="BJ26"/>
  <c r="BI26"/>
  <c r="BH26"/>
  <c r="BG26"/>
  <c r="BF26"/>
  <c r="K26"/>
  <c r="C26"/>
  <c r="BQ25"/>
  <c r="BP25"/>
  <c r="BO25"/>
  <c r="BN25"/>
  <c r="BM25"/>
  <c r="BL25"/>
  <c r="BK25"/>
  <c r="BJ25"/>
  <c r="BI25"/>
  <c r="BH25"/>
  <c r="BG25"/>
  <c r="BF25"/>
  <c r="K25"/>
  <c r="C25"/>
  <c r="BQ24"/>
  <c r="BP24"/>
  <c r="BO24"/>
  <c r="BN24"/>
  <c r="BM24"/>
  <c r="BL24"/>
  <c r="BK24"/>
  <c r="BJ24"/>
  <c r="BI24"/>
  <c r="BH24"/>
  <c r="BG24"/>
  <c r="BF24"/>
  <c r="K24"/>
  <c r="C24"/>
  <c r="BQ23"/>
  <c r="BP23"/>
  <c r="BO23"/>
  <c r="BN23"/>
  <c r="BM23"/>
  <c r="BL23"/>
  <c r="BK23"/>
  <c r="BJ23"/>
  <c r="BI23"/>
  <c r="BH23"/>
  <c r="BG23"/>
  <c r="BF23"/>
  <c r="K23"/>
  <c r="C23"/>
  <c r="BE5"/>
  <c r="BE6"/>
  <c r="BE7"/>
  <c r="BE8"/>
  <c r="BE9"/>
  <c r="BE10"/>
  <c r="BE11"/>
  <c r="BE12"/>
  <c r="BE13"/>
  <c r="BE14"/>
  <c r="BE15"/>
  <c r="BE16"/>
  <c r="BE17"/>
  <c r="BE18"/>
  <c r="BE4"/>
  <c r="BD5"/>
  <c r="BF5"/>
  <c r="BG5"/>
  <c r="BH5"/>
  <c r="BI5"/>
  <c r="BJ5"/>
  <c r="BK5"/>
  <c r="BL5"/>
  <c r="BM5"/>
  <c r="BN5"/>
  <c r="BO5"/>
  <c r="BP5"/>
  <c r="BQ5"/>
  <c r="BD6"/>
  <c r="BF6"/>
  <c r="BG6"/>
  <c r="BH6"/>
  <c r="BI6"/>
  <c r="BJ6"/>
  <c r="BK6"/>
  <c r="BL6"/>
  <c r="BM6"/>
  <c r="BN6"/>
  <c r="BO6"/>
  <c r="BP6"/>
  <c r="BQ6"/>
  <c r="BD7"/>
  <c r="BF7"/>
  <c r="BG7"/>
  <c r="BH7"/>
  <c r="BI7"/>
  <c r="BJ7"/>
  <c r="BK7"/>
  <c r="BL7"/>
  <c r="BM7"/>
  <c r="BN7"/>
  <c r="BO7"/>
  <c r="BP7"/>
  <c r="BQ7"/>
  <c r="BD8"/>
  <c r="AT5" s="1"/>
  <c r="AT4"/>
  <c r="BF8"/>
  <c r="BG8"/>
  <c r="BH8"/>
  <c r="BI8"/>
  <c r="BJ8"/>
  <c r="AW8" s="1"/>
  <c r="BK8"/>
  <c r="AW4" s="1"/>
  <c r="BL8"/>
  <c r="AX9" s="1"/>
  <c r="BM8"/>
  <c r="BN8"/>
  <c r="BO8"/>
  <c r="BP8"/>
  <c r="AZ4" s="1"/>
  <c r="BQ8"/>
  <c r="BD9"/>
  <c r="BF9"/>
  <c r="BG9"/>
  <c r="BH9"/>
  <c r="BI9"/>
  <c r="BJ9"/>
  <c r="BK9"/>
  <c r="BL9"/>
  <c r="BM9"/>
  <c r="BN9"/>
  <c r="BO9"/>
  <c r="BP9"/>
  <c r="BQ9"/>
  <c r="BD10"/>
  <c r="BF10"/>
  <c r="BG10"/>
  <c r="BH10"/>
  <c r="BI10"/>
  <c r="BJ10"/>
  <c r="BK10"/>
  <c r="BL10"/>
  <c r="BM10"/>
  <c r="BN10"/>
  <c r="BO10"/>
  <c r="BP10"/>
  <c r="BQ10"/>
  <c r="BD11"/>
  <c r="BF11"/>
  <c r="BG11"/>
  <c r="BH11"/>
  <c r="BI11"/>
  <c r="BJ11"/>
  <c r="BK11"/>
  <c r="BL11"/>
  <c r="BM11"/>
  <c r="BN11"/>
  <c r="BO11"/>
  <c r="BP11"/>
  <c r="BQ11"/>
  <c r="BD12"/>
  <c r="BF12"/>
  <c r="AU7" s="1"/>
  <c r="BG12"/>
  <c r="BH12"/>
  <c r="BI12"/>
  <c r="BJ12"/>
  <c r="BK12"/>
  <c r="BL12"/>
  <c r="BM12"/>
  <c r="BN12"/>
  <c r="AY5" s="1"/>
  <c r="BO12"/>
  <c r="BP12"/>
  <c r="BQ12"/>
  <c r="BD13"/>
  <c r="BF13"/>
  <c r="BG13"/>
  <c r="BH13"/>
  <c r="BI13"/>
  <c r="BJ13"/>
  <c r="BK13"/>
  <c r="BL13"/>
  <c r="BM13"/>
  <c r="BN13"/>
  <c r="BO13"/>
  <c r="BP13"/>
  <c r="BQ13"/>
  <c r="BD14"/>
  <c r="BF14"/>
  <c r="BG14"/>
  <c r="BH14"/>
  <c r="BI14"/>
  <c r="BJ14"/>
  <c r="BK14"/>
  <c r="BL14"/>
  <c r="BM14"/>
  <c r="BN14"/>
  <c r="BO14"/>
  <c r="BP14"/>
  <c r="BQ14"/>
  <c r="BD15"/>
  <c r="BF15"/>
  <c r="BG15"/>
  <c r="BH15"/>
  <c r="BI15"/>
  <c r="BJ15"/>
  <c r="BK15"/>
  <c r="BL15"/>
  <c r="BM15"/>
  <c r="BN15"/>
  <c r="BO15"/>
  <c r="BP15"/>
  <c r="BQ15"/>
  <c r="BD16"/>
  <c r="BF16"/>
  <c r="BG16"/>
  <c r="BH16"/>
  <c r="BI16"/>
  <c r="BJ16"/>
  <c r="BK16"/>
  <c r="BL16"/>
  <c r="BM16"/>
  <c r="BN16"/>
  <c r="BO16"/>
  <c r="BP16"/>
  <c r="BQ16"/>
  <c r="BD17"/>
  <c r="BF17"/>
  <c r="BG17"/>
  <c r="BH17"/>
  <c r="BI17"/>
  <c r="BJ17"/>
  <c r="BK17"/>
  <c r="BL17"/>
  <c r="BM17"/>
  <c r="BN17"/>
  <c r="BO17"/>
  <c r="BP17"/>
  <c r="BQ17"/>
  <c r="BD18"/>
  <c r="BF18"/>
  <c r="BG18"/>
  <c r="BH18"/>
  <c r="BI18"/>
  <c r="BJ18"/>
  <c r="BK18"/>
  <c r="BL18"/>
  <c r="BM18"/>
  <c r="BN18"/>
  <c r="BO18"/>
  <c r="BP18"/>
  <c r="BQ18"/>
  <c r="BQ4"/>
  <c r="BP4"/>
  <c r="BO4"/>
  <c r="BN4"/>
  <c r="BM4"/>
  <c r="BL4"/>
  <c r="BK4"/>
  <c r="BJ4"/>
  <c r="BI4"/>
  <c r="BH4"/>
  <c r="BG4"/>
  <c r="BF4"/>
  <c r="BD4"/>
  <c r="K18"/>
  <c r="K17"/>
  <c r="K16"/>
  <c r="K15"/>
  <c r="K14"/>
  <c r="K13"/>
  <c r="K12"/>
  <c r="K11"/>
  <c r="K10"/>
  <c r="K9"/>
  <c r="K8"/>
  <c r="K7"/>
  <c r="K6"/>
  <c r="K5"/>
  <c r="K4"/>
  <c r="C18"/>
  <c r="C17"/>
  <c r="C16"/>
  <c r="C15"/>
  <c r="C14"/>
  <c r="C13"/>
  <c r="C12"/>
  <c r="C11"/>
  <c r="C10"/>
  <c r="C9"/>
  <c r="C8"/>
  <c r="C7"/>
  <c r="C6"/>
  <c r="C5"/>
  <c r="C4"/>
  <c r="AW28" l="1"/>
  <c r="AV28"/>
  <c r="AW27"/>
  <c r="AZ24"/>
  <c r="AY25"/>
  <c r="AX26"/>
  <c r="AZ23"/>
  <c r="AY24"/>
  <c r="AX25"/>
  <c r="AW26"/>
  <c r="AV27"/>
  <c r="AU28"/>
  <c r="AY23"/>
  <c r="AX24"/>
  <c r="AW25"/>
  <c r="AV26"/>
  <c r="AU27"/>
  <c r="AT28"/>
  <c r="AX23"/>
  <c r="AW24"/>
  <c r="AV25"/>
  <c r="AU26"/>
  <c r="AT27"/>
  <c r="AU25"/>
  <c r="AT26"/>
  <c r="AZ28"/>
  <c r="AV24"/>
  <c r="AV23"/>
  <c r="AU24"/>
  <c r="AT25"/>
  <c r="AZ27"/>
  <c r="AY28"/>
  <c r="AU23"/>
  <c r="AT24"/>
  <c r="AZ26"/>
  <c r="AY27"/>
  <c r="BA27" s="1"/>
  <c r="AX28"/>
  <c r="AW23"/>
  <c r="AT23"/>
  <c r="AZ25"/>
  <c r="BA25" s="1"/>
  <c r="AY26"/>
  <c r="BA26" s="1"/>
  <c r="AX27"/>
  <c r="AU4"/>
  <c r="AU6"/>
  <c r="AY9"/>
  <c r="AV7"/>
  <c r="AV8"/>
  <c r="AZ6"/>
  <c r="AT6"/>
  <c r="AX4"/>
  <c r="AZ9"/>
  <c r="BA9" s="1"/>
  <c r="AW9"/>
  <c r="AY4"/>
  <c r="BA4" s="1"/>
  <c r="AZ5"/>
  <c r="AT7"/>
  <c r="AU8"/>
  <c r="AV9"/>
  <c r="AT8"/>
  <c r="AU9"/>
  <c r="AX5"/>
  <c r="AY6"/>
  <c r="BA6" s="1"/>
  <c r="BB5" s="1"/>
  <c r="BC5" s="1"/>
  <c r="AZ7"/>
  <c r="AT9"/>
  <c r="BB9" s="1"/>
  <c r="BC9" s="1"/>
  <c r="AV4"/>
  <c r="AW5"/>
  <c r="AX6"/>
  <c r="AY7"/>
  <c r="AZ8"/>
  <c r="BA5"/>
  <c r="AV5"/>
  <c r="AW6"/>
  <c r="AX7"/>
  <c r="AY8"/>
  <c r="AU5"/>
  <c r="AV6"/>
  <c r="AW7"/>
  <c r="AX8"/>
  <c r="BA24" l="1"/>
  <c r="BB23" s="1"/>
  <c r="BC23" s="1"/>
  <c r="BB25"/>
  <c r="BC25" s="1"/>
  <c r="BB24"/>
  <c r="BC24" s="1"/>
  <c r="BB28"/>
  <c r="BC28" s="1"/>
  <c r="BA28"/>
  <c r="BB27" s="1"/>
  <c r="BC27" s="1"/>
  <c r="BB26"/>
  <c r="BC26" s="1"/>
  <c r="BA23"/>
  <c r="BA8"/>
  <c r="BB7" s="1"/>
  <c r="BC7" s="1"/>
  <c r="BB4"/>
  <c r="BC4" s="1"/>
  <c r="BA7"/>
  <c r="BB6" s="1"/>
  <c r="BC6" s="1"/>
  <c r="BB8"/>
  <c r="BC8" s="1"/>
  <c r="AS23" l="1"/>
  <c r="AL23" s="1"/>
  <c r="Q23" s="1"/>
  <c r="AS27"/>
  <c r="AL27" s="1"/>
  <c r="AS24"/>
  <c r="AL24" s="1"/>
  <c r="AS28"/>
  <c r="AL28" s="1"/>
  <c r="AS26"/>
  <c r="AL26" s="1"/>
  <c r="AS25"/>
  <c r="AL25" s="1"/>
  <c r="BR25" s="1"/>
  <c r="BS25" s="1"/>
  <c r="AS5"/>
  <c r="AL5" s="1"/>
  <c r="AS6"/>
  <c r="AL6" s="1"/>
  <c r="AS4"/>
  <c r="AL4" s="1"/>
  <c r="BR9" s="1"/>
  <c r="BS9" s="1"/>
  <c r="AS8"/>
  <c r="AL8" s="1"/>
  <c r="AS9"/>
  <c r="AL9" s="1"/>
  <c r="AS7"/>
  <c r="AL7" s="1"/>
  <c r="Q24" l="1"/>
  <c r="AD24" s="1"/>
  <c r="BR23"/>
  <c r="BS23" s="1"/>
  <c r="Q26"/>
  <c r="X26" s="1"/>
  <c r="BR24"/>
  <c r="BS24" s="1"/>
  <c r="BR27"/>
  <c r="BS27" s="1"/>
  <c r="Q27"/>
  <c r="AD27" s="1"/>
  <c r="Q28"/>
  <c r="AC28" s="1"/>
  <c r="BR28"/>
  <c r="BS28" s="1"/>
  <c r="Q25"/>
  <c r="Z25" s="1"/>
  <c r="X27"/>
  <c r="Z27"/>
  <c r="BR26"/>
  <c r="BS26" s="1"/>
  <c r="Z23"/>
  <c r="Y23"/>
  <c r="AA23"/>
  <c r="AC23"/>
  <c r="AB23"/>
  <c r="AD23"/>
  <c r="AE23"/>
  <c r="X23"/>
  <c r="BR7"/>
  <c r="BS7" s="1"/>
  <c r="Q9"/>
  <c r="X9" s="1"/>
  <c r="BR5"/>
  <c r="BS5" s="1"/>
  <c r="Q5"/>
  <c r="Y5" s="1"/>
  <c r="BR8"/>
  <c r="BS8" s="1"/>
  <c r="Q6"/>
  <c r="AB6" s="1"/>
  <c r="Q7"/>
  <c r="BR4"/>
  <c r="BS4" s="1"/>
  <c r="Q8"/>
  <c r="Q4"/>
  <c r="BR6"/>
  <c r="BS6" s="1"/>
  <c r="AB28" l="1"/>
  <c r="AD28"/>
  <c r="AE28"/>
  <c r="X25"/>
  <c r="AE24"/>
  <c r="AA25"/>
  <c r="Y24"/>
  <c r="AB25"/>
  <c r="AB24"/>
  <c r="AC25"/>
  <c r="X24"/>
  <c r="AE26"/>
  <c r="Z24"/>
  <c r="Y26"/>
  <c r="AA24"/>
  <c r="AA26"/>
  <c r="AC24"/>
  <c r="BT25"/>
  <c r="W26" s="1"/>
  <c r="AB26"/>
  <c r="AE25"/>
  <c r="Z26"/>
  <c r="Y27"/>
  <c r="AA27"/>
  <c r="AD25"/>
  <c r="AC26"/>
  <c r="AC27"/>
  <c r="AD26"/>
  <c r="Y25"/>
  <c r="AE27"/>
  <c r="X28"/>
  <c r="Y28"/>
  <c r="Z28"/>
  <c r="AA28"/>
  <c r="AB27"/>
  <c r="BT28"/>
  <c r="BT27"/>
  <c r="W28" s="1"/>
  <c r="BT23"/>
  <c r="W24" s="1"/>
  <c r="BT24"/>
  <c r="W25" s="1"/>
  <c r="BT26"/>
  <c r="W27" s="1"/>
  <c r="AE6"/>
  <c r="X6"/>
  <c r="AB5"/>
  <c r="BT7"/>
  <c r="AA6"/>
  <c r="AC6"/>
  <c r="Y6"/>
  <c r="AD6"/>
  <c r="Z6"/>
  <c r="Z5"/>
  <c r="AA5"/>
  <c r="Y9"/>
  <c r="Z9"/>
  <c r="AC5"/>
  <c r="AA9"/>
  <c r="AE5"/>
  <c r="AB9"/>
  <c r="AD5"/>
  <c r="X5"/>
  <c r="AC9"/>
  <c r="AD9"/>
  <c r="AE9"/>
  <c r="BT6"/>
  <c r="W6" s="1"/>
  <c r="AE7"/>
  <c r="X7"/>
  <c r="Y7"/>
  <c r="Z7"/>
  <c r="AA7"/>
  <c r="AB7"/>
  <c r="AC7"/>
  <c r="AD7"/>
  <c r="AE4"/>
  <c r="X4"/>
  <c r="Y4"/>
  <c r="Z4"/>
  <c r="AA4"/>
  <c r="AB4"/>
  <c r="AC4"/>
  <c r="AD4"/>
  <c r="BT8"/>
  <c r="BT4"/>
  <c r="BT5"/>
  <c r="W5" s="1"/>
  <c r="AE8"/>
  <c r="X8"/>
  <c r="Y8"/>
  <c r="Z8"/>
  <c r="AA8"/>
  <c r="AB8"/>
  <c r="AC8"/>
  <c r="AD8"/>
  <c r="BT9"/>
  <c r="W9" l="1"/>
  <c r="W8"/>
  <c r="W7"/>
</calcChain>
</file>

<file path=xl/sharedStrings.xml><?xml version="1.0" encoding="utf-8"?>
<sst xmlns="http://schemas.openxmlformats.org/spreadsheetml/2006/main" count="108" uniqueCount="32">
  <si>
    <t>R</t>
  </si>
  <si>
    <t>Pts</t>
  </si>
  <si>
    <t>j</t>
  </si>
  <si>
    <t>G</t>
  </si>
  <si>
    <t>J</t>
  </si>
  <si>
    <t>N</t>
  </si>
  <si>
    <t>P</t>
  </si>
  <si>
    <t>B +</t>
  </si>
  <si>
    <t>B -</t>
  </si>
  <si>
    <t>Diff</t>
  </si>
  <si>
    <t>Heure</t>
  </si>
  <si>
    <t>Equipes</t>
  </si>
  <si>
    <t>Bts</t>
  </si>
  <si>
    <t>GROUPE  1</t>
  </si>
  <si>
    <t>CLASSEMENT  GROUPE  1</t>
  </si>
  <si>
    <t>AA</t>
  </si>
  <si>
    <t>BB</t>
  </si>
  <si>
    <t>CC</t>
  </si>
  <si>
    <t>DD</t>
  </si>
  <si>
    <t>EE</t>
  </si>
  <si>
    <t>FF</t>
  </si>
  <si>
    <t>%</t>
  </si>
  <si>
    <t>B+</t>
  </si>
  <si>
    <t>B-</t>
  </si>
  <si>
    <t>GROUPE  2</t>
  </si>
  <si>
    <t>CLASSEMENT  GROUPE  2</t>
  </si>
  <si>
    <t>GG</t>
  </si>
  <si>
    <t>HH</t>
  </si>
  <si>
    <t>II</t>
  </si>
  <si>
    <t>JJ</t>
  </si>
  <si>
    <t>KK</t>
  </si>
  <si>
    <t>LL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</si>
</sst>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T37"/>
  <sheetViews>
    <sheetView tabSelected="1" workbookViewId="0">
      <selection activeCell="AP33" sqref="AP33"/>
    </sheetView>
  </sheetViews>
  <sheetFormatPr baseColWidth="10" defaultColWidth="5.77734375" defaultRowHeight="12.45" customHeight="1"/>
  <cols>
    <col min="1" max="53" width="5.77734375" style="1"/>
    <col min="54" max="54" width="11.77734375" style="1" customWidth="1"/>
    <col min="55" max="55" width="11.6640625" style="1" customWidth="1"/>
    <col min="56" max="69" width="5.77734375" style="1"/>
    <col min="70" max="70" width="40.21875" style="1" customWidth="1"/>
    <col min="71" max="71" width="17.5546875" style="1" customWidth="1"/>
    <col min="72" max="16384" width="5.77734375" style="1"/>
  </cols>
  <sheetData>
    <row r="1" spans="1:72" ht="12.45" customHeight="1">
      <c r="A1" s="6" t="s">
        <v>13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 t="s">
        <v>14</v>
      </c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M1" s="7" t="s">
        <v>14</v>
      </c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</row>
    <row r="2" spans="1:72" ht="12.45" customHeight="1">
      <c r="A2" s="6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</row>
    <row r="3" spans="1:72" ht="12.45" customHeight="1">
      <c r="A3" s="4" t="s">
        <v>10</v>
      </c>
      <c r="B3" s="4"/>
      <c r="C3" s="4" t="s">
        <v>11</v>
      </c>
      <c r="D3" s="4"/>
      <c r="E3" s="4"/>
      <c r="F3" s="4"/>
      <c r="G3" s="4"/>
      <c r="H3" s="4"/>
      <c r="I3" s="1" t="s">
        <v>12</v>
      </c>
      <c r="J3" s="1" t="s">
        <v>12</v>
      </c>
      <c r="K3" s="4" t="s">
        <v>11</v>
      </c>
      <c r="L3" s="4"/>
      <c r="M3" s="4"/>
      <c r="N3" s="4"/>
      <c r="O3" s="4"/>
      <c r="P3" s="4"/>
      <c r="Q3" s="4" t="s">
        <v>11</v>
      </c>
      <c r="R3" s="4"/>
      <c r="S3" s="4"/>
      <c r="T3" s="4"/>
      <c r="U3" s="4"/>
      <c r="V3" s="4"/>
      <c r="W3" s="1" t="s">
        <v>0</v>
      </c>
      <c r="X3" s="1" t="s">
        <v>1</v>
      </c>
      <c r="Y3" s="1" t="s">
        <v>4</v>
      </c>
      <c r="Z3" s="1" t="s">
        <v>3</v>
      </c>
      <c r="AA3" s="1" t="s">
        <v>5</v>
      </c>
      <c r="AB3" s="1" t="s">
        <v>6</v>
      </c>
      <c r="AC3" s="1" t="s">
        <v>7</v>
      </c>
      <c r="AD3" s="1" t="s">
        <v>8</v>
      </c>
      <c r="AE3" s="1" t="s">
        <v>9</v>
      </c>
      <c r="AL3" s="1" t="s">
        <v>0</v>
      </c>
      <c r="AM3" s="5" t="s">
        <v>11</v>
      </c>
      <c r="AN3" s="5"/>
      <c r="AO3" s="5"/>
      <c r="AP3" s="5"/>
      <c r="AQ3" s="5"/>
      <c r="AR3" s="5"/>
      <c r="AS3" s="2" t="s">
        <v>0</v>
      </c>
      <c r="AT3" s="2" t="s">
        <v>1</v>
      </c>
      <c r="AU3" s="2" t="s">
        <v>4</v>
      </c>
      <c r="AV3" s="2" t="s">
        <v>3</v>
      </c>
      <c r="AW3" s="2" t="s">
        <v>5</v>
      </c>
      <c r="AX3" s="2" t="s">
        <v>6</v>
      </c>
      <c r="AY3" s="2" t="s">
        <v>7</v>
      </c>
      <c r="AZ3" s="2" t="s">
        <v>8</v>
      </c>
      <c r="BA3" s="2" t="s">
        <v>9</v>
      </c>
      <c r="BB3" s="1" t="s">
        <v>21</v>
      </c>
      <c r="BC3" s="1" t="s">
        <v>21</v>
      </c>
      <c r="BD3" s="1" t="s">
        <v>1</v>
      </c>
      <c r="BE3" s="1" t="s">
        <v>1</v>
      </c>
      <c r="BF3" s="1" t="s">
        <v>2</v>
      </c>
      <c r="BG3" s="1" t="s">
        <v>2</v>
      </c>
      <c r="BH3" s="1" t="s">
        <v>3</v>
      </c>
      <c r="BI3" s="1" t="s">
        <v>3</v>
      </c>
      <c r="BJ3" s="1" t="s">
        <v>5</v>
      </c>
      <c r="BK3" s="1" t="s">
        <v>5</v>
      </c>
      <c r="BL3" s="1" t="s">
        <v>6</v>
      </c>
      <c r="BM3" s="1" t="s">
        <v>6</v>
      </c>
      <c r="BN3" s="1" t="s">
        <v>22</v>
      </c>
      <c r="BO3" s="1" t="s">
        <v>22</v>
      </c>
      <c r="BP3" s="1" t="s">
        <v>23</v>
      </c>
      <c r="BQ3" s="1" t="s">
        <v>23</v>
      </c>
      <c r="BR3" s="1" t="s">
        <v>11</v>
      </c>
      <c r="BS3" s="1" t="s">
        <v>21</v>
      </c>
      <c r="BT3" s="1" t="s">
        <v>0</v>
      </c>
    </row>
    <row r="4" spans="1:72" ht="12.45" customHeight="1">
      <c r="A4" s="4"/>
      <c r="B4" s="4"/>
      <c r="C4" s="4" t="str">
        <f>AM5</f>
        <v>BB</v>
      </c>
      <c r="D4" s="4"/>
      <c r="E4" s="4"/>
      <c r="F4" s="4"/>
      <c r="G4" s="4"/>
      <c r="H4" s="4"/>
      <c r="K4" s="4" t="str">
        <f>AM4</f>
        <v>AA</v>
      </c>
      <c r="L4" s="4"/>
      <c r="M4" s="4"/>
      <c r="N4" s="4"/>
      <c r="O4" s="4"/>
      <c r="P4" s="4"/>
      <c r="Q4" s="4" t="str">
        <f>VLOOKUP(AK4,AL4:AR9,2,0)</f>
        <v>AA</v>
      </c>
      <c r="R4" s="4"/>
      <c r="S4" s="4"/>
      <c r="T4" s="4"/>
      <c r="U4" s="4"/>
      <c r="V4" s="4"/>
      <c r="W4" s="1">
        <v>1</v>
      </c>
      <c r="X4" s="1">
        <f>VLOOKUP(Q4,AM4:BA9,8,0)</f>
        <v>0</v>
      </c>
      <c r="Y4" s="1">
        <f>VLOOKUP(Q4,AM4:BA9,9,0)</f>
        <v>0</v>
      </c>
      <c r="Z4" s="1">
        <f>VLOOKUP(Q4,AM4:BA9,10,0)</f>
        <v>0</v>
      </c>
      <c r="AA4" s="1">
        <f>VLOOKUP(Q4,AM4:BA9,11,0)</f>
        <v>0</v>
      </c>
      <c r="AB4" s="1">
        <f>VLOOKUP(Q4,AM4:BA9,12,0)</f>
        <v>0</v>
      </c>
      <c r="AC4" s="1">
        <f>VLOOKUP(Q4,AM4:BA9,13,0)</f>
        <v>0</v>
      </c>
      <c r="AD4" s="1">
        <f>VLOOKUP(Q4,AM4:BA9,14,0)</f>
        <v>0</v>
      </c>
      <c r="AE4" s="1">
        <f>VLOOKUP(Q4,AM4:BA9,15,0)</f>
        <v>0</v>
      </c>
      <c r="AK4" s="1">
        <v>1</v>
      </c>
      <c r="AL4" s="1">
        <f>AS4</f>
        <v>1</v>
      </c>
      <c r="AM4" s="5" t="s">
        <v>15</v>
      </c>
      <c r="AN4" s="5"/>
      <c r="AO4" s="5"/>
      <c r="AP4" s="5"/>
      <c r="AQ4" s="5"/>
      <c r="AR4" s="5"/>
      <c r="AS4" s="2">
        <f>RANK(BC4,BC4:BC9)</f>
        <v>1</v>
      </c>
      <c r="AT4" s="2">
        <f>SUMPRODUCT((C4:H18=AM4)*(BD4:BD18))+SUMPRODUCT((K4:P18=AM4)*(BE4:BE18))</f>
        <v>0</v>
      </c>
      <c r="AU4" s="2">
        <f>SUMPRODUCT((C4:H18=AM4)*(BF4:BF18))+SUMPRODUCT((K4:P18=AM4)*(BG4:BG18))</f>
        <v>0</v>
      </c>
      <c r="AV4" s="2">
        <f>SUMPRODUCT((C4:H18=AM4)*(BH4:BH18))+SUMPRODUCT((K4:P18=AM4)*(BI4:BI18))</f>
        <v>0</v>
      </c>
      <c r="AW4" s="2">
        <f>SUMPRODUCT((C4:H18=AM4)*(BJ4:BJ18))+SUMPRODUCT((K4:P18=AM4)*(BK4:BK18))</f>
        <v>0</v>
      </c>
      <c r="AX4" s="2">
        <f>SUMPRODUCT((C4:H18=AM4)*(BL4:BL18))+SUMPRODUCT((K4:P18=AM4)*(BM4:BM18))</f>
        <v>0</v>
      </c>
      <c r="AY4" s="2">
        <f>SUMPRODUCT((C4:H18=AM4)*(BN4:BN18))+SUMPRODUCT((K4:P18=AM4)*(BO4:BO18))</f>
        <v>0</v>
      </c>
      <c r="AZ4" s="2">
        <f>SUMPRODUCT((C4:H18=AM4)*(BP4:BP18))+SUMPRODUCT((K4:P18=AM4)*(BQ4:BQ18))</f>
        <v>0</v>
      </c>
      <c r="BA4" s="2">
        <f>AY4-AZ4</f>
        <v>0</v>
      </c>
      <c r="BB4" s="1">
        <f>SUM(AT4*1000+(BA5)/100+(AY4)/10)</f>
        <v>0</v>
      </c>
      <c r="BC4" s="1">
        <f>BB4+0.000006</f>
        <v>6.0000000000000002E-6</v>
      </c>
      <c r="BD4" s="1">
        <f>IF(I4="",0,IF(I4&gt;J4,3,IF(I4=J4,1,IF(I4&lt;J4,0))))</f>
        <v>0</v>
      </c>
      <c r="BE4" s="1">
        <f>IF(J4="",0,IF(J4&gt;I4,3,IF(J4=I4,1,IF(J4&lt;I4,0))))</f>
        <v>0</v>
      </c>
      <c r="BF4" s="1">
        <f>IF(I4="",0,1)</f>
        <v>0</v>
      </c>
      <c r="BG4" s="1">
        <f>IF(J4="",0,1)</f>
        <v>0</v>
      </c>
      <c r="BH4" s="1" t="b">
        <f>IF(I4&lt;&gt;"",IF(I4&gt;J4,1))</f>
        <v>0</v>
      </c>
      <c r="BI4" s="1" t="b">
        <f>IF(J4&lt;&gt;"",IF(J4&gt;I4,1))</f>
        <v>0</v>
      </c>
      <c r="BJ4" s="1" t="b">
        <f>IF(I4&lt;&gt;"",IF(I4=J4,1))</f>
        <v>0</v>
      </c>
      <c r="BK4" s="1" t="b">
        <f>IF(J4&lt;&gt;"",IF(J4=I4,1))</f>
        <v>0</v>
      </c>
      <c r="BL4" s="1" t="b">
        <f>IF(I4&lt;&gt;"",IF(I4&lt;J4,1))</f>
        <v>0</v>
      </c>
      <c r="BM4" s="1" t="b">
        <f>IF(J4&lt;&gt;"",IF(J4&lt;I4,1))</f>
        <v>0</v>
      </c>
      <c r="BN4" s="1">
        <f>I4</f>
        <v>0</v>
      </c>
      <c r="BO4" s="1">
        <f>J4</f>
        <v>0</v>
      </c>
      <c r="BP4" s="1">
        <f>J4</f>
        <v>0</v>
      </c>
      <c r="BQ4" s="1">
        <f>I4</f>
        <v>0</v>
      </c>
      <c r="BR4" s="1" t="str">
        <f>VLOOKUP(AK4,AL4:AR9,2,0)</f>
        <v>AA</v>
      </c>
      <c r="BS4" s="1">
        <f>VLOOKUP(BR4,AM4:BB9,16,0)</f>
        <v>0</v>
      </c>
      <c r="BT4" s="1">
        <f>RANK(BS4,BS4:BS9)</f>
        <v>1</v>
      </c>
    </row>
    <row r="5" spans="1:72" ht="12.45" customHeight="1">
      <c r="A5" s="4"/>
      <c r="B5" s="4"/>
      <c r="C5" s="4" t="str">
        <f>AM6</f>
        <v>CC</v>
      </c>
      <c r="D5" s="4"/>
      <c r="E5" s="4"/>
      <c r="F5" s="4"/>
      <c r="G5" s="4"/>
      <c r="H5" s="4"/>
      <c r="K5" s="4" t="str">
        <f>AM9</f>
        <v>FF</v>
      </c>
      <c r="L5" s="4"/>
      <c r="M5" s="4"/>
      <c r="N5" s="4"/>
      <c r="O5" s="4"/>
      <c r="P5" s="4"/>
      <c r="Q5" s="4" t="str">
        <f>VLOOKUP(AK5,AL4:AR9,2,0)</f>
        <v>BB</v>
      </c>
      <c r="R5" s="4"/>
      <c r="S5" s="4"/>
      <c r="T5" s="4"/>
      <c r="U5" s="4"/>
      <c r="V5" s="4"/>
      <c r="W5" s="1">
        <f>IF(BS5=BS4,BT4,BT5)</f>
        <v>1</v>
      </c>
      <c r="X5" s="1">
        <f>VLOOKUP(Q5,AM4:BA9,8,0)</f>
        <v>0</v>
      </c>
      <c r="Y5" s="1">
        <f>VLOOKUP(Q5,AM4:BA9,9,0)</f>
        <v>0</v>
      </c>
      <c r="Z5" s="1">
        <f>VLOOKUP(Q5,AM4:BA9,10,0)</f>
        <v>0</v>
      </c>
      <c r="AA5" s="1">
        <f>VLOOKUP(Q5,AM4:BA9,11,0)</f>
        <v>0</v>
      </c>
      <c r="AB5" s="1">
        <f>VLOOKUP(Q5,AM4:BA9,12,0)</f>
        <v>0</v>
      </c>
      <c r="AC5" s="1">
        <f>VLOOKUP(Q5,AM4:BA9,13,0)</f>
        <v>0</v>
      </c>
      <c r="AD5" s="1">
        <f>VLOOKUP(Q5,AM4:BA9,14,0)</f>
        <v>0</v>
      </c>
      <c r="AE5" s="1">
        <f>VLOOKUP(Q5,AM4:BA9,15,0)</f>
        <v>0</v>
      </c>
      <c r="AK5" s="1">
        <v>2</v>
      </c>
      <c r="AL5" s="1">
        <f t="shared" ref="AL5:AL9" si="0">AS5</f>
        <v>2</v>
      </c>
      <c r="AM5" s="5" t="s">
        <v>16</v>
      </c>
      <c r="AN5" s="5"/>
      <c r="AO5" s="5"/>
      <c r="AP5" s="5"/>
      <c r="AQ5" s="5"/>
      <c r="AR5" s="5"/>
      <c r="AS5" s="2">
        <f>RANK(BC5,BC4:BC9)</f>
        <v>2</v>
      </c>
      <c r="AT5" s="2">
        <f>SUMPRODUCT((C4:H18=AM5)*(BD4:BD18))+SUMPRODUCT((K4:P18=AM5)*(BE4:BE18))</f>
        <v>0</v>
      </c>
      <c r="AU5" s="2">
        <f>SUMPRODUCT((C4:H18=AM5)*(BF4:BF18))+SUMPRODUCT((K4:P18=AM5)*(BG4:BG18))</f>
        <v>0</v>
      </c>
      <c r="AV5" s="2">
        <f>SUMPRODUCT((C4:H18=AM5)*(BH4:BH18))+SUMPRODUCT((K4:P18=AM5)*(BI4:BI18))</f>
        <v>0</v>
      </c>
      <c r="AW5" s="2">
        <f>SUMPRODUCT((C4:H18=AM5)*(BJ4:BJ18))+SUMPRODUCT((K4:P18=AM5)*(BK4:BK18))</f>
        <v>0</v>
      </c>
      <c r="AX5" s="2">
        <f>SUMPRODUCT((C4:H18=AM5)*(BL4:BL18))+SUMPRODUCT((K4:P18=AM5)*(BM4:BM18))</f>
        <v>0</v>
      </c>
      <c r="AY5" s="2">
        <f>SUMPRODUCT((C4:H18=AM5)*(BN4:BN18))+SUMPRODUCT((K4:P18=AM5)*(BO4:BO18))</f>
        <v>0</v>
      </c>
      <c r="AZ5" s="2">
        <f>SUMPRODUCT((C4:H18=AM5)*(BP4:BP18))+SUMPRODUCT((K4:P18=AM5)*(BQ4:BQ18))</f>
        <v>0</v>
      </c>
      <c r="BA5" s="2">
        <f t="shared" ref="BA5:BA9" si="1">AY5-AZ5</f>
        <v>0</v>
      </c>
      <c r="BB5" s="1">
        <f t="shared" ref="BB5:BB9" si="2">SUM(AT5*1000+(BA6)/100+(AY5)/10)</f>
        <v>0</v>
      </c>
      <c r="BC5" s="1">
        <f>BB5+0.000005</f>
        <v>5.0000000000000004E-6</v>
      </c>
      <c r="BD5" s="1">
        <f t="shared" ref="BD5:BD18" si="3">IF(I5="",0,IF(I5&gt;J5,3,IF(I5=J5,1,IF(I5&lt;J5,0))))</f>
        <v>0</v>
      </c>
      <c r="BE5" s="1">
        <f t="shared" ref="BE5:BE18" si="4">IF(J5="",0,IF(J5&gt;I5,3,IF(J5=I5,1,IF(J5&lt;I5,0))))</f>
        <v>0</v>
      </c>
      <c r="BF5" s="1">
        <f t="shared" ref="BF5:BF18" si="5">IF(I5="",0,1)</f>
        <v>0</v>
      </c>
      <c r="BG5" s="1">
        <f t="shared" ref="BG5:BG18" si="6">IF(J5="",0,1)</f>
        <v>0</v>
      </c>
      <c r="BH5" s="1" t="b">
        <f t="shared" ref="BH5:BH18" si="7">IF(I5&lt;&gt;"",IF(I5&gt;J5,1))</f>
        <v>0</v>
      </c>
      <c r="BI5" s="1" t="b">
        <f t="shared" ref="BI5:BI18" si="8">IF(J5&lt;&gt;"",IF(J5&gt;I5,1))</f>
        <v>0</v>
      </c>
      <c r="BJ5" s="1" t="b">
        <f t="shared" ref="BJ5:BJ18" si="9">IF(I5&lt;&gt;"",IF(I5=J5,1))</f>
        <v>0</v>
      </c>
      <c r="BK5" s="1" t="b">
        <f t="shared" ref="BK5:BK18" si="10">IF(J5&lt;&gt;"",IF(J5=I5,1))</f>
        <v>0</v>
      </c>
      <c r="BL5" s="1" t="b">
        <f t="shared" ref="BL5:BL18" si="11">IF(I5&lt;&gt;"",IF(I5&lt;J5,1))</f>
        <v>0</v>
      </c>
      <c r="BM5" s="1" t="b">
        <f t="shared" ref="BM5:BM18" si="12">IF(J5&lt;&gt;"",IF(J5&lt;I5,1))</f>
        <v>0</v>
      </c>
      <c r="BN5" s="1">
        <f t="shared" ref="BN5:BN18" si="13">I5</f>
        <v>0</v>
      </c>
      <c r="BO5" s="1">
        <f t="shared" ref="BO5:BO18" si="14">J5</f>
        <v>0</v>
      </c>
      <c r="BP5" s="1">
        <f t="shared" ref="BP5:BP18" si="15">J5</f>
        <v>0</v>
      </c>
      <c r="BQ5" s="1">
        <f t="shared" ref="BQ5:BQ18" si="16">I5</f>
        <v>0</v>
      </c>
      <c r="BR5" s="1" t="str">
        <f>VLOOKUP(AK5,AL4:AR9,2,0)</f>
        <v>BB</v>
      </c>
      <c r="BS5" s="1">
        <f>VLOOKUP(BR5,AM4:BB9,16,0)</f>
        <v>0</v>
      </c>
      <c r="BT5" s="1">
        <f>RANK(BS5,BS4:BS9)</f>
        <v>1</v>
      </c>
    </row>
    <row r="6" spans="1:72" ht="12.45" customHeight="1">
      <c r="A6" s="4"/>
      <c r="B6" s="4"/>
      <c r="C6" s="4" t="str">
        <f>AM8</f>
        <v>EE</v>
      </c>
      <c r="D6" s="4"/>
      <c r="E6" s="4"/>
      <c r="F6" s="4"/>
      <c r="G6" s="4"/>
      <c r="H6" s="4"/>
      <c r="K6" s="4" t="str">
        <f>AM7</f>
        <v>DD</v>
      </c>
      <c r="L6" s="4"/>
      <c r="M6" s="4"/>
      <c r="N6" s="4"/>
      <c r="O6" s="4"/>
      <c r="P6" s="4"/>
      <c r="Q6" s="4" t="str">
        <f>VLOOKUP(AK6,AL4:AR9,2,0)</f>
        <v>CC</v>
      </c>
      <c r="R6" s="4"/>
      <c r="S6" s="4"/>
      <c r="T6" s="4"/>
      <c r="U6" s="4"/>
      <c r="V6" s="4"/>
      <c r="W6" s="1">
        <f t="shared" ref="W6:W9" si="17">IF(BS6=BS5,BT5,BT6)</f>
        <v>1</v>
      </c>
      <c r="X6" s="1">
        <f>VLOOKUP(Q6,AM4:BA9,8,0)</f>
        <v>0</v>
      </c>
      <c r="Y6" s="1">
        <f>VLOOKUP(Q6,AM4:BA9,9,0)</f>
        <v>0</v>
      </c>
      <c r="Z6" s="1">
        <f>VLOOKUP(Q6,AM4:BA9,10,0)</f>
        <v>0</v>
      </c>
      <c r="AA6" s="1">
        <f>VLOOKUP(Q6,AM4:BA9,11,0)</f>
        <v>0</v>
      </c>
      <c r="AB6" s="1">
        <f>VLOOKUP(Q6,AM4:BA9,12,0)</f>
        <v>0</v>
      </c>
      <c r="AC6" s="1">
        <f>VLOOKUP(Q6,AM4:BA9,13,0)</f>
        <v>0</v>
      </c>
      <c r="AD6" s="1">
        <f>VLOOKUP(Q6,AM4:BA9,14,0)</f>
        <v>0</v>
      </c>
      <c r="AE6" s="1">
        <f>VLOOKUP(Q6,AM4:BA9,15,0)</f>
        <v>0</v>
      </c>
      <c r="AK6" s="1">
        <v>3</v>
      </c>
      <c r="AL6" s="1">
        <f t="shared" si="0"/>
        <v>3</v>
      </c>
      <c r="AM6" s="5" t="s">
        <v>17</v>
      </c>
      <c r="AN6" s="5"/>
      <c r="AO6" s="5"/>
      <c r="AP6" s="5"/>
      <c r="AQ6" s="5"/>
      <c r="AR6" s="5"/>
      <c r="AS6" s="2">
        <f>RANK(BC6,BC4:BC9)</f>
        <v>3</v>
      </c>
      <c r="AT6" s="2">
        <f>SUMPRODUCT((C4:H18=AM6)*(BD4:BD18))+SUMPRODUCT((K4:P18=AM6)*(BE4:BE18))</f>
        <v>0</v>
      </c>
      <c r="AU6" s="2">
        <f>SUMPRODUCT((C4:H18=AM6)*(BF4:BF18))+SUMPRODUCT((K4:P18=AM6)*(BG4:BG18))</f>
        <v>0</v>
      </c>
      <c r="AV6" s="2">
        <f>SUMPRODUCT((C4:H18=AM6)*(BH4:BH18))+SUMPRODUCT((K4:P18=AM6)*(BI4:BI18))</f>
        <v>0</v>
      </c>
      <c r="AW6" s="2">
        <f>SUMPRODUCT((C4:H18=AM6)*(BJ4:BJ18))+SUMPRODUCT((K4:P18=AM6)*(BK4:BK18))</f>
        <v>0</v>
      </c>
      <c r="AX6" s="2">
        <f>SUMPRODUCT((C4:H18=AM6)*(BL4:BL18))+SUMPRODUCT((K4:P18=AM6)*(BM4:BM18))</f>
        <v>0</v>
      </c>
      <c r="AY6" s="2">
        <f>SUMPRODUCT((C4:H18=AM6)*(BN4:BN18))+SUMPRODUCT((K4:P18=AM6)*(BO4:BO18))</f>
        <v>0</v>
      </c>
      <c r="AZ6" s="2">
        <f>SUMPRODUCT((C4:H18=AM6)*(BP4:BP18))+SUMPRODUCT((K4:P18=AM6)*(BQ4:BQ18))</f>
        <v>0</v>
      </c>
      <c r="BA6" s="2">
        <f t="shared" si="1"/>
        <v>0</v>
      </c>
      <c r="BB6" s="1">
        <f t="shared" si="2"/>
        <v>0</v>
      </c>
      <c r="BC6" s="1">
        <f>BB6+0.000004</f>
        <v>3.9999999999999998E-6</v>
      </c>
      <c r="BD6" s="1">
        <f t="shared" si="3"/>
        <v>0</v>
      </c>
      <c r="BE6" s="1">
        <f t="shared" si="4"/>
        <v>0</v>
      </c>
      <c r="BF6" s="1">
        <f t="shared" si="5"/>
        <v>0</v>
      </c>
      <c r="BG6" s="1">
        <f t="shared" si="6"/>
        <v>0</v>
      </c>
      <c r="BH6" s="1" t="b">
        <f t="shared" si="7"/>
        <v>0</v>
      </c>
      <c r="BI6" s="1" t="b">
        <f t="shared" si="8"/>
        <v>0</v>
      </c>
      <c r="BJ6" s="1" t="b">
        <f t="shared" si="9"/>
        <v>0</v>
      </c>
      <c r="BK6" s="1" t="b">
        <f t="shared" si="10"/>
        <v>0</v>
      </c>
      <c r="BL6" s="1" t="b">
        <f t="shared" si="11"/>
        <v>0</v>
      </c>
      <c r="BM6" s="1" t="b">
        <f t="shared" si="12"/>
        <v>0</v>
      </c>
      <c r="BN6" s="1">
        <f t="shared" si="13"/>
        <v>0</v>
      </c>
      <c r="BO6" s="1">
        <f t="shared" si="14"/>
        <v>0</v>
      </c>
      <c r="BP6" s="1">
        <f t="shared" si="15"/>
        <v>0</v>
      </c>
      <c r="BQ6" s="1">
        <f t="shared" si="16"/>
        <v>0</v>
      </c>
      <c r="BR6" s="1" t="str">
        <f>VLOOKUP(AK6,AL6:AR9,2,0)</f>
        <v>CC</v>
      </c>
      <c r="BS6" s="1">
        <f>VLOOKUP(BR6,AM4:BB9,16,0)</f>
        <v>0</v>
      </c>
      <c r="BT6" s="1">
        <f>RANK(BS6,BS4:BS9)</f>
        <v>1</v>
      </c>
    </row>
    <row r="7" spans="1:72" ht="12.45" customHeight="1">
      <c r="A7" s="4"/>
      <c r="B7" s="4"/>
      <c r="C7" s="4" t="str">
        <f>AM4</f>
        <v>AA</v>
      </c>
      <c r="D7" s="4"/>
      <c r="E7" s="4"/>
      <c r="F7" s="4"/>
      <c r="G7" s="4"/>
      <c r="H7" s="4"/>
      <c r="K7" s="4" t="str">
        <f>AM6</f>
        <v>CC</v>
      </c>
      <c r="L7" s="4"/>
      <c r="M7" s="4"/>
      <c r="N7" s="4"/>
      <c r="O7" s="4"/>
      <c r="P7" s="4"/>
      <c r="Q7" s="4" t="str">
        <f>VLOOKUP(AK7,AL4:AR9,2,0)</f>
        <v>DD</v>
      </c>
      <c r="R7" s="4"/>
      <c r="S7" s="4"/>
      <c r="T7" s="4"/>
      <c r="U7" s="4"/>
      <c r="V7" s="4"/>
      <c r="W7" s="1">
        <f t="shared" si="17"/>
        <v>1</v>
      </c>
      <c r="X7" s="1">
        <f>VLOOKUP(Q7,AM4:BA9,8,0)</f>
        <v>0</v>
      </c>
      <c r="Y7" s="1">
        <f>VLOOKUP(Q7,AM4:BA9,9,0)</f>
        <v>0</v>
      </c>
      <c r="Z7" s="1">
        <f>VLOOKUP(Q7,AM4:BA9,10,0)</f>
        <v>0</v>
      </c>
      <c r="AA7" s="1">
        <f>VLOOKUP(Q7,AM4:BA9,11,0)</f>
        <v>0</v>
      </c>
      <c r="AB7" s="1">
        <f>VLOOKUP(Q7,AM4:BA9,12,0)</f>
        <v>0</v>
      </c>
      <c r="AC7" s="1">
        <f>VLOOKUP(Q7,AM4:BA9,13,0)</f>
        <v>0</v>
      </c>
      <c r="AD7" s="1">
        <f>VLOOKUP(Q7,AM4:BA9,14,0)</f>
        <v>0</v>
      </c>
      <c r="AE7" s="1">
        <f>VLOOKUP(Q7,AM4:BA9,15,0)</f>
        <v>0</v>
      </c>
      <c r="AK7" s="1">
        <v>4</v>
      </c>
      <c r="AL7" s="1">
        <f t="shared" si="0"/>
        <v>4</v>
      </c>
      <c r="AM7" s="5" t="s">
        <v>18</v>
      </c>
      <c r="AN7" s="5"/>
      <c r="AO7" s="5"/>
      <c r="AP7" s="5"/>
      <c r="AQ7" s="5"/>
      <c r="AR7" s="5"/>
      <c r="AS7" s="2">
        <f>RANK(BC7,BC4:BC9)</f>
        <v>4</v>
      </c>
      <c r="AT7" s="2">
        <f>SUMPRODUCT((C4:H18=AM7)*(BD4:BD18))+SUMPRODUCT((K4:P18=AM7)*(BE4:BE18))</f>
        <v>0</v>
      </c>
      <c r="AU7" s="2">
        <f>SUMPRODUCT((C4:H18=AM7)*(BF4:BF18))+SUMPRODUCT((K4:P18=AM7)*(BG4:BG18))</f>
        <v>0</v>
      </c>
      <c r="AV7" s="2">
        <f>SUMPRODUCT((C4:H18=AM7)*(BH4:BH18))+SUMPRODUCT((K4:P18=AM7)*(BI4:BI18))</f>
        <v>0</v>
      </c>
      <c r="AW7" s="2">
        <f>SUMPRODUCT((C4:H18=AM7)*(BJ4:BJ18))+SUMPRODUCT((K4:P18=AM7)*(BK4:BK18))</f>
        <v>0</v>
      </c>
      <c r="AX7" s="2">
        <f>SUMPRODUCT((C4:H18=AM7)*(BL4:BL18))+SUMPRODUCT((K4:P18=AM7)*(BM4:BM18))</f>
        <v>0</v>
      </c>
      <c r="AY7" s="2">
        <f>SUMPRODUCT((C4:H18=AM7)*(BN4:BN18))+SUMPRODUCT((K4:P18=AM7)*(BO4:BO18))</f>
        <v>0</v>
      </c>
      <c r="AZ7" s="2">
        <f>SUMPRODUCT((C4:H18=AM7)*(BP4:BP18))+SUMPRODUCT((K4:P18=AM7)*(BQ4:BQ18))</f>
        <v>0</v>
      </c>
      <c r="BA7" s="2">
        <f t="shared" si="1"/>
        <v>0</v>
      </c>
      <c r="BB7" s="1">
        <f t="shared" si="2"/>
        <v>0</v>
      </c>
      <c r="BC7" s="1">
        <f>BB7+0.000003</f>
        <v>3.0000000000000001E-6</v>
      </c>
      <c r="BD7" s="1">
        <f t="shared" si="3"/>
        <v>0</v>
      </c>
      <c r="BE7" s="1">
        <f t="shared" si="4"/>
        <v>0</v>
      </c>
      <c r="BF7" s="1">
        <f t="shared" si="5"/>
        <v>0</v>
      </c>
      <c r="BG7" s="1">
        <f t="shared" si="6"/>
        <v>0</v>
      </c>
      <c r="BH7" s="1" t="b">
        <f t="shared" si="7"/>
        <v>0</v>
      </c>
      <c r="BI7" s="1" t="b">
        <f t="shared" si="8"/>
        <v>0</v>
      </c>
      <c r="BJ7" s="1" t="b">
        <f t="shared" si="9"/>
        <v>0</v>
      </c>
      <c r="BK7" s="1" t="b">
        <f t="shared" si="10"/>
        <v>0</v>
      </c>
      <c r="BL7" s="1" t="b">
        <f t="shared" si="11"/>
        <v>0</v>
      </c>
      <c r="BM7" s="1" t="b">
        <f t="shared" si="12"/>
        <v>0</v>
      </c>
      <c r="BN7" s="1">
        <f t="shared" si="13"/>
        <v>0</v>
      </c>
      <c r="BO7" s="1">
        <f t="shared" si="14"/>
        <v>0</v>
      </c>
      <c r="BP7" s="1">
        <f t="shared" si="15"/>
        <v>0</v>
      </c>
      <c r="BQ7" s="1">
        <f t="shared" si="16"/>
        <v>0</v>
      </c>
      <c r="BR7" s="1" t="str">
        <f>VLOOKUP(AK7,AL4:AR9,2,0)</f>
        <v>DD</v>
      </c>
      <c r="BS7" s="1">
        <f>VLOOKUP(BR7,AM4:BB9,16,0)</f>
        <v>0</v>
      </c>
      <c r="BT7" s="1">
        <f>RANK(BS7,BS4:BS9)</f>
        <v>1</v>
      </c>
    </row>
    <row r="8" spans="1:72" ht="12.45" customHeight="1">
      <c r="A8" s="4"/>
      <c r="B8" s="4"/>
      <c r="C8" s="4" t="str">
        <f>AM7</f>
        <v>DD</v>
      </c>
      <c r="D8" s="4"/>
      <c r="E8" s="4"/>
      <c r="F8" s="4"/>
      <c r="G8" s="4"/>
      <c r="H8" s="4"/>
      <c r="K8" s="4" t="str">
        <f>AM5</f>
        <v>BB</v>
      </c>
      <c r="L8" s="4"/>
      <c r="M8" s="4"/>
      <c r="N8" s="4"/>
      <c r="O8" s="4"/>
      <c r="P8" s="4"/>
      <c r="Q8" s="4" t="str">
        <f>VLOOKUP(AK8,AL4:AR9,2,0)</f>
        <v>EE</v>
      </c>
      <c r="R8" s="4"/>
      <c r="S8" s="4"/>
      <c r="T8" s="4"/>
      <c r="U8" s="4"/>
      <c r="V8" s="4"/>
      <c r="W8" s="1">
        <f t="shared" si="17"/>
        <v>1</v>
      </c>
      <c r="X8" s="1">
        <f>VLOOKUP(Q8,AM4:BA9,8,0)</f>
        <v>0</v>
      </c>
      <c r="Y8" s="1">
        <f>VLOOKUP(Q8,AM4:BA9,9,0)</f>
        <v>0</v>
      </c>
      <c r="Z8" s="1">
        <f>VLOOKUP(Q8,AM4:BA9,10,0)</f>
        <v>0</v>
      </c>
      <c r="AA8" s="1">
        <f>VLOOKUP(Q8,AM4:BA9,11,0)</f>
        <v>0</v>
      </c>
      <c r="AB8" s="1">
        <f>VLOOKUP(Q8,AM4:BA9,12,0)</f>
        <v>0</v>
      </c>
      <c r="AC8" s="1">
        <f>VLOOKUP(Q8,AM4:BA9,13,0)</f>
        <v>0</v>
      </c>
      <c r="AD8" s="1">
        <f>VLOOKUP(Q8,AM4:BA9,14,0)</f>
        <v>0</v>
      </c>
      <c r="AE8" s="1">
        <f>VLOOKUP(Q8,AM4:BA9,15,0)</f>
        <v>0</v>
      </c>
      <c r="AK8" s="1">
        <v>5</v>
      </c>
      <c r="AL8" s="1">
        <f t="shared" si="0"/>
        <v>5</v>
      </c>
      <c r="AM8" s="5" t="s">
        <v>19</v>
      </c>
      <c r="AN8" s="5"/>
      <c r="AO8" s="5"/>
      <c r="AP8" s="5"/>
      <c r="AQ8" s="5"/>
      <c r="AR8" s="5"/>
      <c r="AS8" s="2">
        <f>RANK(BC8,BC4:BC9)</f>
        <v>5</v>
      </c>
      <c r="AT8" s="2">
        <f>SUMPRODUCT((C4:H18=AM8)*(BD4:BD18))+SUMPRODUCT((K4:P18=AM8)*(BE4:BE18))</f>
        <v>0</v>
      </c>
      <c r="AU8" s="2">
        <f>SUMPRODUCT((C4:H18=AM8)*(BF4:BF18))+SUMPRODUCT((K4:P18=AM8)*(BG4:BG18))</f>
        <v>0</v>
      </c>
      <c r="AV8" s="2">
        <f>SUMPRODUCT((C4:H18=AM8)*(BH4:BH18))+SUMPRODUCT((K4:P18=AM8)*(BI4:BI18))</f>
        <v>0</v>
      </c>
      <c r="AW8" s="2">
        <f>SUMPRODUCT((C4:H18=AM8)*(BJ4:BJ18))+SUMPRODUCT((K4:P18=AM8)*(BK4:BK18))</f>
        <v>0</v>
      </c>
      <c r="AX8" s="2">
        <f>SUMPRODUCT((C4:H18=AM8)*(BL4:BL18))+SUMPRODUCT((K4:P18=AM8)*(BM4:BM18))</f>
        <v>0</v>
      </c>
      <c r="AY8" s="2">
        <f>SUMPRODUCT((C4:H18=AM8)*(BN4:BN18))+SUMPRODUCT((K4:P18=AM8)*(BO4:BO18))</f>
        <v>0</v>
      </c>
      <c r="AZ8" s="2">
        <f>SUMPRODUCT((C4:H18=AM8)*(BP4:BP18))+SUMPRODUCT((K4:P18=AM8)*(BQ4:BQ18))</f>
        <v>0</v>
      </c>
      <c r="BA8" s="2">
        <f t="shared" si="1"/>
        <v>0</v>
      </c>
      <c r="BB8" s="1">
        <f t="shared" si="2"/>
        <v>0</v>
      </c>
      <c r="BC8" s="1">
        <f>BB8+0.000002</f>
        <v>1.9999999999999999E-6</v>
      </c>
      <c r="BD8" s="1">
        <f t="shared" si="3"/>
        <v>0</v>
      </c>
      <c r="BE8" s="1">
        <f t="shared" si="4"/>
        <v>0</v>
      </c>
      <c r="BF8" s="1">
        <f t="shared" si="5"/>
        <v>0</v>
      </c>
      <c r="BG8" s="1">
        <f t="shared" si="6"/>
        <v>0</v>
      </c>
      <c r="BH8" s="1" t="b">
        <f t="shared" si="7"/>
        <v>0</v>
      </c>
      <c r="BI8" s="1" t="b">
        <f t="shared" si="8"/>
        <v>0</v>
      </c>
      <c r="BJ8" s="1" t="b">
        <f t="shared" si="9"/>
        <v>0</v>
      </c>
      <c r="BK8" s="1" t="b">
        <f t="shared" si="10"/>
        <v>0</v>
      </c>
      <c r="BL8" s="1" t="b">
        <f t="shared" si="11"/>
        <v>0</v>
      </c>
      <c r="BM8" s="1" t="b">
        <f t="shared" si="12"/>
        <v>0</v>
      </c>
      <c r="BN8" s="1">
        <f t="shared" si="13"/>
        <v>0</v>
      </c>
      <c r="BO8" s="1">
        <f t="shared" si="14"/>
        <v>0</v>
      </c>
      <c r="BP8" s="1">
        <f t="shared" si="15"/>
        <v>0</v>
      </c>
      <c r="BQ8" s="1">
        <f t="shared" si="16"/>
        <v>0</v>
      </c>
      <c r="BR8" s="1" t="str">
        <f>VLOOKUP(AK8,AL4:AR9,2,0)</f>
        <v>EE</v>
      </c>
      <c r="BS8" s="1">
        <f>VLOOKUP(BR8,AM4:BB9,16,0)</f>
        <v>0</v>
      </c>
      <c r="BT8" s="1">
        <f>RANK(BS8,BS4:BS9)</f>
        <v>1</v>
      </c>
    </row>
    <row r="9" spans="1:72" ht="12.45" customHeight="1">
      <c r="A9" s="4"/>
      <c r="B9" s="4"/>
      <c r="C9" s="4" t="str">
        <f>AM9</f>
        <v>FF</v>
      </c>
      <c r="D9" s="4"/>
      <c r="E9" s="4"/>
      <c r="F9" s="4"/>
      <c r="G9" s="4"/>
      <c r="H9" s="4"/>
      <c r="K9" s="4" t="str">
        <f>AM8</f>
        <v>EE</v>
      </c>
      <c r="L9" s="4"/>
      <c r="M9" s="4"/>
      <c r="N9" s="4"/>
      <c r="O9" s="4"/>
      <c r="P9" s="4"/>
      <c r="Q9" s="4" t="str">
        <f>VLOOKUP(AK9,AL4:AR9,2,0)</f>
        <v>FF</v>
      </c>
      <c r="R9" s="4"/>
      <c r="S9" s="4"/>
      <c r="T9" s="4"/>
      <c r="U9" s="4"/>
      <c r="V9" s="4"/>
      <c r="W9" s="1">
        <f t="shared" si="17"/>
        <v>1</v>
      </c>
      <c r="X9" s="1">
        <f>VLOOKUP(Q9,AM4:BA9,8,0)</f>
        <v>0</v>
      </c>
      <c r="Y9" s="1">
        <f>VLOOKUP(Q9,AM4:BA9,9,0)</f>
        <v>0</v>
      </c>
      <c r="Z9" s="1">
        <f>VLOOKUP(Q9,AM4:BA9,10,0)</f>
        <v>0</v>
      </c>
      <c r="AA9" s="1">
        <f>VLOOKUP(Q9,AM4:BA9,11,0)</f>
        <v>0</v>
      </c>
      <c r="AB9" s="1">
        <f>VLOOKUP(Q9,AM4:BA9,12,0)</f>
        <v>0</v>
      </c>
      <c r="AC9" s="1">
        <f>VLOOKUP(Q9,AM4:BA9,13,0)</f>
        <v>0</v>
      </c>
      <c r="AD9" s="1">
        <f>VLOOKUP(Q9,AM4:BA9,14,0)</f>
        <v>0</v>
      </c>
      <c r="AE9" s="1">
        <f>VLOOKUP(Q9,AM4:BA9,15,0)</f>
        <v>0</v>
      </c>
      <c r="AK9" s="1">
        <v>6</v>
      </c>
      <c r="AL9" s="1">
        <f t="shared" si="0"/>
        <v>6</v>
      </c>
      <c r="AM9" s="5" t="s">
        <v>20</v>
      </c>
      <c r="AN9" s="5"/>
      <c r="AO9" s="5"/>
      <c r="AP9" s="5"/>
      <c r="AQ9" s="5"/>
      <c r="AR9" s="5"/>
      <c r="AS9" s="2">
        <f>RANK(BC9,BC4:BC9)</f>
        <v>6</v>
      </c>
      <c r="AT9" s="2">
        <f>SUMPRODUCT((C4:H18=AM9)*(BD4:BD18))+SUMPRODUCT((K4:P18=AM9)*(BE4:BE18))</f>
        <v>0</v>
      </c>
      <c r="AU9" s="2">
        <f>SUMPRODUCT((C4:H18=AM9)*(BF4:BF18))+SUMPRODUCT((K4:P18=AM9)*(BG4:BG18))</f>
        <v>0</v>
      </c>
      <c r="AV9" s="2">
        <f>SUMPRODUCT((C4:H18=AM9)*(BH4:BH18))+SUMPRODUCT((K4:P18=AM9)*(BI4:BI18))</f>
        <v>0</v>
      </c>
      <c r="AW9" s="2">
        <f>SUMPRODUCT((C4:H18=AM9)*(BJ4:BJ18))+SUMPRODUCT((K4:P18=AM9)*(BK4:BK18))</f>
        <v>0</v>
      </c>
      <c r="AX9" s="2">
        <f>SUMPRODUCT((C4:H18=AM9)*(BL4:BL18))+SUMPRODUCT((K4:P18=AM9)*(BM4:BM18))</f>
        <v>0</v>
      </c>
      <c r="AY9" s="2">
        <f>SUMPRODUCT((C4:H18=AM9)*(BN4:BN18))+SUMPRODUCT((K4:P18=AM9)*(BO4:BO18))</f>
        <v>0</v>
      </c>
      <c r="AZ9" s="2">
        <f>SUMPRODUCT((C4:H18=AM9)*(BP4:BP18))+SUMPRODUCT((K4:P18=AM9)*(BQ4:BQ18))</f>
        <v>0</v>
      </c>
      <c r="BA9" s="2">
        <f t="shared" si="1"/>
        <v>0</v>
      </c>
      <c r="BB9" s="1">
        <f t="shared" si="2"/>
        <v>0</v>
      </c>
      <c r="BC9" s="1">
        <f>BB9+0.000001</f>
        <v>9.9999999999999995E-7</v>
      </c>
      <c r="BD9" s="1">
        <f t="shared" si="3"/>
        <v>0</v>
      </c>
      <c r="BE9" s="1">
        <f t="shared" si="4"/>
        <v>0</v>
      </c>
      <c r="BF9" s="1">
        <f t="shared" si="5"/>
        <v>0</v>
      </c>
      <c r="BG9" s="1">
        <f t="shared" si="6"/>
        <v>0</v>
      </c>
      <c r="BH9" s="1" t="b">
        <f t="shared" si="7"/>
        <v>0</v>
      </c>
      <c r="BI9" s="1" t="b">
        <f t="shared" si="8"/>
        <v>0</v>
      </c>
      <c r="BJ9" s="1" t="b">
        <f t="shared" si="9"/>
        <v>0</v>
      </c>
      <c r="BK9" s="1" t="b">
        <f t="shared" si="10"/>
        <v>0</v>
      </c>
      <c r="BL9" s="1" t="b">
        <f t="shared" si="11"/>
        <v>0</v>
      </c>
      <c r="BM9" s="1" t="b">
        <f t="shared" si="12"/>
        <v>0</v>
      </c>
      <c r="BN9" s="1">
        <f t="shared" si="13"/>
        <v>0</v>
      </c>
      <c r="BO9" s="1">
        <f t="shared" si="14"/>
        <v>0</v>
      </c>
      <c r="BP9" s="1">
        <f t="shared" si="15"/>
        <v>0</v>
      </c>
      <c r="BQ9" s="1">
        <f t="shared" si="16"/>
        <v>0</v>
      </c>
      <c r="BR9" s="1" t="str">
        <f>VLOOKUP(AK9,AL4:AR9,2,0)</f>
        <v>FF</v>
      </c>
      <c r="BS9" s="1">
        <f>VLOOKUP(BR9,AM4:BB9,16,0)</f>
        <v>0</v>
      </c>
      <c r="BT9" s="1">
        <f>RANK(BS9,BS4:BS9)</f>
        <v>1</v>
      </c>
    </row>
    <row r="10" spans="1:72" ht="12.45" customHeight="1">
      <c r="A10" s="4"/>
      <c r="B10" s="4"/>
      <c r="C10" s="4" t="str">
        <f>AM5</f>
        <v>BB</v>
      </c>
      <c r="D10" s="4"/>
      <c r="E10" s="4"/>
      <c r="F10" s="4"/>
      <c r="G10" s="4"/>
      <c r="H10" s="4"/>
      <c r="K10" s="4" t="str">
        <f>AM9</f>
        <v>FF</v>
      </c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BD10" s="1">
        <f t="shared" si="3"/>
        <v>0</v>
      </c>
      <c r="BE10" s="1">
        <f t="shared" si="4"/>
        <v>0</v>
      </c>
      <c r="BF10" s="1">
        <f t="shared" si="5"/>
        <v>0</v>
      </c>
      <c r="BG10" s="1">
        <f t="shared" si="6"/>
        <v>0</v>
      </c>
      <c r="BH10" s="1" t="b">
        <f t="shared" si="7"/>
        <v>0</v>
      </c>
      <c r="BI10" s="1" t="b">
        <f t="shared" si="8"/>
        <v>0</v>
      </c>
      <c r="BJ10" s="1" t="b">
        <f t="shared" si="9"/>
        <v>0</v>
      </c>
      <c r="BK10" s="1" t="b">
        <f t="shared" si="10"/>
        <v>0</v>
      </c>
      <c r="BL10" s="1" t="b">
        <f t="shared" si="11"/>
        <v>0</v>
      </c>
      <c r="BM10" s="1" t="b">
        <f t="shared" si="12"/>
        <v>0</v>
      </c>
      <c r="BN10" s="1">
        <f t="shared" si="13"/>
        <v>0</v>
      </c>
      <c r="BO10" s="1">
        <f t="shared" si="14"/>
        <v>0</v>
      </c>
      <c r="BP10" s="1">
        <f t="shared" si="15"/>
        <v>0</v>
      </c>
      <c r="BQ10" s="1">
        <f t="shared" si="16"/>
        <v>0</v>
      </c>
    </row>
    <row r="11" spans="1:72" ht="12.45" customHeight="1">
      <c r="A11" s="4"/>
      <c r="B11" s="4"/>
      <c r="C11" s="4" t="str">
        <f>AM7</f>
        <v>DD</v>
      </c>
      <c r="D11" s="4"/>
      <c r="E11" s="4"/>
      <c r="F11" s="4"/>
      <c r="G11" s="4"/>
      <c r="H11" s="4"/>
      <c r="K11" s="4" t="str">
        <f>AM4</f>
        <v>AA</v>
      </c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BD11" s="1">
        <f t="shared" si="3"/>
        <v>0</v>
      </c>
      <c r="BE11" s="1">
        <f t="shared" si="4"/>
        <v>0</v>
      </c>
      <c r="BF11" s="1">
        <f t="shared" si="5"/>
        <v>0</v>
      </c>
      <c r="BG11" s="1">
        <f t="shared" si="6"/>
        <v>0</v>
      </c>
      <c r="BH11" s="1" t="b">
        <f t="shared" si="7"/>
        <v>0</v>
      </c>
      <c r="BI11" s="1" t="b">
        <f t="shared" si="8"/>
        <v>0</v>
      </c>
      <c r="BJ11" s="1" t="b">
        <f t="shared" si="9"/>
        <v>0</v>
      </c>
      <c r="BK11" s="1" t="b">
        <f t="shared" si="10"/>
        <v>0</v>
      </c>
      <c r="BL11" s="1" t="b">
        <f t="shared" si="11"/>
        <v>0</v>
      </c>
      <c r="BM11" s="1" t="b">
        <f t="shared" si="12"/>
        <v>0</v>
      </c>
      <c r="BN11" s="1">
        <f t="shared" si="13"/>
        <v>0</v>
      </c>
      <c r="BO11" s="1">
        <f t="shared" si="14"/>
        <v>0</v>
      </c>
      <c r="BP11" s="1">
        <f t="shared" si="15"/>
        <v>0</v>
      </c>
      <c r="BQ11" s="1">
        <f t="shared" si="16"/>
        <v>0</v>
      </c>
    </row>
    <row r="12" spans="1:72" ht="12.45" customHeight="1">
      <c r="A12" s="4"/>
      <c r="B12" s="4"/>
      <c r="C12" s="4" t="str">
        <f>AM8</f>
        <v>EE</v>
      </c>
      <c r="D12" s="4"/>
      <c r="E12" s="4"/>
      <c r="F12" s="4"/>
      <c r="G12" s="4"/>
      <c r="H12" s="4"/>
      <c r="K12" s="4" t="str">
        <f>AM6</f>
        <v>CC</v>
      </c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BD12" s="1">
        <f t="shared" si="3"/>
        <v>0</v>
      </c>
      <c r="BE12" s="1">
        <f t="shared" si="4"/>
        <v>0</v>
      </c>
      <c r="BF12" s="1">
        <f t="shared" si="5"/>
        <v>0</v>
      </c>
      <c r="BG12" s="1">
        <f t="shared" si="6"/>
        <v>0</v>
      </c>
      <c r="BH12" s="1" t="b">
        <f t="shared" si="7"/>
        <v>0</v>
      </c>
      <c r="BI12" s="1" t="b">
        <f t="shared" si="8"/>
        <v>0</v>
      </c>
      <c r="BJ12" s="1" t="b">
        <f t="shared" si="9"/>
        <v>0</v>
      </c>
      <c r="BK12" s="1" t="b">
        <f t="shared" si="10"/>
        <v>0</v>
      </c>
      <c r="BL12" s="1" t="b">
        <f t="shared" si="11"/>
        <v>0</v>
      </c>
      <c r="BM12" s="1" t="b">
        <f t="shared" si="12"/>
        <v>0</v>
      </c>
      <c r="BN12" s="1">
        <f t="shared" si="13"/>
        <v>0</v>
      </c>
      <c r="BO12" s="1">
        <f t="shared" si="14"/>
        <v>0</v>
      </c>
      <c r="BP12" s="1">
        <f t="shared" si="15"/>
        <v>0</v>
      </c>
      <c r="BQ12" s="1">
        <f t="shared" si="16"/>
        <v>0</v>
      </c>
    </row>
    <row r="13" spans="1:72" ht="12.45" customHeight="1">
      <c r="A13" s="4"/>
      <c r="B13" s="4"/>
      <c r="C13" s="4" t="str">
        <f>AM4</f>
        <v>AA</v>
      </c>
      <c r="D13" s="4"/>
      <c r="E13" s="4"/>
      <c r="F13" s="4"/>
      <c r="G13" s="4"/>
      <c r="H13" s="4"/>
      <c r="K13" s="4" t="str">
        <f>AM8</f>
        <v>EE</v>
      </c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BD13" s="1">
        <f t="shared" si="3"/>
        <v>0</v>
      </c>
      <c r="BE13" s="1">
        <f t="shared" si="4"/>
        <v>0</v>
      </c>
      <c r="BF13" s="1">
        <f t="shared" si="5"/>
        <v>0</v>
      </c>
      <c r="BG13" s="1">
        <f t="shared" si="6"/>
        <v>0</v>
      </c>
      <c r="BH13" s="1" t="b">
        <f t="shared" si="7"/>
        <v>0</v>
      </c>
      <c r="BI13" s="1" t="b">
        <f t="shared" si="8"/>
        <v>0</v>
      </c>
      <c r="BJ13" s="1" t="b">
        <f t="shared" si="9"/>
        <v>0</v>
      </c>
      <c r="BK13" s="1" t="b">
        <f t="shared" si="10"/>
        <v>0</v>
      </c>
      <c r="BL13" s="1" t="b">
        <f t="shared" si="11"/>
        <v>0</v>
      </c>
      <c r="BM13" s="1" t="b">
        <f t="shared" si="12"/>
        <v>0</v>
      </c>
      <c r="BN13" s="1">
        <f t="shared" si="13"/>
        <v>0</v>
      </c>
      <c r="BO13" s="1">
        <f t="shared" si="14"/>
        <v>0</v>
      </c>
      <c r="BP13" s="1">
        <f t="shared" si="15"/>
        <v>0</v>
      </c>
      <c r="BQ13" s="1">
        <f t="shared" si="16"/>
        <v>0</v>
      </c>
    </row>
    <row r="14" spans="1:72" ht="12.45" customHeight="1">
      <c r="A14" s="4"/>
      <c r="B14" s="4"/>
      <c r="C14" s="4" t="str">
        <f>AM6</f>
        <v>CC</v>
      </c>
      <c r="D14" s="4"/>
      <c r="E14" s="4"/>
      <c r="F14" s="4"/>
      <c r="G14" s="4"/>
      <c r="H14" s="4"/>
      <c r="K14" s="4" t="str">
        <f>AM5</f>
        <v>BB</v>
      </c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BD14" s="1">
        <f t="shared" si="3"/>
        <v>0</v>
      </c>
      <c r="BE14" s="1">
        <f t="shared" si="4"/>
        <v>0</v>
      </c>
      <c r="BF14" s="1">
        <f t="shared" si="5"/>
        <v>0</v>
      </c>
      <c r="BG14" s="1">
        <f t="shared" si="6"/>
        <v>0</v>
      </c>
      <c r="BH14" s="1" t="b">
        <f t="shared" si="7"/>
        <v>0</v>
      </c>
      <c r="BI14" s="1" t="b">
        <f t="shared" si="8"/>
        <v>0</v>
      </c>
      <c r="BJ14" s="1" t="b">
        <f t="shared" si="9"/>
        <v>0</v>
      </c>
      <c r="BK14" s="1" t="b">
        <f t="shared" si="10"/>
        <v>0</v>
      </c>
      <c r="BL14" s="1" t="b">
        <f t="shared" si="11"/>
        <v>0</v>
      </c>
      <c r="BM14" s="1" t="b">
        <f t="shared" si="12"/>
        <v>0</v>
      </c>
      <c r="BN14" s="1">
        <f t="shared" si="13"/>
        <v>0</v>
      </c>
      <c r="BO14" s="1">
        <f t="shared" si="14"/>
        <v>0</v>
      </c>
      <c r="BP14" s="1">
        <f t="shared" si="15"/>
        <v>0</v>
      </c>
      <c r="BQ14" s="1">
        <f t="shared" si="16"/>
        <v>0</v>
      </c>
    </row>
    <row r="15" spans="1:72" ht="12.45" customHeight="1">
      <c r="A15" s="4"/>
      <c r="B15" s="4"/>
      <c r="C15" s="4" t="str">
        <f>AM9</f>
        <v>FF</v>
      </c>
      <c r="D15" s="4"/>
      <c r="E15" s="4"/>
      <c r="F15" s="4"/>
      <c r="G15" s="4"/>
      <c r="H15" s="4"/>
      <c r="K15" s="4" t="str">
        <f>AM7</f>
        <v>DD</v>
      </c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BD15" s="1">
        <f t="shared" si="3"/>
        <v>0</v>
      </c>
      <c r="BE15" s="1">
        <f t="shared" si="4"/>
        <v>0</v>
      </c>
      <c r="BF15" s="1">
        <f t="shared" si="5"/>
        <v>0</v>
      </c>
      <c r="BG15" s="1">
        <f t="shared" si="6"/>
        <v>0</v>
      </c>
      <c r="BH15" s="1" t="b">
        <f t="shared" si="7"/>
        <v>0</v>
      </c>
      <c r="BI15" s="1" t="b">
        <f t="shared" si="8"/>
        <v>0</v>
      </c>
      <c r="BJ15" s="1" t="b">
        <f t="shared" si="9"/>
        <v>0</v>
      </c>
      <c r="BK15" s="1" t="b">
        <f t="shared" si="10"/>
        <v>0</v>
      </c>
      <c r="BL15" s="1" t="b">
        <f t="shared" si="11"/>
        <v>0</v>
      </c>
      <c r="BM15" s="1" t="b">
        <f t="shared" si="12"/>
        <v>0</v>
      </c>
      <c r="BN15" s="1">
        <f t="shared" si="13"/>
        <v>0</v>
      </c>
      <c r="BO15" s="1">
        <f t="shared" si="14"/>
        <v>0</v>
      </c>
      <c r="BP15" s="1">
        <f t="shared" si="15"/>
        <v>0</v>
      </c>
      <c r="BQ15" s="1">
        <f t="shared" si="16"/>
        <v>0</v>
      </c>
    </row>
    <row r="16" spans="1:72" ht="12.45" customHeight="1">
      <c r="A16" s="4"/>
      <c r="B16" s="4"/>
      <c r="C16" s="4" t="str">
        <f>AM5</f>
        <v>BB</v>
      </c>
      <c r="D16" s="4"/>
      <c r="E16" s="4"/>
      <c r="F16" s="4"/>
      <c r="G16" s="4"/>
      <c r="H16" s="4"/>
      <c r="K16" s="4" t="str">
        <f>AM8</f>
        <v>EE</v>
      </c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BD16" s="1">
        <f t="shared" si="3"/>
        <v>0</v>
      </c>
      <c r="BE16" s="1">
        <f t="shared" si="4"/>
        <v>0</v>
      </c>
      <c r="BF16" s="1">
        <f t="shared" si="5"/>
        <v>0</v>
      </c>
      <c r="BG16" s="1">
        <f t="shared" si="6"/>
        <v>0</v>
      </c>
      <c r="BH16" s="1" t="b">
        <f t="shared" si="7"/>
        <v>0</v>
      </c>
      <c r="BI16" s="1" t="b">
        <f t="shared" si="8"/>
        <v>0</v>
      </c>
      <c r="BJ16" s="1" t="b">
        <f t="shared" si="9"/>
        <v>0</v>
      </c>
      <c r="BK16" s="1" t="b">
        <f t="shared" si="10"/>
        <v>0</v>
      </c>
      <c r="BL16" s="1" t="b">
        <f t="shared" si="11"/>
        <v>0</v>
      </c>
      <c r="BM16" s="1" t="b">
        <f t="shared" si="12"/>
        <v>0</v>
      </c>
      <c r="BN16" s="1">
        <f t="shared" si="13"/>
        <v>0</v>
      </c>
      <c r="BO16" s="1">
        <f t="shared" si="14"/>
        <v>0</v>
      </c>
      <c r="BP16" s="1">
        <f t="shared" si="15"/>
        <v>0</v>
      </c>
      <c r="BQ16" s="1">
        <f t="shared" si="16"/>
        <v>0</v>
      </c>
    </row>
    <row r="17" spans="1:72" ht="12.45" customHeight="1">
      <c r="A17" s="4"/>
      <c r="B17" s="4"/>
      <c r="C17" s="4" t="str">
        <f>AM7</f>
        <v>DD</v>
      </c>
      <c r="D17" s="4"/>
      <c r="E17" s="4"/>
      <c r="F17" s="4"/>
      <c r="G17" s="4"/>
      <c r="H17" s="4"/>
      <c r="K17" s="4" t="str">
        <f>AM6</f>
        <v>CC</v>
      </c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BD17" s="1">
        <f t="shared" si="3"/>
        <v>0</v>
      </c>
      <c r="BE17" s="1">
        <f t="shared" si="4"/>
        <v>0</v>
      </c>
      <c r="BF17" s="1">
        <f t="shared" si="5"/>
        <v>0</v>
      </c>
      <c r="BG17" s="1">
        <f t="shared" si="6"/>
        <v>0</v>
      </c>
      <c r="BH17" s="1" t="b">
        <f t="shared" si="7"/>
        <v>0</v>
      </c>
      <c r="BI17" s="1" t="b">
        <f t="shared" si="8"/>
        <v>0</v>
      </c>
      <c r="BJ17" s="1" t="b">
        <f t="shared" si="9"/>
        <v>0</v>
      </c>
      <c r="BK17" s="1" t="b">
        <f t="shared" si="10"/>
        <v>0</v>
      </c>
      <c r="BL17" s="1" t="b">
        <f t="shared" si="11"/>
        <v>0</v>
      </c>
      <c r="BM17" s="1" t="b">
        <f t="shared" si="12"/>
        <v>0</v>
      </c>
      <c r="BN17" s="1">
        <f t="shared" si="13"/>
        <v>0</v>
      </c>
      <c r="BO17" s="1">
        <f t="shared" si="14"/>
        <v>0</v>
      </c>
      <c r="BP17" s="1">
        <f t="shared" si="15"/>
        <v>0</v>
      </c>
      <c r="BQ17" s="1">
        <f t="shared" si="16"/>
        <v>0</v>
      </c>
    </row>
    <row r="18" spans="1:72" ht="12.45" customHeight="1">
      <c r="A18" s="4"/>
      <c r="B18" s="4"/>
      <c r="C18" s="4" t="str">
        <f>AM9</f>
        <v>FF</v>
      </c>
      <c r="D18" s="4"/>
      <c r="E18" s="4"/>
      <c r="F18" s="4"/>
      <c r="G18" s="4"/>
      <c r="H18" s="4"/>
      <c r="K18" s="4" t="str">
        <f>AM4</f>
        <v>AA</v>
      </c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BD18" s="1">
        <f t="shared" si="3"/>
        <v>0</v>
      </c>
      <c r="BE18" s="1">
        <f t="shared" si="4"/>
        <v>0</v>
      </c>
      <c r="BF18" s="1">
        <f t="shared" si="5"/>
        <v>0</v>
      </c>
      <c r="BG18" s="1">
        <f t="shared" si="6"/>
        <v>0</v>
      </c>
      <c r="BH18" s="1" t="b">
        <f t="shared" si="7"/>
        <v>0</v>
      </c>
      <c r="BI18" s="1" t="b">
        <f t="shared" si="8"/>
        <v>0</v>
      </c>
      <c r="BJ18" s="1" t="b">
        <f t="shared" si="9"/>
        <v>0</v>
      </c>
      <c r="BK18" s="1" t="b">
        <f t="shared" si="10"/>
        <v>0</v>
      </c>
      <c r="BL18" s="1" t="b">
        <f t="shared" si="11"/>
        <v>0</v>
      </c>
      <c r="BM18" s="1" t="b">
        <f t="shared" si="12"/>
        <v>0</v>
      </c>
      <c r="BN18" s="1">
        <f t="shared" si="13"/>
        <v>0</v>
      </c>
      <c r="BO18" s="1">
        <f t="shared" si="14"/>
        <v>0</v>
      </c>
      <c r="BP18" s="1">
        <f t="shared" si="15"/>
        <v>0</v>
      </c>
      <c r="BQ18" s="1">
        <f t="shared" si="16"/>
        <v>0</v>
      </c>
    </row>
    <row r="20" spans="1:72" ht="12.45" customHeight="1">
      <c r="A20" s="6" t="s">
        <v>24</v>
      </c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 t="s">
        <v>25</v>
      </c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M20" s="7" t="s">
        <v>25</v>
      </c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</row>
    <row r="21" spans="1:72" ht="12.45" customHeight="1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</row>
    <row r="22" spans="1:72" ht="12.45" customHeight="1">
      <c r="A22" s="4" t="s">
        <v>10</v>
      </c>
      <c r="B22" s="4"/>
      <c r="C22" s="4" t="s">
        <v>11</v>
      </c>
      <c r="D22" s="4"/>
      <c r="E22" s="4"/>
      <c r="F22" s="4"/>
      <c r="G22" s="4"/>
      <c r="H22" s="4"/>
      <c r="I22" s="1" t="s">
        <v>12</v>
      </c>
      <c r="J22" s="1" t="s">
        <v>12</v>
      </c>
      <c r="K22" s="4" t="s">
        <v>11</v>
      </c>
      <c r="L22" s="4"/>
      <c r="M22" s="4"/>
      <c r="N22" s="4"/>
      <c r="O22" s="4"/>
      <c r="P22" s="4"/>
      <c r="Q22" s="4" t="s">
        <v>11</v>
      </c>
      <c r="R22" s="4"/>
      <c r="S22" s="4"/>
      <c r="T22" s="4"/>
      <c r="U22" s="4"/>
      <c r="V22" s="4"/>
      <c r="W22" s="1" t="s">
        <v>0</v>
      </c>
      <c r="X22" s="1" t="s">
        <v>1</v>
      </c>
      <c r="Y22" s="1" t="s">
        <v>4</v>
      </c>
      <c r="Z22" s="1" t="s">
        <v>3</v>
      </c>
      <c r="AA22" s="1" t="s">
        <v>5</v>
      </c>
      <c r="AB22" s="1" t="s">
        <v>6</v>
      </c>
      <c r="AC22" s="1" t="s">
        <v>7</v>
      </c>
      <c r="AD22" s="1" t="s">
        <v>8</v>
      </c>
      <c r="AE22" s="1" t="s">
        <v>9</v>
      </c>
      <c r="AL22" s="1" t="s">
        <v>0</v>
      </c>
      <c r="AM22" s="5" t="s">
        <v>11</v>
      </c>
      <c r="AN22" s="5"/>
      <c r="AO22" s="5"/>
      <c r="AP22" s="5"/>
      <c r="AQ22" s="5"/>
      <c r="AR22" s="5"/>
      <c r="AS22" s="2" t="s">
        <v>0</v>
      </c>
      <c r="AT22" s="2" t="s">
        <v>1</v>
      </c>
      <c r="AU22" s="2" t="s">
        <v>4</v>
      </c>
      <c r="AV22" s="2" t="s">
        <v>3</v>
      </c>
      <c r="AW22" s="2" t="s">
        <v>5</v>
      </c>
      <c r="AX22" s="2" t="s">
        <v>6</v>
      </c>
      <c r="AY22" s="2" t="s">
        <v>7</v>
      </c>
      <c r="AZ22" s="2" t="s">
        <v>8</v>
      </c>
      <c r="BA22" s="2" t="s">
        <v>9</v>
      </c>
      <c r="BB22" s="1" t="s">
        <v>21</v>
      </c>
      <c r="BC22" s="1" t="s">
        <v>21</v>
      </c>
      <c r="BD22" s="1" t="s">
        <v>1</v>
      </c>
      <c r="BE22" s="1" t="s">
        <v>1</v>
      </c>
      <c r="BF22" s="1" t="s">
        <v>2</v>
      </c>
      <c r="BG22" s="1" t="s">
        <v>2</v>
      </c>
      <c r="BH22" s="1" t="s">
        <v>3</v>
      </c>
      <c r="BI22" s="1" t="s">
        <v>3</v>
      </c>
      <c r="BJ22" s="1" t="s">
        <v>5</v>
      </c>
      <c r="BK22" s="1" t="s">
        <v>5</v>
      </c>
      <c r="BL22" s="1" t="s">
        <v>6</v>
      </c>
      <c r="BM22" s="1" t="s">
        <v>6</v>
      </c>
      <c r="BN22" s="1" t="s">
        <v>22</v>
      </c>
      <c r="BO22" s="1" t="s">
        <v>22</v>
      </c>
      <c r="BP22" s="1" t="s">
        <v>23</v>
      </c>
      <c r="BQ22" s="1" t="s">
        <v>23</v>
      </c>
      <c r="BR22" s="1" t="s">
        <v>11</v>
      </c>
      <c r="BS22" s="1" t="s">
        <v>21</v>
      </c>
      <c r="BT22" s="1" t="s">
        <v>0</v>
      </c>
    </row>
    <row r="23" spans="1:72" ht="12.45" customHeight="1">
      <c r="A23" s="4"/>
      <c r="B23" s="4"/>
      <c r="C23" s="4" t="str">
        <f>AM24</f>
        <v>HH</v>
      </c>
      <c r="D23" s="4"/>
      <c r="E23" s="4"/>
      <c r="F23" s="4"/>
      <c r="G23" s="4"/>
      <c r="H23" s="4"/>
      <c r="K23" s="4" t="str">
        <f>AM23</f>
        <v>GG</v>
      </c>
      <c r="L23" s="4"/>
      <c r="M23" s="4"/>
      <c r="N23" s="4"/>
      <c r="O23" s="4"/>
      <c r="P23" s="4"/>
      <c r="Q23" s="4" t="str">
        <f>VLOOKUP(AK23,AL23:AR28,2,0)</f>
        <v>GG</v>
      </c>
      <c r="R23" s="4"/>
      <c r="S23" s="4"/>
      <c r="T23" s="4"/>
      <c r="U23" s="4"/>
      <c r="V23" s="4"/>
      <c r="W23" s="1">
        <v>1</v>
      </c>
      <c r="X23" s="1">
        <f>VLOOKUP(Q23,AM23:BA28,8,0)</f>
        <v>0</v>
      </c>
      <c r="Y23" s="1">
        <f>VLOOKUP(Q23,AM23:BA28,9,0)</f>
        <v>0</v>
      </c>
      <c r="Z23" s="1">
        <f>VLOOKUP(Q23,AM23:BA28,10,0)</f>
        <v>0</v>
      </c>
      <c r="AA23" s="1">
        <f>VLOOKUP(Q23,AM23:BA28,11,0)</f>
        <v>0</v>
      </c>
      <c r="AB23" s="1">
        <f>VLOOKUP(Q23,AM23:BA28,12,0)</f>
        <v>0</v>
      </c>
      <c r="AC23" s="1">
        <f>VLOOKUP(Q23,AM23:BA28,13,0)</f>
        <v>0</v>
      </c>
      <c r="AD23" s="1">
        <f>VLOOKUP(Q23,AM23:BA28,14,0)</f>
        <v>0</v>
      </c>
      <c r="AE23" s="1">
        <f>VLOOKUP(Q23,AM23:BA28,15,0)</f>
        <v>0</v>
      </c>
      <c r="AK23" s="1">
        <v>1</v>
      </c>
      <c r="AL23" s="1">
        <f>AS23</f>
        <v>1</v>
      </c>
      <c r="AM23" s="5" t="s">
        <v>26</v>
      </c>
      <c r="AN23" s="5"/>
      <c r="AO23" s="5"/>
      <c r="AP23" s="5"/>
      <c r="AQ23" s="5"/>
      <c r="AR23" s="5"/>
      <c r="AS23" s="2">
        <f>RANK(BC23,BC23:BC28)</f>
        <v>1</v>
      </c>
      <c r="AT23" s="2">
        <f>SUMPRODUCT((C23:H37=AM23)*(BD23:BD37))+SUMPRODUCT((K23:P37=AM23)*(BE23:BE37))</f>
        <v>0</v>
      </c>
      <c r="AU23" s="2">
        <f>SUMPRODUCT((C23:H37=AM23)*(BF23:BF37))+SUMPRODUCT((K23:P37=AM23)*(BG23:BG37))</f>
        <v>0</v>
      </c>
      <c r="AV23" s="2">
        <f>SUMPRODUCT((C23:H37=AM23)*(BH23:BH37))+SUMPRODUCT((K23:P37=AM23)*(BI23:BI37))</f>
        <v>0</v>
      </c>
      <c r="AW23" s="2">
        <f>SUMPRODUCT((C23:H37=AM23)*(BJ23:BJ37))+SUMPRODUCT((K23:P37=AM23)*(BK23:BK37))</f>
        <v>0</v>
      </c>
      <c r="AX23" s="2">
        <f>SUMPRODUCT((C23:H37=AM23)*(BL23:BL37))+SUMPRODUCT((K23:P37=AM23)*(BM23:BM37))</f>
        <v>0</v>
      </c>
      <c r="AY23" s="2">
        <f>SUMPRODUCT((C23:H37=AM23)*(BN23:BN37))+SUMPRODUCT((K23:P37=AM23)*(BO23:BO37))</f>
        <v>0</v>
      </c>
      <c r="AZ23" s="2">
        <f>SUMPRODUCT((C23:H37=AM23)*(BP23:BP37))+SUMPRODUCT((K23:P37=AM23)*(BQ23:BQ37))</f>
        <v>0</v>
      </c>
      <c r="BA23" s="2">
        <f>AY23-AZ23</f>
        <v>0</v>
      </c>
      <c r="BB23" s="1">
        <f>SUM(AT23*1000+(BA24)/100+(AY23)/10)</f>
        <v>0</v>
      </c>
      <c r="BC23" s="1">
        <f>BB23+0.000006</f>
        <v>6.0000000000000002E-6</v>
      </c>
      <c r="BD23" s="3">
        <f>IF(I23="",0,IF(I23&gt;J23,3,IF(I23=J23,1,IF(I23&lt;J23,0))))</f>
        <v>0</v>
      </c>
      <c r="BE23" s="3">
        <f>IF(J23="",0,IF(J23&gt;I23,3,IF(J23=I23,1,IF(J23&lt;I23,0))))</f>
        <v>0</v>
      </c>
      <c r="BF23" s="1">
        <f>IF(I23="",0,1)</f>
        <v>0</v>
      </c>
      <c r="BG23" s="1">
        <f>IF(J23="",0,1)</f>
        <v>0</v>
      </c>
      <c r="BH23" s="1" t="b">
        <f>IF(I23&lt;&gt;"",IF(I23&gt;J23,1))</f>
        <v>0</v>
      </c>
      <c r="BI23" s="1" t="b">
        <f>IF(J23&lt;&gt;"",IF(J23&gt;I23,1))</f>
        <v>0</v>
      </c>
      <c r="BJ23" s="1" t="b">
        <f>IF(I23&lt;&gt;"",IF(I23=J23,1))</f>
        <v>0</v>
      </c>
      <c r="BK23" s="1" t="b">
        <f>IF(J23&lt;&gt;"",IF(J23=I23,1))</f>
        <v>0</v>
      </c>
      <c r="BL23" s="1" t="b">
        <f>IF(I23&lt;&gt;"",IF(I23&lt;J23,1))</f>
        <v>0</v>
      </c>
      <c r="BM23" s="1" t="b">
        <f>IF(J23&lt;&gt;"",IF(J23&lt;I23,1))</f>
        <v>0</v>
      </c>
      <c r="BN23" s="1">
        <f>I23</f>
        <v>0</v>
      </c>
      <c r="BO23" s="1">
        <f>J23</f>
        <v>0</v>
      </c>
      <c r="BP23" s="1">
        <f>J23</f>
        <v>0</v>
      </c>
      <c r="BQ23" s="1">
        <f>I23</f>
        <v>0</v>
      </c>
      <c r="BR23" s="1" t="str">
        <f>VLOOKUP(AK23,AL23:AR28,2,0)</f>
        <v>GG</v>
      </c>
      <c r="BS23" s="1">
        <f>VLOOKUP(BR23,AM23:BB28,16,0)</f>
        <v>0</v>
      </c>
      <c r="BT23" s="1">
        <f>RANK(BS23,BS23:BS28)</f>
        <v>1</v>
      </c>
    </row>
    <row r="24" spans="1:72" ht="12.45" customHeight="1">
      <c r="A24" s="4"/>
      <c r="B24" s="4"/>
      <c r="C24" s="4" t="str">
        <f>AM25</f>
        <v>II</v>
      </c>
      <c r="D24" s="4"/>
      <c r="E24" s="4"/>
      <c r="F24" s="4"/>
      <c r="G24" s="4"/>
      <c r="H24" s="4"/>
      <c r="K24" s="4" t="str">
        <f>AM28</f>
        <v>LL</v>
      </c>
      <c r="L24" s="4"/>
      <c r="M24" s="4"/>
      <c r="N24" s="4"/>
      <c r="O24" s="4"/>
      <c r="P24" s="4"/>
      <c r="Q24" s="4" t="str">
        <f>VLOOKUP(AK24,AL23:AR28,2,0)</f>
        <v>HH</v>
      </c>
      <c r="R24" s="4"/>
      <c r="S24" s="4"/>
      <c r="T24" s="4"/>
      <c r="U24" s="4"/>
      <c r="V24" s="4"/>
      <c r="W24" s="1">
        <f>IF(BS24=BS23,BT23,BT24)</f>
        <v>1</v>
      </c>
      <c r="X24" s="1">
        <f>VLOOKUP(Q24,AM23:BA28,8,0)</f>
        <v>0</v>
      </c>
      <c r="Y24" s="1">
        <f>VLOOKUP(Q24,AM23:BA28,9,0)</f>
        <v>0</v>
      </c>
      <c r="Z24" s="1">
        <f>VLOOKUP(Q24,AM23:BA28,10,0)</f>
        <v>0</v>
      </c>
      <c r="AA24" s="1">
        <f>VLOOKUP(Q24,AM23:BA28,11,0)</f>
        <v>0</v>
      </c>
      <c r="AB24" s="1">
        <f>VLOOKUP(Q24,AM23:BA28,12,0)</f>
        <v>0</v>
      </c>
      <c r="AC24" s="1">
        <f>VLOOKUP(Q24,AM23:BA28,13,0)</f>
        <v>0</v>
      </c>
      <c r="AD24" s="1">
        <f>VLOOKUP(Q24,AM23:BA28,14,0)</f>
        <v>0</v>
      </c>
      <c r="AE24" s="1">
        <f>VLOOKUP(Q24,AM23:BA28,15,0)</f>
        <v>0</v>
      </c>
      <c r="AK24" s="1">
        <v>2</v>
      </c>
      <c r="AL24" s="1">
        <f t="shared" ref="AL24:AL28" si="18">AS24</f>
        <v>2</v>
      </c>
      <c r="AM24" s="5" t="s">
        <v>27</v>
      </c>
      <c r="AN24" s="5"/>
      <c r="AO24" s="5"/>
      <c r="AP24" s="5"/>
      <c r="AQ24" s="5"/>
      <c r="AR24" s="5"/>
      <c r="AS24" s="2">
        <f>RANK(BC24,BC23:BC28)</f>
        <v>2</v>
      </c>
      <c r="AT24" s="2">
        <f>SUMPRODUCT((C23:H37=AM24)*(BD23:BD37))+SUMPRODUCT((K23:P37=AM24)*(BE23:BE37))</f>
        <v>0</v>
      </c>
      <c r="AU24" s="2">
        <f>SUMPRODUCT((C23:H37=AM24)*(BF23:BF37))+SUMPRODUCT((K23:P37=AM24)*(BG23:BG37))</f>
        <v>0</v>
      </c>
      <c r="AV24" s="2">
        <f>SUMPRODUCT((C23:H37=AM24)*(BH23:BH37))+SUMPRODUCT((K23:P37=AM24)*(BI23:BI37))</f>
        <v>0</v>
      </c>
      <c r="AW24" s="2">
        <f>SUMPRODUCT((C23:H37=AM24)*(BJ23:BJ37))+SUMPRODUCT((K23:P37=AM24)*(BK23:BK37))</f>
        <v>0</v>
      </c>
      <c r="AX24" s="2">
        <f>SUMPRODUCT((C23:H37=AM24)*(BL23:BL37))+SUMPRODUCT((K23:P37=AM24)*(BM23:BM37))</f>
        <v>0</v>
      </c>
      <c r="AY24" s="2">
        <f>SUMPRODUCT((C23:H37=AM24)*(BN23:BN37))+SUMPRODUCT((K23:P37=AM24)*(BO23:BO37))</f>
        <v>0</v>
      </c>
      <c r="AZ24" s="2">
        <f>SUMPRODUCT((C23:H37=AM24)*(BP23:BP37))+SUMPRODUCT((K23:P37=AM24)*(BQ23:BQ37))</f>
        <v>0</v>
      </c>
      <c r="BA24" s="2">
        <f t="shared" ref="BA24:BA28" si="19">AY24-AZ24</f>
        <v>0</v>
      </c>
      <c r="BB24" s="1">
        <f t="shared" ref="BB24:BB28" si="20">SUM(AT24*1000+(BA25)/100+(AY24)/10)</f>
        <v>0</v>
      </c>
      <c r="BC24" s="1">
        <f>BB24+0.000005</f>
        <v>5.0000000000000004E-6</v>
      </c>
      <c r="BD24" s="3">
        <f t="shared" ref="BD24:BD37" si="21">IF(I24="",0,IF(I24&gt;J24,3,IF(I24=J24,1,IF(I24&lt;J24,0))))</f>
        <v>0</v>
      </c>
      <c r="BE24" s="3">
        <f t="shared" ref="BE24:BE37" si="22">IF(J24="",0,IF(J24&gt;I24,3,IF(J24=I24,1,IF(J24&lt;I24,0))))</f>
        <v>0</v>
      </c>
      <c r="BF24" s="1">
        <f t="shared" ref="BF24:BF37" si="23">IF(I24="",0,1)</f>
        <v>0</v>
      </c>
      <c r="BG24" s="1">
        <f t="shared" ref="BG24:BG37" si="24">IF(J24="",0,1)</f>
        <v>0</v>
      </c>
      <c r="BH24" s="1" t="b">
        <f t="shared" ref="BH24:BH37" si="25">IF(I24&lt;&gt;"",IF(I24&gt;J24,1))</f>
        <v>0</v>
      </c>
      <c r="BI24" s="1" t="b">
        <f t="shared" ref="BI24:BI37" si="26">IF(J24&lt;&gt;"",IF(J24&gt;I24,1))</f>
        <v>0</v>
      </c>
      <c r="BJ24" s="1" t="b">
        <f t="shared" ref="BJ24:BJ37" si="27">IF(I24&lt;&gt;"",IF(I24=J24,1))</f>
        <v>0</v>
      </c>
      <c r="BK24" s="1" t="b">
        <f t="shared" ref="BK24:BK37" si="28">IF(J24&lt;&gt;"",IF(J24=I24,1))</f>
        <v>0</v>
      </c>
      <c r="BL24" s="1" t="b">
        <f t="shared" ref="BL24:BL37" si="29">IF(I24&lt;&gt;"",IF(I24&lt;J24,1))</f>
        <v>0</v>
      </c>
      <c r="BM24" s="1" t="b">
        <f t="shared" ref="BM24:BM37" si="30">IF(J24&lt;&gt;"",IF(J24&lt;I24,1))</f>
        <v>0</v>
      </c>
      <c r="BN24" s="1">
        <f t="shared" ref="BN24:BN37" si="31">I24</f>
        <v>0</v>
      </c>
      <c r="BO24" s="1">
        <f t="shared" ref="BO24:BO37" si="32">J24</f>
        <v>0</v>
      </c>
      <c r="BP24" s="1">
        <f t="shared" ref="BP24:BP37" si="33">J24</f>
        <v>0</v>
      </c>
      <c r="BQ24" s="1">
        <f t="shared" ref="BQ24:BQ37" si="34">I24</f>
        <v>0</v>
      </c>
      <c r="BR24" s="1" t="str">
        <f>VLOOKUP(AK24,AL23:AR28,2,0)</f>
        <v>HH</v>
      </c>
      <c r="BS24" s="1">
        <f>VLOOKUP(BR24,AM23:BB28,16,0)</f>
        <v>0</v>
      </c>
      <c r="BT24" s="1">
        <f>RANK(BS24,BS23:BS28)</f>
        <v>1</v>
      </c>
    </row>
    <row r="25" spans="1:72" ht="12.45" customHeight="1">
      <c r="A25" s="4"/>
      <c r="B25" s="4"/>
      <c r="C25" s="4" t="str">
        <f>AM27</f>
        <v>KK</v>
      </c>
      <c r="D25" s="4"/>
      <c r="E25" s="4"/>
      <c r="F25" s="4"/>
      <c r="G25" s="4"/>
      <c r="H25" s="4"/>
      <c r="K25" s="4" t="str">
        <f>AM26</f>
        <v>JJ</v>
      </c>
      <c r="L25" s="4"/>
      <c r="M25" s="4"/>
      <c r="N25" s="4"/>
      <c r="O25" s="4"/>
      <c r="P25" s="4"/>
      <c r="Q25" s="4" t="str">
        <f>VLOOKUP(AK25,AL23:AR28,2,0)</f>
        <v>II</v>
      </c>
      <c r="R25" s="4"/>
      <c r="S25" s="4"/>
      <c r="T25" s="4"/>
      <c r="U25" s="4"/>
      <c r="V25" s="4"/>
      <c r="W25" s="1">
        <f t="shared" ref="W25:W28" si="35">IF(BS25=BS24,BT24,BT25)</f>
        <v>1</v>
      </c>
      <c r="X25" s="1">
        <f>VLOOKUP(Q25,AM23:BA28,8,0)</f>
        <v>0</v>
      </c>
      <c r="Y25" s="1">
        <f>VLOOKUP(Q25,AM23:BA28,9,0)</f>
        <v>0</v>
      </c>
      <c r="Z25" s="1">
        <f>VLOOKUP(Q25,AM23:BA28,10,0)</f>
        <v>0</v>
      </c>
      <c r="AA25" s="1">
        <f>VLOOKUP(Q25,AM23:BA28,11,0)</f>
        <v>0</v>
      </c>
      <c r="AB25" s="1">
        <f>VLOOKUP(Q25,AM23:BA28,12,0)</f>
        <v>0</v>
      </c>
      <c r="AC25" s="1">
        <f>VLOOKUP(Q25,AM23:BA28,13,0)</f>
        <v>0</v>
      </c>
      <c r="AD25" s="1">
        <f>VLOOKUP(Q25,AM23:BA28,14,0)</f>
        <v>0</v>
      </c>
      <c r="AE25" s="1">
        <f>VLOOKUP(Q25,AM23:BA28,15,0)</f>
        <v>0</v>
      </c>
      <c r="AK25" s="1">
        <v>3</v>
      </c>
      <c r="AL25" s="1">
        <f t="shared" si="18"/>
        <v>3</v>
      </c>
      <c r="AM25" s="5" t="s">
        <v>28</v>
      </c>
      <c r="AN25" s="5"/>
      <c r="AO25" s="5"/>
      <c r="AP25" s="5"/>
      <c r="AQ25" s="5"/>
      <c r="AR25" s="5"/>
      <c r="AS25" s="2">
        <f>RANK(BC25,BC23:BC28)</f>
        <v>3</v>
      </c>
      <c r="AT25" s="2">
        <f>SUMPRODUCT((C23:H37=AM25)*(BD23:BD37))+SUMPRODUCT((K23:P37=AM25)*(BE23:BE37))</f>
        <v>0</v>
      </c>
      <c r="AU25" s="2">
        <f>SUMPRODUCT((C23:H37=AM25)*(BF23:BF37))+SUMPRODUCT((K23:P37=AM25)*(BG23:BG37))</f>
        <v>0</v>
      </c>
      <c r="AV25" s="2">
        <f>SUMPRODUCT((C23:H37=AM25)*(BH23:BH37))+SUMPRODUCT((K23:P37=AM25)*(BI23:BI37))</f>
        <v>0</v>
      </c>
      <c r="AW25" s="2">
        <f>SUMPRODUCT((C23:H37=AM25)*(BJ23:BJ37))+SUMPRODUCT((K23:P37=AM25)*(BK23:BK37))</f>
        <v>0</v>
      </c>
      <c r="AX25" s="2">
        <f>SUMPRODUCT((C23:H37=AM25)*(BL23:BL37))+SUMPRODUCT((K23:P37=AM25)*(BM23:BM37))</f>
        <v>0</v>
      </c>
      <c r="AY25" s="2">
        <f>SUMPRODUCT((C23:H37=AM25)*(BN23:BN37))+SUMPRODUCT((K23:P37=AM25)*(BO23:BO37))</f>
        <v>0</v>
      </c>
      <c r="AZ25" s="2">
        <f>SUMPRODUCT((C23:H37=AM25)*(BP23:BP37))+SUMPRODUCT((K23:P37=AM25)*(BQ23:BQ37))</f>
        <v>0</v>
      </c>
      <c r="BA25" s="2">
        <f t="shared" si="19"/>
        <v>0</v>
      </c>
      <c r="BB25" s="1">
        <f t="shared" si="20"/>
        <v>0</v>
      </c>
      <c r="BC25" s="1">
        <f>BB25+0.000004</f>
        <v>3.9999999999999998E-6</v>
      </c>
      <c r="BD25" s="3">
        <f t="shared" si="21"/>
        <v>0</v>
      </c>
      <c r="BE25" s="3">
        <f t="shared" si="22"/>
        <v>0</v>
      </c>
      <c r="BF25" s="1">
        <f t="shared" si="23"/>
        <v>0</v>
      </c>
      <c r="BG25" s="1">
        <f t="shared" si="24"/>
        <v>0</v>
      </c>
      <c r="BH25" s="1" t="b">
        <f t="shared" si="25"/>
        <v>0</v>
      </c>
      <c r="BI25" s="1" t="b">
        <f t="shared" si="26"/>
        <v>0</v>
      </c>
      <c r="BJ25" s="1" t="b">
        <f t="shared" si="27"/>
        <v>0</v>
      </c>
      <c r="BK25" s="1" t="b">
        <f t="shared" si="28"/>
        <v>0</v>
      </c>
      <c r="BL25" s="1" t="b">
        <f t="shared" si="29"/>
        <v>0</v>
      </c>
      <c r="BM25" s="1" t="b">
        <f t="shared" si="30"/>
        <v>0</v>
      </c>
      <c r="BN25" s="1">
        <f t="shared" si="31"/>
        <v>0</v>
      </c>
      <c r="BO25" s="1">
        <f t="shared" si="32"/>
        <v>0</v>
      </c>
      <c r="BP25" s="1">
        <f t="shared" si="33"/>
        <v>0</v>
      </c>
      <c r="BQ25" s="1">
        <f t="shared" si="34"/>
        <v>0</v>
      </c>
      <c r="BR25" s="1" t="str">
        <f>VLOOKUP(AK25,AL25:AR28,2,0)</f>
        <v>II</v>
      </c>
      <c r="BS25" s="1">
        <f>VLOOKUP(BR25,AM23:BB28,16,0)</f>
        <v>0</v>
      </c>
      <c r="BT25" s="1">
        <f>RANK(BS25,BS23:BS28)</f>
        <v>1</v>
      </c>
    </row>
    <row r="26" spans="1:72" ht="12.45" customHeight="1">
      <c r="A26" s="4"/>
      <c r="B26" s="4"/>
      <c r="C26" s="4" t="str">
        <f>AM23</f>
        <v>GG</v>
      </c>
      <c r="D26" s="4"/>
      <c r="E26" s="4"/>
      <c r="F26" s="4"/>
      <c r="G26" s="4"/>
      <c r="H26" s="4"/>
      <c r="K26" s="4" t="str">
        <f>AM25</f>
        <v>II</v>
      </c>
      <c r="L26" s="4"/>
      <c r="M26" s="4"/>
      <c r="N26" s="4"/>
      <c r="O26" s="4"/>
      <c r="P26" s="4"/>
      <c r="Q26" s="4" t="str">
        <f>VLOOKUP(AK26,AL23:AR28,2,0)</f>
        <v>JJ</v>
      </c>
      <c r="R26" s="4"/>
      <c r="S26" s="4"/>
      <c r="T26" s="4"/>
      <c r="U26" s="4"/>
      <c r="V26" s="4"/>
      <c r="W26" s="1">
        <f t="shared" si="35"/>
        <v>1</v>
      </c>
      <c r="X26" s="1">
        <f>VLOOKUP(Q26,AM23:BA28,8,0)</f>
        <v>0</v>
      </c>
      <c r="Y26" s="1">
        <f>VLOOKUP(Q26,AM23:BA28,9,0)</f>
        <v>0</v>
      </c>
      <c r="Z26" s="1">
        <f>VLOOKUP(Q26,AM23:BA28,10,0)</f>
        <v>0</v>
      </c>
      <c r="AA26" s="1">
        <f>VLOOKUP(Q26,AM23:BA28,11,0)</f>
        <v>0</v>
      </c>
      <c r="AB26" s="1">
        <f>VLOOKUP(Q26,AM23:BA28,12,0)</f>
        <v>0</v>
      </c>
      <c r="AC26" s="1">
        <f>VLOOKUP(Q26,AM23:BA28,13,0)</f>
        <v>0</v>
      </c>
      <c r="AD26" s="1">
        <f>VLOOKUP(Q26,AM23:BA28,14,0)</f>
        <v>0</v>
      </c>
      <c r="AE26" s="1">
        <f>VLOOKUP(Q26,AM23:BA28,15,0)</f>
        <v>0</v>
      </c>
      <c r="AK26" s="1">
        <v>4</v>
      </c>
      <c r="AL26" s="1">
        <f t="shared" si="18"/>
        <v>4</v>
      </c>
      <c r="AM26" s="5" t="s">
        <v>29</v>
      </c>
      <c r="AN26" s="5"/>
      <c r="AO26" s="5"/>
      <c r="AP26" s="5"/>
      <c r="AQ26" s="5"/>
      <c r="AR26" s="5"/>
      <c r="AS26" s="2">
        <f>RANK(BC26,BC23:BC28)</f>
        <v>4</v>
      </c>
      <c r="AT26" s="2">
        <f>SUMPRODUCT((C23:H37=AM26)*(BD23:BD37))+SUMPRODUCT((K23:P37=AM26)*(BE23:BE37))</f>
        <v>0</v>
      </c>
      <c r="AU26" s="2">
        <f>SUMPRODUCT((C23:H37=AM26)*(BF23:BF37))+SUMPRODUCT((K23:P37=AM26)*(BG23:BG37))</f>
        <v>0</v>
      </c>
      <c r="AV26" s="2">
        <f>SUMPRODUCT((C23:H37=AM26)*(BH23:BH37))+SUMPRODUCT((K23:P37=AM26)*(BI23:BI37))</f>
        <v>0</v>
      </c>
      <c r="AW26" s="2">
        <f>SUMPRODUCT((C23:H37=AM26)*(BJ23:BJ37))+SUMPRODUCT((K23:P37=AM26)*(BK23:BK37))</f>
        <v>0</v>
      </c>
      <c r="AX26" s="2">
        <f>SUMPRODUCT((C23:H37=AM26)*(BL23:BL37))+SUMPRODUCT((K23:P37=AM26)*(BM23:BM37))</f>
        <v>0</v>
      </c>
      <c r="AY26" s="2">
        <f>SUMPRODUCT((C23:H37=AM26)*(BN23:BN37))+SUMPRODUCT((K23:P37=AM26)*(BO23:BO37))</f>
        <v>0</v>
      </c>
      <c r="AZ26" s="2">
        <f>SUMPRODUCT((C23:H37=AM26)*(BP23:BP37))+SUMPRODUCT((K23:P37=AM26)*(BQ23:BQ37))</f>
        <v>0</v>
      </c>
      <c r="BA26" s="2">
        <f t="shared" si="19"/>
        <v>0</v>
      </c>
      <c r="BB26" s="1">
        <f t="shared" si="20"/>
        <v>0</v>
      </c>
      <c r="BC26" s="1">
        <f>BB26+0.000003</f>
        <v>3.0000000000000001E-6</v>
      </c>
      <c r="BD26" s="3">
        <f t="shared" si="21"/>
        <v>0</v>
      </c>
      <c r="BE26" s="3">
        <f t="shared" si="22"/>
        <v>0</v>
      </c>
      <c r="BF26" s="1">
        <f t="shared" si="23"/>
        <v>0</v>
      </c>
      <c r="BG26" s="1">
        <f t="shared" si="24"/>
        <v>0</v>
      </c>
      <c r="BH26" s="1" t="b">
        <f t="shared" si="25"/>
        <v>0</v>
      </c>
      <c r="BI26" s="1" t="b">
        <f t="shared" si="26"/>
        <v>0</v>
      </c>
      <c r="BJ26" s="1" t="b">
        <f t="shared" si="27"/>
        <v>0</v>
      </c>
      <c r="BK26" s="1" t="b">
        <f t="shared" si="28"/>
        <v>0</v>
      </c>
      <c r="BL26" s="1" t="b">
        <f t="shared" si="29"/>
        <v>0</v>
      </c>
      <c r="BM26" s="1" t="b">
        <f t="shared" si="30"/>
        <v>0</v>
      </c>
      <c r="BN26" s="1">
        <f t="shared" si="31"/>
        <v>0</v>
      </c>
      <c r="BO26" s="1">
        <f t="shared" si="32"/>
        <v>0</v>
      </c>
      <c r="BP26" s="1">
        <f t="shared" si="33"/>
        <v>0</v>
      </c>
      <c r="BQ26" s="1">
        <f t="shared" si="34"/>
        <v>0</v>
      </c>
      <c r="BR26" s="1" t="str">
        <f>VLOOKUP(AK26,AL23:AR28,2,0)</f>
        <v>JJ</v>
      </c>
      <c r="BS26" s="1">
        <f>VLOOKUP(BR26,AM23:BB28,16,0)</f>
        <v>0</v>
      </c>
      <c r="BT26" s="1">
        <f>RANK(BS26,BS23:BS28)</f>
        <v>1</v>
      </c>
    </row>
    <row r="27" spans="1:72" ht="12.45" customHeight="1">
      <c r="A27" s="4"/>
      <c r="B27" s="4"/>
      <c r="C27" s="4" t="str">
        <f>AM26</f>
        <v>JJ</v>
      </c>
      <c r="D27" s="4"/>
      <c r="E27" s="4"/>
      <c r="F27" s="4"/>
      <c r="G27" s="4"/>
      <c r="H27" s="4"/>
      <c r="K27" s="4" t="str">
        <f>AM24</f>
        <v>HH</v>
      </c>
      <c r="L27" s="4"/>
      <c r="M27" s="4"/>
      <c r="N27" s="4"/>
      <c r="O27" s="4"/>
      <c r="P27" s="4"/>
      <c r="Q27" s="4" t="str">
        <f>VLOOKUP(AK27,AL23:AR28,2,0)</f>
        <v>KK</v>
      </c>
      <c r="R27" s="4"/>
      <c r="S27" s="4"/>
      <c r="T27" s="4"/>
      <c r="U27" s="4"/>
      <c r="V27" s="4"/>
      <c r="W27" s="1">
        <f t="shared" si="35"/>
        <v>1</v>
      </c>
      <c r="X27" s="1">
        <f>VLOOKUP(Q27,AM23:BA28,8,0)</f>
        <v>0</v>
      </c>
      <c r="Y27" s="1">
        <f>VLOOKUP(Q27,AM23:BA28,9,0)</f>
        <v>0</v>
      </c>
      <c r="Z27" s="1">
        <f>VLOOKUP(Q27,AM23:BA28,10,0)</f>
        <v>0</v>
      </c>
      <c r="AA27" s="1">
        <f>VLOOKUP(Q27,AM23:BA28,11,0)</f>
        <v>0</v>
      </c>
      <c r="AB27" s="1">
        <f>VLOOKUP(Q27,AM23:BA28,12,0)</f>
        <v>0</v>
      </c>
      <c r="AC27" s="1">
        <f>VLOOKUP(Q27,AM23:BA28,13,0)</f>
        <v>0</v>
      </c>
      <c r="AD27" s="1">
        <f>VLOOKUP(Q27,AM23:BA28,14,0)</f>
        <v>0</v>
      </c>
      <c r="AE27" s="1">
        <f>VLOOKUP(Q27,AM23:BA28,15,0)</f>
        <v>0</v>
      </c>
      <c r="AK27" s="1">
        <v>5</v>
      </c>
      <c r="AL27" s="1">
        <f t="shared" si="18"/>
        <v>5</v>
      </c>
      <c r="AM27" s="5" t="s">
        <v>30</v>
      </c>
      <c r="AN27" s="5"/>
      <c r="AO27" s="5"/>
      <c r="AP27" s="5"/>
      <c r="AQ27" s="5"/>
      <c r="AR27" s="5"/>
      <c r="AS27" s="2">
        <f>RANK(BC27,BC23:BC28)</f>
        <v>5</v>
      </c>
      <c r="AT27" s="2">
        <f>SUMPRODUCT((C23:H37=AM27)*(BD23:BD37))+SUMPRODUCT((K23:P37=AM27)*(BE23:BE37))</f>
        <v>0</v>
      </c>
      <c r="AU27" s="2">
        <f>SUMPRODUCT((C23:H37=AM27)*(BF23:BF37))+SUMPRODUCT((K23:P37=AM27)*(BG23:BG37))</f>
        <v>0</v>
      </c>
      <c r="AV27" s="2">
        <f>SUMPRODUCT((C23:H37=AM27)*(BH23:BH37))+SUMPRODUCT((K23:P37=AM27)*(BI23:BI37))</f>
        <v>0</v>
      </c>
      <c r="AW27" s="2">
        <f>SUMPRODUCT((C23:H37=AM27)*(BJ23:BJ37))+SUMPRODUCT((K23:P37=AM27)*(BK23:BK37))</f>
        <v>0</v>
      </c>
      <c r="AX27" s="2">
        <f>SUMPRODUCT((C23:H37=AM27)*(BL23:BL37))+SUMPRODUCT((K23:P37=AM27)*(BM23:BM37))</f>
        <v>0</v>
      </c>
      <c r="AY27" s="2">
        <f>SUMPRODUCT((C23:H37=AM27)*(BN23:BN37))+SUMPRODUCT((K23:P37=AM27)*(BO23:BO37))</f>
        <v>0</v>
      </c>
      <c r="AZ27" s="2">
        <f>SUMPRODUCT((C23:H37=AM27)*(BP23:BP37))+SUMPRODUCT((K23:P37=AM27)*(BQ23:BQ37))</f>
        <v>0</v>
      </c>
      <c r="BA27" s="2">
        <f t="shared" si="19"/>
        <v>0</v>
      </c>
      <c r="BB27" s="1">
        <f t="shared" si="20"/>
        <v>0</v>
      </c>
      <c r="BC27" s="1">
        <f>BB27+0.000002</f>
        <v>1.9999999999999999E-6</v>
      </c>
      <c r="BD27" s="3">
        <f t="shared" si="21"/>
        <v>0</v>
      </c>
      <c r="BE27" s="3">
        <f t="shared" si="22"/>
        <v>0</v>
      </c>
      <c r="BF27" s="1">
        <f t="shared" si="23"/>
        <v>0</v>
      </c>
      <c r="BG27" s="1">
        <f t="shared" si="24"/>
        <v>0</v>
      </c>
      <c r="BH27" s="1" t="b">
        <f t="shared" si="25"/>
        <v>0</v>
      </c>
      <c r="BI27" s="1" t="b">
        <f t="shared" si="26"/>
        <v>0</v>
      </c>
      <c r="BJ27" s="1" t="b">
        <f t="shared" si="27"/>
        <v>0</v>
      </c>
      <c r="BK27" s="1" t="b">
        <f t="shared" si="28"/>
        <v>0</v>
      </c>
      <c r="BL27" s="1" t="b">
        <f t="shared" si="29"/>
        <v>0</v>
      </c>
      <c r="BM27" s="1" t="b">
        <f t="shared" si="30"/>
        <v>0</v>
      </c>
      <c r="BN27" s="1">
        <f t="shared" si="31"/>
        <v>0</v>
      </c>
      <c r="BO27" s="1">
        <f t="shared" si="32"/>
        <v>0</v>
      </c>
      <c r="BP27" s="1">
        <f t="shared" si="33"/>
        <v>0</v>
      </c>
      <c r="BQ27" s="1">
        <f t="shared" si="34"/>
        <v>0</v>
      </c>
      <c r="BR27" s="1" t="str">
        <f>VLOOKUP(AK27,AL23:AR28,2,0)</f>
        <v>KK</v>
      </c>
      <c r="BS27" s="1">
        <f>VLOOKUP(BR27,AM23:BB28,16,0)</f>
        <v>0</v>
      </c>
      <c r="BT27" s="1">
        <f>RANK(BS27,BS23:BS28)</f>
        <v>1</v>
      </c>
    </row>
    <row r="28" spans="1:72" ht="12.45" customHeight="1">
      <c r="A28" s="4"/>
      <c r="B28" s="4"/>
      <c r="C28" s="4" t="str">
        <f>AM28</f>
        <v>LL</v>
      </c>
      <c r="D28" s="4"/>
      <c r="E28" s="4"/>
      <c r="F28" s="4"/>
      <c r="G28" s="4"/>
      <c r="H28" s="4"/>
      <c r="K28" s="4" t="str">
        <f>AM27</f>
        <v>KK</v>
      </c>
      <c r="L28" s="4"/>
      <c r="M28" s="4"/>
      <c r="N28" s="4"/>
      <c r="O28" s="4"/>
      <c r="P28" s="4"/>
      <c r="Q28" s="4" t="str">
        <f>VLOOKUP(AK28,AL23:AR28,2,0)</f>
        <v>LL</v>
      </c>
      <c r="R28" s="4"/>
      <c r="S28" s="4"/>
      <c r="T28" s="4"/>
      <c r="U28" s="4"/>
      <c r="V28" s="4"/>
      <c r="W28" s="1">
        <f t="shared" si="35"/>
        <v>1</v>
      </c>
      <c r="X28" s="1">
        <f>VLOOKUP(Q28,AM23:BA28,8,0)</f>
        <v>0</v>
      </c>
      <c r="Y28" s="1">
        <f>VLOOKUP(Q28,AM23:BA28,9,0)</f>
        <v>0</v>
      </c>
      <c r="Z28" s="1">
        <f>VLOOKUP(Q28,AM23:BA28,10,0)</f>
        <v>0</v>
      </c>
      <c r="AA28" s="1">
        <f>VLOOKUP(Q28,AM23:BA28,11,0)</f>
        <v>0</v>
      </c>
      <c r="AB28" s="1">
        <f>VLOOKUP(Q28,AM23:BA28,12,0)</f>
        <v>0</v>
      </c>
      <c r="AC28" s="1">
        <f>VLOOKUP(Q28,AM23:BA28,13,0)</f>
        <v>0</v>
      </c>
      <c r="AD28" s="1">
        <f>VLOOKUP(Q28,AM23:BA28,14,0)</f>
        <v>0</v>
      </c>
      <c r="AE28" s="1">
        <f>VLOOKUP(Q28,AM23:BA28,15,0)</f>
        <v>0</v>
      </c>
      <c r="AK28" s="1">
        <v>6</v>
      </c>
      <c r="AL28" s="1">
        <f t="shared" si="18"/>
        <v>6</v>
      </c>
      <c r="AM28" s="5" t="s">
        <v>31</v>
      </c>
      <c r="AN28" s="5"/>
      <c r="AO28" s="5"/>
      <c r="AP28" s="5"/>
      <c r="AQ28" s="5"/>
      <c r="AR28" s="5"/>
      <c r="AS28" s="2">
        <f>RANK(BC28,BC23:BC28)</f>
        <v>6</v>
      </c>
      <c r="AT28" s="2">
        <f>SUMPRODUCT((C23:H37=AM28)*(BD23:BD37))+SUMPRODUCT((K23:P37=AM28)*(BE23:BE37))</f>
        <v>0</v>
      </c>
      <c r="AU28" s="2">
        <f>SUMPRODUCT((C23:H37=AM28)*(BF23:BF37))+SUMPRODUCT((K23:P37=AM28)*(BG23:BG37))</f>
        <v>0</v>
      </c>
      <c r="AV28" s="2">
        <f>SUMPRODUCT((C23:H37=AM28)*(BH23:BH37))+SUMPRODUCT((K23:P37=AM28)*(BI23:BI37))</f>
        <v>0</v>
      </c>
      <c r="AW28" s="2">
        <f>SUMPRODUCT((C23:H37=AM28)*(BJ23:BJ37))+SUMPRODUCT((K23:P37=AM28)*(BK23:BK37))</f>
        <v>0</v>
      </c>
      <c r="AX28" s="2">
        <f>SUMPRODUCT((C23:H37=AM28)*(BL23:BL37))+SUMPRODUCT((K23:P37=AM28)*(BM23:BM37))</f>
        <v>0</v>
      </c>
      <c r="AY28" s="2">
        <f>SUMPRODUCT((C23:H37=AM28)*(BN23:BN37))+SUMPRODUCT((K23:P37=AM28)*(BO23:BO37))</f>
        <v>0</v>
      </c>
      <c r="AZ28" s="2">
        <f>SUMPRODUCT((C23:H37=AM28)*(BP23:BP37))+SUMPRODUCT((K23:P37=AM28)*(BQ23:BQ37))</f>
        <v>0</v>
      </c>
      <c r="BA28" s="2">
        <f t="shared" si="19"/>
        <v>0</v>
      </c>
      <c r="BB28" s="1">
        <f t="shared" si="20"/>
        <v>0</v>
      </c>
      <c r="BC28" s="1">
        <f>BB28+0.000001</f>
        <v>9.9999999999999995E-7</v>
      </c>
      <c r="BD28" s="3">
        <f t="shared" si="21"/>
        <v>0</v>
      </c>
      <c r="BE28" s="3">
        <f t="shared" si="22"/>
        <v>0</v>
      </c>
      <c r="BF28" s="1">
        <f t="shared" si="23"/>
        <v>0</v>
      </c>
      <c r="BG28" s="1">
        <f t="shared" si="24"/>
        <v>0</v>
      </c>
      <c r="BH28" s="1" t="b">
        <f t="shared" si="25"/>
        <v>0</v>
      </c>
      <c r="BI28" s="1" t="b">
        <f t="shared" si="26"/>
        <v>0</v>
      </c>
      <c r="BJ28" s="1" t="b">
        <f t="shared" si="27"/>
        <v>0</v>
      </c>
      <c r="BK28" s="1" t="b">
        <f t="shared" si="28"/>
        <v>0</v>
      </c>
      <c r="BL28" s="1" t="b">
        <f t="shared" si="29"/>
        <v>0</v>
      </c>
      <c r="BM28" s="1" t="b">
        <f t="shared" si="30"/>
        <v>0</v>
      </c>
      <c r="BN28" s="1">
        <f t="shared" si="31"/>
        <v>0</v>
      </c>
      <c r="BO28" s="1">
        <f t="shared" si="32"/>
        <v>0</v>
      </c>
      <c r="BP28" s="1">
        <f t="shared" si="33"/>
        <v>0</v>
      </c>
      <c r="BQ28" s="1">
        <f t="shared" si="34"/>
        <v>0</v>
      </c>
      <c r="BR28" s="1" t="str">
        <f>VLOOKUP(AK28,AL23:AR28,2,0)</f>
        <v>LL</v>
      </c>
      <c r="BS28" s="1">
        <f>VLOOKUP(BR28,AM23:BB28,16,0)</f>
        <v>0</v>
      </c>
      <c r="BT28" s="1">
        <f>RANK(BS28,BS23:BS28)</f>
        <v>1</v>
      </c>
    </row>
    <row r="29" spans="1:72" ht="12.45" customHeight="1">
      <c r="A29" s="4"/>
      <c r="B29" s="4"/>
      <c r="C29" s="4" t="str">
        <f>AM24</f>
        <v>HH</v>
      </c>
      <c r="D29" s="4"/>
      <c r="E29" s="4"/>
      <c r="F29" s="4"/>
      <c r="G29" s="4"/>
      <c r="H29" s="4"/>
      <c r="K29" s="4" t="str">
        <f>AM28</f>
        <v>LL</v>
      </c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BD29" s="3">
        <f t="shared" si="21"/>
        <v>0</v>
      </c>
      <c r="BE29" s="3">
        <f t="shared" si="22"/>
        <v>0</v>
      </c>
      <c r="BF29" s="1">
        <f t="shared" si="23"/>
        <v>0</v>
      </c>
      <c r="BG29" s="1">
        <f t="shared" si="24"/>
        <v>0</v>
      </c>
      <c r="BH29" s="1" t="b">
        <f t="shared" si="25"/>
        <v>0</v>
      </c>
      <c r="BI29" s="1" t="b">
        <f t="shared" si="26"/>
        <v>0</v>
      </c>
      <c r="BJ29" s="1" t="b">
        <f t="shared" si="27"/>
        <v>0</v>
      </c>
      <c r="BK29" s="1" t="b">
        <f t="shared" si="28"/>
        <v>0</v>
      </c>
      <c r="BL29" s="1" t="b">
        <f t="shared" si="29"/>
        <v>0</v>
      </c>
      <c r="BM29" s="1" t="b">
        <f t="shared" si="30"/>
        <v>0</v>
      </c>
      <c r="BN29" s="1">
        <f t="shared" si="31"/>
        <v>0</v>
      </c>
      <c r="BO29" s="1">
        <f t="shared" si="32"/>
        <v>0</v>
      </c>
      <c r="BP29" s="1">
        <f t="shared" si="33"/>
        <v>0</v>
      </c>
      <c r="BQ29" s="1">
        <f t="shared" si="34"/>
        <v>0</v>
      </c>
    </row>
    <row r="30" spans="1:72" ht="12.45" customHeight="1">
      <c r="A30" s="4"/>
      <c r="B30" s="4"/>
      <c r="C30" s="4" t="str">
        <f>AM26</f>
        <v>JJ</v>
      </c>
      <c r="D30" s="4"/>
      <c r="E30" s="4"/>
      <c r="F30" s="4"/>
      <c r="G30" s="4"/>
      <c r="H30" s="4"/>
      <c r="K30" s="4" t="str">
        <f>AM23</f>
        <v>GG</v>
      </c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BD30" s="3">
        <f t="shared" si="21"/>
        <v>0</v>
      </c>
      <c r="BE30" s="3">
        <f t="shared" si="22"/>
        <v>0</v>
      </c>
      <c r="BF30" s="1">
        <f t="shared" si="23"/>
        <v>0</v>
      </c>
      <c r="BG30" s="1">
        <f t="shared" si="24"/>
        <v>0</v>
      </c>
      <c r="BH30" s="1" t="b">
        <f t="shared" si="25"/>
        <v>0</v>
      </c>
      <c r="BI30" s="1" t="b">
        <f t="shared" si="26"/>
        <v>0</v>
      </c>
      <c r="BJ30" s="1" t="b">
        <f t="shared" si="27"/>
        <v>0</v>
      </c>
      <c r="BK30" s="1" t="b">
        <f t="shared" si="28"/>
        <v>0</v>
      </c>
      <c r="BL30" s="1" t="b">
        <f t="shared" si="29"/>
        <v>0</v>
      </c>
      <c r="BM30" s="1" t="b">
        <f t="shared" si="30"/>
        <v>0</v>
      </c>
      <c r="BN30" s="1">
        <f t="shared" si="31"/>
        <v>0</v>
      </c>
      <c r="BO30" s="1">
        <f t="shared" si="32"/>
        <v>0</v>
      </c>
      <c r="BP30" s="1">
        <f t="shared" si="33"/>
        <v>0</v>
      </c>
      <c r="BQ30" s="1">
        <f t="shared" si="34"/>
        <v>0</v>
      </c>
    </row>
    <row r="31" spans="1:72" ht="12.45" customHeight="1">
      <c r="A31" s="4"/>
      <c r="B31" s="4"/>
      <c r="C31" s="4" t="str">
        <f>AM27</f>
        <v>KK</v>
      </c>
      <c r="D31" s="4"/>
      <c r="E31" s="4"/>
      <c r="F31" s="4"/>
      <c r="G31" s="4"/>
      <c r="H31" s="4"/>
      <c r="K31" s="4" t="str">
        <f>AM25</f>
        <v>II</v>
      </c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BD31" s="3">
        <f t="shared" si="21"/>
        <v>0</v>
      </c>
      <c r="BE31" s="3">
        <f t="shared" si="22"/>
        <v>0</v>
      </c>
      <c r="BF31" s="1">
        <f t="shared" si="23"/>
        <v>0</v>
      </c>
      <c r="BG31" s="1">
        <f t="shared" si="24"/>
        <v>0</v>
      </c>
      <c r="BH31" s="1" t="b">
        <f t="shared" si="25"/>
        <v>0</v>
      </c>
      <c r="BI31" s="1" t="b">
        <f t="shared" si="26"/>
        <v>0</v>
      </c>
      <c r="BJ31" s="1" t="b">
        <f t="shared" si="27"/>
        <v>0</v>
      </c>
      <c r="BK31" s="1" t="b">
        <f t="shared" si="28"/>
        <v>0</v>
      </c>
      <c r="BL31" s="1" t="b">
        <f t="shared" si="29"/>
        <v>0</v>
      </c>
      <c r="BM31" s="1" t="b">
        <f t="shared" si="30"/>
        <v>0</v>
      </c>
      <c r="BN31" s="1">
        <f t="shared" si="31"/>
        <v>0</v>
      </c>
      <c r="BO31" s="1">
        <f t="shared" si="32"/>
        <v>0</v>
      </c>
      <c r="BP31" s="1">
        <f t="shared" si="33"/>
        <v>0</v>
      </c>
      <c r="BQ31" s="1">
        <f t="shared" si="34"/>
        <v>0</v>
      </c>
    </row>
    <row r="32" spans="1:72" ht="12.45" customHeight="1">
      <c r="A32" s="4"/>
      <c r="B32" s="4"/>
      <c r="C32" s="4" t="str">
        <f>AM23</f>
        <v>GG</v>
      </c>
      <c r="D32" s="4"/>
      <c r="E32" s="4"/>
      <c r="F32" s="4"/>
      <c r="G32" s="4"/>
      <c r="H32" s="4"/>
      <c r="K32" s="4" t="str">
        <f>AM27</f>
        <v>KK</v>
      </c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BD32" s="3">
        <f t="shared" si="21"/>
        <v>0</v>
      </c>
      <c r="BE32" s="3">
        <f t="shared" si="22"/>
        <v>0</v>
      </c>
      <c r="BF32" s="1">
        <f t="shared" si="23"/>
        <v>0</v>
      </c>
      <c r="BG32" s="1">
        <f t="shared" si="24"/>
        <v>0</v>
      </c>
      <c r="BH32" s="1" t="b">
        <f t="shared" si="25"/>
        <v>0</v>
      </c>
      <c r="BI32" s="1" t="b">
        <f t="shared" si="26"/>
        <v>0</v>
      </c>
      <c r="BJ32" s="1" t="b">
        <f t="shared" si="27"/>
        <v>0</v>
      </c>
      <c r="BK32" s="1" t="b">
        <f t="shared" si="28"/>
        <v>0</v>
      </c>
      <c r="BL32" s="1" t="b">
        <f t="shared" si="29"/>
        <v>0</v>
      </c>
      <c r="BM32" s="1" t="b">
        <f t="shared" si="30"/>
        <v>0</v>
      </c>
      <c r="BN32" s="1">
        <f t="shared" si="31"/>
        <v>0</v>
      </c>
      <c r="BO32" s="1">
        <f t="shared" si="32"/>
        <v>0</v>
      </c>
      <c r="BP32" s="1">
        <f t="shared" si="33"/>
        <v>0</v>
      </c>
      <c r="BQ32" s="1">
        <f t="shared" si="34"/>
        <v>0</v>
      </c>
    </row>
    <row r="33" spans="1:69" ht="12.45" customHeight="1">
      <c r="A33" s="4"/>
      <c r="B33" s="4"/>
      <c r="C33" s="4" t="str">
        <f>AM25</f>
        <v>II</v>
      </c>
      <c r="D33" s="4"/>
      <c r="E33" s="4"/>
      <c r="F33" s="4"/>
      <c r="G33" s="4"/>
      <c r="H33" s="4"/>
      <c r="K33" s="4" t="str">
        <f>AM24</f>
        <v>HH</v>
      </c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BD33" s="3">
        <f t="shared" si="21"/>
        <v>0</v>
      </c>
      <c r="BE33" s="3">
        <f t="shared" si="22"/>
        <v>0</v>
      </c>
      <c r="BF33" s="1">
        <f t="shared" si="23"/>
        <v>0</v>
      </c>
      <c r="BG33" s="1">
        <f t="shared" si="24"/>
        <v>0</v>
      </c>
      <c r="BH33" s="1" t="b">
        <f t="shared" si="25"/>
        <v>0</v>
      </c>
      <c r="BI33" s="1" t="b">
        <f t="shared" si="26"/>
        <v>0</v>
      </c>
      <c r="BJ33" s="1" t="b">
        <f t="shared" si="27"/>
        <v>0</v>
      </c>
      <c r="BK33" s="1" t="b">
        <f t="shared" si="28"/>
        <v>0</v>
      </c>
      <c r="BL33" s="1" t="b">
        <f t="shared" si="29"/>
        <v>0</v>
      </c>
      <c r="BM33" s="1" t="b">
        <f t="shared" si="30"/>
        <v>0</v>
      </c>
      <c r="BN33" s="1">
        <f t="shared" si="31"/>
        <v>0</v>
      </c>
      <c r="BO33" s="1">
        <f t="shared" si="32"/>
        <v>0</v>
      </c>
      <c r="BP33" s="1">
        <f t="shared" si="33"/>
        <v>0</v>
      </c>
      <c r="BQ33" s="1">
        <f t="shared" si="34"/>
        <v>0</v>
      </c>
    </row>
    <row r="34" spans="1:69" ht="12.45" customHeight="1">
      <c r="A34" s="4"/>
      <c r="B34" s="4"/>
      <c r="C34" s="4" t="str">
        <f>AM28</f>
        <v>LL</v>
      </c>
      <c r="D34" s="4"/>
      <c r="E34" s="4"/>
      <c r="F34" s="4"/>
      <c r="G34" s="4"/>
      <c r="H34" s="4"/>
      <c r="K34" s="4" t="str">
        <f>AM26</f>
        <v>JJ</v>
      </c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BD34" s="3">
        <f t="shared" si="21"/>
        <v>0</v>
      </c>
      <c r="BE34" s="3">
        <f t="shared" si="22"/>
        <v>0</v>
      </c>
      <c r="BF34" s="1">
        <f t="shared" si="23"/>
        <v>0</v>
      </c>
      <c r="BG34" s="1">
        <f t="shared" si="24"/>
        <v>0</v>
      </c>
      <c r="BH34" s="1" t="b">
        <f t="shared" si="25"/>
        <v>0</v>
      </c>
      <c r="BI34" s="1" t="b">
        <f t="shared" si="26"/>
        <v>0</v>
      </c>
      <c r="BJ34" s="1" t="b">
        <f t="shared" si="27"/>
        <v>0</v>
      </c>
      <c r="BK34" s="1" t="b">
        <f t="shared" si="28"/>
        <v>0</v>
      </c>
      <c r="BL34" s="1" t="b">
        <f t="shared" si="29"/>
        <v>0</v>
      </c>
      <c r="BM34" s="1" t="b">
        <f t="shared" si="30"/>
        <v>0</v>
      </c>
      <c r="BN34" s="1">
        <f t="shared" si="31"/>
        <v>0</v>
      </c>
      <c r="BO34" s="1">
        <f t="shared" si="32"/>
        <v>0</v>
      </c>
      <c r="BP34" s="1">
        <f t="shared" si="33"/>
        <v>0</v>
      </c>
      <c r="BQ34" s="1">
        <f t="shared" si="34"/>
        <v>0</v>
      </c>
    </row>
    <row r="35" spans="1:69" ht="12.45" customHeight="1">
      <c r="A35" s="4"/>
      <c r="B35" s="4"/>
      <c r="C35" s="4" t="str">
        <f>AM24</f>
        <v>HH</v>
      </c>
      <c r="D35" s="4"/>
      <c r="E35" s="4"/>
      <c r="F35" s="4"/>
      <c r="G35" s="4"/>
      <c r="H35" s="4"/>
      <c r="K35" s="4" t="str">
        <f>AM27</f>
        <v>KK</v>
      </c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BD35" s="3">
        <f t="shared" si="21"/>
        <v>0</v>
      </c>
      <c r="BE35" s="3">
        <f t="shared" si="22"/>
        <v>0</v>
      </c>
      <c r="BF35" s="1">
        <f t="shared" si="23"/>
        <v>0</v>
      </c>
      <c r="BG35" s="1">
        <f t="shared" si="24"/>
        <v>0</v>
      </c>
      <c r="BH35" s="1" t="b">
        <f t="shared" si="25"/>
        <v>0</v>
      </c>
      <c r="BI35" s="1" t="b">
        <f t="shared" si="26"/>
        <v>0</v>
      </c>
      <c r="BJ35" s="1" t="b">
        <f t="shared" si="27"/>
        <v>0</v>
      </c>
      <c r="BK35" s="1" t="b">
        <f t="shared" si="28"/>
        <v>0</v>
      </c>
      <c r="BL35" s="1" t="b">
        <f t="shared" si="29"/>
        <v>0</v>
      </c>
      <c r="BM35" s="1" t="b">
        <f t="shared" si="30"/>
        <v>0</v>
      </c>
      <c r="BN35" s="1">
        <f t="shared" si="31"/>
        <v>0</v>
      </c>
      <c r="BO35" s="1">
        <f t="shared" si="32"/>
        <v>0</v>
      </c>
      <c r="BP35" s="1">
        <f t="shared" si="33"/>
        <v>0</v>
      </c>
      <c r="BQ35" s="1">
        <f t="shared" si="34"/>
        <v>0</v>
      </c>
    </row>
    <row r="36" spans="1:69" ht="12.45" customHeight="1">
      <c r="A36" s="4"/>
      <c r="B36" s="4"/>
      <c r="C36" s="4" t="str">
        <f>AM26</f>
        <v>JJ</v>
      </c>
      <c r="D36" s="4"/>
      <c r="E36" s="4"/>
      <c r="F36" s="4"/>
      <c r="G36" s="4"/>
      <c r="H36" s="4"/>
      <c r="K36" s="4" t="str">
        <f>AM25</f>
        <v>II</v>
      </c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BD36" s="3">
        <f t="shared" si="21"/>
        <v>0</v>
      </c>
      <c r="BE36" s="3">
        <f t="shared" si="22"/>
        <v>0</v>
      </c>
      <c r="BF36" s="1">
        <f t="shared" si="23"/>
        <v>0</v>
      </c>
      <c r="BG36" s="1">
        <f t="shared" si="24"/>
        <v>0</v>
      </c>
      <c r="BH36" s="1" t="b">
        <f t="shared" si="25"/>
        <v>0</v>
      </c>
      <c r="BI36" s="1" t="b">
        <f t="shared" si="26"/>
        <v>0</v>
      </c>
      <c r="BJ36" s="1" t="b">
        <f t="shared" si="27"/>
        <v>0</v>
      </c>
      <c r="BK36" s="1" t="b">
        <f t="shared" si="28"/>
        <v>0</v>
      </c>
      <c r="BL36" s="1" t="b">
        <f t="shared" si="29"/>
        <v>0</v>
      </c>
      <c r="BM36" s="1" t="b">
        <f t="shared" si="30"/>
        <v>0</v>
      </c>
      <c r="BN36" s="1">
        <f t="shared" si="31"/>
        <v>0</v>
      </c>
      <c r="BO36" s="1">
        <f t="shared" si="32"/>
        <v>0</v>
      </c>
      <c r="BP36" s="1">
        <f t="shared" si="33"/>
        <v>0</v>
      </c>
      <c r="BQ36" s="1">
        <f t="shared" si="34"/>
        <v>0</v>
      </c>
    </row>
    <row r="37" spans="1:69" ht="12.45" customHeight="1">
      <c r="A37" s="4"/>
      <c r="B37" s="4"/>
      <c r="C37" s="4" t="str">
        <f>AM28</f>
        <v>LL</v>
      </c>
      <c r="D37" s="4"/>
      <c r="E37" s="4"/>
      <c r="F37" s="4"/>
      <c r="G37" s="4"/>
      <c r="H37" s="4"/>
      <c r="K37" s="4" t="str">
        <f>AM23</f>
        <v>GG</v>
      </c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BD37" s="3">
        <f t="shared" si="21"/>
        <v>0</v>
      </c>
      <c r="BE37" s="3">
        <f t="shared" si="22"/>
        <v>0</v>
      </c>
      <c r="BF37" s="1">
        <f t="shared" si="23"/>
        <v>0</v>
      </c>
      <c r="BG37" s="1">
        <f t="shared" si="24"/>
        <v>0</v>
      </c>
      <c r="BH37" s="1" t="b">
        <f t="shared" si="25"/>
        <v>0</v>
      </c>
      <c r="BI37" s="1" t="b">
        <f t="shared" si="26"/>
        <v>0</v>
      </c>
      <c r="BJ37" s="1" t="b">
        <f t="shared" si="27"/>
        <v>0</v>
      </c>
      <c r="BK37" s="1" t="b">
        <f t="shared" si="28"/>
        <v>0</v>
      </c>
      <c r="BL37" s="1" t="b">
        <f t="shared" si="29"/>
        <v>0</v>
      </c>
      <c r="BM37" s="1" t="b">
        <f t="shared" si="30"/>
        <v>0</v>
      </c>
      <c r="BN37" s="1">
        <f t="shared" si="31"/>
        <v>0</v>
      </c>
      <c r="BO37" s="1">
        <f t="shared" si="32"/>
        <v>0</v>
      </c>
      <c r="BP37" s="1">
        <f t="shared" si="33"/>
        <v>0</v>
      </c>
      <c r="BQ37" s="1">
        <f t="shared" si="34"/>
        <v>0</v>
      </c>
    </row>
  </sheetData>
  <mergeCells count="132">
    <mergeCell ref="K34:P34"/>
    <mergeCell ref="A35:B35"/>
    <mergeCell ref="C35:H35"/>
    <mergeCell ref="K35:P35"/>
    <mergeCell ref="A29:B29"/>
    <mergeCell ref="C29:H29"/>
    <mergeCell ref="K29:P29"/>
    <mergeCell ref="Q29:AE37"/>
    <mergeCell ref="A30:B30"/>
    <mergeCell ref="C30:H30"/>
    <mergeCell ref="K30:P30"/>
    <mergeCell ref="A31:B31"/>
    <mergeCell ref="C31:H31"/>
    <mergeCell ref="K31:P31"/>
    <mergeCell ref="A32:B32"/>
    <mergeCell ref="C32:H32"/>
    <mergeCell ref="K32:P32"/>
    <mergeCell ref="A33:B33"/>
    <mergeCell ref="C33:H33"/>
    <mergeCell ref="K33:P33"/>
    <mergeCell ref="A36:B36"/>
    <mergeCell ref="C36:H36"/>
    <mergeCell ref="K36:P36"/>
    <mergeCell ref="A37:B37"/>
    <mergeCell ref="C37:H37"/>
    <mergeCell ref="K37:P37"/>
    <mergeCell ref="A34:B34"/>
    <mergeCell ref="C34:H34"/>
    <mergeCell ref="A28:B28"/>
    <mergeCell ref="C28:H28"/>
    <mergeCell ref="K28:P28"/>
    <mergeCell ref="Q28:V28"/>
    <mergeCell ref="AM28:AR28"/>
    <mergeCell ref="A27:B27"/>
    <mergeCell ref="C27:H27"/>
    <mergeCell ref="K27:P27"/>
    <mergeCell ref="Q27:V27"/>
    <mergeCell ref="AM27:AR27"/>
    <mergeCell ref="A26:B26"/>
    <mergeCell ref="C26:H26"/>
    <mergeCell ref="K26:P26"/>
    <mergeCell ref="Q26:V26"/>
    <mergeCell ref="AM26:AR26"/>
    <mergeCell ref="A25:B25"/>
    <mergeCell ref="C25:H25"/>
    <mergeCell ref="K25:P25"/>
    <mergeCell ref="Q25:V25"/>
    <mergeCell ref="AM25:AR25"/>
    <mergeCell ref="A24:B24"/>
    <mergeCell ref="C24:H24"/>
    <mergeCell ref="K24:P24"/>
    <mergeCell ref="Q24:V24"/>
    <mergeCell ref="AM24:AR24"/>
    <mergeCell ref="A23:B23"/>
    <mergeCell ref="C23:H23"/>
    <mergeCell ref="K23:P23"/>
    <mergeCell ref="Q23:V23"/>
    <mergeCell ref="AM23:AR23"/>
    <mergeCell ref="A20:P21"/>
    <mergeCell ref="Q20:AE21"/>
    <mergeCell ref="AM20:BA21"/>
    <mergeCell ref="A22:B22"/>
    <mergeCell ref="C22:H22"/>
    <mergeCell ref="K22:P22"/>
    <mergeCell ref="Q22:V22"/>
    <mergeCell ref="AM22:AR22"/>
    <mergeCell ref="A5:B5"/>
    <mergeCell ref="C5:H5"/>
    <mergeCell ref="K5:P5"/>
    <mergeCell ref="A6:B6"/>
    <mergeCell ref="C6:H6"/>
    <mergeCell ref="K6:P6"/>
    <mergeCell ref="A7:B7"/>
    <mergeCell ref="C7:H7"/>
    <mergeCell ref="K7:P7"/>
    <mergeCell ref="A8:B8"/>
    <mergeCell ref="C8:H8"/>
    <mergeCell ref="K8:P8"/>
    <mergeCell ref="AM5:AR5"/>
    <mergeCell ref="AM6:AR6"/>
    <mergeCell ref="AM7:AR7"/>
    <mergeCell ref="AM8:AR8"/>
    <mergeCell ref="Q4:V4"/>
    <mergeCell ref="Q5:V5"/>
    <mergeCell ref="Q6:V6"/>
    <mergeCell ref="Q7:V7"/>
    <mergeCell ref="A1:P2"/>
    <mergeCell ref="Q1:AE2"/>
    <mergeCell ref="AM1:BA2"/>
    <mergeCell ref="AM3:AR3"/>
    <mergeCell ref="AM4:AR4"/>
    <mergeCell ref="A3:B3"/>
    <mergeCell ref="C3:H3"/>
    <mergeCell ref="K3:P3"/>
    <mergeCell ref="Q3:V3"/>
    <mergeCell ref="A4:B4"/>
    <mergeCell ref="C4:H4"/>
    <mergeCell ref="K4:P4"/>
    <mergeCell ref="AM9:AR9"/>
    <mergeCell ref="A9:B9"/>
    <mergeCell ref="A10:B10"/>
    <mergeCell ref="A11:B11"/>
    <mergeCell ref="K9:P9"/>
    <mergeCell ref="K10:P10"/>
    <mergeCell ref="K11:P11"/>
    <mergeCell ref="Q9:V9"/>
    <mergeCell ref="Q8:V8"/>
    <mergeCell ref="C9:H9"/>
    <mergeCell ref="C10:H10"/>
    <mergeCell ref="C11:H11"/>
    <mergeCell ref="C12:H12"/>
    <mergeCell ref="C13:H13"/>
    <mergeCell ref="C14:H14"/>
    <mergeCell ref="C15:H15"/>
    <mergeCell ref="C16:H16"/>
    <mergeCell ref="C17:H17"/>
    <mergeCell ref="K18:P18"/>
    <mergeCell ref="Q10:AE18"/>
    <mergeCell ref="K12:P12"/>
    <mergeCell ref="K13:P13"/>
    <mergeCell ref="K14:P14"/>
    <mergeCell ref="K15:P15"/>
    <mergeCell ref="K16:P16"/>
    <mergeCell ref="K17:P17"/>
    <mergeCell ref="A18:B18"/>
    <mergeCell ref="A12:B12"/>
    <mergeCell ref="A13:B13"/>
    <mergeCell ref="A14:B14"/>
    <mergeCell ref="A15:B15"/>
    <mergeCell ref="A16:B16"/>
    <mergeCell ref="A17:B17"/>
    <mergeCell ref="C18:H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costa</dc:creator>
  <cp:lastModifiedBy>patrice costa</cp:lastModifiedBy>
  <dcterms:created xsi:type="dcterms:W3CDTF">2018-12-30T22:25:12Z</dcterms:created>
  <dcterms:modified xsi:type="dcterms:W3CDTF">2018-12-31T01:10:00Z</dcterms:modified>
</cp:coreProperties>
</file>