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cra\Pictures\"/>
    </mc:Choice>
  </mc:AlternateContent>
  <xr:revisionPtr revIDLastSave="0" documentId="13_ncr:1_{1DA37A9B-69B5-4B56-B228-D63AA5268879}" xr6:coauthVersionLast="47" xr6:coauthVersionMax="47" xr10:uidLastSave="{00000000-0000-0000-0000-000000000000}"/>
  <bookViews>
    <workbookView xWindow="-108" yWindow="-108" windowWidth="23256" windowHeight="12576" activeTab="1" xr2:uid="{DABD626B-F59D-4F4A-81CA-FC58B3C20FF5}"/>
  </bookViews>
  <sheets>
    <sheet name="Equipes" sheetId="2" r:id="rId1"/>
    <sheet name="2 POULES DE 8" sheetId="1" r:id="rId2"/>
    <sheet name="2 POULES DE 9" sheetId="3" r:id="rId3"/>
    <sheet name="2 POULES DE 10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59" i="4" l="1"/>
  <c r="AG60" i="4"/>
  <c r="L63" i="4" s="1"/>
  <c r="AG61" i="4"/>
  <c r="AG62" i="4"/>
  <c r="F95" i="4" s="1"/>
  <c r="AG63" i="4"/>
  <c r="AG64" i="4"/>
  <c r="AG65" i="4"/>
  <c r="AG66" i="4"/>
  <c r="L65" i="4" s="1"/>
  <c r="AG67" i="4"/>
  <c r="F87" i="4" s="1"/>
  <c r="AG58" i="4"/>
  <c r="BM102" i="4"/>
  <c r="BL102" i="4"/>
  <c r="BK102" i="4"/>
  <c r="BJ102" i="4"/>
  <c r="BI102" i="4"/>
  <c r="BH102" i="4"/>
  <c r="BG102" i="4"/>
  <c r="BF102" i="4"/>
  <c r="BE102" i="4"/>
  <c r="BD102" i="4"/>
  <c r="BC102" i="4"/>
  <c r="BB102" i="4"/>
  <c r="BA102" i="4"/>
  <c r="AY102" i="4"/>
  <c r="AX102" i="4"/>
  <c r="AZ102" i="4" s="1"/>
  <c r="AW102" i="4"/>
  <c r="AV102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AY101" i="4"/>
  <c r="BA101" i="4" s="1"/>
  <c r="AX101" i="4"/>
  <c r="AZ101" i="4" s="1"/>
  <c r="AW101" i="4"/>
  <c r="AV101" i="4"/>
  <c r="F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Y100" i="4"/>
  <c r="AX100" i="4"/>
  <c r="AZ100" i="4" s="1"/>
  <c r="AW100" i="4"/>
  <c r="AV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AY99" i="4"/>
  <c r="BA99" i="4" s="1"/>
  <c r="AX99" i="4"/>
  <c r="AZ99" i="4" s="1"/>
  <c r="AW99" i="4"/>
  <c r="AV99" i="4"/>
  <c r="F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Y98" i="4"/>
  <c r="AX98" i="4"/>
  <c r="AZ98" i="4" s="1"/>
  <c r="AW98" i="4"/>
  <c r="AV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AY97" i="4"/>
  <c r="BA97" i="4" s="1"/>
  <c r="AX97" i="4"/>
  <c r="AZ97" i="4" s="1"/>
  <c r="AW97" i="4"/>
  <c r="AV97" i="4"/>
  <c r="F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AY96" i="4"/>
  <c r="BA96" i="4" s="1"/>
  <c r="AX96" i="4"/>
  <c r="AZ96" i="4" s="1"/>
  <c r="AW96" i="4"/>
  <c r="AV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AY95" i="4"/>
  <c r="BA95" i="4" s="1"/>
  <c r="AX95" i="4"/>
  <c r="AZ95" i="4" s="1"/>
  <c r="AW95" i="4"/>
  <c r="AV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AY94" i="4"/>
  <c r="BA94" i="4" s="1"/>
  <c r="AX94" i="4"/>
  <c r="AZ94" i="4" s="1"/>
  <c r="AW94" i="4"/>
  <c r="AV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AY93" i="4"/>
  <c r="BA93" i="4" s="1"/>
  <c r="AX93" i="4"/>
  <c r="AZ93" i="4" s="1"/>
  <c r="AW93" i="4"/>
  <c r="AV93" i="4"/>
  <c r="F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AY92" i="4"/>
  <c r="BA92" i="4" s="1"/>
  <c r="AX92" i="4"/>
  <c r="AZ92" i="4" s="1"/>
  <c r="AW92" i="4"/>
  <c r="AV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AY91" i="4"/>
  <c r="BA91" i="4" s="1"/>
  <c r="AX91" i="4"/>
  <c r="AZ91" i="4" s="1"/>
  <c r="AW91" i="4"/>
  <c r="AV91" i="4"/>
  <c r="F91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AY90" i="4"/>
  <c r="BA90" i="4" s="1"/>
  <c r="AX90" i="4"/>
  <c r="AZ90" i="4" s="1"/>
  <c r="AW90" i="4"/>
  <c r="AV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AY89" i="4"/>
  <c r="BA89" i="4" s="1"/>
  <c r="AX89" i="4"/>
  <c r="AZ89" i="4" s="1"/>
  <c r="AW89" i="4"/>
  <c r="AV89" i="4"/>
  <c r="F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AY88" i="4"/>
  <c r="BA88" i="4" s="1"/>
  <c r="AX88" i="4"/>
  <c r="AZ88" i="4" s="1"/>
  <c r="AW88" i="4"/>
  <c r="AV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AY87" i="4"/>
  <c r="BA87" i="4" s="1"/>
  <c r="AX87" i="4"/>
  <c r="AZ87" i="4" s="1"/>
  <c r="AW87" i="4"/>
  <c r="AV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AY86" i="4"/>
  <c r="BA86" i="4" s="1"/>
  <c r="AX86" i="4"/>
  <c r="AZ86" i="4" s="1"/>
  <c r="AW86" i="4"/>
  <c r="AV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AY85" i="4"/>
  <c r="BA85" i="4" s="1"/>
  <c r="AX85" i="4"/>
  <c r="AZ85" i="4" s="1"/>
  <c r="AW85" i="4"/>
  <c r="AV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AY84" i="4"/>
  <c r="BA84" i="4" s="1"/>
  <c r="AX84" i="4"/>
  <c r="AZ84" i="4" s="1"/>
  <c r="AW84" i="4"/>
  <c r="AV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AY83" i="4"/>
  <c r="BA83" i="4" s="1"/>
  <c r="AX83" i="4"/>
  <c r="AZ83" i="4" s="1"/>
  <c r="AW83" i="4"/>
  <c r="AV83" i="4"/>
  <c r="F83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AY82" i="4"/>
  <c r="BA82" i="4" s="1"/>
  <c r="AX82" i="4"/>
  <c r="AZ82" i="4" s="1"/>
  <c r="AW82" i="4"/>
  <c r="AV82" i="4"/>
  <c r="BM81" i="4"/>
  <c r="BL81" i="4"/>
  <c r="BK81" i="4"/>
  <c r="BJ81" i="4"/>
  <c r="BI81" i="4"/>
  <c r="BH81" i="4"/>
  <c r="BG81" i="4"/>
  <c r="BF81" i="4"/>
  <c r="BE81" i="4"/>
  <c r="BD81" i="4"/>
  <c r="BC81" i="4"/>
  <c r="BB81" i="4"/>
  <c r="AY81" i="4"/>
  <c r="BA81" i="4" s="1"/>
  <c r="AX81" i="4"/>
  <c r="AZ81" i="4" s="1"/>
  <c r="AW81" i="4"/>
  <c r="AV81" i="4"/>
  <c r="F81" i="4"/>
  <c r="BM80" i="4"/>
  <c r="BL80" i="4"/>
  <c r="BK80" i="4"/>
  <c r="BJ80" i="4"/>
  <c r="BI80" i="4"/>
  <c r="BH80" i="4"/>
  <c r="BG80" i="4"/>
  <c r="BF80" i="4"/>
  <c r="BE80" i="4"/>
  <c r="BD80" i="4"/>
  <c r="BC80" i="4"/>
  <c r="BB80" i="4"/>
  <c r="AY80" i="4"/>
  <c r="BA80" i="4" s="1"/>
  <c r="AX80" i="4"/>
  <c r="AZ80" i="4" s="1"/>
  <c r="AW80" i="4"/>
  <c r="AV80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AY79" i="4"/>
  <c r="BA79" i="4" s="1"/>
  <c r="AX79" i="4"/>
  <c r="AZ79" i="4" s="1"/>
  <c r="AW79" i="4"/>
  <c r="AV79" i="4"/>
  <c r="F79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AY78" i="4"/>
  <c r="BA78" i="4" s="1"/>
  <c r="AX78" i="4"/>
  <c r="AZ78" i="4" s="1"/>
  <c r="AW78" i="4"/>
  <c r="AV78" i="4"/>
  <c r="BM77" i="4"/>
  <c r="BL77" i="4"/>
  <c r="BK77" i="4"/>
  <c r="BJ77" i="4"/>
  <c r="BI77" i="4"/>
  <c r="BH77" i="4"/>
  <c r="BG77" i="4"/>
  <c r="BF77" i="4"/>
  <c r="BE77" i="4"/>
  <c r="BD77" i="4"/>
  <c r="BC77" i="4"/>
  <c r="BB77" i="4"/>
  <c r="AY77" i="4"/>
  <c r="BA77" i="4" s="1"/>
  <c r="AX77" i="4"/>
  <c r="AZ77" i="4" s="1"/>
  <c r="AW77" i="4"/>
  <c r="AV77" i="4"/>
  <c r="F77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AY76" i="4"/>
  <c r="BA76" i="4" s="1"/>
  <c r="AX76" i="4"/>
  <c r="AZ76" i="4" s="1"/>
  <c r="AW76" i="4"/>
  <c r="AV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AY75" i="4"/>
  <c r="BA75" i="4" s="1"/>
  <c r="AX75" i="4"/>
  <c r="AZ75" i="4" s="1"/>
  <c r="AW75" i="4"/>
  <c r="AV75" i="4"/>
  <c r="F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AY74" i="4"/>
  <c r="BA74" i="4" s="1"/>
  <c r="AX74" i="4"/>
  <c r="AZ74" i="4" s="1"/>
  <c r="AW74" i="4"/>
  <c r="AV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AY73" i="4"/>
  <c r="BA73" i="4" s="1"/>
  <c r="AX73" i="4"/>
  <c r="AZ73" i="4" s="1"/>
  <c r="AW73" i="4"/>
  <c r="AV73" i="4"/>
  <c r="F73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AY72" i="4"/>
  <c r="BA72" i="4" s="1"/>
  <c r="AX72" i="4"/>
  <c r="AZ72" i="4" s="1"/>
  <c r="AW72" i="4"/>
  <c r="AV72" i="4"/>
  <c r="BM71" i="4"/>
  <c r="BL71" i="4"/>
  <c r="BK71" i="4"/>
  <c r="BJ71" i="4"/>
  <c r="BI71" i="4"/>
  <c r="BH71" i="4"/>
  <c r="BG71" i="4"/>
  <c r="BF71" i="4"/>
  <c r="BE71" i="4"/>
  <c r="BD71" i="4"/>
  <c r="BC71" i="4"/>
  <c r="BB71" i="4"/>
  <c r="AY71" i="4"/>
  <c r="BA71" i="4" s="1"/>
  <c r="AX71" i="4"/>
  <c r="AZ71" i="4" s="1"/>
  <c r="AW71" i="4"/>
  <c r="AV71" i="4"/>
  <c r="F71" i="4"/>
  <c r="BM70" i="4"/>
  <c r="BL70" i="4"/>
  <c r="BK70" i="4"/>
  <c r="BJ70" i="4"/>
  <c r="BI70" i="4"/>
  <c r="BH70" i="4"/>
  <c r="BG70" i="4"/>
  <c r="BF70" i="4"/>
  <c r="BE70" i="4"/>
  <c r="BD70" i="4"/>
  <c r="BC70" i="4"/>
  <c r="BB70" i="4"/>
  <c r="AY70" i="4"/>
  <c r="AX70" i="4"/>
  <c r="AZ70" i="4" s="1"/>
  <c r="AW70" i="4"/>
  <c r="BA70" i="4" s="1"/>
  <c r="AV70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AY69" i="4"/>
  <c r="BA69" i="4" s="1"/>
  <c r="AX69" i="4"/>
  <c r="AZ69" i="4" s="1"/>
  <c r="AW69" i="4"/>
  <c r="AV69" i="4"/>
  <c r="F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Y68" i="4"/>
  <c r="AX68" i="4"/>
  <c r="AZ68" i="4" s="1"/>
  <c r="AW68" i="4"/>
  <c r="AV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AY67" i="4"/>
  <c r="BA67" i="4" s="1"/>
  <c r="AX67" i="4"/>
  <c r="AZ67" i="4" s="1"/>
  <c r="AW67" i="4"/>
  <c r="AV67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AY66" i="4"/>
  <c r="AX66" i="4"/>
  <c r="AZ66" i="4" s="1"/>
  <c r="AW66" i="4"/>
  <c r="BA66" i="4" s="1"/>
  <c r="AV66" i="4"/>
  <c r="L98" i="4"/>
  <c r="F66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Y65" i="4"/>
  <c r="AX65" i="4"/>
  <c r="AW65" i="4"/>
  <c r="AV65" i="4"/>
  <c r="AZ65" i="4" s="1"/>
  <c r="F65" i="4"/>
  <c r="BM64" i="4"/>
  <c r="BL64" i="4"/>
  <c r="BK64" i="4"/>
  <c r="BJ64" i="4"/>
  <c r="BI64" i="4"/>
  <c r="BH64" i="4"/>
  <c r="BG64" i="4"/>
  <c r="BF64" i="4"/>
  <c r="BE64" i="4"/>
  <c r="BD64" i="4"/>
  <c r="BC64" i="4"/>
  <c r="BB64" i="4"/>
  <c r="AZ64" i="4"/>
  <c r="AY64" i="4"/>
  <c r="BA64" i="4" s="1"/>
  <c r="AX64" i="4"/>
  <c r="AW64" i="4"/>
  <c r="AV64" i="4"/>
  <c r="BM63" i="4"/>
  <c r="BL63" i="4"/>
  <c r="BK63" i="4"/>
  <c r="BJ63" i="4"/>
  <c r="BI63" i="4"/>
  <c r="BH63" i="4"/>
  <c r="BG63" i="4"/>
  <c r="BF63" i="4"/>
  <c r="BE63" i="4"/>
  <c r="BD63" i="4"/>
  <c r="BC63" i="4"/>
  <c r="BB63" i="4"/>
  <c r="AY63" i="4"/>
  <c r="BA63" i="4" s="1"/>
  <c r="AX63" i="4"/>
  <c r="AZ63" i="4" s="1"/>
  <c r="AW63" i="4"/>
  <c r="AV63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AY62" i="4"/>
  <c r="AX62" i="4"/>
  <c r="AZ62" i="4" s="1"/>
  <c r="AW62" i="4"/>
  <c r="BA62" i="4" s="1"/>
  <c r="AV62" i="4"/>
  <c r="L62" i="4"/>
  <c r="F62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Y61" i="4"/>
  <c r="AX61" i="4"/>
  <c r="AW61" i="4"/>
  <c r="AV61" i="4"/>
  <c r="AZ61" i="4" s="1"/>
  <c r="L61" i="4"/>
  <c r="F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AZ60" i="4"/>
  <c r="AY60" i="4"/>
  <c r="BA60" i="4" s="1"/>
  <c r="AX60" i="4"/>
  <c r="AW60" i="4"/>
  <c r="AV60" i="4"/>
  <c r="L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AY59" i="4"/>
  <c r="BA59" i="4" s="1"/>
  <c r="AX59" i="4"/>
  <c r="AZ59" i="4" s="1"/>
  <c r="AW59" i="4"/>
  <c r="AV59" i="4"/>
  <c r="L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AY58" i="4"/>
  <c r="AX58" i="4"/>
  <c r="AZ58" i="4" s="1"/>
  <c r="AW58" i="4"/>
  <c r="BA58" i="4" s="1"/>
  <c r="AV58" i="4"/>
  <c r="F63" i="4"/>
  <c r="L58" i="4"/>
  <c r="F58" i="4"/>
  <c r="L23" i="4"/>
  <c r="L20" i="4"/>
  <c r="L19" i="4"/>
  <c r="F40" i="4"/>
  <c r="F36" i="4"/>
  <c r="F20" i="4"/>
  <c r="F17" i="4"/>
  <c r="F16" i="4"/>
  <c r="AG7" i="4"/>
  <c r="F46" i="4" s="1"/>
  <c r="AG8" i="4"/>
  <c r="L18" i="4" s="1"/>
  <c r="AG9" i="4"/>
  <c r="L10" i="4" s="1"/>
  <c r="AG10" i="4"/>
  <c r="L48" i="4" s="1"/>
  <c r="AG11" i="4"/>
  <c r="L42" i="4" s="1"/>
  <c r="AG12" i="4"/>
  <c r="L40" i="4" s="1"/>
  <c r="AG13" i="4"/>
  <c r="F39" i="4" s="1"/>
  <c r="AG14" i="4"/>
  <c r="L41" i="4" s="1"/>
  <c r="AG15" i="4"/>
  <c r="L26" i="4" s="1"/>
  <c r="AG6" i="4"/>
  <c r="L50" i="4" s="1"/>
  <c r="AX7" i="4"/>
  <c r="AY7" i="4"/>
  <c r="BB7" i="4"/>
  <c r="BC7" i="4"/>
  <c r="BD7" i="4"/>
  <c r="BE7" i="4"/>
  <c r="BF7" i="4"/>
  <c r="BG7" i="4"/>
  <c r="BH7" i="4"/>
  <c r="BI7" i="4"/>
  <c r="BJ7" i="4"/>
  <c r="BK7" i="4"/>
  <c r="BL7" i="4"/>
  <c r="BM7" i="4"/>
  <c r="AX8" i="4"/>
  <c r="AY8" i="4"/>
  <c r="BB8" i="4"/>
  <c r="BC8" i="4"/>
  <c r="BD8" i="4"/>
  <c r="BE8" i="4"/>
  <c r="BF8" i="4"/>
  <c r="BG8" i="4"/>
  <c r="BH8" i="4"/>
  <c r="BI8" i="4"/>
  <c r="BJ8" i="4"/>
  <c r="BK8" i="4"/>
  <c r="BL8" i="4"/>
  <c r="BM8" i="4"/>
  <c r="AX9" i="4"/>
  <c r="AY9" i="4"/>
  <c r="BB9" i="4"/>
  <c r="BC9" i="4"/>
  <c r="BD9" i="4"/>
  <c r="BE9" i="4"/>
  <c r="BF9" i="4"/>
  <c r="BG9" i="4"/>
  <c r="BH9" i="4"/>
  <c r="BI9" i="4"/>
  <c r="BJ9" i="4"/>
  <c r="BK9" i="4"/>
  <c r="BL9" i="4"/>
  <c r="BM9" i="4"/>
  <c r="AX10" i="4"/>
  <c r="AY10" i="4"/>
  <c r="BA10" i="4" s="1"/>
  <c r="BB10" i="4"/>
  <c r="BC10" i="4"/>
  <c r="BD10" i="4"/>
  <c r="BE10" i="4"/>
  <c r="BF10" i="4"/>
  <c r="BG10" i="4"/>
  <c r="BH10" i="4"/>
  <c r="BI10" i="4"/>
  <c r="BJ10" i="4"/>
  <c r="BK10" i="4"/>
  <c r="BL10" i="4"/>
  <c r="BM10" i="4"/>
  <c r="AX11" i="4"/>
  <c r="AY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AX12" i="4"/>
  <c r="AY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AX13" i="4"/>
  <c r="AY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AX14" i="4"/>
  <c r="AY14" i="4"/>
  <c r="BA14" i="4" s="1"/>
  <c r="BB14" i="4"/>
  <c r="BC14" i="4"/>
  <c r="BD14" i="4"/>
  <c r="BE14" i="4"/>
  <c r="BF14" i="4"/>
  <c r="BG14" i="4"/>
  <c r="BH14" i="4"/>
  <c r="BI14" i="4"/>
  <c r="BJ14" i="4"/>
  <c r="BK14" i="4"/>
  <c r="BL14" i="4"/>
  <c r="BM14" i="4"/>
  <c r="AX15" i="4"/>
  <c r="AY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AX16" i="4"/>
  <c r="AY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AX17" i="4"/>
  <c r="AY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AX18" i="4"/>
  <c r="AY18" i="4"/>
  <c r="BA18" i="4" s="1"/>
  <c r="BB18" i="4"/>
  <c r="BC18" i="4"/>
  <c r="BD18" i="4"/>
  <c r="BE18" i="4"/>
  <c r="BF18" i="4"/>
  <c r="BG18" i="4"/>
  <c r="BH18" i="4"/>
  <c r="BI18" i="4"/>
  <c r="BJ18" i="4"/>
  <c r="BK18" i="4"/>
  <c r="BL18" i="4"/>
  <c r="BM18" i="4"/>
  <c r="AX19" i="4"/>
  <c r="AY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AX20" i="4"/>
  <c r="AY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AX21" i="4"/>
  <c r="AY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AX22" i="4"/>
  <c r="AY22" i="4"/>
  <c r="BA22" i="4" s="1"/>
  <c r="BB22" i="4"/>
  <c r="BC22" i="4"/>
  <c r="BD22" i="4"/>
  <c r="BE22" i="4"/>
  <c r="BF22" i="4"/>
  <c r="BG22" i="4"/>
  <c r="BH22" i="4"/>
  <c r="BI22" i="4"/>
  <c r="BJ22" i="4"/>
  <c r="BK22" i="4"/>
  <c r="BL22" i="4"/>
  <c r="BM22" i="4"/>
  <c r="AX23" i="4"/>
  <c r="AY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AX24" i="4"/>
  <c r="AY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AX25" i="4"/>
  <c r="AY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AX26" i="4"/>
  <c r="AY26" i="4"/>
  <c r="BA26" i="4" s="1"/>
  <c r="BB26" i="4"/>
  <c r="BC26" i="4"/>
  <c r="BD26" i="4"/>
  <c r="BE26" i="4"/>
  <c r="BF26" i="4"/>
  <c r="BG26" i="4"/>
  <c r="BH26" i="4"/>
  <c r="BI26" i="4"/>
  <c r="BJ26" i="4"/>
  <c r="BK26" i="4"/>
  <c r="BL26" i="4"/>
  <c r="BM26" i="4"/>
  <c r="AX27" i="4"/>
  <c r="AY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AX28" i="4"/>
  <c r="AY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AX29" i="4"/>
  <c r="AY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AX30" i="4"/>
  <c r="AY30" i="4"/>
  <c r="BA30" i="4" s="1"/>
  <c r="BB30" i="4"/>
  <c r="BC30" i="4"/>
  <c r="BD30" i="4"/>
  <c r="BE30" i="4"/>
  <c r="BF30" i="4"/>
  <c r="BG30" i="4"/>
  <c r="BH30" i="4"/>
  <c r="BI30" i="4"/>
  <c r="BJ30" i="4"/>
  <c r="BK30" i="4"/>
  <c r="BL30" i="4"/>
  <c r="BM30" i="4"/>
  <c r="AX31" i="4"/>
  <c r="AY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AX32" i="4"/>
  <c r="AY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AX33" i="4"/>
  <c r="AY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AX34" i="4"/>
  <c r="AY34" i="4"/>
  <c r="BA34" i="4" s="1"/>
  <c r="BB34" i="4"/>
  <c r="BC34" i="4"/>
  <c r="BD34" i="4"/>
  <c r="BE34" i="4"/>
  <c r="BF34" i="4"/>
  <c r="BG34" i="4"/>
  <c r="BH34" i="4"/>
  <c r="BI34" i="4"/>
  <c r="BJ34" i="4"/>
  <c r="BK34" i="4"/>
  <c r="BL34" i="4"/>
  <c r="BM34" i="4"/>
  <c r="AX35" i="4"/>
  <c r="AY35" i="4"/>
  <c r="BB35" i="4"/>
  <c r="BC35" i="4"/>
  <c r="BD35" i="4"/>
  <c r="BE35" i="4"/>
  <c r="BF35" i="4"/>
  <c r="BG35" i="4"/>
  <c r="BH35" i="4"/>
  <c r="BI35" i="4"/>
  <c r="BJ35" i="4"/>
  <c r="BK35" i="4"/>
  <c r="BL35" i="4"/>
  <c r="BM35" i="4"/>
  <c r="AX36" i="4"/>
  <c r="AY36" i="4"/>
  <c r="BB36" i="4"/>
  <c r="BC36" i="4"/>
  <c r="BD36" i="4"/>
  <c r="BE36" i="4"/>
  <c r="BF36" i="4"/>
  <c r="BG36" i="4"/>
  <c r="BH36" i="4"/>
  <c r="BI36" i="4"/>
  <c r="BJ36" i="4"/>
  <c r="BK36" i="4"/>
  <c r="BL36" i="4"/>
  <c r="BM36" i="4"/>
  <c r="AX37" i="4"/>
  <c r="AY37" i="4"/>
  <c r="BB37" i="4"/>
  <c r="BC37" i="4"/>
  <c r="BD37" i="4"/>
  <c r="BE37" i="4"/>
  <c r="BF37" i="4"/>
  <c r="BG37" i="4"/>
  <c r="BH37" i="4"/>
  <c r="BI37" i="4"/>
  <c r="BJ37" i="4"/>
  <c r="BK37" i="4"/>
  <c r="BL37" i="4"/>
  <c r="BM37" i="4"/>
  <c r="AX38" i="4"/>
  <c r="AY38" i="4"/>
  <c r="BA38" i="4" s="1"/>
  <c r="BB38" i="4"/>
  <c r="BC38" i="4"/>
  <c r="BD38" i="4"/>
  <c r="BE38" i="4"/>
  <c r="BF38" i="4"/>
  <c r="BG38" i="4"/>
  <c r="BH38" i="4"/>
  <c r="BI38" i="4"/>
  <c r="BJ38" i="4"/>
  <c r="BK38" i="4"/>
  <c r="BL38" i="4"/>
  <c r="BM38" i="4"/>
  <c r="AX39" i="4"/>
  <c r="AY39" i="4"/>
  <c r="BB39" i="4"/>
  <c r="BC39" i="4"/>
  <c r="BD39" i="4"/>
  <c r="BE39" i="4"/>
  <c r="BF39" i="4"/>
  <c r="BG39" i="4"/>
  <c r="BH39" i="4"/>
  <c r="BI39" i="4"/>
  <c r="BJ39" i="4"/>
  <c r="BK39" i="4"/>
  <c r="BL39" i="4"/>
  <c r="BM39" i="4"/>
  <c r="AX40" i="4"/>
  <c r="AY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AX41" i="4"/>
  <c r="AY41" i="4"/>
  <c r="BB41" i="4"/>
  <c r="BC41" i="4"/>
  <c r="BD41" i="4"/>
  <c r="BE41" i="4"/>
  <c r="BF41" i="4"/>
  <c r="BG41" i="4"/>
  <c r="BH41" i="4"/>
  <c r="BI41" i="4"/>
  <c r="BJ41" i="4"/>
  <c r="BK41" i="4"/>
  <c r="BL41" i="4"/>
  <c r="BM41" i="4"/>
  <c r="AX42" i="4"/>
  <c r="AY42" i="4"/>
  <c r="BA42" i="4" s="1"/>
  <c r="BB42" i="4"/>
  <c r="BC42" i="4"/>
  <c r="BD42" i="4"/>
  <c r="BE42" i="4"/>
  <c r="BF42" i="4"/>
  <c r="BG42" i="4"/>
  <c r="BH42" i="4"/>
  <c r="BI42" i="4"/>
  <c r="BJ42" i="4"/>
  <c r="BK42" i="4"/>
  <c r="BL42" i="4"/>
  <c r="BM42" i="4"/>
  <c r="AX43" i="4"/>
  <c r="AY43" i="4"/>
  <c r="BB43" i="4"/>
  <c r="BC43" i="4"/>
  <c r="BD43" i="4"/>
  <c r="BE43" i="4"/>
  <c r="BF43" i="4"/>
  <c r="BG43" i="4"/>
  <c r="BH43" i="4"/>
  <c r="BI43" i="4"/>
  <c r="BJ43" i="4"/>
  <c r="BK43" i="4"/>
  <c r="BL43" i="4"/>
  <c r="BM43" i="4"/>
  <c r="AX44" i="4"/>
  <c r="AY44" i="4"/>
  <c r="BB44" i="4"/>
  <c r="BC44" i="4"/>
  <c r="BD44" i="4"/>
  <c r="BE44" i="4"/>
  <c r="BF44" i="4"/>
  <c r="BG44" i="4"/>
  <c r="BH44" i="4"/>
  <c r="BI44" i="4"/>
  <c r="BJ44" i="4"/>
  <c r="BK44" i="4"/>
  <c r="BL44" i="4"/>
  <c r="BM44" i="4"/>
  <c r="AX45" i="4"/>
  <c r="AY45" i="4"/>
  <c r="BB45" i="4"/>
  <c r="BC45" i="4"/>
  <c r="BD45" i="4"/>
  <c r="BE45" i="4"/>
  <c r="BF45" i="4"/>
  <c r="BG45" i="4"/>
  <c r="BH45" i="4"/>
  <c r="BI45" i="4"/>
  <c r="BJ45" i="4"/>
  <c r="BK45" i="4"/>
  <c r="BL45" i="4"/>
  <c r="BM45" i="4"/>
  <c r="AX46" i="4"/>
  <c r="AY46" i="4"/>
  <c r="BA46" i="4" s="1"/>
  <c r="BB46" i="4"/>
  <c r="BC46" i="4"/>
  <c r="BD46" i="4"/>
  <c r="BE46" i="4"/>
  <c r="BF46" i="4"/>
  <c r="BG46" i="4"/>
  <c r="BH46" i="4"/>
  <c r="BI46" i="4"/>
  <c r="BJ46" i="4"/>
  <c r="BK46" i="4"/>
  <c r="BL46" i="4"/>
  <c r="BM46" i="4"/>
  <c r="AX47" i="4"/>
  <c r="AY47" i="4"/>
  <c r="BB47" i="4"/>
  <c r="BC47" i="4"/>
  <c r="BD47" i="4"/>
  <c r="BE47" i="4"/>
  <c r="BF47" i="4"/>
  <c r="BG47" i="4"/>
  <c r="BH47" i="4"/>
  <c r="BI47" i="4"/>
  <c r="BJ47" i="4"/>
  <c r="BK47" i="4"/>
  <c r="BL47" i="4"/>
  <c r="BM47" i="4"/>
  <c r="AX48" i="4"/>
  <c r="AY48" i="4"/>
  <c r="BB48" i="4"/>
  <c r="BC48" i="4"/>
  <c r="BD48" i="4"/>
  <c r="BE48" i="4"/>
  <c r="BF48" i="4"/>
  <c r="BG48" i="4"/>
  <c r="BH48" i="4"/>
  <c r="BI48" i="4"/>
  <c r="BJ48" i="4"/>
  <c r="BK48" i="4"/>
  <c r="BL48" i="4"/>
  <c r="BM48" i="4"/>
  <c r="AX49" i="4"/>
  <c r="AY49" i="4"/>
  <c r="BB49" i="4"/>
  <c r="BC49" i="4"/>
  <c r="BD49" i="4"/>
  <c r="BE49" i="4"/>
  <c r="BF49" i="4"/>
  <c r="BG49" i="4"/>
  <c r="BH49" i="4"/>
  <c r="BI49" i="4"/>
  <c r="BJ49" i="4"/>
  <c r="BK49" i="4"/>
  <c r="BL49" i="4"/>
  <c r="BM49" i="4"/>
  <c r="AX50" i="4"/>
  <c r="AY50" i="4"/>
  <c r="BA50" i="4" s="1"/>
  <c r="BB50" i="4"/>
  <c r="BC50" i="4"/>
  <c r="BD50" i="4"/>
  <c r="BE50" i="4"/>
  <c r="BF50" i="4"/>
  <c r="BG50" i="4"/>
  <c r="BH50" i="4"/>
  <c r="BI50" i="4"/>
  <c r="BJ50" i="4"/>
  <c r="BK50" i="4"/>
  <c r="BL50" i="4"/>
  <c r="BM50" i="4"/>
  <c r="BM6" i="4"/>
  <c r="BL6" i="4"/>
  <c r="BK6" i="4"/>
  <c r="BJ6" i="4"/>
  <c r="BI6" i="4"/>
  <c r="BH6" i="4"/>
  <c r="BG6" i="4"/>
  <c r="BF6" i="4"/>
  <c r="BE6" i="4"/>
  <c r="BD6" i="4"/>
  <c r="BC6" i="4"/>
  <c r="BB6" i="4"/>
  <c r="AY6" i="4"/>
  <c r="AX6" i="4"/>
  <c r="AV7" i="4"/>
  <c r="AW7" i="4"/>
  <c r="AV8" i="4"/>
  <c r="AW8" i="4"/>
  <c r="AV9" i="4"/>
  <c r="AW9" i="4"/>
  <c r="AV10" i="4"/>
  <c r="AW10" i="4"/>
  <c r="AV11" i="4"/>
  <c r="AW11" i="4"/>
  <c r="AV12" i="4"/>
  <c r="AW12" i="4"/>
  <c r="AV13" i="4"/>
  <c r="AW13" i="4"/>
  <c r="AV14" i="4"/>
  <c r="AW14" i="4"/>
  <c r="AV15" i="4"/>
  <c r="AW15" i="4"/>
  <c r="AV16" i="4"/>
  <c r="AW16" i="4"/>
  <c r="AV17" i="4"/>
  <c r="AW17" i="4"/>
  <c r="AV18" i="4"/>
  <c r="AW18" i="4"/>
  <c r="AV19" i="4"/>
  <c r="AW19" i="4"/>
  <c r="AV20" i="4"/>
  <c r="AW20" i="4"/>
  <c r="AV21" i="4"/>
  <c r="AW21" i="4"/>
  <c r="AV22" i="4"/>
  <c r="AW22" i="4"/>
  <c r="AV23" i="4"/>
  <c r="AW23" i="4"/>
  <c r="AV24" i="4"/>
  <c r="AW24" i="4"/>
  <c r="AV25" i="4"/>
  <c r="AW25" i="4"/>
  <c r="AV26" i="4"/>
  <c r="AW26" i="4"/>
  <c r="AV27" i="4"/>
  <c r="AW27" i="4"/>
  <c r="AV28" i="4"/>
  <c r="AW28" i="4"/>
  <c r="AV29" i="4"/>
  <c r="AW29" i="4"/>
  <c r="AV30" i="4"/>
  <c r="AW30" i="4"/>
  <c r="AV31" i="4"/>
  <c r="AW31" i="4"/>
  <c r="AV32" i="4"/>
  <c r="AW32" i="4"/>
  <c r="AV33" i="4"/>
  <c r="AW33" i="4"/>
  <c r="AV34" i="4"/>
  <c r="AW34" i="4"/>
  <c r="AV35" i="4"/>
  <c r="AW35" i="4"/>
  <c r="AV36" i="4"/>
  <c r="AW36" i="4"/>
  <c r="AV37" i="4"/>
  <c r="AW37" i="4"/>
  <c r="AV38" i="4"/>
  <c r="AW38" i="4"/>
  <c r="AV39" i="4"/>
  <c r="AW39" i="4"/>
  <c r="AV40" i="4"/>
  <c r="AW40" i="4"/>
  <c r="AV41" i="4"/>
  <c r="AW41" i="4"/>
  <c r="AV42" i="4"/>
  <c r="AW42" i="4"/>
  <c r="AV43" i="4"/>
  <c r="AW43" i="4"/>
  <c r="AV44" i="4"/>
  <c r="AW44" i="4"/>
  <c r="AV45" i="4"/>
  <c r="AW45" i="4"/>
  <c r="AV46" i="4"/>
  <c r="AW46" i="4"/>
  <c r="AV47" i="4"/>
  <c r="AW47" i="4"/>
  <c r="AV48" i="4"/>
  <c r="AW48" i="4"/>
  <c r="AV49" i="4"/>
  <c r="AW49" i="4"/>
  <c r="AV50" i="4"/>
  <c r="AW50" i="4"/>
  <c r="AW6" i="4"/>
  <c r="AV6" i="4"/>
  <c r="AG50" i="3"/>
  <c r="F81" i="3" s="1"/>
  <c r="AG51" i="3"/>
  <c r="AG52" i="3"/>
  <c r="AG53" i="3"/>
  <c r="AG54" i="3"/>
  <c r="F83" i="3" s="1"/>
  <c r="AG55" i="3"/>
  <c r="F67" i="3" s="1"/>
  <c r="AG56" i="3"/>
  <c r="AG57" i="3"/>
  <c r="L81" i="3" s="1"/>
  <c r="AG49" i="3"/>
  <c r="L75" i="3" s="1"/>
  <c r="BM84" i="3"/>
  <c r="BL84" i="3"/>
  <c r="BK84" i="3"/>
  <c r="BJ84" i="3"/>
  <c r="BI84" i="3"/>
  <c r="BH84" i="3"/>
  <c r="BG84" i="3"/>
  <c r="BF84" i="3"/>
  <c r="BE84" i="3"/>
  <c r="BD84" i="3"/>
  <c r="BC84" i="3"/>
  <c r="BB84" i="3"/>
  <c r="AY84" i="3"/>
  <c r="BA84" i="3" s="1"/>
  <c r="AX84" i="3"/>
  <c r="AZ84" i="3" s="1"/>
  <c r="AW84" i="3"/>
  <c r="AV84" i="3"/>
  <c r="BM83" i="3"/>
  <c r="BL83" i="3"/>
  <c r="BK83" i="3"/>
  <c r="BJ83" i="3"/>
  <c r="BI83" i="3"/>
  <c r="BH83" i="3"/>
  <c r="BG83" i="3"/>
  <c r="BF83" i="3"/>
  <c r="BE83" i="3"/>
  <c r="BD83" i="3"/>
  <c r="BC83" i="3"/>
  <c r="BB83" i="3"/>
  <c r="AY83" i="3"/>
  <c r="BA83" i="3" s="1"/>
  <c r="AX83" i="3"/>
  <c r="AZ83" i="3" s="1"/>
  <c r="AW83" i="3"/>
  <c r="AV83" i="3"/>
  <c r="L83" i="3"/>
  <c r="BM82" i="3"/>
  <c r="BL82" i="3"/>
  <c r="BK82" i="3"/>
  <c r="BJ82" i="3"/>
  <c r="BI82" i="3"/>
  <c r="BH82" i="3"/>
  <c r="BG82" i="3"/>
  <c r="BF82" i="3"/>
  <c r="BE82" i="3"/>
  <c r="BD82" i="3"/>
  <c r="BC82" i="3"/>
  <c r="BB82" i="3"/>
  <c r="AY82" i="3"/>
  <c r="BA82" i="3" s="1"/>
  <c r="AX82" i="3"/>
  <c r="AZ82" i="3" s="1"/>
  <c r="AW82" i="3"/>
  <c r="AV82" i="3"/>
  <c r="BM81" i="3"/>
  <c r="BL81" i="3"/>
  <c r="BK81" i="3"/>
  <c r="BJ81" i="3"/>
  <c r="BI81" i="3"/>
  <c r="BH81" i="3"/>
  <c r="BG81" i="3"/>
  <c r="BF81" i="3"/>
  <c r="BE81" i="3"/>
  <c r="BD81" i="3"/>
  <c r="BC81" i="3"/>
  <c r="BB81" i="3"/>
  <c r="AY81" i="3"/>
  <c r="BA81" i="3" s="1"/>
  <c r="AX81" i="3"/>
  <c r="AZ81" i="3" s="1"/>
  <c r="AW81" i="3"/>
  <c r="AV81" i="3"/>
  <c r="BM80" i="3"/>
  <c r="BL80" i="3"/>
  <c r="BK80" i="3"/>
  <c r="BJ80" i="3"/>
  <c r="BI80" i="3"/>
  <c r="BH80" i="3"/>
  <c r="BG80" i="3"/>
  <c r="BF80" i="3"/>
  <c r="BE80" i="3"/>
  <c r="BD80" i="3"/>
  <c r="BC80" i="3"/>
  <c r="BB80" i="3"/>
  <c r="AY80" i="3"/>
  <c r="BA80" i="3" s="1"/>
  <c r="AX80" i="3"/>
  <c r="AZ80" i="3" s="1"/>
  <c r="AW80" i="3"/>
  <c r="AV80" i="3"/>
  <c r="BM79" i="3"/>
  <c r="BL79" i="3"/>
  <c r="BK79" i="3"/>
  <c r="BJ79" i="3"/>
  <c r="BI79" i="3"/>
  <c r="BH79" i="3"/>
  <c r="BG79" i="3"/>
  <c r="BF79" i="3"/>
  <c r="BE79" i="3"/>
  <c r="BD79" i="3"/>
  <c r="BC79" i="3"/>
  <c r="BB79" i="3"/>
  <c r="AY79" i="3"/>
  <c r="BA79" i="3" s="1"/>
  <c r="AX79" i="3"/>
  <c r="AZ79" i="3" s="1"/>
  <c r="AW79" i="3"/>
  <c r="AV79" i="3"/>
  <c r="L79" i="3"/>
  <c r="F79" i="3"/>
  <c r="BM78" i="3"/>
  <c r="BL78" i="3"/>
  <c r="BK78" i="3"/>
  <c r="BJ78" i="3"/>
  <c r="BI78" i="3"/>
  <c r="BH78" i="3"/>
  <c r="BG78" i="3"/>
  <c r="BF78" i="3"/>
  <c r="BE78" i="3"/>
  <c r="BD78" i="3"/>
  <c r="BC78" i="3"/>
  <c r="BB78" i="3"/>
  <c r="AY78" i="3"/>
  <c r="BA78" i="3" s="1"/>
  <c r="AX78" i="3"/>
  <c r="AZ78" i="3" s="1"/>
  <c r="AW78" i="3"/>
  <c r="AV78" i="3"/>
  <c r="BM77" i="3"/>
  <c r="BL77" i="3"/>
  <c r="BK77" i="3"/>
  <c r="BJ77" i="3"/>
  <c r="BI77" i="3"/>
  <c r="BH77" i="3"/>
  <c r="BG77" i="3"/>
  <c r="BF77" i="3"/>
  <c r="BE77" i="3"/>
  <c r="BD77" i="3"/>
  <c r="BC77" i="3"/>
  <c r="BB77" i="3"/>
  <c r="AY77" i="3"/>
  <c r="BA77" i="3" s="1"/>
  <c r="AX77" i="3"/>
  <c r="AZ77" i="3" s="1"/>
  <c r="AW77" i="3"/>
  <c r="AV77" i="3"/>
  <c r="L77" i="3"/>
  <c r="F77" i="3"/>
  <c r="BM76" i="3"/>
  <c r="BL76" i="3"/>
  <c r="BK76" i="3"/>
  <c r="BJ76" i="3"/>
  <c r="BI76" i="3"/>
  <c r="BH76" i="3"/>
  <c r="BG76" i="3"/>
  <c r="BF76" i="3"/>
  <c r="BE76" i="3"/>
  <c r="BD76" i="3"/>
  <c r="BC76" i="3"/>
  <c r="BB76" i="3"/>
  <c r="AY76" i="3"/>
  <c r="BA76" i="3" s="1"/>
  <c r="AX76" i="3"/>
  <c r="AZ76" i="3" s="1"/>
  <c r="AW76" i="3"/>
  <c r="AV76" i="3"/>
  <c r="BM75" i="3"/>
  <c r="BL75" i="3"/>
  <c r="BK75" i="3"/>
  <c r="BJ75" i="3"/>
  <c r="BI75" i="3"/>
  <c r="BH75" i="3"/>
  <c r="BG75" i="3"/>
  <c r="BF75" i="3"/>
  <c r="BE75" i="3"/>
  <c r="BD75" i="3"/>
  <c r="BC75" i="3"/>
  <c r="BB75" i="3"/>
  <c r="AY75" i="3"/>
  <c r="BA75" i="3" s="1"/>
  <c r="AX75" i="3"/>
  <c r="AZ75" i="3" s="1"/>
  <c r="AW75" i="3"/>
  <c r="AV75" i="3"/>
  <c r="F75" i="3"/>
  <c r="BM74" i="3"/>
  <c r="BL74" i="3"/>
  <c r="BK74" i="3"/>
  <c r="BJ74" i="3"/>
  <c r="BI74" i="3"/>
  <c r="BH74" i="3"/>
  <c r="BG74" i="3"/>
  <c r="BF74" i="3"/>
  <c r="BE74" i="3"/>
  <c r="BD74" i="3"/>
  <c r="BC74" i="3"/>
  <c r="BB74" i="3"/>
  <c r="AY74" i="3"/>
  <c r="BA74" i="3" s="1"/>
  <c r="AX74" i="3"/>
  <c r="AZ74" i="3" s="1"/>
  <c r="AW74" i="3"/>
  <c r="AV74" i="3"/>
  <c r="BM73" i="3"/>
  <c r="BL73" i="3"/>
  <c r="BK73" i="3"/>
  <c r="BJ73" i="3"/>
  <c r="BI73" i="3"/>
  <c r="BH73" i="3"/>
  <c r="BG73" i="3"/>
  <c r="BF73" i="3"/>
  <c r="BE73" i="3"/>
  <c r="BD73" i="3"/>
  <c r="BC73" i="3"/>
  <c r="BB73" i="3"/>
  <c r="AY73" i="3"/>
  <c r="BA73" i="3" s="1"/>
  <c r="AX73" i="3"/>
  <c r="AZ73" i="3" s="1"/>
  <c r="AW73" i="3"/>
  <c r="AV73" i="3"/>
  <c r="L73" i="3"/>
  <c r="F73" i="3"/>
  <c r="BM72" i="3"/>
  <c r="BL72" i="3"/>
  <c r="BK72" i="3"/>
  <c r="BJ72" i="3"/>
  <c r="BI72" i="3"/>
  <c r="BH72" i="3"/>
  <c r="BG72" i="3"/>
  <c r="BF72" i="3"/>
  <c r="BE72" i="3"/>
  <c r="BD72" i="3"/>
  <c r="BC72" i="3"/>
  <c r="BB72" i="3"/>
  <c r="AY72" i="3"/>
  <c r="BA72" i="3" s="1"/>
  <c r="AX72" i="3"/>
  <c r="AZ72" i="3" s="1"/>
  <c r="AW72" i="3"/>
  <c r="AV72" i="3"/>
  <c r="BM71" i="3"/>
  <c r="BL71" i="3"/>
  <c r="BK71" i="3"/>
  <c r="BJ71" i="3"/>
  <c r="BI71" i="3"/>
  <c r="BH71" i="3"/>
  <c r="BG71" i="3"/>
  <c r="BF71" i="3"/>
  <c r="BE71" i="3"/>
  <c r="BD71" i="3"/>
  <c r="BC71" i="3"/>
  <c r="BB71" i="3"/>
  <c r="AY71" i="3"/>
  <c r="BA71" i="3" s="1"/>
  <c r="AX71" i="3"/>
  <c r="AZ71" i="3" s="1"/>
  <c r="AW71" i="3"/>
  <c r="AV71" i="3"/>
  <c r="F71" i="3"/>
  <c r="BM70" i="3"/>
  <c r="BL70" i="3"/>
  <c r="BK70" i="3"/>
  <c r="BJ70" i="3"/>
  <c r="BI70" i="3"/>
  <c r="BH70" i="3"/>
  <c r="BG70" i="3"/>
  <c r="BF70" i="3"/>
  <c r="BE70" i="3"/>
  <c r="BD70" i="3"/>
  <c r="BC70" i="3"/>
  <c r="BB70" i="3"/>
  <c r="AY70" i="3"/>
  <c r="BA70" i="3" s="1"/>
  <c r="AX70" i="3"/>
  <c r="AZ70" i="3" s="1"/>
  <c r="AW70" i="3"/>
  <c r="AV70" i="3"/>
  <c r="BM69" i="3"/>
  <c r="BL69" i="3"/>
  <c r="BK69" i="3"/>
  <c r="BJ69" i="3"/>
  <c r="BI69" i="3"/>
  <c r="BH69" i="3"/>
  <c r="BG69" i="3"/>
  <c r="BF69" i="3"/>
  <c r="BE69" i="3"/>
  <c r="BD69" i="3"/>
  <c r="BC69" i="3"/>
  <c r="BB69" i="3"/>
  <c r="AY69" i="3"/>
  <c r="BA69" i="3" s="1"/>
  <c r="AX69" i="3"/>
  <c r="AZ69" i="3" s="1"/>
  <c r="AW69" i="3"/>
  <c r="AV69" i="3"/>
  <c r="F69" i="3"/>
  <c r="BM68" i="3"/>
  <c r="BL68" i="3"/>
  <c r="BK68" i="3"/>
  <c r="BJ68" i="3"/>
  <c r="BI68" i="3"/>
  <c r="BH68" i="3"/>
  <c r="BG68" i="3"/>
  <c r="BF68" i="3"/>
  <c r="BE68" i="3"/>
  <c r="BD68" i="3"/>
  <c r="BC68" i="3"/>
  <c r="BB68" i="3"/>
  <c r="AY68" i="3"/>
  <c r="BA68" i="3" s="1"/>
  <c r="AX68" i="3"/>
  <c r="AZ68" i="3" s="1"/>
  <c r="AW68" i="3"/>
  <c r="AV68" i="3"/>
  <c r="BM67" i="3"/>
  <c r="BL67" i="3"/>
  <c r="BK67" i="3"/>
  <c r="BJ67" i="3"/>
  <c r="BI67" i="3"/>
  <c r="BH67" i="3"/>
  <c r="BG67" i="3"/>
  <c r="BF67" i="3"/>
  <c r="BE67" i="3"/>
  <c r="BD67" i="3"/>
  <c r="BC67" i="3"/>
  <c r="BB67" i="3"/>
  <c r="AY67" i="3"/>
  <c r="BA67" i="3" s="1"/>
  <c r="AX67" i="3"/>
  <c r="AZ67" i="3" s="1"/>
  <c r="AW67" i="3"/>
  <c r="AV67" i="3"/>
  <c r="L67" i="3"/>
  <c r="BM66" i="3"/>
  <c r="BL66" i="3"/>
  <c r="BK66" i="3"/>
  <c r="BJ66" i="3"/>
  <c r="BI66" i="3"/>
  <c r="BH66" i="3"/>
  <c r="BG66" i="3"/>
  <c r="BF66" i="3"/>
  <c r="BE66" i="3"/>
  <c r="BD66" i="3"/>
  <c r="BC66" i="3"/>
  <c r="BB66" i="3"/>
  <c r="AY66" i="3"/>
  <c r="BA66" i="3" s="1"/>
  <c r="AX66" i="3"/>
  <c r="AZ66" i="3" s="1"/>
  <c r="AW66" i="3"/>
  <c r="AV66" i="3"/>
  <c r="BM65" i="3"/>
  <c r="BL65" i="3"/>
  <c r="BK65" i="3"/>
  <c r="BJ65" i="3"/>
  <c r="BI65" i="3"/>
  <c r="BH65" i="3"/>
  <c r="BG65" i="3"/>
  <c r="BF65" i="3"/>
  <c r="BE65" i="3"/>
  <c r="BD65" i="3"/>
  <c r="BC65" i="3"/>
  <c r="BB65" i="3"/>
  <c r="AY65" i="3"/>
  <c r="BA65" i="3" s="1"/>
  <c r="AX65" i="3"/>
  <c r="AZ65" i="3" s="1"/>
  <c r="AW65" i="3"/>
  <c r="AV65" i="3"/>
  <c r="L65" i="3"/>
  <c r="F65" i="3"/>
  <c r="BM64" i="3"/>
  <c r="BL64" i="3"/>
  <c r="BK64" i="3"/>
  <c r="BJ64" i="3"/>
  <c r="BI64" i="3"/>
  <c r="BH64" i="3"/>
  <c r="BG64" i="3"/>
  <c r="BF64" i="3"/>
  <c r="BE64" i="3"/>
  <c r="BD64" i="3"/>
  <c r="BC64" i="3"/>
  <c r="BB64" i="3"/>
  <c r="AY64" i="3"/>
  <c r="BA64" i="3" s="1"/>
  <c r="AX64" i="3"/>
  <c r="AZ64" i="3" s="1"/>
  <c r="AW64" i="3"/>
  <c r="AV64" i="3"/>
  <c r="BM63" i="3"/>
  <c r="BL63" i="3"/>
  <c r="BK63" i="3"/>
  <c r="BJ63" i="3"/>
  <c r="BI63" i="3"/>
  <c r="BH63" i="3"/>
  <c r="BG63" i="3"/>
  <c r="BF63" i="3"/>
  <c r="BE63" i="3"/>
  <c r="BD63" i="3"/>
  <c r="BC63" i="3"/>
  <c r="BB63" i="3"/>
  <c r="AY63" i="3"/>
  <c r="BA63" i="3" s="1"/>
  <c r="AX63" i="3"/>
  <c r="AZ63" i="3" s="1"/>
  <c r="AW63" i="3"/>
  <c r="AV63" i="3"/>
  <c r="L63" i="3"/>
  <c r="F63" i="3"/>
  <c r="BM62" i="3"/>
  <c r="BL62" i="3"/>
  <c r="BK62" i="3"/>
  <c r="BJ62" i="3"/>
  <c r="BI62" i="3"/>
  <c r="BH62" i="3"/>
  <c r="BG62" i="3"/>
  <c r="BF62" i="3"/>
  <c r="BE62" i="3"/>
  <c r="BD62" i="3"/>
  <c r="BC62" i="3"/>
  <c r="BB62" i="3"/>
  <c r="AY62" i="3"/>
  <c r="BA62" i="3" s="1"/>
  <c r="AX62" i="3"/>
  <c r="AZ62" i="3" s="1"/>
  <c r="AW62" i="3"/>
  <c r="AV62" i="3"/>
  <c r="BM61" i="3"/>
  <c r="BL61" i="3"/>
  <c r="BK61" i="3"/>
  <c r="BJ61" i="3"/>
  <c r="BI61" i="3"/>
  <c r="BH61" i="3"/>
  <c r="BG61" i="3"/>
  <c r="BF61" i="3"/>
  <c r="BE61" i="3"/>
  <c r="BD61" i="3"/>
  <c r="BC61" i="3"/>
  <c r="BB61" i="3"/>
  <c r="AY61" i="3"/>
  <c r="BA61" i="3" s="1"/>
  <c r="AX61" i="3"/>
  <c r="AZ61" i="3" s="1"/>
  <c r="AW61" i="3"/>
  <c r="AV61" i="3"/>
  <c r="L61" i="3"/>
  <c r="F61" i="3"/>
  <c r="BM60" i="3"/>
  <c r="BL60" i="3"/>
  <c r="BK60" i="3"/>
  <c r="BJ60" i="3"/>
  <c r="BI60" i="3"/>
  <c r="BH60" i="3"/>
  <c r="BG60" i="3"/>
  <c r="BF60" i="3"/>
  <c r="BE60" i="3"/>
  <c r="BD60" i="3"/>
  <c r="BC60" i="3"/>
  <c r="BB60" i="3"/>
  <c r="AY60" i="3"/>
  <c r="BA60" i="3" s="1"/>
  <c r="AX60" i="3"/>
  <c r="AZ60" i="3" s="1"/>
  <c r="AW60" i="3"/>
  <c r="AV60" i="3"/>
  <c r="BM59" i="3"/>
  <c r="BL59" i="3"/>
  <c r="BK59" i="3"/>
  <c r="BJ59" i="3"/>
  <c r="BI59" i="3"/>
  <c r="BH59" i="3"/>
  <c r="BG59" i="3"/>
  <c r="BF59" i="3"/>
  <c r="BE59" i="3"/>
  <c r="BD59" i="3"/>
  <c r="BC59" i="3"/>
  <c r="BB59" i="3"/>
  <c r="AY59" i="3"/>
  <c r="BA59" i="3" s="1"/>
  <c r="AX59" i="3"/>
  <c r="AZ59" i="3" s="1"/>
  <c r="AW59" i="3"/>
  <c r="AV59" i="3"/>
  <c r="L59" i="3"/>
  <c r="F59" i="3"/>
  <c r="BM58" i="3"/>
  <c r="BL58" i="3"/>
  <c r="BK58" i="3"/>
  <c r="BJ58" i="3"/>
  <c r="BI58" i="3"/>
  <c r="BH58" i="3"/>
  <c r="BG58" i="3"/>
  <c r="BF58" i="3"/>
  <c r="BE58" i="3"/>
  <c r="BD58" i="3"/>
  <c r="BC58" i="3"/>
  <c r="BB58" i="3"/>
  <c r="AY58" i="3"/>
  <c r="BA58" i="3" s="1"/>
  <c r="AX58" i="3"/>
  <c r="AZ58" i="3" s="1"/>
  <c r="AW58" i="3"/>
  <c r="AV58" i="3"/>
  <c r="BM57" i="3"/>
  <c r="BL57" i="3"/>
  <c r="BK57" i="3"/>
  <c r="BJ57" i="3"/>
  <c r="BI57" i="3"/>
  <c r="BH57" i="3"/>
  <c r="BG57" i="3"/>
  <c r="BF57" i="3"/>
  <c r="BE57" i="3"/>
  <c r="BD57" i="3"/>
  <c r="BC57" i="3"/>
  <c r="BB57" i="3"/>
  <c r="AY57" i="3"/>
  <c r="AX57" i="3"/>
  <c r="AZ57" i="3" s="1"/>
  <c r="AW57" i="3"/>
  <c r="AV57" i="3"/>
  <c r="BM56" i="3"/>
  <c r="BL56" i="3"/>
  <c r="BK56" i="3"/>
  <c r="BJ56" i="3"/>
  <c r="BI56" i="3"/>
  <c r="BH56" i="3"/>
  <c r="BG56" i="3"/>
  <c r="BF56" i="3"/>
  <c r="BE56" i="3"/>
  <c r="BD56" i="3"/>
  <c r="BC56" i="3"/>
  <c r="BB56" i="3"/>
  <c r="AY56" i="3"/>
  <c r="AX56" i="3"/>
  <c r="AZ56" i="3" s="1"/>
  <c r="AW56" i="3"/>
  <c r="AV56" i="3"/>
  <c r="F56" i="3"/>
  <c r="BM55" i="3"/>
  <c r="BL55" i="3"/>
  <c r="BK55" i="3"/>
  <c r="BJ55" i="3"/>
  <c r="BI55" i="3"/>
  <c r="BH55" i="3"/>
  <c r="BG55" i="3"/>
  <c r="BF55" i="3"/>
  <c r="BE55" i="3"/>
  <c r="BD55" i="3"/>
  <c r="BC55" i="3"/>
  <c r="BB55" i="3"/>
  <c r="BA55" i="3"/>
  <c r="AY55" i="3"/>
  <c r="AX55" i="3"/>
  <c r="AZ55" i="3" s="1"/>
  <c r="AW55" i="3"/>
  <c r="AV55" i="3"/>
  <c r="L55" i="3"/>
  <c r="BM54" i="3"/>
  <c r="BL54" i="3"/>
  <c r="BK54" i="3"/>
  <c r="BJ54" i="3"/>
  <c r="BI54" i="3"/>
  <c r="BH54" i="3"/>
  <c r="BG54" i="3"/>
  <c r="BF54" i="3"/>
  <c r="BE54" i="3"/>
  <c r="BD54" i="3"/>
  <c r="BC54" i="3"/>
  <c r="BB54" i="3"/>
  <c r="AZ54" i="3"/>
  <c r="AY54" i="3"/>
  <c r="BA54" i="3" s="1"/>
  <c r="AX54" i="3"/>
  <c r="AW54" i="3"/>
  <c r="AV54" i="3"/>
  <c r="L57" i="3"/>
  <c r="BM53" i="3"/>
  <c r="BL53" i="3"/>
  <c r="BK53" i="3"/>
  <c r="BJ53" i="3"/>
  <c r="BI53" i="3"/>
  <c r="BH53" i="3"/>
  <c r="BG53" i="3"/>
  <c r="BF53" i="3"/>
  <c r="BE53" i="3"/>
  <c r="BD53" i="3"/>
  <c r="BC53" i="3"/>
  <c r="BB53" i="3"/>
  <c r="AY53" i="3"/>
  <c r="BA53" i="3" s="1"/>
  <c r="AX53" i="3"/>
  <c r="AZ53" i="3" s="1"/>
  <c r="AW53" i="3"/>
  <c r="AV53" i="3"/>
  <c r="BM52" i="3"/>
  <c r="BL52" i="3"/>
  <c r="BK52" i="3"/>
  <c r="BJ52" i="3"/>
  <c r="BI52" i="3"/>
  <c r="BH52" i="3"/>
  <c r="BG52" i="3"/>
  <c r="BF52" i="3"/>
  <c r="BE52" i="3"/>
  <c r="BD52" i="3"/>
  <c r="BC52" i="3"/>
  <c r="BB52" i="3"/>
  <c r="AY52" i="3"/>
  <c r="BA52" i="3" s="1"/>
  <c r="AX52" i="3"/>
  <c r="AZ52" i="3" s="1"/>
  <c r="AW52" i="3"/>
  <c r="AV52" i="3"/>
  <c r="L52" i="3"/>
  <c r="BM51" i="3"/>
  <c r="BL51" i="3"/>
  <c r="BK51" i="3"/>
  <c r="BJ51" i="3"/>
  <c r="BI51" i="3"/>
  <c r="BH51" i="3"/>
  <c r="BG51" i="3"/>
  <c r="BF51" i="3"/>
  <c r="BE51" i="3"/>
  <c r="BD51" i="3"/>
  <c r="BC51" i="3"/>
  <c r="BB51" i="3"/>
  <c r="AY51" i="3"/>
  <c r="BA51" i="3" s="1"/>
  <c r="AX51" i="3"/>
  <c r="AZ51" i="3" s="1"/>
  <c r="AW51" i="3"/>
  <c r="AV51" i="3"/>
  <c r="L53" i="3"/>
  <c r="BM50" i="3"/>
  <c r="BL50" i="3"/>
  <c r="BK50" i="3"/>
  <c r="BJ50" i="3"/>
  <c r="BI50" i="3"/>
  <c r="BH50" i="3"/>
  <c r="BG50" i="3"/>
  <c r="BF50" i="3"/>
  <c r="BE50" i="3"/>
  <c r="BD50" i="3"/>
  <c r="BC50" i="3"/>
  <c r="BB50" i="3"/>
  <c r="AY50" i="3"/>
  <c r="BA50" i="3" s="1"/>
  <c r="AX50" i="3"/>
  <c r="AZ50" i="3" s="1"/>
  <c r="AW50" i="3"/>
  <c r="AV50" i="3"/>
  <c r="L50" i="3"/>
  <c r="BM49" i="3"/>
  <c r="BL49" i="3"/>
  <c r="BK49" i="3"/>
  <c r="BJ49" i="3"/>
  <c r="BI49" i="3"/>
  <c r="BH49" i="3"/>
  <c r="BG49" i="3"/>
  <c r="BF49" i="3"/>
  <c r="BE49" i="3"/>
  <c r="BD49" i="3"/>
  <c r="BC49" i="3"/>
  <c r="BB49" i="3"/>
  <c r="AY49" i="3"/>
  <c r="BA49" i="3" s="1"/>
  <c r="AX49" i="3"/>
  <c r="AZ49" i="3" s="1"/>
  <c r="AW49" i="3"/>
  <c r="AV49" i="3"/>
  <c r="L49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6" i="3"/>
  <c r="L41" i="3"/>
  <c r="L39" i="3"/>
  <c r="L33" i="3"/>
  <c r="L31" i="3"/>
  <c r="L25" i="3"/>
  <c r="L23" i="3"/>
  <c r="L15" i="3"/>
  <c r="L9" i="3"/>
  <c r="F37" i="3"/>
  <c r="F35" i="3"/>
  <c r="F27" i="3"/>
  <c r="F19" i="3"/>
  <c r="F11" i="3"/>
  <c r="AV41" i="3"/>
  <c r="AW41" i="3"/>
  <c r="AX41" i="3"/>
  <c r="AY41" i="3"/>
  <c r="BA41" i="3" s="1"/>
  <c r="BB41" i="3"/>
  <c r="BC41" i="3"/>
  <c r="BD41" i="3"/>
  <c r="BE41" i="3"/>
  <c r="BF41" i="3"/>
  <c r="BG41" i="3"/>
  <c r="BH41" i="3"/>
  <c r="BJ41" i="3"/>
  <c r="BK41" i="3"/>
  <c r="BL41" i="3"/>
  <c r="BM41" i="3"/>
  <c r="AX7" i="3"/>
  <c r="AY7" i="3"/>
  <c r="BA7" i="3" s="1"/>
  <c r="AZ7" i="3"/>
  <c r="BB7" i="3"/>
  <c r="BC7" i="3"/>
  <c r="BD7" i="3"/>
  <c r="BE7" i="3"/>
  <c r="BF7" i="3"/>
  <c r="BG7" i="3"/>
  <c r="BH7" i="3"/>
  <c r="BJ7" i="3"/>
  <c r="BK7" i="3"/>
  <c r="BL7" i="3"/>
  <c r="BM7" i="3"/>
  <c r="AX8" i="3"/>
  <c r="AY8" i="3"/>
  <c r="AZ8" i="3"/>
  <c r="BA8" i="3"/>
  <c r="BB8" i="3"/>
  <c r="BC8" i="3"/>
  <c r="BD8" i="3"/>
  <c r="BE8" i="3"/>
  <c r="BF8" i="3"/>
  <c r="BG8" i="3"/>
  <c r="BH8" i="3"/>
  <c r="BJ8" i="3"/>
  <c r="BK8" i="3"/>
  <c r="BL8" i="3"/>
  <c r="BM8" i="3"/>
  <c r="AX9" i="3"/>
  <c r="AY9" i="3"/>
  <c r="AZ9" i="3"/>
  <c r="BA9" i="3"/>
  <c r="BB9" i="3"/>
  <c r="BC9" i="3"/>
  <c r="BD9" i="3"/>
  <c r="BE9" i="3"/>
  <c r="BF9" i="3"/>
  <c r="BG9" i="3"/>
  <c r="BH9" i="3"/>
  <c r="BJ9" i="3"/>
  <c r="BK9" i="3"/>
  <c r="BL9" i="3"/>
  <c r="BM9" i="3"/>
  <c r="AX10" i="3"/>
  <c r="AY10" i="3"/>
  <c r="AZ10" i="3"/>
  <c r="BA10" i="3"/>
  <c r="BB10" i="3"/>
  <c r="BC10" i="3"/>
  <c r="BD10" i="3"/>
  <c r="BE10" i="3"/>
  <c r="BF10" i="3"/>
  <c r="BG10" i="3"/>
  <c r="BH10" i="3"/>
  <c r="BJ10" i="3"/>
  <c r="BK10" i="3"/>
  <c r="BL10" i="3"/>
  <c r="BM10" i="3"/>
  <c r="AX11" i="3"/>
  <c r="AY11" i="3"/>
  <c r="AZ11" i="3"/>
  <c r="BA11" i="3"/>
  <c r="BB11" i="3"/>
  <c r="BC11" i="3"/>
  <c r="BD11" i="3"/>
  <c r="BE11" i="3"/>
  <c r="BF11" i="3"/>
  <c r="BG11" i="3"/>
  <c r="BH11" i="3"/>
  <c r="BJ11" i="3"/>
  <c r="BK11" i="3"/>
  <c r="BL11" i="3"/>
  <c r="BM11" i="3"/>
  <c r="AX12" i="3"/>
  <c r="AZ12" i="3" s="1"/>
  <c r="AY12" i="3"/>
  <c r="BA12" i="3"/>
  <c r="BB12" i="3"/>
  <c r="BC12" i="3"/>
  <c r="BD12" i="3"/>
  <c r="BE12" i="3"/>
  <c r="BF12" i="3"/>
  <c r="BG12" i="3"/>
  <c r="BH12" i="3"/>
  <c r="BJ12" i="3"/>
  <c r="BK12" i="3"/>
  <c r="BL12" i="3"/>
  <c r="BM12" i="3"/>
  <c r="AX13" i="3"/>
  <c r="AZ13" i="3" s="1"/>
  <c r="AY13" i="3"/>
  <c r="BA13" i="3" s="1"/>
  <c r="BB13" i="3"/>
  <c r="BC13" i="3"/>
  <c r="BD13" i="3"/>
  <c r="BE13" i="3"/>
  <c r="BF13" i="3"/>
  <c r="BG13" i="3"/>
  <c r="BH13" i="3"/>
  <c r="BJ13" i="3"/>
  <c r="BK13" i="3"/>
  <c r="BL13" i="3"/>
  <c r="BM13" i="3"/>
  <c r="AX14" i="3"/>
  <c r="AY14" i="3"/>
  <c r="BA14" i="3" s="1"/>
  <c r="AZ14" i="3"/>
  <c r="BB14" i="3"/>
  <c r="BC14" i="3"/>
  <c r="BD14" i="3"/>
  <c r="BE14" i="3"/>
  <c r="BF14" i="3"/>
  <c r="BG14" i="3"/>
  <c r="BH14" i="3"/>
  <c r="BJ14" i="3"/>
  <c r="BK14" i="3"/>
  <c r="BL14" i="3"/>
  <c r="BM14" i="3"/>
  <c r="AX15" i="3"/>
  <c r="AY15" i="3"/>
  <c r="AZ15" i="3"/>
  <c r="BA15" i="3"/>
  <c r="BB15" i="3"/>
  <c r="BC15" i="3"/>
  <c r="BD15" i="3"/>
  <c r="BE15" i="3"/>
  <c r="BF15" i="3"/>
  <c r="BG15" i="3"/>
  <c r="BH15" i="3"/>
  <c r="BJ15" i="3"/>
  <c r="BK15" i="3"/>
  <c r="BL15" i="3"/>
  <c r="BM15" i="3"/>
  <c r="AX16" i="3"/>
  <c r="AY16" i="3"/>
  <c r="AZ16" i="3"/>
  <c r="BA16" i="3"/>
  <c r="BB16" i="3"/>
  <c r="BC16" i="3"/>
  <c r="BD16" i="3"/>
  <c r="BE16" i="3"/>
  <c r="BF16" i="3"/>
  <c r="BG16" i="3"/>
  <c r="BH16" i="3"/>
  <c r="BJ16" i="3"/>
  <c r="BK16" i="3"/>
  <c r="BL16" i="3"/>
  <c r="BM16" i="3"/>
  <c r="AX17" i="3"/>
  <c r="AY17" i="3"/>
  <c r="AZ17" i="3"/>
  <c r="BA17" i="3"/>
  <c r="BB17" i="3"/>
  <c r="BC17" i="3"/>
  <c r="BD17" i="3"/>
  <c r="BE17" i="3"/>
  <c r="BF17" i="3"/>
  <c r="BG17" i="3"/>
  <c r="BH17" i="3"/>
  <c r="BJ17" i="3"/>
  <c r="BK17" i="3"/>
  <c r="BL17" i="3"/>
  <c r="BM17" i="3"/>
  <c r="AX18" i="3"/>
  <c r="AY18" i="3"/>
  <c r="AZ18" i="3"/>
  <c r="BA18" i="3"/>
  <c r="BB18" i="3"/>
  <c r="BC18" i="3"/>
  <c r="BD18" i="3"/>
  <c r="BE18" i="3"/>
  <c r="BF18" i="3"/>
  <c r="BG18" i="3"/>
  <c r="BH18" i="3"/>
  <c r="BJ18" i="3"/>
  <c r="BK18" i="3"/>
  <c r="BL18" i="3"/>
  <c r="BM18" i="3"/>
  <c r="AX19" i="3"/>
  <c r="AY19" i="3"/>
  <c r="AZ19" i="3"/>
  <c r="BA19" i="3"/>
  <c r="BB19" i="3"/>
  <c r="BC19" i="3"/>
  <c r="BD19" i="3"/>
  <c r="BE19" i="3"/>
  <c r="BF19" i="3"/>
  <c r="BG19" i="3"/>
  <c r="BH19" i="3"/>
  <c r="BJ19" i="3"/>
  <c r="BK19" i="3"/>
  <c r="BL19" i="3"/>
  <c r="BM19" i="3"/>
  <c r="AX20" i="3"/>
  <c r="AZ20" i="3" s="1"/>
  <c r="AY20" i="3"/>
  <c r="BA20" i="3"/>
  <c r="BB20" i="3"/>
  <c r="BC20" i="3"/>
  <c r="BD20" i="3"/>
  <c r="BE20" i="3"/>
  <c r="BF20" i="3"/>
  <c r="BG20" i="3"/>
  <c r="BH20" i="3"/>
  <c r="BJ20" i="3"/>
  <c r="BK20" i="3"/>
  <c r="BL20" i="3"/>
  <c r="BM20" i="3"/>
  <c r="AX21" i="3"/>
  <c r="AZ21" i="3" s="1"/>
  <c r="AY21" i="3"/>
  <c r="BA21" i="3" s="1"/>
  <c r="BB21" i="3"/>
  <c r="BC21" i="3"/>
  <c r="BD21" i="3"/>
  <c r="BE21" i="3"/>
  <c r="BF21" i="3"/>
  <c r="BG21" i="3"/>
  <c r="BH21" i="3"/>
  <c r="BJ21" i="3"/>
  <c r="BK21" i="3"/>
  <c r="BL21" i="3"/>
  <c r="BM21" i="3"/>
  <c r="AX22" i="3"/>
  <c r="AZ22" i="3" s="1"/>
  <c r="AY22" i="3"/>
  <c r="BA22" i="3" s="1"/>
  <c r="BB22" i="3"/>
  <c r="BC22" i="3"/>
  <c r="BD22" i="3"/>
  <c r="BE22" i="3"/>
  <c r="BF22" i="3"/>
  <c r="BG22" i="3"/>
  <c r="BH22" i="3"/>
  <c r="BJ22" i="3"/>
  <c r="BK22" i="3"/>
  <c r="BL22" i="3"/>
  <c r="BM22" i="3"/>
  <c r="AX23" i="3"/>
  <c r="AZ23" i="3" s="1"/>
  <c r="AY23" i="3"/>
  <c r="BA23" i="3"/>
  <c r="BB23" i="3"/>
  <c r="BC23" i="3"/>
  <c r="BD23" i="3"/>
  <c r="BE23" i="3"/>
  <c r="BF23" i="3"/>
  <c r="BG23" i="3"/>
  <c r="BH23" i="3"/>
  <c r="BJ23" i="3"/>
  <c r="BK23" i="3"/>
  <c r="BL23" i="3"/>
  <c r="BM23" i="3"/>
  <c r="AX24" i="3"/>
  <c r="AY24" i="3"/>
  <c r="BA24" i="3" s="1"/>
  <c r="AZ24" i="3"/>
  <c r="BB24" i="3"/>
  <c r="BC24" i="3"/>
  <c r="BD24" i="3"/>
  <c r="BE24" i="3"/>
  <c r="BF24" i="3"/>
  <c r="BG24" i="3"/>
  <c r="BH24" i="3"/>
  <c r="BJ24" i="3"/>
  <c r="BK24" i="3"/>
  <c r="BL24" i="3"/>
  <c r="BM24" i="3"/>
  <c r="AX25" i="3"/>
  <c r="AY25" i="3"/>
  <c r="BA25" i="3" s="1"/>
  <c r="AZ25" i="3"/>
  <c r="BB25" i="3"/>
  <c r="BC25" i="3"/>
  <c r="BD25" i="3"/>
  <c r="BE25" i="3"/>
  <c r="BF25" i="3"/>
  <c r="BG25" i="3"/>
  <c r="BH25" i="3"/>
  <c r="BJ25" i="3"/>
  <c r="BK25" i="3"/>
  <c r="BL25" i="3"/>
  <c r="BM25" i="3"/>
  <c r="AX26" i="3"/>
  <c r="AZ26" i="3" s="1"/>
  <c r="AY26" i="3"/>
  <c r="BA26" i="3"/>
  <c r="BB26" i="3"/>
  <c r="BC26" i="3"/>
  <c r="BD26" i="3"/>
  <c r="BE26" i="3"/>
  <c r="BF26" i="3"/>
  <c r="BG26" i="3"/>
  <c r="BH26" i="3"/>
  <c r="BJ26" i="3"/>
  <c r="BK26" i="3"/>
  <c r="BL26" i="3"/>
  <c r="BM26" i="3"/>
  <c r="AX27" i="3"/>
  <c r="AZ27" i="3" s="1"/>
  <c r="AY27" i="3"/>
  <c r="BA27" i="3" s="1"/>
  <c r="BB27" i="3"/>
  <c r="BC27" i="3"/>
  <c r="BD27" i="3"/>
  <c r="BE27" i="3"/>
  <c r="BF27" i="3"/>
  <c r="BG27" i="3"/>
  <c r="BH27" i="3"/>
  <c r="BJ27" i="3"/>
  <c r="BK27" i="3"/>
  <c r="BL27" i="3"/>
  <c r="BM27" i="3"/>
  <c r="AX28" i="3"/>
  <c r="AY28" i="3"/>
  <c r="BA28" i="3" s="1"/>
  <c r="AZ28" i="3"/>
  <c r="BB28" i="3"/>
  <c r="BC28" i="3"/>
  <c r="BD28" i="3"/>
  <c r="BE28" i="3"/>
  <c r="BF28" i="3"/>
  <c r="BG28" i="3"/>
  <c r="BH28" i="3"/>
  <c r="BJ28" i="3"/>
  <c r="BK28" i="3"/>
  <c r="BL28" i="3"/>
  <c r="BM28" i="3"/>
  <c r="AX29" i="3"/>
  <c r="AY29" i="3"/>
  <c r="AZ29" i="3"/>
  <c r="BA29" i="3"/>
  <c r="BB29" i="3"/>
  <c r="BC29" i="3"/>
  <c r="BD29" i="3"/>
  <c r="BE29" i="3"/>
  <c r="BF29" i="3"/>
  <c r="BG29" i="3"/>
  <c r="BH29" i="3"/>
  <c r="BJ29" i="3"/>
  <c r="BK29" i="3"/>
  <c r="BL29" i="3"/>
  <c r="BM29" i="3"/>
  <c r="AX30" i="3"/>
  <c r="AY30" i="3"/>
  <c r="AZ30" i="3"/>
  <c r="BA30" i="3"/>
  <c r="BB30" i="3"/>
  <c r="BC30" i="3"/>
  <c r="BD30" i="3"/>
  <c r="BE30" i="3"/>
  <c r="BF30" i="3"/>
  <c r="BG30" i="3"/>
  <c r="BH30" i="3"/>
  <c r="BJ30" i="3"/>
  <c r="BK30" i="3"/>
  <c r="BL30" i="3"/>
  <c r="BM30" i="3"/>
  <c r="AX31" i="3"/>
  <c r="AZ31" i="3" s="1"/>
  <c r="AY31" i="3"/>
  <c r="BA31" i="3"/>
  <c r="BB31" i="3"/>
  <c r="BC31" i="3"/>
  <c r="BD31" i="3"/>
  <c r="BE31" i="3"/>
  <c r="BF31" i="3"/>
  <c r="BG31" i="3"/>
  <c r="BH31" i="3"/>
  <c r="BJ31" i="3"/>
  <c r="BK31" i="3"/>
  <c r="BL31" i="3"/>
  <c r="BM31" i="3"/>
  <c r="AX32" i="3"/>
  <c r="AZ32" i="3" s="1"/>
  <c r="AY32" i="3"/>
  <c r="BA32" i="3" s="1"/>
  <c r="BB32" i="3"/>
  <c r="BC32" i="3"/>
  <c r="BD32" i="3"/>
  <c r="BE32" i="3"/>
  <c r="BF32" i="3"/>
  <c r="BG32" i="3"/>
  <c r="BH32" i="3"/>
  <c r="BJ32" i="3"/>
  <c r="BK32" i="3"/>
  <c r="BL32" i="3"/>
  <c r="BM32" i="3"/>
  <c r="AX33" i="3"/>
  <c r="AY33" i="3"/>
  <c r="BA33" i="3" s="1"/>
  <c r="AZ33" i="3"/>
  <c r="BB33" i="3"/>
  <c r="BC33" i="3"/>
  <c r="BD33" i="3"/>
  <c r="BE33" i="3"/>
  <c r="BF33" i="3"/>
  <c r="BG33" i="3"/>
  <c r="BH33" i="3"/>
  <c r="BJ33" i="3"/>
  <c r="BK33" i="3"/>
  <c r="BL33" i="3"/>
  <c r="BM33" i="3"/>
  <c r="AX34" i="3"/>
  <c r="AZ34" i="3" s="1"/>
  <c r="AY34" i="3"/>
  <c r="BA34" i="3"/>
  <c r="BB34" i="3"/>
  <c r="BC34" i="3"/>
  <c r="BD34" i="3"/>
  <c r="BE34" i="3"/>
  <c r="BF34" i="3"/>
  <c r="BG34" i="3"/>
  <c r="BH34" i="3"/>
  <c r="BJ34" i="3"/>
  <c r="BK34" i="3"/>
  <c r="BL34" i="3"/>
  <c r="BM34" i="3"/>
  <c r="AX35" i="3"/>
  <c r="AZ35" i="3" s="1"/>
  <c r="AY35" i="3"/>
  <c r="BA35" i="3" s="1"/>
  <c r="BB35" i="3"/>
  <c r="BC35" i="3"/>
  <c r="BD35" i="3"/>
  <c r="BE35" i="3"/>
  <c r="BF35" i="3"/>
  <c r="BG35" i="3"/>
  <c r="BH35" i="3"/>
  <c r="BJ35" i="3"/>
  <c r="BK35" i="3"/>
  <c r="BL35" i="3"/>
  <c r="BM35" i="3"/>
  <c r="AX36" i="3"/>
  <c r="AY36" i="3"/>
  <c r="BA36" i="3" s="1"/>
  <c r="AZ36" i="3"/>
  <c r="BB36" i="3"/>
  <c r="BC36" i="3"/>
  <c r="BD36" i="3"/>
  <c r="BE36" i="3"/>
  <c r="BF36" i="3"/>
  <c r="BG36" i="3"/>
  <c r="BH36" i="3"/>
  <c r="BJ36" i="3"/>
  <c r="BK36" i="3"/>
  <c r="BL36" i="3"/>
  <c r="BM36" i="3"/>
  <c r="AX37" i="3"/>
  <c r="AY37" i="3"/>
  <c r="AZ37" i="3"/>
  <c r="BA37" i="3"/>
  <c r="BB37" i="3"/>
  <c r="BC37" i="3"/>
  <c r="BD37" i="3"/>
  <c r="BE37" i="3"/>
  <c r="BF37" i="3"/>
  <c r="BG37" i="3"/>
  <c r="BH37" i="3"/>
  <c r="BJ37" i="3"/>
  <c r="BK37" i="3"/>
  <c r="BL37" i="3"/>
  <c r="BM37" i="3"/>
  <c r="AX38" i="3"/>
  <c r="AY38" i="3"/>
  <c r="AZ38" i="3"/>
  <c r="BA38" i="3"/>
  <c r="BB38" i="3"/>
  <c r="BC38" i="3"/>
  <c r="BD38" i="3"/>
  <c r="BE38" i="3"/>
  <c r="BF38" i="3"/>
  <c r="BG38" i="3"/>
  <c r="BH38" i="3"/>
  <c r="BJ38" i="3"/>
  <c r="BK38" i="3"/>
  <c r="BL38" i="3"/>
  <c r="BM38" i="3"/>
  <c r="AX39" i="3"/>
  <c r="AZ39" i="3" s="1"/>
  <c r="AY39" i="3"/>
  <c r="BA39" i="3"/>
  <c r="BB39" i="3"/>
  <c r="BC39" i="3"/>
  <c r="BD39" i="3"/>
  <c r="BE39" i="3"/>
  <c r="BF39" i="3"/>
  <c r="BG39" i="3"/>
  <c r="BH39" i="3"/>
  <c r="BJ39" i="3"/>
  <c r="BK39" i="3"/>
  <c r="BL39" i="3"/>
  <c r="BM39" i="3"/>
  <c r="AX40" i="3"/>
  <c r="AZ40" i="3" s="1"/>
  <c r="AY40" i="3"/>
  <c r="BA40" i="3" s="1"/>
  <c r="BB40" i="3"/>
  <c r="BC40" i="3"/>
  <c r="BD40" i="3"/>
  <c r="BE40" i="3"/>
  <c r="BF40" i="3"/>
  <c r="BG40" i="3"/>
  <c r="BH40" i="3"/>
  <c r="BJ40" i="3"/>
  <c r="BK40" i="3"/>
  <c r="BL40" i="3"/>
  <c r="BM40" i="3"/>
  <c r="BM6" i="3"/>
  <c r="BL6" i="3"/>
  <c r="BK6" i="3"/>
  <c r="BJ6" i="3"/>
  <c r="BH6" i="3"/>
  <c r="BG6" i="3"/>
  <c r="BF6" i="3"/>
  <c r="BE6" i="3"/>
  <c r="BD6" i="3"/>
  <c r="BC6" i="3"/>
  <c r="BB6" i="3"/>
  <c r="AY6" i="3"/>
  <c r="BA6" i="3" s="1"/>
  <c r="AX6" i="3"/>
  <c r="AZ6" i="3" s="1"/>
  <c r="AV7" i="3"/>
  <c r="AW7" i="3"/>
  <c r="AV8" i="3"/>
  <c r="AW8" i="3"/>
  <c r="AV9" i="3"/>
  <c r="AW9" i="3"/>
  <c r="AV10" i="3"/>
  <c r="AW10" i="3"/>
  <c r="AV11" i="3"/>
  <c r="AW11" i="3"/>
  <c r="AV12" i="3"/>
  <c r="AW12" i="3"/>
  <c r="AV13" i="3"/>
  <c r="AW13" i="3"/>
  <c r="AV14" i="3"/>
  <c r="AW14" i="3"/>
  <c r="AV15" i="3"/>
  <c r="AW15" i="3"/>
  <c r="AV16" i="3"/>
  <c r="AW16" i="3"/>
  <c r="AV17" i="3"/>
  <c r="AW17" i="3"/>
  <c r="AV18" i="3"/>
  <c r="AW18" i="3"/>
  <c r="AV19" i="3"/>
  <c r="AW19" i="3"/>
  <c r="AV20" i="3"/>
  <c r="AW20" i="3"/>
  <c r="AV21" i="3"/>
  <c r="AW21" i="3"/>
  <c r="AV22" i="3"/>
  <c r="AW22" i="3"/>
  <c r="AV23" i="3"/>
  <c r="AW23" i="3"/>
  <c r="AV24" i="3"/>
  <c r="AW24" i="3"/>
  <c r="AV25" i="3"/>
  <c r="AW25" i="3"/>
  <c r="AV26" i="3"/>
  <c r="AW26" i="3"/>
  <c r="AV27" i="3"/>
  <c r="AW27" i="3"/>
  <c r="AV28" i="3"/>
  <c r="AW28" i="3"/>
  <c r="AV29" i="3"/>
  <c r="AW29" i="3"/>
  <c r="AV30" i="3"/>
  <c r="AW30" i="3"/>
  <c r="AV31" i="3"/>
  <c r="AW31" i="3"/>
  <c r="AV32" i="3"/>
  <c r="AW32" i="3"/>
  <c r="AV33" i="3"/>
  <c r="AW33" i="3"/>
  <c r="AV34" i="3"/>
  <c r="AW34" i="3"/>
  <c r="AV35" i="3"/>
  <c r="AW35" i="3"/>
  <c r="AV36" i="3"/>
  <c r="AW36" i="3"/>
  <c r="AV37" i="3"/>
  <c r="AW37" i="3"/>
  <c r="AV38" i="3"/>
  <c r="AW38" i="3"/>
  <c r="AV39" i="3"/>
  <c r="AW39" i="3"/>
  <c r="AV40" i="3"/>
  <c r="AW40" i="3"/>
  <c r="AG7" i="3"/>
  <c r="L37" i="3" s="1"/>
  <c r="AG8" i="3"/>
  <c r="L10" i="3" s="1"/>
  <c r="AG9" i="3"/>
  <c r="L36" i="3" s="1"/>
  <c r="AG10" i="3"/>
  <c r="L30" i="3" s="1"/>
  <c r="AG11" i="3"/>
  <c r="L14" i="3" s="1"/>
  <c r="AG12" i="3"/>
  <c r="L13" i="3" s="1"/>
  <c r="AG13" i="3"/>
  <c r="L22" i="3" s="1"/>
  <c r="AG14" i="3"/>
  <c r="L38" i="3" s="1"/>
  <c r="AG6" i="3"/>
  <c r="L6" i="3" s="1"/>
  <c r="AW6" i="3"/>
  <c r="AV6" i="3"/>
  <c r="AH42" i="1"/>
  <c r="AH43" i="1"/>
  <c r="F42" i="1" s="1"/>
  <c r="AH44" i="1"/>
  <c r="AH45" i="1"/>
  <c r="L66" i="1" s="1"/>
  <c r="AH46" i="1"/>
  <c r="AH47" i="1"/>
  <c r="AH48" i="1"/>
  <c r="AH41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AZ68" i="1"/>
  <c r="AY68" i="1"/>
  <c r="BA68" i="1" s="1"/>
  <c r="AX68" i="1"/>
  <c r="BB68" i="1" s="1"/>
  <c r="AW68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AZ67" i="1"/>
  <c r="AY67" i="1"/>
  <c r="BA67" i="1" s="1"/>
  <c r="AX67" i="1"/>
  <c r="BB67" i="1" s="1"/>
  <c r="AW67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AZ66" i="1"/>
  <c r="AY66" i="1"/>
  <c r="BA66" i="1" s="1"/>
  <c r="AX66" i="1"/>
  <c r="AW66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AZ65" i="1"/>
  <c r="AY65" i="1"/>
  <c r="BA65" i="1" s="1"/>
  <c r="AX65" i="1"/>
  <c r="AW65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A64" i="1"/>
  <c r="AZ64" i="1"/>
  <c r="AY64" i="1"/>
  <c r="AX64" i="1"/>
  <c r="BB64" i="1" s="1"/>
  <c r="AW64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AZ63" i="1"/>
  <c r="AY63" i="1"/>
  <c r="BA63" i="1" s="1"/>
  <c r="AX63" i="1"/>
  <c r="BB63" i="1" s="1"/>
  <c r="AW63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AZ62" i="1"/>
  <c r="AY62" i="1"/>
  <c r="BA62" i="1" s="1"/>
  <c r="AX62" i="1"/>
  <c r="AW62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AZ61" i="1"/>
  <c r="AY61" i="1"/>
  <c r="BA61" i="1" s="1"/>
  <c r="AX61" i="1"/>
  <c r="AW61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AZ60" i="1"/>
  <c r="AY60" i="1"/>
  <c r="BA60" i="1" s="1"/>
  <c r="AX60" i="1"/>
  <c r="AW60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AZ59" i="1"/>
  <c r="AY59" i="1"/>
  <c r="BA59" i="1" s="1"/>
  <c r="AX59" i="1"/>
  <c r="AW59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AZ57" i="1"/>
  <c r="AY57" i="1"/>
  <c r="BA57" i="1" s="1"/>
  <c r="AX57" i="1"/>
  <c r="BB57" i="1" s="1"/>
  <c r="AW57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AZ56" i="1"/>
  <c r="BB56" i="1" s="1"/>
  <c r="AY56" i="1"/>
  <c r="BA56" i="1" s="1"/>
  <c r="AX56" i="1"/>
  <c r="AW56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AZ55" i="1"/>
  <c r="AY55" i="1"/>
  <c r="BA55" i="1" s="1"/>
  <c r="AX55" i="1"/>
  <c r="AW55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AZ54" i="1"/>
  <c r="AY54" i="1"/>
  <c r="BA54" i="1" s="1"/>
  <c r="AX54" i="1"/>
  <c r="AW54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AZ53" i="1"/>
  <c r="AY53" i="1"/>
  <c r="BA53" i="1" s="1"/>
  <c r="AX53" i="1"/>
  <c r="AW53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AZ52" i="1"/>
  <c r="AY52" i="1"/>
  <c r="BA52" i="1" s="1"/>
  <c r="AX52" i="1"/>
  <c r="AW52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AZ51" i="1"/>
  <c r="AY51" i="1"/>
  <c r="BA51" i="1" s="1"/>
  <c r="AX51" i="1"/>
  <c r="AW51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AZ49" i="1"/>
  <c r="AY49" i="1"/>
  <c r="BA49" i="1" s="1"/>
  <c r="AX49" i="1"/>
  <c r="BB49" i="1" s="1"/>
  <c r="AW49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AZ48" i="1"/>
  <c r="BB48" i="1" s="1"/>
  <c r="AY48" i="1"/>
  <c r="BA48" i="1" s="1"/>
  <c r="AX48" i="1"/>
  <c r="AW48" i="1"/>
  <c r="F48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AZ47" i="1"/>
  <c r="AY47" i="1"/>
  <c r="BA47" i="1" s="1"/>
  <c r="AX47" i="1"/>
  <c r="AW47" i="1"/>
  <c r="L47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AZ46" i="1"/>
  <c r="AY46" i="1"/>
  <c r="AX46" i="1"/>
  <c r="AW46" i="1"/>
  <c r="BA46" i="1" s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A45" i="1"/>
  <c r="AZ45" i="1"/>
  <c r="BB45" i="1" s="1"/>
  <c r="AY45" i="1"/>
  <c r="AX45" i="1"/>
  <c r="AW45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AZ44" i="1"/>
  <c r="BB44" i="1" s="1"/>
  <c r="AY44" i="1"/>
  <c r="BA44" i="1" s="1"/>
  <c r="AX44" i="1"/>
  <c r="AW44" i="1"/>
  <c r="F46" i="1"/>
  <c r="L44" i="1"/>
  <c r="F44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AZ43" i="1"/>
  <c r="BB43" i="1" s="1"/>
  <c r="AY43" i="1"/>
  <c r="BA43" i="1" s="1"/>
  <c r="AX43" i="1"/>
  <c r="AW43" i="1"/>
  <c r="L43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AZ42" i="1"/>
  <c r="BB42" i="1" s="1"/>
  <c r="AY42" i="1"/>
  <c r="BA42" i="1" s="1"/>
  <c r="AX42" i="1"/>
  <c r="AW42" i="1"/>
  <c r="L42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AZ41" i="1"/>
  <c r="BB41" i="1" s="1"/>
  <c r="AY41" i="1"/>
  <c r="BA41" i="1" s="1"/>
  <c r="AX41" i="1"/>
  <c r="AW41" i="1"/>
  <c r="L68" i="1"/>
  <c r="AY7" i="1"/>
  <c r="BA7" i="1" s="1"/>
  <c r="AZ7" i="1"/>
  <c r="BB7" i="1" s="1"/>
  <c r="BC7" i="1"/>
  <c r="BD7" i="1"/>
  <c r="BE7" i="1"/>
  <c r="BF7" i="1"/>
  <c r="BG7" i="1"/>
  <c r="BH7" i="1"/>
  <c r="BI7" i="1"/>
  <c r="BJ7" i="1"/>
  <c r="BK7" i="1"/>
  <c r="BL7" i="1"/>
  <c r="BM7" i="1"/>
  <c r="BN7" i="1"/>
  <c r="AY8" i="1"/>
  <c r="BA8" i="1" s="1"/>
  <c r="AZ8" i="1"/>
  <c r="BB8" i="1" s="1"/>
  <c r="BC8" i="1"/>
  <c r="BD8" i="1"/>
  <c r="BE8" i="1"/>
  <c r="BF8" i="1"/>
  <c r="BG8" i="1"/>
  <c r="BH8" i="1"/>
  <c r="BI8" i="1"/>
  <c r="BJ8" i="1"/>
  <c r="BK8" i="1"/>
  <c r="BL8" i="1"/>
  <c r="BM8" i="1"/>
  <c r="BN8" i="1"/>
  <c r="AY9" i="1"/>
  <c r="BA9" i="1" s="1"/>
  <c r="AZ9" i="1"/>
  <c r="BB9" i="1" s="1"/>
  <c r="BC9" i="1"/>
  <c r="BD9" i="1"/>
  <c r="BE9" i="1"/>
  <c r="BF9" i="1"/>
  <c r="BG9" i="1"/>
  <c r="BH9" i="1"/>
  <c r="BI9" i="1"/>
  <c r="BJ9" i="1"/>
  <c r="BK9" i="1"/>
  <c r="BL9" i="1"/>
  <c r="BM9" i="1"/>
  <c r="BN9" i="1"/>
  <c r="AY10" i="1"/>
  <c r="BA10" i="1" s="1"/>
  <c r="AZ10" i="1"/>
  <c r="BB10" i="1" s="1"/>
  <c r="BC10" i="1"/>
  <c r="BD10" i="1"/>
  <c r="BE10" i="1"/>
  <c r="BF10" i="1"/>
  <c r="BG10" i="1"/>
  <c r="BH10" i="1"/>
  <c r="BI10" i="1"/>
  <c r="BJ10" i="1"/>
  <c r="BK10" i="1"/>
  <c r="BL10" i="1"/>
  <c r="BM10" i="1"/>
  <c r="BN10" i="1"/>
  <c r="AY11" i="1"/>
  <c r="BA11" i="1" s="1"/>
  <c r="AZ11" i="1"/>
  <c r="BB11" i="1" s="1"/>
  <c r="BC11" i="1"/>
  <c r="BD11" i="1"/>
  <c r="BE11" i="1"/>
  <c r="BF11" i="1"/>
  <c r="BG11" i="1"/>
  <c r="BH11" i="1"/>
  <c r="BI11" i="1"/>
  <c r="BJ11" i="1"/>
  <c r="BK11" i="1"/>
  <c r="BL11" i="1"/>
  <c r="BM11" i="1"/>
  <c r="BN11" i="1"/>
  <c r="AY12" i="1"/>
  <c r="BA12" i="1" s="1"/>
  <c r="AZ12" i="1"/>
  <c r="BB12" i="1" s="1"/>
  <c r="BC12" i="1"/>
  <c r="BD12" i="1"/>
  <c r="BE12" i="1"/>
  <c r="BF12" i="1"/>
  <c r="BG12" i="1"/>
  <c r="BH12" i="1"/>
  <c r="BI12" i="1"/>
  <c r="BJ12" i="1"/>
  <c r="BK12" i="1"/>
  <c r="BL12" i="1"/>
  <c r="BM12" i="1"/>
  <c r="BN12" i="1"/>
  <c r="AY13" i="1"/>
  <c r="BA13" i="1" s="1"/>
  <c r="AZ13" i="1"/>
  <c r="BB13" i="1" s="1"/>
  <c r="BC13" i="1"/>
  <c r="BD13" i="1"/>
  <c r="BE13" i="1"/>
  <c r="BF13" i="1"/>
  <c r="BG13" i="1"/>
  <c r="BH13" i="1"/>
  <c r="BI13" i="1"/>
  <c r="BJ13" i="1"/>
  <c r="BK13" i="1"/>
  <c r="BL13" i="1"/>
  <c r="BM13" i="1"/>
  <c r="BN13" i="1"/>
  <c r="AY14" i="1"/>
  <c r="BA14" i="1" s="1"/>
  <c r="AZ14" i="1"/>
  <c r="BB14" i="1" s="1"/>
  <c r="BC14" i="1"/>
  <c r="BD14" i="1"/>
  <c r="BE14" i="1"/>
  <c r="BF14" i="1"/>
  <c r="BG14" i="1"/>
  <c r="BH14" i="1"/>
  <c r="BI14" i="1"/>
  <c r="BJ14" i="1"/>
  <c r="BK14" i="1"/>
  <c r="BL14" i="1"/>
  <c r="BM14" i="1"/>
  <c r="BN14" i="1"/>
  <c r="AY15" i="1"/>
  <c r="BA15" i="1" s="1"/>
  <c r="AZ15" i="1"/>
  <c r="BB15" i="1" s="1"/>
  <c r="BC15" i="1"/>
  <c r="BD15" i="1"/>
  <c r="BE15" i="1"/>
  <c r="BF15" i="1"/>
  <c r="BG15" i="1"/>
  <c r="BH15" i="1"/>
  <c r="BI15" i="1"/>
  <c r="BJ15" i="1"/>
  <c r="BK15" i="1"/>
  <c r="BL15" i="1"/>
  <c r="BM15" i="1"/>
  <c r="BN15" i="1"/>
  <c r="AY16" i="1"/>
  <c r="BA16" i="1" s="1"/>
  <c r="AZ16" i="1"/>
  <c r="BB16" i="1" s="1"/>
  <c r="BC16" i="1"/>
  <c r="BD16" i="1"/>
  <c r="BE16" i="1"/>
  <c r="BF16" i="1"/>
  <c r="BG16" i="1"/>
  <c r="BH16" i="1"/>
  <c r="BI16" i="1"/>
  <c r="BJ16" i="1"/>
  <c r="BK16" i="1"/>
  <c r="BL16" i="1"/>
  <c r="BM16" i="1"/>
  <c r="BN16" i="1"/>
  <c r="AY17" i="1"/>
  <c r="BA17" i="1" s="1"/>
  <c r="AZ17" i="1"/>
  <c r="BB17" i="1" s="1"/>
  <c r="BC17" i="1"/>
  <c r="BD17" i="1"/>
  <c r="BE17" i="1"/>
  <c r="BF17" i="1"/>
  <c r="BG17" i="1"/>
  <c r="BH17" i="1"/>
  <c r="BI17" i="1"/>
  <c r="BJ17" i="1"/>
  <c r="BK17" i="1"/>
  <c r="BL17" i="1"/>
  <c r="BM17" i="1"/>
  <c r="BN17" i="1"/>
  <c r="AY18" i="1"/>
  <c r="BA18" i="1" s="1"/>
  <c r="AZ18" i="1"/>
  <c r="BB18" i="1" s="1"/>
  <c r="BC18" i="1"/>
  <c r="BD18" i="1"/>
  <c r="BE18" i="1"/>
  <c r="BF18" i="1"/>
  <c r="BG18" i="1"/>
  <c r="BH18" i="1"/>
  <c r="BI18" i="1"/>
  <c r="BJ18" i="1"/>
  <c r="BK18" i="1"/>
  <c r="BL18" i="1"/>
  <c r="BM18" i="1"/>
  <c r="BN18" i="1"/>
  <c r="AY19" i="1"/>
  <c r="BA19" i="1" s="1"/>
  <c r="AZ19" i="1"/>
  <c r="BB19" i="1" s="1"/>
  <c r="BC19" i="1"/>
  <c r="BD19" i="1"/>
  <c r="BE19" i="1"/>
  <c r="BF19" i="1"/>
  <c r="BG19" i="1"/>
  <c r="BH19" i="1"/>
  <c r="BI19" i="1"/>
  <c r="BJ19" i="1"/>
  <c r="BK19" i="1"/>
  <c r="BL19" i="1"/>
  <c r="BM19" i="1"/>
  <c r="BN19" i="1"/>
  <c r="AY20" i="1"/>
  <c r="BA20" i="1" s="1"/>
  <c r="AZ20" i="1"/>
  <c r="BB20" i="1" s="1"/>
  <c r="BC20" i="1"/>
  <c r="BD20" i="1"/>
  <c r="BE20" i="1"/>
  <c r="BF20" i="1"/>
  <c r="BG20" i="1"/>
  <c r="BH20" i="1"/>
  <c r="BI20" i="1"/>
  <c r="BJ20" i="1"/>
  <c r="BK20" i="1"/>
  <c r="BL20" i="1"/>
  <c r="BM20" i="1"/>
  <c r="BN20" i="1"/>
  <c r="AY21" i="1"/>
  <c r="BA21" i="1" s="1"/>
  <c r="AZ21" i="1"/>
  <c r="BB21" i="1" s="1"/>
  <c r="BC21" i="1"/>
  <c r="BD21" i="1"/>
  <c r="BE21" i="1"/>
  <c r="BF21" i="1"/>
  <c r="BG21" i="1"/>
  <c r="BH21" i="1"/>
  <c r="BI21" i="1"/>
  <c r="BJ21" i="1"/>
  <c r="BK21" i="1"/>
  <c r="BL21" i="1"/>
  <c r="BM21" i="1"/>
  <c r="BN21" i="1"/>
  <c r="AY22" i="1"/>
  <c r="BA22" i="1" s="1"/>
  <c r="AZ22" i="1"/>
  <c r="BB22" i="1" s="1"/>
  <c r="BC22" i="1"/>
  <c r="BD22" i="1"/>
  <c r="BE22" i="1"/>
  <c r="BF22" i="1"/>
  <c r="BG22" i="1"/>
  <c r="BH22" i="1"/>
  <c r="BI22" i="1"/>
  <c r="BJ22" i="1"/>
  <c r="BK22" i="1"/>
  <c r="BL22" i="1"/>
  <c r="BM22" i="1"/>
  <c r="BN22" i="1"/>
  <c r="AY23" i="1"/>
  <c r="BA23" i="1" s="1"/>
  <c r="AZ23" i="1"/>
  <c r="BB23" i="1" s="1"/>
  <c r="BC23" i="1"/>
  <c r="BD23" i="1"/>
  <c r="BE23" i="1"/>
  <c r="BF23" i="1"/>
  <c r="BG23" i="1"/>
  <c r="BH23" i="1"/>
  <c r="BI23" i="1"/>
  <c r="BJ23" i="1"/>
  <c r="BK23" i="1"/>
  <c r="BL23" i="1"/>
  <c r="BM23" i="1"/>
  <c r="BN23" i="1"/>
  <c r="AY24" i="1"/>
  <c r="BA24" i="1" s="1"/>
  <c r="AZ24" i="1"/>
  <c r="BB24" i="1" s="1"/>
  <c r="BC24" i="1"/>
  <c r="BD24" i="1"/>
  <c r="BE24" i="1"/>
  <c r="BF24" i="1"/>
  <c r="BG24" i="1"/>
  <c r="BH24" i="1"/>
  <c r="BI24" i="1"/>
  <c r="BJ24" i="1"/>
  <c r="BK24" i="1"/>
  <c r="BL24" i="1"/>
  <c r="BM24" i="1"/>
  <c r="BN24" i="1"/>
  <c r="AY25" i="1"/>
  <c r="BA25" i="1" s="1"/>
  <c r="AZ25" i="1"/>
  <c r="BB25" i="1" s="1"/>
  <c r="BC25" i="1"/>
  <c r="BD25" i="1"/>
  <c r="BE25" i="1"/>
  <c r="BF25" i="1"/>
  <c r="BG25" i="1"/>
  <c r="BH25" i="1"/>
  <c r="BI25" i="1"/>
  <c r="BJ25" i="1"/>
  <c r="BK25" i="1"/>
  <c r="BL25" i="1"/>
  <c r="BM25" i="1"/>
  <c r="BN25" i="1"/>
  <c r="AY26" i="1"/>
  <c r="BA26" i="1" s="1"/>
  <c r="AZ26" i="1"/>
  <c r="BB26" i="1" s="1"/>
  <c r="BC26" i="1"/>
  <c r="BD26" i="1"/>
  <c r="BE26" i="1"/>
  <c r="BF26" i="1"/>
  <c r="BG26" i="1"/>
  <c r="BH26" i="1"/>
  <c r="BI26" i="1"/>
  <c r="BJ26" i="1"/>
  <c r="BK26" i="1"/>
  <c r="BL26" i="1"/>
  <c r="BM26" i="1"/>
  <c r="BN26" i="1"/>
  <c r="AY27" i="1"/>
  <c r="BA27" i="1" s="1"/>
  <c r="AZ27" i="1"/>
  <c r="BB27" i="1" s="1"/>
  <c r="BC27" i="1"/>
  <c r="BD27" i="1"/>
  <c r="BE27" i="1"/>
  <c r="BF27" i="1"/>
  <c r="BG27" i="1"/>
  <c r="BH27" i="1"/>
  <c r="BI27" i="1"/>
  <c r="BJ27" i="1"/>
  <c r="BK27" i="1"/>
  <c r="BL27" i="1"/>
  <c r="BM27" i="1"/>
  <c r="BN27" i="1"/>
  <c r="AY28" i="1"/>
  <c r="BA28" i="1" s="1"/>
  <c r="AZ28" i="1"/>
  <c r="BB28" i="1" s="1"/>
  <c r="BC28" i="1"/>
  <c r="BD28" i="1"/>
  <c r="BE28" i="1"/>
  <c r="BF28" i="1"/>
  <c r="BG28" i="1"/>
  <c r="BH28" i="1"/>
  <c r="BI28" i="1"/>
  <c r="BJ28" i="1"/>
  <c r="BK28" i="1"/>
  <c r="BL28" i="1"/>
  <c r="BM28" i="1"/>
  <c r="BN28" i="1"/>
  <c r="AY29" i="1"/>
  <c r="BA29" i="1" s="1"/>
  <c r="AZ29" i="1"/>
  <c r="BB29" i="1" s="1"/>
  <c r="BC29" i="1"/>
  <c r="BD29" i="1"/>
  <c r="BE29" i="1"/>
  <c r="BF29" i="1"/>
  <c r="BG29" i="1"/>
  <c r="BH29" i="1"/>
  <c r="BI29" i="1"/>
  <c r="BJ29" i="1"/>
  <c r="BK29" i="1"/>
  <c r="BL29" i="1"/>
  <c r="BM29" i="1"/>
  <c r="BN29" i="1"/>
  <c r="AY30" i="1"/>
  <c r="BA30" i="1" s="1"/>
  <c r="AZ30" i="1"/>
  <c r="BB30" i="1" s="1"/>
  <c r="BC30" i="1"/>
  <c r="BD30" i="1"/>
  <c r="BE30" i="1"/>
  <c r="BF30" i="1"/>
  <c r="BG30" i="1"/>
  <c r="BH30" i="1"/>
  <c r="BI30" i="1"/>
  <c r="BJ30" i="1"/>
  <c r="BK30" i="1"/>
  <c r="BL30" i="1"/>
  <c r="BM30" i="1"/>
  <c r="BN30" i="1"/>
  <c r="AY31" i="1"/>
  <c r="BA31" i="1" s="1"/>
  <c r="AZ31" i="1"/>
  <c r="BB31" i="1" s="1"/>
  <c r="BC31" i="1"/>
  <c r="BD31" i="1"/>
  <c r="BE31" i="1"/>
  <c r="BF31" i="1"/>
  <c r="BG31" i="1"/>
  <c r="BH31" i="1"/>
  <c r="BI31" i="1"/>
  <c r="BJ31" i="1"/>
  <c r="BK31" i="1"/>
  <c r="BL31" i="1"/>
  <c r="BM31" i="1"/>
  <c r="BN31" i="1"/>
  <c r="AY32" i="1"/>
  <c r="BA32" i="1" s="1"/>
  <c r="AZ32" i="1"/>
  <c r="BB32" i="1" s="1"/>
  <c r="BC32" i="1"/>
  <c r="BD32" i="1"/>
  <c r="BE32" i="1"/>
  <c r="BF32" i="1"/>
  <c r="BG32" i="1"/>
  <c r="BH32" i="1"/>
  <c r="BI32" i="1"/>
  <c r="BJ32" i="1"/>
  <c r="BK32" i="1"/>
  <c r="BL32" i="1"/>
  <c r="BM32" i="1"/>
  <c r="BN32" i="1"/>
  <c r="AY33" i="1"/>
  <c r="BA33" i="1" s="1"/>
  <c r="AZ33" i="1"/>
  <c r="BB33" i="1" s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N6" i="1"/>
  <c r="BM6" i="1"/>
  <c r="BL6" i="1"/>
  <c r="BK6" i="1"/>
  <c r="BJ6" i="1"/>
  <c r="BI6" i="1"/>
  <c r="BH6" i="1"/>
  <c r="BG6" i="1"/>
  <c r="BF6" i="1"/>
  <c r="BE6" i="1"/>
  <c r="BD6" i="1"/>
  <c r="BC6" i="1"/>
  <c r="AZ6" i="1"/>
  <c r="BB6" i="1" s="1"/>
  <c r="AY6" i="1"/>
  <c r="BA6" i="1" s="1"/>
  <c r="AW7" i="1"/>
  <c r="AX7" i="1"/>
  <c r="AW8" i="1"/>
  <c r="AX8" i="1"/>
  <c r="AW9" i="1"/>
  <c r="AX9" i="1"/>
  <c r="AW10" i="1"/>
  <c r="AX10" i="1"/>
  <c r="AW11" i="1"/>
  <c r="AX11" i="1"/>
  <c r="AW12" i="1"/>
  <c r="AX12" i="1"/>
  <c r="AW13" i="1"/>
  <c r="AX13" i="1"/>
  <c r="AW14" i="1"/>
  <c r="AX14" i="1"/>
  <c r="AW15" i="1"/>
  <c r="AX15" i="1"/>
  <c r="AW16" i="1"/>
  <c r="AX16" i="1"/>
  <c r="AW17" i="1"/>
  <c r="AX17" i="1"/>
  <c r="AW18" i="1"/>
  <c r="AX18" i="1"/>
  <c r="AW19" i="1"/>
  <c r="AX19" i="1"/>
  <c r="AW20" i="1"/>
  <c r="AX20" i="1"/>
  <c r="AW21" i="1"/>
  <c r="AX21" i="1"/>
  <c r="AW22" i="1"/>
  <c r="AX22" i="1"/>
  <c r="AW23" i="1"/>
  <c r="AX23" i="1"/>
  <c r="AW24" i="1"/>
  <c r="AX24" i="1"/>
  <c r="AW25" i="1"/>
  <c r="AX25" i="1"/>
  <c r="AW26" i="1"/>
  <c r="AX26" i="1"/>
  <c r="AW27" i="1"/>
  <c r="AX27" i="1"/>
  <c r="AW28" i="1"/>
  <c r="AX28" i="1"/>
  <c r="AW29" i="1"/>
  <c r="AX29" i="1"/>
  <c r="AW30" i="1"/>
  <c r="AX30" i="1"/>
  <c r="AW31" i="1"/>
  <c r="AX31" i="1"/>
  <c r="AW32" i="1"/>
  <c r="AX32" i="1"/>
  <c r="AW33" i="1"/>
  <c r="AX33" i="1"/>
  <c r="AX6" i="1"/>
  <c r="AW6" i="1"/>
  <c r="F60" i="4" l="1"/>
  <c r="L67" i="4"/>
  <c r="F85" i="4"/>
  <c r="L66" i="4"/>
  <c r="L69" i="4"/>
  <c r="L71" i="4"/>
  <c r="L73" i="4"/>
  <c r="L75" i="4"/>
  <c r="L77" i="4"/>
  <c r="L79" i="4"/>
  <c r="L81" i="4"/>
  <c r="L83" i="4"/>
  <c r="L85" i="4"/>
  <c r="L87" i="4"/>
  <c r="L89" i="4"/>
  <c r="L91" i="4"/>
  <c r="L93" i="4"/>
  <c r="L95" i="4"/>
  <c r="L97" i="4"/>
  <c r="L99" i="4"/>
  <c r="L101" i="4"/>
  <c r="F64" i="4"/>
  <c r="F68" i="4"/>
  <c r="F70" i="4"/>
  <c r="F72" i="4"/>
  <c r="F74" i="4"/>
  <c r="F76" i="4"/>
  <c r="F78" i="4"/>
  <c r="F80" i="4"/>
  <c r="F82" i="4"/>
  <c r="F84" i="4"/>
  <c r="F86" i="4"/>
  <c r="F88" i="4"/>
  <c r="F90" i="4"/>
  <c r="F92" i="4"/>
  <c r="F94" i="4"/>
  <c r="F96" i="4"/>
  <c r="F98" i="4"/>
  <c r="F100" i="4"/>
  <c r="F102" i="4"/>
  <c r="L64" i="4"/>
  <c r="L68" i="4"/>
  <c r="L70" i="4"/>
  <c r="L72" i="4"/>
  <c r="L74" i="4"/>
  <c r="L76" i="4"/>
  <c r="L78" i="4"/>
  <c r="L80" i="4"/>
  <c r="L82" i="4"/>
  <c r="L84" i="4"/>
  <c r="L86" i="4"/>
  <c r="L88" i="4"/>
  <c r="L90" i="4"/>
  <c r="L92" i="4"/>
  <c r="L94" i="4"/>
  <c r="L96" i="4"/>
  <c r="L100" i="4"/>
  <c r="L102" i="4"/>
  <c r="F59" i="4"/>
  <c r="F67" i="4"/>
  <c r="F48" i="4"/>
  <c r="F24" i="4"/>
  <c r="F49" i="4"/>
  <c r="L27" i="4"/>
  <c r="F25" i="4"/>
  <c r="L7" i="4"/>
  <c r="L35" i="4"/>
  <c r="F28" i="4"/>
  <c r="L11" i="4"/>
  <c r="L36" i="4"/>
  <c r="AZ6" i="4"/>
  <c r="F8" i="4"/>
  <c r="F32" i="4"/>
  <c r="L12" i="4"/>
  <c r="L43" i="4"/>
  <c r="BA6" i="4"/>
  <c r="F12" i="4"/>
  <c r="F33" i="4"/>
  <c r="L15" i="4"/>
  <c r="L44" i="4"/>
  <c r="AZ50" i="4"/>
  <c r="AZ46" i="4"/>
  <c r="AZ42" i="4"/>
  <c r="AZ38" i="4"/>
  <c r="AZ34" i="4"/>
  <c r="AZ30" i="4"/>
  <c r="AZ26" i="4"/>
  <c r="AZ22" i="4"/>
  <c r="AZ18" i="4"/>
  <c r="AZ14" i="4"/>
  <c r="AZ10" i="4"/>
  <c r="F9" i="4"/>
  <c r="AP15" i="4" s="1"/>
  <c r="F41" i="4"/>
  <c r="L28" i="4"/>
  <c r="BA47" i="4"/>
  <c r="BA43" i="4"/>
  <c r="BA39" i="4"/>
  <c r="BA35" i="4"/>
  <c r="BA31" i="4"/>
  <c r="BA27" i="4"/>
  <c r="BA23" i="4"/>
  <c r="BA19" i="4"/>
  <c r="BA15" i="4"/>
  <c r="BA11" i="4"/>
  <c r="BA7" i="4"/>
  <c r="F10" i="4"/>
  <c r="F18" i="4"/>
  <c r="F26" i="4"/>
  <c r="F34" i="4"/>
  <c r="F42" i="4"/>
  <c r="F50" i="4"/>
  <c r="L13" i="4"/>
  <c r="L21" i="4"/>
  <c r="L29" i="4"/>
  <c r="L37" i="4"/>
  <c r="L45" i="4"/>
  <c r="AZ47" i="4"/>
  <c r="AZ43" i="4"/>
  <c r="AZ39" i="4"/>
  <c r="AZ35" i="4"/>
  <c r="AZ31" i="4"/>
  <c r="AZ27" i="4"/>
  <c r="AZ23" i="4"/>
  <c r="AZ19" i="4"/>
  <c r="AZ15" i="4"/>
  <c r="AZ11" i="4"/>
  <c r="AZ7" i="4"/>
  <c r="F11" i="4"/>
  <c r="F19" i="4"/>
  <c r="F27" i="4"/>
  <c r="F35" i="4"/>
  <c r="F43" i="4"/>
  <c r="L6" i="4"/>
  <c r="L14" i="4"/>
  <c r="L22" i="4"/>
  <c r="L30" i="4"/>
  <c r="L38" i="4"/>
  <c r="L46" i="4"/>
  <c r="BA48" i="4"/>
  <c r="BA44" i="4"/>
  <c r="BA40" i="4"/>
  <c r="BA36" i="4"/>
  <c r="BA32" i="4"/>
  <c r="BA28" i="4"/>
  <c r="BA24" i="4"/>
  <c r="BA20" i="4"/>
  <c r="BA16" i="4"/>
  <c r="BA12" i="4"/>
  <c r="BA8" i="4"/>
  <c r="F44" i="4"/>
  <c r="L31" i="4"/>
  <c r="L39" i="4"/>
  <c r="L47" i="4"/>
  <c r="AZ48" i="4"/>
  <c r="AZ44" i="4"/>
  <c r="AZ40" i="4"/>
  <c r="AZ36" i="4"/>
  <c r="AZ32" i="4"/>
  <c r="AZ28" i="4"/>
  <c r="AZ24" i="4"/>
  <c r="AZ20" i="4"/>
  <c r="AZ16" i="4"/>
  <c r="AZ12" i="4"/>
  <c r="AZ8" i="4"/>
  <c r="F13" i="4"/>
  <c r="F21" i="4"/>
  <c r="F29" i="4"/>
  <c r="F37" i="4"/>
  <c r="F45" i="4"/>
  <c r="L8" i="4"/>
  <c r="L16" i="4"/>
  <c r="L24" i="4"/>
  <c r="L32" i="4"/>
  <c r="BA49" i="4"/>
  <c r="BA45" i="4"/>
  <c r="BA41" i="4"/>
  <c r="BA37" i="4"/>
  <c r="BA33" i="4"/>
  <c r="BA29" i="4"/>
  <c r="BA25" i="4"/>
  <c r="BA21" i="4"/>
  <c r="BA17" i="4"/>
  <c r="BA13" i="4"/>
  <c r="BA9" i="4"/>
  <c r="F6" i="4"/>
  <c r="F14" i="4"/>
  <c r="F22" i="4"/>
  <c r="F30" i="4"/>
  <c r="F38" i="4"/>
  <c r="L9" i="4"/>
  <c r="L17" i="4"/>
  <c r="L25" i="4"/>
  <c r="L33" i="4"/>
  <c r="L49" i="4"/>
  <c r="AZ49" i="4"/>
  <c r="AZ45" i="4"/>
  <c r="AZ41" i="4"/>
  <c r="AZ37" i="4"/>
  <c r="AZ33" i="4"/>
  <c r="AZ29" i="4"/>
  <c r="AZ25" i="4"/>
  <c r="AZ21" i="4"/>
  <c r="AZ17" i="4"/>
  <c r="AZ13" i="4"/>
  <c r="AZ9" i="4"/>
  <c r="F7" i="4"/>
  <c r="AQ11" i="4" s="1"/>
  <c r="F15" i="4"/>
  <c r="F23" i="4"/>
  <c r="AM6" i="4" s="1"/>
  <c r="F31" i="4"/>
  <c r="F47" i="4"/>
  <c r="L34" i="4"/>
  <c r="AL11" i="4"/>
  <c r="L7" i="3"/>
  <c r="F43" i="1"/>
  <c r="BB53" i="1"/>
  <c r="BB61" i="1"/>
  <c r="BB62" i="1"/>
  <c r="F12" i="3"/>
  <c r="F20" i="3"/>
  <c r="F28" i="3"/>
  <c r="F36" i="3"/>
  <c r="L8" i="3"/>
  <c r="L16" i="3"/>
  <c r="L24" i="3"/>
  <c r="L32" i="3"/>
  <c r="L40" i="3"/>
  <c r="F21" i="3"/>
  <c r="BB55" i="1"/>
  <c r="BB65" i="1"/>
  <c r="BB66" i="1"/>
  <c r="F6" i="3"/>
  <c r="F14" i="3"/>
  <c r="F22" i="3"/>
  <c r="F30" i="3"/>
  <c r="F38" i="3"/>
  <c r="L18" i="3"/>
  <c r="L26" i="3"/>
  <c r="L34" i="3"/>
  <c r="F7" i="3"/>
  <c r="F15" i="3"/>
  <c r="F23" i="3"/>
  <c r="F31" i="3"/>
  <c r="F39" i="3"/>
  <c r="L11" i="3"/>
  <c r="L19" i="3"/>
  <c r="L27" i="3"/>
  <c r="L35" i="3"/>
  <c r="F52" i="3"/>
  <c r="BA56" i="3"/>
  <c r="BA57" i="3"/>
  <c r="AZ41" i="3"/>
  <c r="F29" i="3"/>
  <c r="F8" i="3"/>
  <c r="F16" i="3"/>
  <c r="F24" i="3"/>
  <c r="F32" i="3"/>
  <c r="F40" i="3"/>
  <c r="L12" i="3"/>
  <c r="L20" i="3"/>
  <c r="L28" i="3"/>
  <c r="F13" i="3"/>
  <c r="F9" i="3"/>
  <c r="F17" i="3"/>
  <c r="AL6" i="3" s="1"/>
  <c r="F25" i="3"/>
  <c r="F33" i="3"/>
  <c r="F41" i="3"/>
  <c r="L21" i="3"/>
  <c r="L29" i="3"/>
  <c r="L17" i="3"/>
  <c r="BB51" i="1"/>
  <c r="BB59" i="1"/>
  <c r="F10" i="3"/>
  <c r="F18" i="3"/>
  <c r="F26" i="3"/>
  <c r="F34" i="3"/>
  <c r="L69" i="3"/>
  <c r="F51" i="3"/>
  <c r="L71" i="3"/>
  <c r="L56" i="3"/>
  <c r="F55" i="3"/>
  <c r="F50" i="3"/>
  <c r="F54" i="3"/>
  <c r="F58" i="3"/>
  <c r="F60" i="3"/>
  <c r="F62" i="3"/>
  <c r="F64" i="3"/>
  <c r="F66" i="3"/>
  <c r="F68" i="3"/>
  <c r="F70" i="3"/>
  <c r="F72" i="3"/>
  <c r="F74" i="3"/>
  <c r="F76" i="3"/>
  <c r="F78" i="3"/>
  <c r="F80" i="3"/>
  <c r="F82" i="3"/>
  <c r="F84" i="3"/>
  <c r="L58" i="3"/>
  <c r="L60" i="3"/>
  <c r="L62" i="3"/>
  <c r="L64" i="3"/>
  <c r="L66" i="3"/>
  <c r="L68" i="3"/>
  <c r="L70" i="3"/>
  <c r="L72" i="3"/>
  <c r="L74" i="3"/>
  <c r="L76" i="3"/>
  <c r="L78" i="3"/>
  <c r="L80" i="3"/>
  <c r="L82" i="3"/>
  <c r="L84" i="3"/>
  <c r="F53" i="3"/>
  <c r="F57" i="3"/>
  <c r="L51" i="3"/>
  <c r="L54" i="3"/>
  <c r="F49" i="3"/>
  <c r="AL9" i="3"/>
  <c r="AR7" i="3"/>
  <c r="AP7" i="3"/>
  <c r="AN9" i="3"/>
  <c r="AL12" i="3"/>
  <c r="AL11" i="3"/>
  <c r="AN12" i="3"/>
  <c r="AO14" i="3"/>
  <c r="L46" i="1"/>
  <c r="F45" i="1"/>
  <c r="F49" i="1"/>
  <c r="F51" i="1"/>
  <c r="F53" i="1"/>
  <c r="F55" i="1"/>
  <c r="F57" i="1"/>
  <c r="F59" i="1"/>
  <c r="F61" i="1"/>
  <c r="F63" i="1"/>
  <c r="F65" i="1"/>
  <c r="F67" i="1"/>
  <c r="F41" i="1"/>
  <c r="L45" i="1"/>
  <c r="L49" i="1"/>
  <c r="L51" i="1"/>
  <c r="L53" i="1"/>
  <c r="L55" i="1"/>
  <c r="L57" i="1"/>
  <c r="L59" i="1"/>
  <c r="L61" i="1"/>
  <c r="L63" i="1"/>
  <c r="L65" i="1"/>
  <c r="L67" i="1"/>
  <c r="L41" i="1"/>
  <c r="L48" i="1"/>
  <c r="F47" i="1"/>
  <c r="F50" i="1"/>
  <c r="F52" i="1"/>
  <c r="F54" i="1"/>
  <c r="F56" i="1"/>
  <c r="F58" i="1"/>
  <c r="F60" i="1"/>
  <c r="F62" i="1"/>
  <c r="F64" i="1"/>
  <c r="F66" i="1"/>
  <c r="F68" i="1"/>
  <c r="L50" i="1"/>
  <c r="L52" i="1"/>
  <c r="L54" i="1"/>
  <c r="L56" i="1"/>
  <c r="L58" i="1"/>
  <c r="L60" i="1"/>
  <c r="L62" i="1"/>
  <c r="L64" i="1"/>
  <c r="AH7" i="1"/>
  <c r="L21" i="1" s="1"/>
  <c r="AH8" i="1"/>
  <c r="F7" i="1" s="1"/>
  <c r="AH9" i="1"/>
  <c r="L20" i="1" s="1"/>
  <c r="AH10" i="1"/>
  <c r="L13" i="1" s="1"/>
  <c r="AH11" i="1"/>
  <c r="L29" i="1" s="1"/>
  <c r="AH12" i="1"/>
  <c r="F25" i="1" s="1"/>
  <c r="AH13" i="1"/>
  <c r="F33" i="1" s="1"/>
  <c r="AH6" i="1"/>
  <c r="L33" i="1" s="1"/>
  <c r="AM67" i="4" l="1"/>
  <c r="AP65" i="4"/>
  <c r="AL66" i="4"/>
  <c r="AR67" i="4"/>
  <c r="AL62" i="4"/>
  <c r="AL64" i="4"/>
  <c r="AN64" i="4"/>
  <c r="AN61" i="4"/>
  <c r="AQ62" i="4"/>
  <c r="AP66" i="4"/>
  <c r="AR64" i="4"/>
  <c r="AN58" i="4"/>
  <c r="AQ60" i="4"/>
  <c r="AO67" i="4"/>
  <c r="AM58" i="4"/>
  <c r="AP59" i="4"/>
  <c r="AM62" i="4"/>
  <c r="AQ64" i="4"/>
  <c r="AS64" i="4" s="1"/>
  <c r="AM66" i="4"/>
  <c r="AO59" i="4"/>
  <c r="AO63" i="4"/>
  <c r="AP62" i="4"/>
  <c r="AP63" i="4"/>
  <c r="AO64" i="4"/>
  <c r="AQ67" i="4"/>
  <c r="AS67" i="4" s="1"/>
  <c r="AL63" i="4"/>
  <c r="AM60" i="4"/>
  <c r="AQ63" i="4"/>
  <c r="AN62" i="4"/>
  <c r="AR61" i="4"/>
  <c r="AO61" i="4"/>
  <c r="AN59" i="4"/>
  <c r="AL60" i="4"/>
  <c r="AM63" i="4"/>
  <c r="AM61" i="4"/>
  <c r="AR62" i="4"/>
  <c r="AQ58" i="4"/>
  <c r="AR60" i="4"/>
  <c r="AL61" i="4"/>
  <c r="AP58" i="4"/>
  <c r="AO62" i="4"/>
  <c r="AN65" i="4"/>
  <c r="AP60" i="4"/>
  <c r="AR59" i="4"/>
  <c r="AQ61" i="4"/>
  <c r="AS61" i="4" s="1"/>
  <c r="AP61" i="4"/>
  <c r="AQ66" i="4"/>
  <c r="AR63" i="4"/>
  <c r="AR65" i="4"/>
  <c r="AN63" i="4"/>
  <c r="AR58" i="4"/>
  <c r="AO66" i="4"/>
  <c r="AO60" i="4"/>
  <c r="AL67" i="4"/>
  <c r="AN60" i="4"/>
  <c r="AO65" i="4"/>
  <c r="AM65" i="4"/>
  <c r="AP67" i="4"/>
  <c r="AL65" i="4"/>
  <c r="AN67" i="4"/>
  <c r="AQ65" i="4"/>
  <c r="AO58" i="4"/>
  <c r="AM59" i="4"/>
  <c r="AR66" i="4"/>
  <c r="AL59" i="4"/>
  <c r="AT59" i="4" s="1"/>
  <c r="AU59" i="4" s="1"/>
  <c r="AM64" i="4"/>
  <c r="AQ59" i="4"/>
  <c r="AS59" i="4" s="1"/>
  <c r="AN66" i="4"/>
  <c r="AL58" i="4"/>
  <c r="AP64" i="4"/>
  <c r="AO15" i="4"/>
  <c r="AN14" i="4"/>
  <c r="AP8" i="4"/>
  <c r="AM13" i="4"/>
  <c r="AO8" i="4"/>
  <c r="AO10" i="4"/>
  <c r="AL9" i="4"/>
  <c r="AP6" i="4"/>
  <c r="AO7" i="4"/>
  <c r="AR12" i="4"/>
  <c r="AN8" i="4"/>
  <c r="AL8" i="4"/>
  <c r="AO6" i="4"/>
  <c r="AO14" i="4"/>
  <c r="AQ15" i="4"/>
  <c r="AM14" i="4"/>
  <c r="AN12" i="4"/>
  <c r="AQ13" i="4"/>
  <c r="AQ9" i="4"/>
  <c r="AM9" i="4"/>
  <c r="AM8" i="4"/>
  <c r="AN6" i="4"/>
  <c r="AQ6" i="4"/>
  <c r="AL14" i="4"/>
  <c r="AO13" i="4"/>
  <c r="AP13" i="4"/>
  <c r="AR13" i="4"/>
  <c r="AR10" i="4"/>
  <c r="AP10" i="4"/>
  <c r="AQ10" i="4"/>
  <c r="AN7" i="4"/>
  <c r="AL7" i="4"/>
  <c r="AO12" i="4"/>
  <c r="AR14" i="4"/>
  <c r="AL15" i="4"/>
  <c r="AM12" i="4"/>
  <c r="AP11" i="4"/>
  <c r="AR9" i="4"/>
  <c r="AS9" i="4" s="1"/>
  <c r="AT9" i="4" s="1"/>
  <c r="AU9" i="4" s="1"/>
  <c r="AL10" i="4"/>
  <c r="AR7" i="4"/>
  <c r="AR6" i="4"/>
  <c r="AM7" i="4"/>
  <c r="AN9" i="4"/>
  <c r="AR15" i="4"/>
  <c r="AS15" i="4" s="1"/>
  <c r="AN13" i="4"/>
  <c r="AL12" i="4"/>
  <c r="AO11" i="4"/>
  <c r="AO9" i="4"/>
  <c r="AQ7" i="4"/>
  <c r="AL6" i="4"/>
  <c r="AN15" i="4"/>
  <c r="AM15" i="4"/>
  <c r="AQ14" i="4"/>
  <c r="AS14" i="4" s="1"/>
  <c r="AL13" i="4"/>
  <c r="AP12" i="4"/>
  <c r="AN10" i="4"/>
  <c r="AP9" i="4"/>
  <c r="AR8" i="4"/>
  <c r="AM11" i="4"/>
  <c r="AP7" i="4"/>
  <c r="AP14" i="4"/>
  <c r="AQ12" i="4"/>
  <c r="AS12" i="4" s="1"/>
  <c r="AT12" i="4" s="1"/>
  <c r="AU12" i="4" s="1"/>
  <c r="AR11" i="4"/>
  <c r="AS11" i="4" s="1"/>
  <c r="AT11" i="4" s="1"/>
  <c r="AU11" i="4" s="1"/>
  <c r="AN11" i="4"/>
  <c r="AM10" i="4"/>
  <c r="AQ8" i="4"/>
  <c r="AS8" i="4" s="1"/>
  <c r="AS13" i="4"/>
  <c r="AM14" i="3"/>
  <c r="AM12" i="3"/>
  <c r="AR10" i="3"/>
  <c r="AM10" i="3"/>
  <c r="AR9" i="3"/>
  <c r="AO7" i="3"/>
  <c r="AQ6" i="3"/>
  <c r="AO6" i="3"/>
  <c r="AL14" i="3"/>
  <c r="AP13" i="3"/>
  <c r="AR11" i="3"/>
  <c r="AL10" i="3"/>
  <c r="AN8" i="3"/>
  <c r="AM8" i="3"/>
  <c r="AP6" i="3"/>
  <c r="AM6" i="3"/>
  <c r="F8" i="1"/>
  <c r="AS46" i="1"/>
  <c r="AN13" i="3"/>
  <c r="AO13" i="3"/>
  <c r="AN11" i="3"/>
  <c r="AQ10" i="3"/>
  <c r="AM9" i="3"/>
  <c r="AN7" i="3"/>
  <c r="AQ8" i="3"/>
  <c r="F24" i="1"/>
  <c r="AQ14" i="3"/>
  <c r="AQ12" i="3"/>
  <c r="AP11" i="3"/>
  <c r="AP10" i="3"/>
  <c r="AQ9" i="3"/>
  <c r="AO9" i="3"/>
  <c r="AM7" i="3"/>
  <c r="AR8" i="3"/>
  <c r="AP14" i="3"/>
  <c r="AR13" i="3"/>
  <c r="AO11" i="3"/>
  <c r="AM11" i="3"/>
  <c r="AP9" i="3"/>
  <c r="AL8" i="3"/>
  <c r="AQ7" i="3"/>
  <c r="AN6" i="3"/>
  <c r="AN14" i="3"/>
  <c r="AQ13" i="3"/>
  <c r="AM13" i="3"/>
  <c r="AO10" i="3"/>
  <c r="AP12" i="3"/>
  <c r="AL13" i="3"/>
  <c r="AP8" i="3"/>
  <c r="AL7" i="3"/>
  <c r="AP43" i="1"/>
  <c r="AR14" i="3"/>
  <c r="AR12" i="3"/>
  <c r="AO12" i="3"/>
  <c r="AN10" i="3"/>
  <c r="AQ11" i="3"/>
  <c r="AO8" i="3"/>
  <c r="AR6" i="3"/>
  <c r="AM54" i="3"/>
  <c r="AO54" i="3"/>
  <c r="AP50" i="3"/>
  <c r="AL53" i="3"/>
  <c r="AQ55" i="3"/>
  <c r="AR57" i="3"/>
  <c r="AL51" i="3"/>
  <c r="AN50" i="3"/>
  <c r="AM53" i="3"/>
  <c r="AQ57" i="3"/>
  <c r="AN53" i="3"/>
  <c r="AL50" i="3"/>
  <c r="AQ51" i="3"/>
  <c r="AO51" i="3"/>
  <c r="AN57" i="3"/>
  <c r="AQ52" i="3"/>
  <c r="AP54" i="3"/>
  <c r="AR49" i="3"/>
  <c r="AO50" i="3"/>
  <c r="AM50" i="3"/>
  <c r="AQ53" i="3"/>
  <c r="AL56" i="3"/>
  <c r="AO56" i="3"/>
  <c r="AR55" i="3"/>
  <c r="AR51" i="3"/>
  <c r="AM57" i="3"/>
  <c r="AM49" i="3"/>
  <c r="AO52" i="3"/>
  <c r="AR52" i="3"/>
  <c r="AP57" i="3"/>
  <c r="AM56" i="3"/>
  <c r="AP51" i="3"/>
  <c r="AN51" i="3"/>
  <c r="AP53" i="3"/>
  <c r="AO57" i="3"/>
  <c r="AP55" i="3"/>
  <c r="AQ50" i="3"/>
  <c r="AN55" i="3"/>
  <c r="AP52" i="3"/>
  <c r="AN52" i="3"/>
  <c r="AQ54" i="3"/>
  <c r="AO49" i="3"/>
  <c r="AP56" i="3"/>
  <c r="AR54" i="3"/>
  <c r="AP49" i="3"/>
  <c r="AO53" i="3"/>
  <c r="AM55" i="3"/>
  <c r="AM51" i="3"/>
  <c r="AN56" i="3"/>
  <c r="AR50" i="3"/>
  <c r="AM52" i="3"/>
  <c r="AN54" i="3"/>
  <c r="AL57" i="3"/>
  <c r="AQ56" i="3"/>
  <c r="AL54" i="3"/>
  <c r="AQ49" i="3"/>
  <c r="AL52" i="3"/>
  <c r="AL49" i="3"/>
  <c r="AR56" i="3"/>
  <c r="AO55" i="3"/>
  <c r="AR53" i="3"/>
  <c r="AL55" i="3"/>
  <c r="AN49" i="3"/>
  <c r="AS7" i="3"/>
  <c r="AT7" i="3" s="1"/>
  <c r="AU7" i="3" s="1"/>
  <c r="AS6" i="3"/>
  <c r="AT6" i="3" s="1"/>
  <c r="AU6" i="3" s="1"/>
  <c r="AS9" i="3"/>
  <c r="AT9" i="3" s="1"/>
  <c r="AU9" i="3" s="1"/>
  <c r="AS11" i="3"/>
  <c r="AT11" i="3" s="1"/>
  <c r="AU11" i="3" s="1"/>
  <c r="AS10" i="3"/>
  <c r="AT10" i="3" s="1"/>
  <c r="AU10" i="3" s="1"/>
  <c r="AS13" i="3"/>
  <c r="AT13" i="3" s="1"/>
  <c r="AU13" i="3" s="1"/>
  <c r="AS12" i="3"/>
  <c r="AT12" i="3" s="1"/>
  <c r="AU12" i="3" s="1"/>
  <c r="AS14" i="3"/>
  <c r="AT14" i="3" s="1"/>
  <c r="AU14" i="3" s="1"/>
  <c r="AR44" i="1"/>
  <c r="AR48" i="1"/>
  <c r="AT48" i="1" s="1"/>
  <c r="AS47" i="1"/>
  <c r="AM45" i="1"/>
  <c r="AQ45" i="1"/>
  <c r="AO42" i="1"/>
  <c r="AO45" i="1"/>
  <c r="AN41" i="1"/>
  <c r="AQ46" i="1"/>
  <c r="AP42" i="1"/>
  <c r="AP48" i="1"/>
  <c r="AN48" i="1"/>
  <c r="AM41" i="1"/>
  <c r="AR46" i="1"/>
  <c r="AT46" i="1" s="1"/>
  <c r="AM42" i="1"/>
  <c r="AM44" i="1"/>
  <c r="AR47" i="1"/>
  <c r="AS48" i="1"/>
  <c r="AR45" i="1"/>
  <c r="AP45" i="1"/>
  <c r="AS43" i="1"/>
  <c r="AP46" i="1"/>
  <c r="AN42" i="1"/>
  <c r="AP44" i="1"/>
  <c r="AN44" i="1"/>
  <c r="AQ42" i="1"/>
  <c r="AN45" i="1"/>
  <c r="AP47" i="1"/>
  <c r="AO48" i="1"/>
  <c r="AR42" i="1"/>
  <c r="AM48" i="1"/>
  <c r="AO41" i="1"/>
  <c r="AS45" i="1"/>
  <c r="AP41" i="1"/>
  <c r="AQ47" i="1"/>
  <c r="AO46" i="1"/>
  <c r="AO43" i="1"/>
  <c r="AM46" i="1"/>
  <c r="AQ41" i="1"/>
  <c r="AQ48" i="1"/>
  <c r="AO47" i="1"/>
  <c r="AQ44" i="1"/>
  <c r="AN47" i="1"/>
  <c r="AN43" i="1"/>
  <c r="AS42" i="1"/>
  <c r="AM47" i="1"/>
  <c r="AO44" i="1"/>
  <c r="AM43" i="1"/>
  <c r="AQ43" i="1"/>
  <c r="AR41" i="1"/>
  <c r="AS44" i="1"/>
  <c r="AT44" i="1" s="1"/>
  <c r="AS41" i="1"/>
  <c r="AR43" i="1"/>
  <c r="AT43" i="1" s="1"/>
  <c r="AN46" i="1"/>
  <c r="F16" i="1"/>
  <c r="F32" i="1"/>
  <c r="F10" i="1"/>
  <c r="F18" i="1"/>
  <c r="F26" i="1"/>
  <c r="L6" i="1"/>
  <c r="L14" i="1"/>
  <c r="L22" i="1"/>
  <c r="L30" i="1"/>
  <c r="F11" i="1"/>
  <c r="F19" i="1"/>
  <c r="F27" i="1"/>
  <c r="L7" i="1"/>
  <c r="L15" i="1"/>
  <c r="L23" i="1"/>
  <c r="L31" i="1"/>
  <c r="F12" i="1"/>
  <c r="F20" i="1"/>
  <c r="F28" i="1"/>
  <c r="L8" i="1"/>
  <c r="L16" i="1"/>
  <c r="L24" i="1"/>
  <c r="L32" i="1"/>
  <c r="F13" i="1"/>
  <c r="F21" i="1"/>
  <c r="F29" i="1"/>
  <c r="L9" i="1"/>
  <c r="L17" i="1"/>
  <c r="L25" i="1"/>
  <c r="F6" i="1"/>
  <c r="AP9" i="1" s="1"/>
  <c r="F14" i="1"/>
  <c r="F22" i="1"/>
  <c r="F30" i="1"/>
  <c r="L10" i="1"/>
  <c r="L18" i="1"/>
  <c r="L26" i="1"/>
  <c r="F15" i="1"/>
  <c r="F23" i="1"/>
  <c r="F31" i="1"/>
  <c r="L11" i="1"/>
  <c r="L19" i="1"/>
  <c r="L27" i="1"/>
  <c r="L28" i="1"/>
  <c r="L12" i="1"/>
  <c r="F9" i="1"/>
  <c r="F17" i="1"/>
  <c r="AS66" i="4" l="1"/>
  <c r="AT66" i="4" s="1"/>
  <c r="AU66" i="4" s="1"/>
  <c r="AT67" i="4"/>
  <c r="AU67" i="4" s="1"/>
  <c r="AS65" i="4"/>
  <c r="AT65" i="4" s="1"/>
  <c r="AU65" i="4" s="1"/>
  <c r="AS58" i="4"/>
  <c r="AT58" i="4" s="1"/>
  <c r="AU58" i="4" s="1"/>
  <c r="AT8" i="4"/>
  <c r="AU8" i="4" s="1"/>
  <c r="AT13" i="4"/>
  <c r="AU13" i="4" s="1"/>
  <c r="AS10" i="4"/>
  <c r="AT10" i="4" s="1"/>
  <c r="AU10" i="4" s="1"/>
  <c r="AT15" i="4"/>
  <c r="AU15" i="4" s="1"/>
  <c r="AS62" i="4"/>
  <c r="AT62" i="4" s="1"/>
  <c r="AU62" i="4" s="1"/>
  <c r="AT61" i="4"/>
  <c r="AU61" i="4" s="1"/>
  <c r="AT64" i="4"/>
  <c r="AU64" i="4" s="1"/>
  <c r="AS60" i="4"/>
  <c r="AT60" i="4" s="1"/>
  <c r="AU60" i="4" s="1"/>
  <c r="AS63" i="4"/>
  <c r="AT63" i="4" s="1"/>
  <c r="AU63" i="4" s="1"/>
  <c r="AT14" i="4"/>
  <c r="AU14" i="4" s="1"/>
  <c r="AS7" i="4"/>
  <c r="AT7" i="4" s="1"/>
  <c r="AU7" i="4" s="1"/>
  <c r="AS6" i="4"/>
  <c r="AT6" i="4" s="1"/>
  <c r="AU6" i="4" s="1"/>
  <c r="AN10" i="1"/>
  <c r="AQ12" i="1"/>
  <c r="AR12" i="1"/>
  <c r="AS8" i="3"/>
  <c r="AT8" i="3" s="1"/>
  <c r="AU8" i="3" s="1"/>
  <c r="AO8" i="1"/>
  <c r="AS12" i="1"/>
  <c r="AT12" i="1" s="1"/>
  <c r="AO6" i="1"/>
  <c r="AQ7" i="1"/>
  <c r="AS8" i="1"/>
  <c r="AP11" i="1"/>
  <c r="AS7" i="1"/>
  <c r="AP6" i="1"/>
  <c r="AR13" i="1"/>
  <c r="AR11" i="1"/>
  <c r="AO10" i="1"/>
  <c r="AO13" i="1"/>
  <c r="AR6" i="1"/>
  <c r="AQ6" i="1"/>
  <c r="AR7" i="1"/>
  <c r="AT7" i="1" s="1"/>
  <c r="AN13" i="1"/>
  <c r="AM13" i="1"/>
  <c r="AM9" i="1"/>
  <c r="AM6" i="1"/>
  <c r="AN7" i="1"/>
  <c r="AQ9" i="1"/>
  <c r="AR10" i="1"/>
  <c r="AS13" i="1"/>
  <c r="AO7" i="1"/>
  <c r="AP8" i="1"/>
  <c r="AS10" i="1"/>
  <c r="AM12" i="1"/>
  <c r="AU12" i="1" s="1"/>
  <c r="AV12" i="1" s="1"/>
  <c r="AN6" i="1"/>
  <c r="AQ8" i="1"/>
  <c r="AR9" i="1"/>
  <c r="AN12" i="1"/>
  <c r="AM8" i="1"/>
  <c r="AP7" i="1"/>
  <c r="AS9" i="1"/>
  <c r="AM11" i="1"/>
  <c r="AP13" i="1"/>
  <c r="AQ11" i="1"/>
  <c r="AT47" i="1"/>
  <c r="AU47" i="1" s="1"/>
  <c r="AV47" i="1" s="1"/>
  <c r="AR8" i="1"/>
  <c r="AT8" i="1" s="1"/>
  <c r="AU8" i="1" s="1"/>
  <c r="AV8" i="1" s="1"/>
  <c r="AN11" i="1"/>
  <c r="AO12" i="1"/>
  <c r="AS6" i="1"/>
  <c r="AQ10" i="1"/>
  <c r="AU48" i="1"/>
  <c r="AV48" i="1" s="1"/>
  <c r="AS55" i="3"/>
  <c r="AT55" i="3" s="1"/>
  <c r="AU55" i="3" s="1"/>
  <c r="AP10" i="1"/>
  <c r="AM10" i="1"/>
  <c r="AP12" i="1"/>
  <c r="AQ13" i="1"/>
  <c r="AS11" i="1"/>
  <c r="AO9" i="1"/>
  <c r="AO11" i="1"/>
  <c r="AN8" i="1"/>
  <c r="AM7" i="1"/>
  <c r="AN9" i="1"/>
  <c r="AS49" i="3"/>
  <c r="AT49" i="3" s="1"/>
  <c r="AU49" i="3" s="1"/>
  <c r="AS54" i="3"/>
  <c r="AS57" i="3"/>
  <c r="AT57" i="3" s="1"/>
  <c r="AU57" i="3" s="1"/>
  <c r="AS52" i="3"/>
  <c r="AT52" i="3" s="1"/>
  <c r="AU52" i="3" s="1"/>
  <c r="AT54" i="3"/>
  <c r="AU54" i="3" s="1"/>
  <c r="AS56" i="3"/>
  <c r="AT56" i="3" s="1"/>
  <c r="AU56" i="3" s="1"/>
  <c r="AS50" i="3"/>
  <c r="AT50" i="3" s="1"/>
  <c r="AU50" i="3" s="1"/>
  <c r="AS53" i="3"/>
  <c r="AT53" i="3" s="1"/>
  <c r="AU53" i="3" s="1"/>
  <c r="AS51" i="3"/>
  <c r="AT51" i="3" s="1"/>
  <c r="AU51" i="3" s="1"/>
  <c r="AK12" i="3"/>
  <c r="AF12" i="3" s="1"/>
  <c r="AK13" i="3"/>
  <c r="AF13" i="3" s="1"/>
  <c r="AK6" i="3"/>
  <c r="AF6" i="3" s="1"/>
  <c r="AK11" i="3"/>
  <c r="AF11" i="3" s="1"/>
  <c r="AK10" i="3"/>
  <c r="AF10" i="3" s="1"/>
  <c r="AK14" i="3"/>
  <c r="AF14" i="3" s="1"/>
  <c r="AK9" i="3"/>
  <c r="AF9" i="3" s="1"/>
  <c r="AK7" i="3"/>
  <c r="AF7" i="3" s="1"/>
  <c r="AK8" i="3"/>
  <c r="AF8" i="3" s="1"/>
  <c r="AU46" i="1"/>
  <c r="AV46" i="1" s="1"/>
  <c r="AT41" i="1"/>
  <c r="AU41" i="1" s="1"/>
  <c r="AV41" i="1" s="1"/>
  <c r="AT45" i="1"/>
  <c r="AU45" i="1" s="1"/>
  <c r="AV45" i="1" s="1"/>
  <c r="AU43" i="1"/>
  <c r="AV43" i="1" s="1"/>
  <c r="AU44" i="1"/>
  <c r="AV44" i="1" s="1"/>
  <c r="AT42" i="1"/>
  <c r="AU42" i="1" s="1"/>
  <c r="AV42" i="1" s="1"/>
  <c r="AK63" i="4" l="1"/>
  <c r="AF63" i="4" s="1"/>
  <c r="AK62" i="4"/>
  <c r="AF62" i="4" s="1"/>
  <c r="AK60" i="4"/>
  <c r="AF60" i="4" s="1"/>
  <c r="AK58" i="4"/>
  <c r="AF58" i="4" s="1"/>
  <c r="AK59" i="4"/>
  <c r="AF59" i="4" s="1"/>
  <c r="AK66" i="4"/>
  <c r="AF66" i="4" s="1"/>
  <c r="AK67" i="4"/>
  <c r="AF67" i="4" s="1"/>
  <c r="AK61" i="4"/>
  <c r="AF61" i="4" s="1"/>
  <c r="AK65" i="4"/>
  <c r="AF65" i="4" s="1"/>
  <c r="AK64" i="4"/>
  <c r="AF64" i="4" s="1"/>
  <c r="AK11" i="4"/>
  <c r="AF11" i="4" s="1"/>
  <c r="AK14" i="4"/>
  <c r="AF14" i="4" s="1"/>
  <c r="AK13" i="4"/>
  <c r="AF13" i="4" s="1"/>
  <c r="AK6" i="4"/>
  <c r="AF6" i="4" s="1"/>
  <c r="AK8" i="4"/>
  <c r="AF8" i="4" s="1"/>
  <c r="AK9" i="4"/>
  <c r="AF9" i="4" s="1"/>
  <c r="AK12" i="4"/>
  <c r="AF12" i="4" s="1"/>
  <c r="AK10" i="4"/>
  <c r="AF10" i="4" s="1"/>
  <c r="AK15" i="4"/>
  <c r="AF15" i="4" s="1"/>
  <c r="AK7" i="4"/>
  <c r="AF7" i="4" s="1"/>
  <c r="Q6" i="4"/>
  <c r="AT11" i="1"/>
  <c r="AU11" i="1" s="1"/>
  <c r="AV11" i="1" s="1"/>
  <c r="AU13" i="1"/>
  <c r="AV13" i="1" s="1"/>
  <c r="AT13" i="1"/>
  <c r="AU7" i="1"/>
  <c r="AV7" i="1" s="1"/>
  <c r="AT9" i="1"/>
  <c r="AU9" i="1" s="1"/>
  <c r="AV9" i="1" s="1"/>
  <c r="AT10" i="1"/>
  <c r="AU10" i="1" s="1"/>
  <c r="AV10" i="1" s="1"/>
  <c r="AT6" i="1"/>
  <c r="AU6" i="1" s="1"/>
  <c r="AV6" i="1" s="1"/>
  <c r="AK56" i="3"/>
  <c r="AF56" i="3" s="1"/>
  <c r="AK57" i="3"/>
  <c r="AF57" i="3" s="1"/>
  <c r="AK52" i="3"/>
  <c r="AF52" i="3" s="1"/>
  <c r="AK51" i="3"/>
  <c r="AF51" i="3" s="1"/>
  <c r="AK55" i="3"/>
  <c r="AF55" i="3" s="1"/>
  <c r="AK49" i="3"/>
  <c r="AF49" i="3" s="1"/>
  <c r="AK50" i="3"/>
  <c r="AF50" i="3" s="1"/>
  <c r="AK54" i="3"/>
  <c r="AF54" i="3" s="1"/>
  <c r="AK53" i="3"/>
  <c r="AF53" i="3" s="1"/>
  <c r="Q6" i="3"/>
  <c r="Y6" i="3" s="1"/>
  <c r="BN9" i="3"/>
  <c r="BO9" i="3" s="1"/>
  <c r="Q7" i="3"/>
  <c r="Y7" i="3" s="1"/>
  <c r="BN8" i="3"/>
  <c r="BO8" i="3" s="1"/>
  <c r="Q14" i="3"/>
  <c r="Z14" i="3" s="1"/>
  <c r="Q11" i="3"/>
  <c r="V11" i="3" s="1"/>
  <c r="BN11" i="3"/>
  <c r="BO11" i="3" s="1"/>
  <c r="BN12" i="3"/>
  <c r="BO12" i="3" s="1"/>
  <c r="Q9" i="3"/>
  <c r="Z9" i="3" s="1"/>
  <c r="Q8" i="3"/>
  <c r="Y8" i="3" s="1"/>
  <c r="BN6" i="3"/>
  <c r="BO6" i="3" s="1"/>
  <c r="BN10" i="3"/>
  <c r="BO10" i="3" s="1"/>
  <c r="BN7" i="3"/>
  <c r="BO7" i="3" s="1"/>
  <c r="Q12" i="3"/>
  <c r="AB12" i="3" s="1"/>
  <c r="BN13" i="3"/>
  <c r="BO13" i="3" s="1"/>
  <c r="Q10" i="3"/>
  <c r="Y10" i="3" s="1"/>
  <c r="BN14" i="3"/>
  <c r="BO14" i="3" s="1"/>
  <c r="Q13" i="3"/>
  <c r="Y13" i="3" s="1"/>
  <c r="V6" i="3"/>
  <c r="AB6" i="3"/>
  <c r="AA6" i="3"/>
  <c r="Z6" i="3"/>
  <c r="AL45" i="1"/>
  <c r="AG45" i="1" s="1"/>
  <c r="AL41" i="1"/>
  <c r="AG41" i="1" s="1"/>
  <c r="Q41" i="1" s="1"/>
  <c r="AL42" i="1"/>
  <c r="AG42" i="1" s="1"/>
  <c r="AL44" i="1"/>
  <c r="AG44" i="1" s="1"/>
  <c r="AL48" i="1"/>
  <c r="AG48" i="1" s="1"/>
  <c r="AL46" i="1"/>
  <c r="AG46" i="1" s="1"/>
  <c r="AL47" i="1"/>
  <c r="AG47" i="1" s="1"/>
  <c r="AL43" i="1"/>
  <c r="AG43" i="1" s="1"/>
  <c r="Q43" i="1"/>
  <c r="BO41" i="1"/>
  <c r="BP41" i="1" s="1"/>
  <c r="BN10" i="4" l="1"/>
  <c r="BO10" i="4" s="1"/>
  <c r="BN64" i="4"/>
  <c r="BO64" i="4" s="1"/>
  <c r="BN60" i="4"/>
  <c r="BO60" i="4" s="1"/>
  <c r="BN58" i="4"/>
  <c r="BO58" i="4" s="1"/>
  <c r="Q62" i="4"/>
  <c r="Q64" i="4"/>
  <c r="Q60" i="4"/>
  <c r="Q59" i="4"/>
  <c r="BN65" i="4"/>
  <c r="BO65" i="4" s="1"/>
  <c r="BN61" i="4"/>
  <c r="BO61" i="4" s="1"/>
  <c r="BN62" i="4"/>
  <c r="BO62" i="4" s="1"/>
  <c r="BN59" i="4"/>
  <c r="BO59" i="4" s="1"/>
  <c r="Q63" i="4"/>
  <c r="Q65" i="4"/>
  <c r="Q61" i="4"/>
  <c r="Q58" i="4"/>
  <c r="Q66" i="4"/>
  <c r="Q67" i="4"/>
  <c r="BN66" i="4"/>
  <c r="BO66" i="4" s="1"/>
  <c r="BN67" i="4"/>
  <c r="BO67" i="4" s="1"/>
  <c r="BN63" i="4"/>
  <c r="BO63" i="4" s="1"/>
  <c r="BN14" i="4"/>
  <c r="BO14" i="4" s="1"/>
  <c r="BN13" i="4"/>
  <c r="BO13" i="4" s="1"/>
  <c r="BN8" i="4"/>
  <c r="BO8" i="4" s="1"/>
  <c r="Q13" i="4"/>
  <c r="AA13" i="4" s="1"/>
  <c r="BN11" i="4"/>
  <c r="BO11" i="4" s="1"/>
  <c r="BN15" i="4"/>
  <c r="BO15" i="4" s="1"/>
  <c r="Q9" i="4"/>
  <c r="Z9" i="4" s="1"/>
  <c r="Q8" i="4"/>
  <c r="W8" i="4" s="1"/>
  <c r="Q11" i="4"/>
  <c r="AA11" i="4" s="1"/>
  <c r="Q10" i="4"/>
  <c r="AA10" i="4" s="1"/>
  <c r="Q7" i="4"/>
  <c r="Z7" i="4" s="1"/>
  <c r="BN12" i="4"/>
  <c r="BO12" i="4" s="1"/>
  <c r="Q14" i="4"/>
  <c r="AA14" i="4" s="1"/>
  <c r="Q15" i="4"/>
  <c r="Z15" i="4" s="1"/>
  <c r="BN7" i="4"/>
  <c r="BO7" i="4" s="1"/>
  <c r="BN6" i="4"/>
  <c r="BO6" i="4" s="1"/>
  <c r="Q12" i="4"/>
  <c r="AA12" i="4" s="1"/>
  <c r="BN9" i="4"/>
  <c r="BO9" i="4" s="1"/>
  <c r="AB13" i="4"/>
  <c r="X8" i="4"/>
  <c r="AC14" i="4"/>
  <c r="AB14" i="4"/>
  <c r="X14" i="4"/>
  <c r="AC15" i="4"/>
  <c r="AB15" i="4"/>
  <c r="Y15" i="4"/>
  <c r="X15" i="4"/>
  <c r="V15" i="4"/>
  <c r="AC9" i="4"/>
  <c r="AB9" i="4"/>
  <c r="Y9" i="4"/>
  <c r="X9" i="4"/>
  <c r="W9" i="4"/>
  <c r="V6" i="4"/>
  <c r="AC6" i="4"/>
  <c r="AB6" i="4"/>
  <c r="AA6" i="4"/>
  <c r="Z6" i="4"/>
  <c r="Y6" i="4"/>
  <c r="X6" i="4"/>
  <c r="W6" i="4"/>
  <c r="AL6" i="1"/>
  <c r="AG6" i="1" s="1"/>
  <c r="AL8" i="1"/>
  <c r="AG8" i="1" s="1"/>
  <c r="BO43" i="1"/>
  <c r="BP43" i="1" s="1"/>
  <c r="AL10" i="1"/>
  <c r="AG10" i="1" s="1"/>
  <c r="AL9" i="1"/>
  <c r="AG9" i="1" s="1"/>
  <c r="AL7" i="1"/>
  <c r="AG7" i="1" s="1"/>
  <c r="AL13" i="1"/>
  <c r="AG13" i="1" s="1"/>
  <c r="AL11" i="1"/>
  <c r="AG11" i="1" s="1"/>
  <c r="AL12" i="1"/>
  <c r="AG12" i="1" s="1"/>
  <c r="BN54" i="3"/>
  <c r="BO54" i="3" s="1"/>
  <c r="BN50" i="3"/>
  <c r="BO50" i="3" s="1"/>
  <c r="Q57" i="3"/>
  <c r="Q54" i="3"/>
  <c r="Q50" i="3"/>
  <c r="BN51" i="3"/>
  <c r="BO51" i="3" s="1"/>
  <c r="BN57" i="3"/>
  <c r="BO57" i="3" s="1"/>
  <c r="BN53" i="3"/>
  <c r="BO53" i="3" s="1"/>
  <c r="Q49" i="3"/>
  <c r="BN55" i="3"/>
  <c r="BO55" i="3" s="1"/>
  <c r="Q55" i="3"/>
  <c r="Q51" i="3"/>
  <c r="BN52" i="3"/>
  <c r="BO52" i="3" s="1"/>
  <c r="BN56" i="3"/>
  <c r="BO56" i="3" s="1"/>
  <c r="BN49" i="3"/>
  <c r="BO49" i="3" s="1"/>
  <c r="Q56" i="3"/>
  <c r="Q52" i="3"/>
  <c r="Q53" i="3"/>
  <c r="AC6" i="3"/>
  <c r="W6" i="3"/>
  <c r="X6" i="3"/>
  <c r="V10" i="3"/>
  <c r="W10" i="3"/>
  <c r="AC11" i="3"/>
  <c r="W11" i="3"/>
  <c r="AC14" i="3"/>
  <c r="AB14" i="3"/>
  <c r="W14" i="3"/>
  <c r="Y14" i="3"/>
  <c r="X14" i="3"/>
  <c r="AA9" i="3"/>
  <c r="W9" i="3"/>
  <c r="X9" i="3"/>
  <c r="Y9" i="3"/>
  <c r="V12" i="3"/>
  <c r="Y11" i="3"/>
  <c r="AB9" i="3"/>
  <c r="AA14" i="3"/>
  <c r="AC9" i="3"/>
  <c r="V14" i="3"/>
  <c r="V9" i="3"/>
  <c r="AC12" i="3"/>
  <c r="AB11" i="3"/>
  <c r="AB7" i="3"/>
  <c r="AB10" i="3"/>
  <c r="AC7" i="3"/>
  <c r="Z10" i="3"/>
  <c r="X11" i="3"/>
  <c r="AA11" i="3"/>
  <c r="W7" i="3"/>
  <c r="Z11" i="3"/>
  <c r="AA7" i="3"/>
  <c r="AA10" i="3"/>
  <c r="X7" i="3"/>
  <c r="Z13" i="3"/>
  <c r="Z8" i="3"/>
  <c r="AC10" i="3"/>
  <c r="V7" i="3"/>
  <c r="X10" i="3"/>
  <c r="Z7" i="3"/>
  <c r="AA13" i="3"/>
  <c r="AA8" i="3"/>
  <c r="AB13" i="3"/>
  <c r="AB8" i="3"/>
  <c r="AC13" i="3"/>
  <c r="AC8" i="3"/>
  <c r="V13" i="3"/>
  <c r="V8" i="3"/>
  <c r="W13" i="3"/>
  <c r="W8" i="3"/>
  <c r="X13" i="3"/>
  <c r="X8" i="3"/>
  <c r="W12" i="3"/>
  <c r="BP7" i="3"/>
  <c r="U8" i="3" s="1"/>
  <c r="X12" i="3"/>
  <c r="Y12" i="3"/>
  <c r="BP12" i="3"/>
  <c r="Z12" i="3"/>
  <c r="AA12" i="3"/>
  <c r="BP14" i="3"/>
  <c r="BP9" i="3"/>
  <c r="U10" i="3" s="1"/>
  <c r="BP8" i="3"/>
  <c r="U9" i="3" s="1"/>
  <c r="BP6" i="3"/>
  <c r="BP10" i="3"/>
  <c r="U11" i="3" s="1"/>
  <c r="BP13" i="3"/>
  <c r="BP11" i="3"/>
  <c r="U12" i="3" s="1"/>
  <c r="Q42" i="1"/>
  <c r="V42" i="1" s="1"/>
  <c r="BO48" i="1"/>
  <c r="BP48" i="1" s="1"/>
  <c r="AB43" i="1"/>
  <c r="Z43" i="1"/>
  <c r="X43" i="1"/>
  <c r="AC43" i="1"/>
  <c r="AA43" i="1"/>
  <c r="Y43" i="1"/>
  <c r="W43" i="1"/>
  <c r="V43" i="1"/>
  <c r="Q45" i="1"/>
  <c r="Q47" i="1"/>
  <c r="BO45" i="1"/>
  <c r="BP45" i="1" s="1"/>
  <c r="BO47" i="1"/>
  <c r="BP47" i="1" s="1"/>
  <c r="Y41" i="1"/>
  <c r="X41" i="1"/>
  <c r="W41" i="1"/>
  <c r="V41" i="1"/>
  <c r="AB41" i="1"/>
  <c r="AC41" i="1"/>
  <c r="AA41" i="1"/>
  <c r="Z41" i="1"/>
  <c r="X42" i="1"/>
  <c r="Q46" i="1"/>
  <c r="Q48" i="1"/>
  <c r="Q44" i="1"/>
  <c r="BO42" i="1"/>
  <c r="BP42" i="1" s="1"/>
  <c r="BO44" i="1"/>
  <c r="BP44" i="1" s="1"/>
  <c r="BO46" i="1"/>
  <c r="BP46" i="1" s="1"/>
  <c r="AC11" i="4" l="1"/>
  <c r="BP14" i="4"/>
  <c r="AB11" i="4"/>
  <c r="X11" i="4"/>
  <c r="X7" i="4"/>
  <c r="Y7" i="4"/>
  <c r="W7" i="4"/>
  <c r="AB7" i="4"/>
  <c r="AC7" i="4"/>
  <c r="AA7" i="4"/>
  <c r="AA9" i="4"/>
  <c r="AA15" i="4"/>
  <c r="AB12" i="4"/>
  <c r="W10" i="4"/>
  <c r="V7" i="4"/>
  <c r="V9" i="4"/>
  <c r="W15" i="4"/>
  <c r="X10" i="4"/>
  <c r="Y10" i="4"/>
  <c r="AB10" i="4"/>
  <c r="AC10" i="4"/>
  <c r="W12" i="4"/>
  <c r="V10" i="4"/>
  <c r="W11" i="4"/>
  <c r="W14" i="4"/>
  <c r="AC12" i="4"/>
  <c r="AC13" i="4"/>
  <c r="U15" i="4"/>
  <c r="V11" i="4"/>
  <c r="V14" i="4"/>
  <c r="V12" i="4"/>
  <c r="W13" i="4"/>
  <c r="Y11" i="4"/>
  <c r="Y14" i="4"/>
  <c r="X12" i="4"/>
  <c r="V13" i="4"/>
  <c r="BP12" i="4"/>
  <c r="U13" i="4" s="1"/>
  <c r="Z10" i="4"/>
  <c r="Z11" i="4"/>
  <c r="Z14" i="4"/>
  <c r="Y12" i="4"/>
  <c r="Y13" i="4"/>
  <c r="X13" i="4"/>
  <c r="Z12" i="4"/>
  <c r="Z13" i="4"/>
  <c r="Y66" i="4"/>
  <c r="X66" i="4"/>
  <c r="W66" i="4"/>
  <c r="Z66" i="4"/>
  <c r="V66" i="4"/>
  <c r="AB66" i="4"/>
  <c r="AC66" i="4"/>
  <c r="AA66" i="4"/>
  <c r="BP65" i="4"/>
  <c r="Y58" i="4"/>
  <c r="X58" i="4"/>
  <c r="W58" i="4"/>
  <c r="AB58" i="4"/>
  <c r="V58" i="4"/>
  <c r="AC58" i="4"/>
  <c r="AA58" i="4"/>
  <c r="Z58" i="4"/>
  <c r="AA59" i="4"/>
  <c r="W59" i="4"/>
  <c r="V59" i="4"/>
  <c r="Z59" i="4"/>
  <c r="AC59" i="4"/>
  <c r="AB59" i="4"/>
  <c r="Y59" i="4"/>
  <c r="X59" i="4"/>
  <c r="W65" i="4"/>
  <c r="V65" i="4"/>
  <c r="AC65" i="4"/>
  <c r="Z65" i="4"/>
  <c r="AB65" i="4"/>
  <c r="AA65" i="4"/>
  <c r="Y65" i="4"/>
  <c r="X65" i="4"/>
  <c r="AC64" i="4"/>
  <c r="AB64" i="4"/>
  <c r="AA64" i="4"/>
  <c r="X64" i="4"/>
  <c r="V64" i="4"/>
  <c r="Z64" i="4"/>
  <c r="Y64" i="4"/>
  <c r="W64" i="4"/>
  <c r="BP63" i="4"/>
  <c r="AA63" i="4"/>
  <c r="Z63" i="4"/>
  <c r="Y63" i="4"/>
  <c r="W63" i="4"/>
  <c r="V63" i="4"/>
  <c r="AB63" i="4"/>
  <c r="X63" i="4"/>
  <c r="AC63" i="4"/>
  <c r="Y62" i="4"/>
  <c r="Z62" i="4"/>
  <c r="X62" i="4"/>
  <c r="AB62" i="4"/>
  <c r="W62" i="4"/>
  <c r="AC62" i="4"/>
  <c r="V62" i="4"/>
  <c r="AA62" i="4"/>
  <c r="BP67" i="4"/>
  <c r="BP59" i="4"/>
  <c r="BP58" i="4"/>
  <c r="U59" i="4" s="1"/>
  <c r="W61" i="4"/>
  <c r="AA61" i="4"/>
  <c r="X61" i="4"/>
  <c r="V61" i="4"/>
  <c r="AC61" i="4"/>
  <c r="AB61" i="4"/>
  <c r="Z61" i="4"/>
  <c r="Y61" i="4"/>
  <c r="BP66" i="4"/>
  <c r="U67" i="4" s="1"/>
  <c r="U66" i="4"/>
  <c r="BP62" i="4"/>
  <c r="U63" i="4" s="1"/>
  <c r="U60" i="4"/>
  <c r="BP60" i="4"/>
  <c r="U61" i="4" s="1"/>
  <c r="AC60" i="4"/>
  <c r="Y60" i="4"/>
  <c r="AB60" i="4"/>
  <c r="V60" i="4"/>
  <c r="AA60" i="4"/>
  <c r="W60" i="4"/>
  <c r="Z60" i="4"/>
  <c r="X60" i="4"/>
  <c r="AA67" i="4"/>
  <c r="Z67" i="4"/>
  <c r="Y67" i="4"/>
  <c r="X67" i="4"/>
  <c r="V67" i="4"/>
  <c r="W67" i="4"/>
  <c r="AC67" i="4"/>
  <c r="AB67" i="4"/>
  <c r="BP61" i="4"/>
  <c r="U62" i="4" s="1"/>
  <c r="U64" i="4"/>
  <c r="BP64" i="4"/>
  <c r="U65" i="4" s="1"/>
  <c r="BP15" i="4"/>
  <c r="Y8" i="4"/>
  <c r="Z8" i="4"/>
  <c r="BP9" i="4"/>
  <c r="U10" i="4" s="1"/>
  <c r="BP10" i="4"/>
  <c r="U11" i="4" s="1"/>
  <c r="AA8" i="4"/>
  <c r="BP7" i="4"/>
  <c r="U8" i="4" s="1"/>
  <c r="AB8" i="4"/>
  <c r="BP11" i="4"/>
  <c r="U12" i="4" s="1"/>
  <c r="BP6" i="4"/>
  <c r="U7" i="4" s="1"/>
  <c r="BP8" i="4"/>
  <c r="U9" i="4" s="1"/>
  <c r="AC8" i="4"/>
  <c r="BP13" i="4"/>
  <c r="U14" i="4" s="1"/>
  <c r="V8" i="4"/>
  <c r="W42" i="1"/>
  <c r="Y42" i="1"/>
  <c r="AB42" i="1"/>
  <c r="AC42" i="1"/>
  <c r="AA42" i="1"/>
  <c r="Q10" i="1"/>
  <c r="Q6" i="1"/>
  <c r="BO10" i="1"/>
  <c r="BP10" i="1" s="1"/>
  <c r="BO13" i="1"/>
  <c r="BP13" i="1" s="1"/>
  <c r="BQ13" i="1" s="1"/>
  <c r="BO9" i="1"/>
  <c r="BP9" i="1" s="1"/>
  <c r="Q13" i="1"/>
  <c r="BO6" i="1"/>
  <c r="BP6" i="1" s="1"/>
  <c r="Q9" i="1"/>
  <c r="BO12" i="1"/>
  <c r="BP12" i="1" s="1"/>
  <c r="BO8" i="1"/>
  <c r="BP8" i="1" s="1"/>
  <c r="Q12" i="1"/>
  <c r="Q8" i="1"/>
  <c r="BO11" i="1"/>
  <c r="BP11" i="1" s="1"/>
  <c r="BO7" i="1"/>
  <c r="BP7" i="1" s="1"/>
  <c r="Q11" i="1"/>
  <c r="Q7" i="1"/>
  <c r="Y56" i="3"/>
  <c r="X56" i="3"/>
  <c r="W56" i="3"/>
  <c r="V56" i="3"/>
  <c r="AC56" i="3"/>
  <c r="AA56" i="3"/>
  <c r="Z56" i="3"/>
  <c r="AB56" i="3"/>
  <c r="BP53" i="3"/>
  <c r="U54" i="3" s="1"/>
  <c r="BP49" i="3"/>
  <c r="BP57" i="3"/>
  <c r="AA49" i="3"/>
  <c r="Y49" i="3"/>
  <c r="W49" i="3"/>
  <c r="AB49" i="3"/>
  <c r="Z49" i="3"/>
  <c r="AC49" i="3"/>
  <c r="X49" i="3"/>
  <c r="V49" i="3"/>
  <c r="BP56" i="3"/>
  <c r="U57" i="3" s="1"/>
  <c r="BP51" i="3"/>
  <c r="U52" i="3" s="1"/>
  <c r="BP52" i="3"/>
  <c r="U53" i="3" s="1"/>
  <c r="AC54" i="3"/>
  <c r="AA54" i="3"/>
  <c r="AB54" i="3"/>
  <c r="W54" i="3"/>
  <c r="Z54" i="3"/>
  <c r="Y54" i="3"/>
  <c r="X54" i="3"/>
  <c r="V54" i="3"/>
  <c r="Y52" i="3"/>
  <c r="AC52" i="3"/>
  <c r="AA52" i="3"/>
  <c r="X52" i="3"/>
  <c r="W52" i="3"/>
  <c r="Z52" i="3"/>
  <c r="V52" i="3"/>
  <c r="AB52" i="3"/>
  <c r="AC50" i="3"/>
  <c r="Y50" i="3"/>
  <c r="V50" i="3"/>
  <c r="AB50" i="3"/>
  <c r="AA50" i="3"/>
  <c r="Z50" i="3"/>
  <c r="W50" i="3"/>
  <c r="X50" i="3"/>
  <c r="W51" i="3"/>
  <c r="AC51" i="3"/>
  <c r="AA51" i="3"/>
  <c r="V51" i="3"/>
  <c r="X51" i="3"/>
  <c r="AB51" i="3"/>
  <c r="Z51" i="3"/>
  <c r="Y51" i="3"/>
  <c r="W55" i="3"/>
  <c r="V55" i="3"/>
  <c r="AC55" i="3"/>
  <c r="AB55" i="3"/>
  <c r="AA55" i="3"/>
  <c r="X55" i="3"/>
  <c r="Y55" i="3"/>
  <c r="Z55" i="3"/>
  <c r="AA57" i="3"/>
  <c r="Z57" i="3"/>
  <c r="Y57" i="3"/>
  <c r="X57" i="3"/>
  <c r="W57" i="3"/>
  <c r="AC57" i="3"/>
  <c r="V57" i="3"/>
  <c r="AB57" i="3"/>
  <c r="AA53" i="3"/>
  <c r="Z53" i="3"/>
  <c r="Y53" i="3"/>
  <c r="X53" i="3"/>
  <c r="W53" i="3"/>
  <c r="AC53" i="3"/>
  <c r="V53" i="3"/>
  <c r="AB53" i="3"/>
  <c r="BP55" i="3"/>
  <c r="U56" i="3" s="1"/>
  <c r="U50" i="3"/>
  <c r="BP50" i="3"/>
  <c r="U51" i="3" s="1"/>
  <c r="BP54" i="3"/>
  <c r="U55" i="3" s="1"/>
  <c r="U14" i="3"/>
  <c r="U13" i="3"/>
  <c r="U7" i="3"/>
  <c r="Z42" i="1"/>
  <c r="Z46" i="1"/>
  <c r="Y46" i="1"/>
  <c r="X46" i="1"/>
  <c r="W46" i="1"/>
  <c r="V46" i="1"/>
  <c r="AC46" i="1"/>
  <c r="AB46" i="1"/>
  <c r="AA46" i="1"/>
  <c r="BQ46" i="1"/>
  <c r="U47" i="1" s="1"/>
  <c r="BQ47" i="1"/>
  <c r="U48" i="1" s="1"/>
  <c r="BQ44" i="1"/>
  <c r="U45" i="1" s="1"/>
  <c r="BQ45" i="1"/>
  <c r="U46" i="1" s="1"/>
  <c r="BQ42" i="1"/>
  <c r="U43" i="1" s="1"/>
  <c r="AC47" i="1"/>
  <c r="AB47" i="1"/>
  <c r="AA47" i="1"/>
  <c r="Z47" i="1"/>
  <c r="Y47" i="1"/>
  <c r="X47" i="1"/>
  <c r="W47" i="1"/>
  <c r="V47" i="1"/>
  <c r="V44" i="1"/>
  <c r="AB44" i="1"/>
  <c r="AA44" i="1"/>
  <c r="Z44" i="1"/>
  <c r="W44" i="1"/>
  <c r="AC44" i="1"/>
  <c r="Y44" i="1"/>
  <c r="X44" i="1"/>
  <c r="X45" i="1"/>
  <c r="W45" i="1"/>
  <c r="V45" i="1"/>
  <c r="AC45" i="1"/>
  <c r="AB45" i="1"/>
  <c r="AA45" i="1"/>
  <c r="Z45" i="1"/>
  <c r="Y45" i="1"/>
  <c r="BQ43" i="1"/>
  <c r="U44" i="1" s="1"/>
  <c r="BQ41" i="1"/>
  <c r="U42" i="1" s="1"/>
  <c r="W48" i="1"/>
  <c r="V48" i="1"/>
  <c r="AC48" i="1"/>
  <c r="AB48" i="1"/>
  <c r="AA48" i="1"/>
  <c r="Z48" i="1"/>
  <c r="Y48" i="1"/>
  <c r="X48" i="1"/>
  <c r="BQ48" i="1"/>
  <c r="AB12" i="1" l="1"/>
  <c r="AA12" i="1"/>
  <c r="Z12" i="1"/>
  <c r="Y12" i="1"/>
  <c r="X12" i="1"/>
  <c r="W12" i="1"/>
  <c r="AC12" i="1"/>
  <c r="V12" i="1"/>
  <c r="BQ10" i="1"/>
  <c r="U11" i="1" s="1"/>
  <c r="BQ8" i="1"/>
  <c r="U9" i="1" s="1"/>
  <c r="Y6" i="1"/>
  <c r="X6" i="1"/>
  <c r="W6" i="1"/>
  <c r="V6" i="1"/>
  <c r="AC6" i="1"/>
  <c r="AB6" i="1"/>
  <c r="Z6" i="1"/>
  <c r="AA6" i="1"/>
  <c r="BQ12" i="1"/>
  <c r="U13" i="1" s="1"/>
  <c r="AA10" i="1"/>
  <c r="Z10" i="1"/>
  <c r="Y10" i="1"/>
  <c r="X10" i="1"/>
  <c r="V10" i="1"/>
  <c r="W10" i="1"/>
  <c r="AB10" i="1"/>
  <c r="AC10" i="1"/>
  <c r="AA7" i="1"/>
  <c r="Z7" i="1"/>
  <c r="Y7" i="1"/>
  <c r="X7" i="1"/>
  <c r="W7" i="1"/>
  <c r="V7" i="1"/>
  <c r="AB7" i="1"/>
  <c r="AC7" i="1"/>
  <c r="AC9" i="1"/>
  <c r="AB9" i="1"/>
  <c r="AA9" i="1"/>
  <c r="Z9" i="1"/>
  <c r="Y9" i="1"/>
  <c r="V9" i="1"/>
  <c r="X9" i="1"/>
  <c r="W9" i="1"/>
  <c r="Y11" i="1"/>
  <c r="X11" i="1"/>
  <c r="W11" i="1"/>
  <c r="V11" i="1"/>
  <c r="AC11" i="1"/>
  <c r="AB11" i="1"/>
  <c r="Z11" i="1"/>
  <c r="AA11" i="1"/>
  <c r="BQ6" i="1"/>
  <c r="U7" i="1" s="1"/>
  <c r="BQ7" i="1"/>
  <c r="U8" i="1" s="1"/>
  <c r="AC13" i="1"/>
  <c r="AB13" i="1"/>
  <c r="AA13" i="1"/>
  <c r="Z13" i="1"/>
  <c r="Y13" i="1"/>
  <c r="X13" i="1"/>
  <c r="W13" i="1"/>
  <c r="V13" i="1"/>
  <c r="BQ11" i="1"/>
  <c r="U12" i="1" s="1"/>
  <c r="BQ9" i="1"/>
  <c r="U10" i="1" s="1"/>
  <c r="AB8" i="1"/>
  <c r="AA8" i="1"/>
  <c r="Z8" i="1"/>
  <c r="X8" i="1"/>
  <c r="Y8" i="1"/>
  <c r="W8" i="1"/>
  <c r="AC8" i="1"/>
  <c r="V8" i="1"/>
</calcChain>
</file>

<file path=xl/sharedStrings.xml><?xml version="1.0" encoding="utf-8"?>
<sst xmlns="http://schemas.openxmlformats.org/spreadsheetml/2006/main" count="420" uniqueCount="54">
  <si>
    <t>POULE  A</t>
  </si>
  <si>
    <t>CLASSEMENT</t>
  </si>
  <si>
    <t>Heure</t>
  </si>
  <si>
    <t>Terrain</t>
  </si>
  <si>
    <t>Pts -</t>
  </si>
  <si>
    <t>Equipes</t>
  </si>
  <si>
    <t>Buts</t>
  </si>
  <si>
    <t>Rang</t>
  </si>
  <si>
    <t>Points</t>
  </si>
  <si>
    <t>J</t>
  </si>
  <si>
    <t>G</t>
  </si>
  <si>
    <t>N</t>
  </si>
  <si>
    <t>P</t>
  </si>
  <si>
    <t>B +</t>
  </si>
  <si>
    <t>B -</t>
  </si>
  <si>
    <t>Diff</t>
  </si>
  <si>
    <t>R</t>
  </si>
  <si>
    <t>2 poules de 8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</si>
  <si>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</si>
  <si>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</si>
  <si>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</si>
  <si>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</si>
  <si>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</si>
  <si>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</si>
  <si>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</si>
  <si>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</si>
  <si>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</si>
  <si>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</si>
  <si>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</si>
  <si>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</si>
  <si>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</si>
  <si>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</si>
  <si>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</si>
  <si>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</si>
  <si>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%</t>
  </si>
  <si>
    <t>Pts</t>
  </si>
  <si>
    <t>T Pts</t>
  </si>
  <si>
    <t>B+</t>
  </si>
  <si>
    <t>B-</t>
  </si>
  <si>
    <t>Valeur des buts</t>
  </si>
  <si>
    <t>Gagné</t>
  </si>
  <si>
    <t>Perdu</t>
  </si>
  <si>
    <t>Nul</t>
  </si>
  <si>
    <t>POULE  B</t>
  </si>
  <si>
    <t>Horaires</t>
  </si>
  <si>
    <t>Début</t>
  </si>
  <si>
    <t>Temps de 
match</t>
  </si>
  <si>
    <t>Temps de 
repos</t>
  </si>
  <si>
    <t>2 poules de 9</t>
  </si>
  <si>
    <t>qq</t>
  </si>
  <si>
    <t>rr</t>
  </si>
  <si>
    <t>2 poules de 10</t>
  </si>
  <si>
    <t>ss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</si>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</sst>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20" fontId="5" fillId="4" borderId="13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822A-61D1-4B0D-AB9E-0001504C3A10}">
  <dimension ref="A1:P42"/>
  <sheetViews>
    <sheetView topLeftCell="A25" workbookViewId="0">
      <selection activeCell="E47" sqref="E47"/>
    </sheetView>
  </sheetViews>
  <sheetFormatPr baseColWidth="10" defaultRowHeight="15" customHeight="1" x14ac:dyDescent="0.3"/>
  <cols>
    <col min="1" max="1" width="7.6640625" style="12" customWidth="1"/>
    <col min="2" max="2" width="4.88671875" style="12" customWidth="1"/>
    <col min="3" max="3" width="34.33203125" style="12" customWidth="1"/>
    <col min="4" max="4" width="5.6640625" style="12" customWidth="1"/>
    <col min="5" max="5" width="34.33203125" style="12" customWidth="1"/>
    <col min="6" max="6" width="5.21875" style="12" customWidth="1"/>
    <col min="7" max="10" width="11.5546875" style="12"/>
    <col min="11" max="11" width="4.33203125" style="12" customWidth="1"/>
    <col min="12" max="16384" width="11.5546875" style="12"/>
  </cols>
  <sheetData>
    <row r="1" spans="1:16" ht="15" customHeight="1" thickBot="1" x14ac:dyDescent="0.35">
      <c r="A1" s="25"/>
    </row>
    <row r="2" spans="1:16" ht="15" customHeight="1" thickBot="1" x14ac:dyDescent="0.35">
      <c r="B2" s="18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19"/>
    </row>
    <row r="3" spans="1:16" ht="15" customHeight="1" thickBot="1" x14ac:dyDescent="0.35">
      <c r="B3" s="17"/>
      <c r="C3" s="13" t="s">
        <v>17</v>
      </c>
      <c r="E3" s="13" t="s">
        <v>17</v>
      </c>
      <c r="G3" s="37" t="s">
        <v>39</v>
      </c>
      <c r="H3" s="38"/>
      <c r="I3" s="32" t="s">
        <v>40</v>
      </c>
      <c r="J3" s="34">
        <v>3</v>
      </c>
      <c r="L3" s="37" t="s">
        <v>44</v>
      </c>
      <c r="M3" s="38"/>
      <c r="N3" s="43" t="s">
        <v>45</v>
      </c>
      <c r="O3" s="30">
        <v>0.33333333333333331</v>
      </c>
      <c r="P3" s="20"/>
    </row>
    <row r="4" spans="1:16" ht="15" customHeight="1" thickBot="1" x14ac:dyDescent="0.35">
      <c r="B4" s="17"/>
      <c r="C4" s="14" t="s">
        <v>0</v>
      </c>
      <c r="E4" s="14" t="s">
        <v>43</v>
      </c>
      <c r="G4" s="39"/>
      <c r="H4" s="40"/>
      <c r="I4" s="33"/>
      <c r="J4" s="31"/>
      <c r="L4" s="39"/>
      <c r="M4" s="40"/>
      <c r="N4" s="36"/>
      <c r="O4" s="31"/>
      <c r="P4" s="20"/>
    </row>
    <row r="5" spans="1:16" ht="15" customHeight="1" x14ac:dyDescent="0.3">
      <c r="B5" s="17"/>
      <c r="C5" s="15" t="s">
        <v>18</v>
      </c>
      <c r="E5" s="15" t="s">
        <v>26</v>
      </c>
      <c r="G5" s="39"/>
      <c r="H5" s="40"/>
      <c r="I5" s="32" t="s">
        <v>42</v>
      </c>
      <c r="J5" s="34">
        <v>1</v>
      </c>
      <c r="L5" s="39"/>
      <c r="M5" s="40"/>
      <c r="N5" s="35" t="s">
        <v>46</v>
      </c>
      <c r="O5" s="30">
        <v>4.1666666666666666E-3</v>
      </c>
      <c r="P5" s="20"/>
    </row>
    <row r="6" spans="1:16" ht="15" customHeight="1" thickBot="1" x14ac:dyDescent="0.35">
      <c r="B6" s="17"/>
      <c r="C6" s="15" t="s">
        <v>19</v>
      </c>
      <c r="E6" s="15" t="s">
        <v>27</v>
      </c>
      <c r="G6" s="39"/>
      <c r="H6" s="40"/>
      <c r="I6" s="33"/>
      <c r="J6" s="31"/>
      <c r="L6" s="39"/>
      <c r="M6" s="40"/>
      <c r="N6" s="36"/>
      <c r="O6" s="31"/>
      <c r="P6" s="20"/>
    </row>
    <row r="7" spans="1:16" ht="15" customHeight="1" x14ac:dyDescent="0.3">
      <c r="B7" s="17"/>
      <c r="C7" s="15" t="s">
        <v>20</v>
      </c>
      <c r="E7" s="15" t="s">
        <v>28</v>
      </c>
      <c r="G7" s="39"/>
      <c r="H7" s="40"/>
      <c r="I7" s="32" t="s">
        <v>41</v>
      </c>
      <c r="J7" s="34">
        <v>0</v>
      </c>
      <c r="L7" s="39"/>
      <c r="M7" s="40"/>
      <c r="N7" s="35" t="s">
        <v>47</v>
      </c>
      <c r="O7" s="30">
        <v>1.3888888888888889E-3</v>
      </c>
      <c r="P7" s="20"/>
    </row>
    <row r="8" spans="1:16" ht="15" customHeight="1" thickBot="1" x14ac:dyDescent="0.35">
      <c r="B8" s="17"/>
      <c r="C8" s="15" t="s">
        <v>21</v>
      </c>
      <c r="E8" s="15" t="s">
        <v>29</v>
      </c>
      <c r="G8" s="41"/>
      <c r="H8" s="42"/>
      <c r="I8" s="33"/>
      <c r="J8" s="31"/>
      <c r="L8" s="41"/>
      <c r="M8" s="42"/>
      <c r="N8" s="36"/>
      <c r="O8" s="31"/>
      <c r="P8" s="20"/>
    </row>
    <row r="9" spans="1:16" ht="15" customHeight="1" x14ac:dyDescent="0.3">
      <c r="B9" s="17"/>
      <c r="C9" s="15" t="s">
        <v>22</v>
      </c>
      <c r="E9" s="15" t="s">
        <v>30</v>
      </c>
      <c r="P9" s="20"/>
    </row>
    <row r="10" spans="1:16" ht="15" customHeight="1" x14ac:dyDescent="0.3">
      <c r="B10" s="17"/>
      <c r="C10" s="15" t="s">
        <v>23</v>
      </c>
      <c r="E10" s="15" t="s">
        <v>31</v>
      </c>
      <c r="P10" s="20"/>
    </row>
    <row r="11" spans="1:16" ht="15" customHeight="1" x14ac:dyDescent="0.3">
      <c r="B11" s="17"/>
      <c r="C11" s="15" t="s">
        <v>24</v>
      </c>
      <c r="E11" s="15" t="s">
        <v>32</v>
      </c>
      <c r="P11" s="20"/>
    </row>
    <row r="12" spans="1:16" ht="15" customHeight="1" thickBot="1" x14ac:dyDescent="0.35">
      <c r="B12" s="17"/>
      <c r="C12" s="16" t="s">
        <v>25</v>
      </c>
      <c r="E12" s="16" t="s">
        <v>33</v>
      </c>
      <c r="P12" s="20"/>
    </row>
    <row r="13" spans="1:16" ht="15" customHeight="1" thickBot="1" x14ac:dyDescent="0.35">
      <c r="B13" s="21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2"/>
    </row>
    <row r="14" spans="1:16" ht="15" customHeight="1" thickBot="1" x14ac:dyDescent="0.35"/>
    <row r="15" spans="1:16" ht="15" customHeight="1" thickBot="1" x14ac:dyDescent="0.35">
      <c r="B15" s="18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9"/>
    </row>
    <row r="16" spans="1:16" ht="15" customHeight="1" thickBot="1" x14ac:dyDescent="0.35">
      <c r="B16" s="29"/>
      <c r="C16" s="13" t="s">
        <v>48</v>
      </c>
      <c r="E16" s="13" t="s">
        <v>48</v>
      </c>
      <c r="G16" s="37" t="s">
        <v>39</v>
      </c>
      <c r="H16" s="38"/>
      <c r="I16" s="32" t="s">
        <v>40</v>
      </c>
      <c r="J16" s="34">
        <v>3</v>
      </c>
      <c r="L16" s="37" t="s">
        <v>44</v>
      </c>
      <c r="M16" s="38"/>
      <c r="N16" s="43" t="s">
        <v>45</v>
      </c>
      <c r="O16" s="30">
        <v>0.33333333333333331</v>
      </c>
      <c r="P16" s="20"/>
    </row>
    <row r="17" spans="2:16" ht="15" customHeight="1" thickBot="1" x14ac:dyDescent="0.35">
      <c r="B17" s="29"/>
      <c r="C17" s="14" t="s">
        <v>0</v>
      </c>
      <c r="E17" s="14" t="s">
        <v>43</v>
      </c>
      <c r="G17" s="39"/>
      <c r="H17" s="40"/>
      <c r="I17" s="33"/>
      <c r="J17" s="31"/>
      <c r="L17" s="39"/>
      <c r="M17" s="40"/>
      <c r="N17" s="36"/>
      <c r="O17" s="31"/>
      <c r="P17" s="20"/>
    </row>
    <row r="18" spans="2:16" ht="15" customHeight="1" x14ac:dyDescent="0.3">
      <c r="B18" s="29"/>
      <c r="C18" s="15" t="s">
        <v>18</v>
      </c>
      <c r="E18" s="15" t="s">
        <v>27</v>
      </c>
      <c r="G18" s="39"/>
      <c r="H18" s="40"/>
      <c r="I18" s="32" t="s">
        <v>42</v>
      </c>
      <c r="J18" s="34">
        <v>1</v>
      </c>
      <c r="L18" s="39"/>
      <c r="M18" s="40"/>
      <c r="N18" s="35" t="s">
        <v>46</v>
      </c>
      <c r="O18" s="30">
        <v>4.1666666666666666E-3</v>
      </c>
      <c r="P18" s="20"/>
    </row>
    <row r="19" spans="2:16" ht="15" customHeight="1" thickBot="1" x14ac:dyDescent="0.35">
      <c r="B19" s="29"/>
      <c r="C19" s="15" t="s">
        <v>19</v>
      </c>
      <c r="E19" s="15" t="s">
        <v>28</v>
      </c>
      <c r="G19" s="39"/>
      <c r="H19" s="40"/>
      <c r="I19" s="33"/>
      <c r="J19" s="31"/>
      <c r="L19" s="39"/>
      <c r="M19" s="40"/>
      <c r="N19" s="36"/>
      <c r="O19" s="31"/>
      <c r="P19" s="20"/>
    </row>
    <row r="20" spans="2:16" ht="15" customHeight="1" x14ac:dyDescent="0.3">
      <c r="B20" s="29"/>
      <c r="C20" s="15" t="s">
        <v>20</v>
      </c>
      <c r="E20" s="15" t="s">
        <v>29</v>
      </c>
      <c r="G20" s="39"/>
      <c r="H20" s="40"/>
      <c r="I20" s="32" t="s">
        <v>41</v>
      </c>
      <c r="J20" s="34">
        <v>0</v>
      </c>
      <c r="L20" s="39"/>
      <c r="M20" s="40"/>
      <c r="N20" s="35" t="s">
        <v>47</v>
      </c>
      <c r="O20" s="30">
        <v>1.3888888888888889E-3</v>
      </c>
      <c r="P20" s="20"/>
    </row>
    <row r="21" spans="2:16" ht="15" customHeight="1" thickBot="1" x14ac:dyDescent="0.35">
      <c r="B21" s="29"/>
      <c r="C21" s="15" t="s">
        <v>21</v>
      </c>
      <c r="E21" s="15" t="s">
        <v>30</v>
      </c>
      <c r="G21" s="41"/>
      <c r="H21" s="42"/>
      <c r="I21" s="33"/>
      <c r="J21" s="31"/>
      <c r="L21" s="41"/>
      <c r="M21" s="42"/>
      <c r="N21" s="36"/>
      <c r="O21" s="31"/>
      <c r="P21" s="20"/>
    </row>
    <row r="22" spans="2:16" ht="15" customHeight="1" x14ac:dyDescent="0.3">
      <c r="B22" s="29"/>
      <c r="C22" s="15" t="s">
        <v>22</v>
      </c>
      <c r="E22" s="15" t="s">
        <v>31</v>
      </c>
      <c r="P22" s="20"/>
    </row>
    <row r="23" spans="2:16" ht="15" customHeight="1" x14ac:dyDescent="0.3">
      <c r="B23" s="29"/>
      <c r="C23" s="15" t="s">
        <v>23</v>
      </c>
      <c r="E23" s="15" t="s">
        <v>32</v>
      </c>
      <c r="P23" s="20"/>
    </row>
    <row r="24" spans="2:16" ht="15" customHeight="1" x14ac:dyDescent="0.3">
      <c r="B24" s="29"/>
      <c r="C24" s="15" t="s">
        <v>24</v>
      </c>
      <c r="E24" s="15" t="s">
        <v>33</v>
      </c>
      <c r="P24" s="20"/>
    </row>
    <row r="25" spans="2:16" ht="15" customHeight="1" x14ac:dyDescent="0.3">
      <c r="B25" s="29"/>
      <c r="C25" s="15" t="s">
        <v>25</v>
      </c>
      <c r="E25" s="15" t="s">
        <v>49</v>
      </c>
      <c r="P25" s="20"/>
    </row>
    <row r="26" spans="2:16" ht="15" customHeight="1" thickBot="1" x14ac:dyDescent="0.35">
      <c r="B26" s="29"/>
      <c r="C26" s="16" t="s">
        <v>26</v>
      </c>
      <c r="E26" s="16" t="s">
        <v>50</v>
      </c>
      <c r="P26" s="20"/>
    </row>
    <row r="27" spans="2:16" ht="15" customHeight="1" thickBot="1" x14ac:dyDescent="0.35">
      <c r="B27" s="21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2"/>
    </row>
    <row r="28" spans="2:16" ht="15" customHeight="1" thickBot="1" x14ac:dyDescent="0.35"/>
    <row r="29" spans="2:16" ht="15" customHeight="1" thickBot="1" x14ac:dyDescent="0.35">
      <c r="B29" s="18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9"/>
    </row>
    <row r="30" spans="2:16" ht="15" customHeight="1" thickBot="1" x14ac:dyDescent="0.35">
      <c r="B30" s="29"/>
      <c r="C30" s="13" t="s">
        <v>51</v>
      </c>
      <c r="E30" s="13" t="s">
        <v>51</v>
      </c>
      <c r="G30" s="37" t="s">
        <v>39</v>
      </c>
      <c r="H30" s="38"/>
      <c r="I30" s="32" t="s">
        <v>40</v>
      </c>
      <c r="J30" s="34">
        <v>3</v>
      </c>
      <c r="L30" s="37" t="s">
        <v>44</v>
      </c>
      <c r="M30" s="38"/>
      <c r="N30" s="43" t="s">
        <v>45</v>
      </c>
      <c r="O30" s="30">
        <v>0.33333333333333331</v>
      </c>
      <c r="P30" s="20"/>
    </row>
    <row r="31" spans="2:16" ht="15" customHeight="1" thickBot="1" x14ac:dyDescent="0.35">
      <c r="B31" s="29"/>
      <c r="C31" s="14" t="s">
        <v>0</v>
      </c>
      <c r="E31" s="14" t="s">
        <v>43</v>
      </c>
      <c r="G31" s="39"/>
      <c r="H31" s="40"/>
      <c r="I31" s="33"/>
      <c r="J31" s="31"/>
      <c r="L31" s="39"/>
      <c r="M31" s="40"/>
      <c r="N31" s="36"/>
      <c r="O31" s="31"/>
      <c r="P31" s="20"/>
    </row>
    <row r="32" spans="2:16" ht="15" customHeight="1" x14ac:dyDescent="0.3">
      <c r="B32" s="29"/>
      <c r="C32" s="15" t="s">
        <v>18</v>
      </c>
      <c r="E32" s="15" t="s">
        <v>28</v>
      </c>
      <c r="G32" s="39"/>
      <c r="H32" s="40"/>
      <c r="I32" s="32" t="s">
        <v>42</v>
      </c>
      <c r="J32" s="34">
        <v>1</v>
      </c>
      <c r="L32" s="39"/>
      <c r="M32" s="40"/>
      <c r="N32" s="35" t="s">
        <v>46</v>
      </c>
      <c r="O32" s="30">
        <v>4.1666666666666666E-3</v>
      </c>
      <c r="P32" s="20"/>
    </row>
    <row r="33" spans="2:16" ht="15" customHeight="1" thickBot="1" x14ac:dyDescent="0.35">
      <c r="B33" s="29"/>
      <c r="C33" s="15" t="s">
        <v>19</v>
      </c>
      <c r="E33" s="15" t="s">
        <v>29</v>
      </c>
      <c r="G33" s="39"/>
      <c r="H33" s="40"/>
      <c r="I33" s="33"/>
      <c r="J33" s="31"/>
      <c r="L33" s="39"/>
      <c r="M33" s="40"/>
      <c r="N33" s="36"/>
      <c r="O33" s="31"/>
      <c r="P33" s="20"/>
    </row>
    <row r="34" spans="2:16" ht="15" customHeight="1" x14ac:dyDescent="0.3">
      <c r="B34" s="29"/>
      <c r="C34" s="15" t="s">
        <v>20</v>
      </c>
      <c r="E34" s="15" t="s">
        <v>30</v>
      </c>
      <c r="G34" s="39"/>
      <c r="H34" s="40"/>
      <c r="I34" s="32" t="s">
        <v>41</v>
      </c>
      <c r="J34" s="34">
        <v>0</v>
      </c>
      <c r="L34" s="39"/>
      <c r="M34" s="40"/>
      <c r="N34" s="35" t="s">
        <v>47</v>
      </c>
      <c r="O34" s="30">
        <v>1.3888888888888889E-3</v>
      </c>
      <c r="P34" s="20"/>
    </row>
    <row r="35" spans="2:16" ht="15" customHeight="1" thickBot="1" x14ac:dyDescent="0.35">
      <c r="B35" s="29"/>
      <c r="C35" s="15" t="s">
        <v>21</v>
      </c>
      <c r="E35" s="15" t="s">
        <v>31</v>
      </c>
      <c r="G35" s="41"/>
      <c r="H35" s="42"/>
      <c r="I35" s="33"/>
      <c r="J35" s="31"/>
      <c r="L35" s="41"/>
      <c r="M35" s="42"/>
      <c r="N35" s="36"/>
      <c r="O35" s="31"/>
      <c r="P35" s="20"/>
    </row>
    <row r="36" spans="2:16" ht="15" customHeight="1" x14ac:dyDescent="0.3">
      <c r="B36" s="29"/>
      <c r="C36" s="15" t="s">
        <v>22</v>
      </c>
      <c r="E36" s="15" t="s">
        <v>32</v>
      </c>
      <c r="P36" s="20"/>
    </row>
    <row r="37" spans="2:16" ht="15" customHeight="1" x14ac:dyDescent="0.3">
      <c r="B37" s="29"/>
      <c r="C37" s="15" t="s">
        <v>23</v>
      </c>
      <c r="E37" s="15" t="s">
        <v>33</v>
      </c>
      <c r="P37" s="20"/>
    </row>
    <row r="38" spans="2:16" ht="15" customHeight="1" x14ac:dyDescent="0.3">
      <c r="B38" s="29"/>
      <c r="C38" s="15" t="s">
        <v>24</v>
      </c>
      <c r="E38" s="15" t="s">
        <v>49</v>
      </c>
      <c r="P38" s="20"/>
    </row>
    <row r="39" spans="2:16" ht="15" customHeight="1" x14ac:dyDescent="0.3">
      <c r="B39" s="29"/>
      <c r="C39" s="15" t="s">
        <v>25</v>
      </c>
      <c r="E39" s="15" t="s">
        <v>50</v>
      </c>
      <c r="P39" s="20"/>
    </row>
    <row r="40" spans="2:16" ht="15" customHeight="1" x14ac:dyDescent="0.3">
      <c r="B40" s="29"/>
      <c r="C40" s="15" t="s">
        <v>26</v>
      </c>
      <c r="E40" s="15" t="s">
        <v>52</v>
      </c>
      <c r="P40" s="20"/>
    </row>
    <row r="41" spans="2:16" ht="15" customHeight="1" thickBot="1" x14ac:dyDescent="0.35">
      <c r="B41" s="29"/>
      <c r="C41" s="16" t="s">
        <v>27</v>
      </c>
      <c r="E41" s="16" t="s">
        <v>53</v>
      </c>
      <c r="P41" s="20"/>
    </row>
    <row r="42" spans="2:16" ht="15" customHeight="1" thickBot="1" x14ac:dyDescent="0.35">
      <c r="B42" s="2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2"/>
    </row>
  </sheetData>
  <mergeCells count="42">
    <mergeCell ref="L3:M8"/>
    <mergeCell ref="N3:N4"/>
    <mergeCell ref="N5:N6"/>
    <mergeCell ref="N7:N8"/>
    <mergeCell ref="O3:O4"/>
    <mergeCell ref="O5:O6"/>
    <mergeCell ref="O7:O8"/>
    <mergeCell ref="G3:H8"/>
    <mergeCell ref="I3:I4"/>
    <mergeCell ref="I5:I6"/>
    <mergeCell ref="I7:I8"/>
    <mergeCell ref="J3:J4"/>
    <mergeCell ref="J5:J6"/>
    <mergeCell ref="J7:J8"/>
    <mergeCell ref="G16:H21"/>
    <mergeCell ref="I16:I17"/>
    <mergeCell ref="J16:J17"/>
    <mergeCell ref="L16:M21"/>
    <mergeCell ref="N16:N17"/>
    <mergeCell ref="I20:I21"/>
    <mergeCell ref="J20:J21"/>
    <mergeCell ref="N20:N21"/>
    <mergeCell ref="O20:O21"/>
    <mergeCell ref="O16:O17"/>
    <mergeCell ref="I18:I19"/>
    <mergeCell ref="J18:J19"/>
    <mergeCell ref="N18:N19"/>
    <mergeCell ref="O18:O19"/>
    <mergeCell ref="G30:H35"/>
    <mergeCell ref="I30:I31"/>
    <mergeCell ref="J30:J31"/>
    <mergeCell ref="L30:M35"/>
    <mergeCell ref="N30:N31"/>
    <mergeCell ref="I34:I35"/>
    <mergeCell ref="J34:J35"/>
    <mergeCell ref="N34:N35"/>
    <mergeCell ref="O34:O35"/>
    <mergeCell ref="O30:O31"/>
    <mergeCell ref="I32:I33"/>
    <mergeCell ref="J32:J33"/>
    <mergeCell ref="N32:N33"/>
    <mergeCell ref="O32:O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9F84-3D99-4BCE-8610-09A2405EA3A5}">
  <dimension ref="B1:BR69"/>
  <sheetViews>
    <sheetView tabSelected="1" workbookViewId="0">
      <selection activeCell="CA8" sqref="CA8"/>
    </sheetView>
  </sheetViews>
  <sheetFormatPr baseColWidth="10" defaultColWidth="6.77734375" defaultRowHeight="14.4" x14ac:dyDescent="0.3"/>
  <cols>
    <col min="1" max="30" width="6.77734375" style="1"/>
    <col min="31" max="31" width="0" style="1" hidden="1" customWidth="1"/>
    <col min="32" max="46" width="6.77734375" style="1" hidden="1" customWidth="1"/>
    <col min="47" max="47" width="13.5546875" style="1" hidden="1" customWidth="1"/>
    <col min="48" max="48" width="13.88671875" style="1" hidden="1" customWidth="1"/>
    <col min="49" max="66" width="6.77734375" style="1" hidden="1" customWidth="1"/>
    <col min="67" max="67" width="27" style="1" hidden="1" customWidth="1"/>
    <col min="68" max="68" width="13.33203125" style="1" hidden="1" customWidth="1"/>
    <col min="69" max="70" width="6.77734375" style="1" hidden="1" customWidth="1"/>
    <col min="71" max="71" width="0" style="1" hidden="1" customWidth="1"/>
    <col min="72" max="16384" width="6.77734375" style="1"/>
  </cols>
  <sheetData>
    <row r="1" spans="2:69" ht="15" thickBot="1" x14ac:dyDescent="0.35"/>
    <row r="2" spans="2:69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2:69" x14ac:dyDescent="0.3">
      <c r="B3" s="5"/>
      <c r="C3" s="54" t="s">
        <v>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 t="s">
        <v>1</v>
      </c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6"/>
      <c r="AH3" s="50" t="s">
        <v>1</v>
      </c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</row>
    <row r="4" spans="2:69" x14ac:dyDescent="0.3">
      <c r="B4" s="5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6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</row>
    <row r="5" spans="2:69" x14ac:dyDescent="0.3">
      <c r="B5" s="5"/>
      <c r="C5" s="9" t="s">
        <v>2</v>
      </c>
      <c r="D5" s="9" t="s">
        <v>3</v>
      </c>
      <c r="E5" s="9" t="s">
        <v>4</v>
      </c>
      <c r="F5" s="52" t="s">
        <v>5</v>
      </c>
      <c r="G5" s="52"/>
      <c r="H5" s="52"/>
      <c r="I5" s="52"/>
      <c r="J5" s="9" t="s">
        <v>6</v>
      </c>
      <c r="K5" s="9" t="s">
        <v>6</v>
      </c>
      <c r="L5" s="52" t="s">
        <v>5</v>
      </c>
      <c r="M5" s="52"/>
      <c r="N5" s="52"/>
      <c r="O5" s="52"/>
      <c r="P5" s="9" t="s">
        <v>4</v>
      </c>
      <c r="Q5" s="52" t="s">
        <v>5</v>
      </c>
      <c r="R5" s="52"/>
      <c r="S5" s="52"/>
      <c r="T5" s="52"/>
      <c r="U5" s="9" t="s">
        <v>7</v>
      </c>
      <c r="V5" s="9" t="s">
        <v>8</v>
      </c>
      <c r="W5" s="9" t="s">
        <v>9</v>
      </c>
      <c r="X5" s="9" t="s">
        <v>10</v>
      </c>
      <c r="Y5" s="9" t="s">
        <v>11</v>
      </c>
      <c r="Z5" s="9" t="s">
        <v>12</v>
      </c>
      <c r="AA5" s="9" t="s">
        <v>13</v>
      </c>
      <c r="AB5" s="9" t="s">
        <v>14</v>
      </c>
      <c r="AC5" s="9" t="s">
        <v>15</v>
      </c>
      <c r="AD5" s="6"/>
      <c r="AG5" s="1" t="s">
        <v>16</v>
      </c>
      <c r="AH5" s="51" t="s">
        <v>5</v>
      </c>
      <c r="AI5" s="51"/>
      <c r="AJ5" s="51"/>
      <c r="AK5" s="51"/>
      <c r="AL5" s="10" t="s">
        <v>7</v>
      </c>
      <c r="AM5" s="10" t="s">
        <v>8</v>
      </c>
      <c r="AN5" s="10" t="s">
        <v>9</v>
      </c>
      <c r="AO5" s="10" t="s">
        <v>10</v>
      </c>
      <c r="AP5" s="10" t="s">
        <v>11</v>
      </c>
      <c r="AQ5" s="10" t="s">
        <v>12</v>
      </c>
      <c r="AR5" s="10" t="s">
        <v>13</v>
      </c>
      <c r="AS5" s="10" t="s">
        <v>14</v>
      </c>
      <c r="AT5" s="10" t="s">
        <v>15</v>
      </c>
      <c r="AU5" s="1" t="s">
        <v>34</v>
      </c>
      <c r="AV5" s="1" t="s">
        <v>34</v>
      </c>
      <c r="AW5" s="1" t="s">
        <v>12</v>
      </c>
      <c r="AX5" s="1" t="s">
        <v>12</v>
      </c>
      <c r="AY5" s="1" t="s">
        <v>35</v>
      </c>
      <c r="AZ5" s="1" t="s">
        <v>35</v>
      </c>
      <c r="BA5" s="1" t="s">
        <v>36</v>
      </c>
      <c r="BB5" s="1" t="s">
        <v>36</v>
      </c>
      <c r="BC5" s="1" t="s">
        <v>9</v>
      </c>
      <c r="BD5" s="1" t="s">
        <v>9</v>
      </c>
      <c r="BE5" s="1" t="s">
        <v>10</v>
      </c>
      <c r="BF5" s="1" t="s">
        <v>10</v>
      </c>
      <c r="BG5" s="1" t="s">
        <v>11</v>
      </c>
      <c r="BH5" s="1" t="s">
        <v>11</v>
      </c>
      <c r="BI5" s="1" t="s">
        <v>12</v>
      </c>
      <c r="BJ5" s="1" t="s">
        <v>12</v>
      </c>
      <c r="BK5" s="1" t="s">
        <v>37</v>
      </c>
      <c r="BL5" s="1" t="s">
        <v>37</v>
      </c>
      <c r="BM5" s="1" t="s">
        <v>38</v>
      </c>
      <c r="BN5" s="1" t="s">
        <v>38</v>
      </c>
      <c r="BO5" s="1" t="s">
        <v>5</v>
      </c>
      <c r="BP5" s="1" t="s">
        <v>34</v>
      </c>
      <c r="BQ5" s="1" t="s">
        <v>16</v>
      </c>
    </row>
    <row r="6" spans="2:69" x14ac:dyDescent="0.3">
      <c r="B6" s="5"/>
      <c r="F6" s="53" t="str">
        <f>AH7</f>
        <v>bb</v>
      </c>
      <c r="G6" s="53"/>
      <c r="H6" s="53"/>
      <c r="I6" s="53"/>
      <c r="J6" s="26"/>
      <c r="K6" s="26"/>
      <c r="L6" s="53" t="str">
        <f>AH6</f>
        <v>aa</v>
      </c>
      <c r="M6" s="53"/>
      <c r="N6" s="53"/>
      <c r="O6" s="53"/>
      <c r="Q6" s="45" t="str">
        <f>VLOOKUP(AF6,AG6:AK13,2,0)</f>
        <v>aa</v>
      </c>
      <c r="R6" s="45"/>
      <c r="S6" s="45"/>
      <c r="T6" s="45"/>
      <c r="U6" s="27">
        <v>1</v>
      </c>
      <c r="V6" s="28">
        <f>VLOOKUP(Q6,AH6:AT13,6,0)</f>
        <v>0</v>
      </c>
      <c r="W6" s="1">
        <f>VLOOKUP(Q6,AH6:AT13,7,0)</f>
        <v>0</v>
      </c>
      <c r="X6" s="1">
        <f>VLOOKUP(Q6,AH6:AT13,8,0)</f>
        <v>0</v>
      </c>
      <c r="Y6" s="1">
        <f>VLOOKUP(Q6,AH6:AT13,9,0)</f>
        <v>0</v>
      </c>
      <c r="Z6" s="1">
        <f>VLOOKUP(Q6,AH6:AT13,10,0)</f>
        <v>0</v>
      </c>
      <c r="AA6" s="1">
        <f>VLOOKUP(Q6,AH6:AT13,11,0)</f>
        <v>0</v>
      </c>
      <c r="AB6" s="1">
        <f>VLOOKUP(Q6,AH6:AT13,12,0)</f>
        <v>0</v>
      </c>
      <c r="AC6" s="1">
        <f>VLOOKUP(Q6,AH6:AT13,13,0)</f>
        <v>0</v>
      </c>
      <c r="AD6" s="6"/>
      <c r="AF6" s="1">
        <v>1</v>
      </c>
      <c r="AG6" s="1">
        <f>AL6</f>
        <v>1</v>
      </c>
      <c r="AH6" s="44" t="str">
        <f>Equipes!C5</f>
        <v>aa</v>
      </c>
      <c r="AI6" s="44"/>
      <c r="AJ6" s="44"/>
      <c r="AK6" s="44"/>
      <c r="AL6" s="11">
        <f>RANK(AV6,AV6:AV13)</f>
        <v>1</v>
      </c>
      <c r="AM6" s="11">
        <f>SUMPRODUCT((F6:I33=AH6)*(BA6:BA33))+SUMPRODUCT((L6:O33=AH6)*(BB6:BB33))</f>
        <v>0</v>
      </c>
      <c r="AN6" s="11">
        <f>SUMPRODUCT((F6:I33=AH6)*(BC6:BC33))+SUMPRODUCT((L6:O33=AH6)*(BD6:BD33))</f>
        <v>0</v>
      </c>
      <c r="AO6" s="11">
        <f>SUMPRODUCT((F6:I33=AH6)*(BE6:BE33))+SUMPRODUCT((L6:O33=AH6)*(BF6:BF33))</f>
        <v>0</v>
      </c>
      <c r="AP6" s="11">
        <f>SUMPRODUCT((F6:I33=AH6)*(BG6:BG33))+SUMPRODUCT((L6:O33=AH6)*(BH6:BH33))</f>
        <v>0</v>
      </c>
      <c r="AQ6" s="11">
        <f>SUMPRODUCT((F6:I33=AH6)*(BI6:BI33))+SUMPRODUCT((L6:O33=AH6)*(BJ6:BJ33))</f>
        <v>0</v>
      </c>
      <c r="AR6" s="11">
        <f>SUMPRODUCT((F6:I33=AH6)*(BK6:BK33))+SUMPRODUCT((L6:O33=AH6)*(BL6:BL33))</f>
        <v>0</v>
      </c>
      <c r="AS6" s="11">
        <f>SUMPRODUCT((F6:I33=AH6)*(BM6:BM33))+SUMPRODUCT((L6:O33=AH6)*(BN6:BN33))</f>
        <v>0</v>
      </c>
      <c r="AT6" s="11">
        <f>AR6-AS6</f>
        <v>0</v>
      </c>
      <c r="AU6" s="1">
        <f>SUM(AM6*1000+(AT6)/100+(AR6)/1000)</f>
        <v>0</v>
      </c>
      <c r="AV6" s="1">
        <f>AU6+0.0000008</f>
        <v>7.9999999999999996E-7</v>
      </c>
      <c r="AW6" s="1">
        <f>E6</f>
        <v>0</v>
      </c>
      <c r="AX6" s="1">
        <f>P6</f>
        <v>0</v>
      </c>
      <c r="AY6" s="1">
        <f>IF(J6="",0,IF(J6&gt;K6,Equipes!$J$3,IF('2 POULES DE 8'!J6='2 POULES DE 8'!K6,Equipes!$J$5,IF('2 POULES DE 8'!J6&lt;'2 POULES DE 8'!K6,Equipes!$J$7))))</f>
        <v>0</v>
      </c>
      <c r="AZ6" s="1">
        <f>IF(K6="",0,IF(K6&gt;J6,Equipes!$J$3,IF('2 POULES DE 8'!K6='2 POULES DE 8'!J6,Equipes!$J$5,IF('2 POULES DE 8'!K6&lt;'2 POULES DE 8'!J6,Equipes!$J$7))))</f>
        <v>0</v>
      </c>
      <c r="BA6" s="1">
        <f>AY6-AW6</f>
        <v>0</v>
      </c>
      <c r="BB6" s="1">
        <f>AZ6-AX6</f>
        <v>0</v>
      </c>
      <c r="BC6" s="1">
        <f>IF(J6="",0,1)</f>
        <v>0</v>
      </c>
      <c r="BD6" s="1">
        <f>IF(K6="",0,1)</f>
        <v>0</v>
      </c>
      <c r="BE6" s="1" t="b">
        <f>IF(J6&lt;&gt;"",IF(J6&gt;K6,1))</f>
        <v>0</v>
      </c>
      <c r="BF6" s="1" t="b">
        <f>IF(K6&lt;&gt;"",IF(K6&gt;J6,1))</f>
        <v>0</v>
      </c>
      <c r="BG6" s="1" t="b">
        <f>IF(J6&lt;&gt;"",IF(J6=K6,1))</f>
        <v>0</v>
      </c>
      <c r="BH6" s="1" t="b">
        <f>IF(K6&lt;&gt;"",IF(K6=J6,1))</f>
        <v>0</v>
      </c>
      <c r="BI6" s="1" t="b">
        <f>IF(J6&lt;&gt;"",IF(J6&lt;K6,1))</f>
        <v>0</v>
      </c>
      <c r="BJ6" s="1" t="b">
        <f>IF(K6&lt;&gt;"",IF(K6&lt;J6,1))</f>
        <v>0</v>
      </c>
      <c r="BK6" s="1">
        <f>J6</f>
        <v>0</v>
      </c>
      <c r="BL6" s="1">
        <f>K6</f>
        <v>0</v>
      </c>
      <c r="BM6" s="1">
        <f>K6</f>
        <v>0</v>
      </c>
      <c r="BN6" s="1">
        <f>J6</f>
        <v>0</v>
      </c>
      <c r="BO6" s="1" t="str">
        <f>VLOOKUP(AF6,AG6:AK13,2,0)</f>
        <v>aa</v>
      </c>
      <c r="BP6" s="1">
        <f>VLOOKUP(BO6,AH6:AU13,14,0)</f>
        <v>0</v>
      </c>
      <c r="BQ6" s="1">
        <f>RANK(BP6,BP6:BP13)</f>
        <v>1</v>
      </c>
    </row>
    <row r="7" spans="2:69" x14ac:dyDescent="0.3">
      <c r="B7" s="5"/>
      <c r="F7" s="53" t="str">
        <f>AH8</f>
        <v>cc</v>
      </c>
      <c r="G7" s="53"/>
      <c r="H7" s="53"/>
      <c r="I7" s="53"/>
      <c r="J7" s="26"/>
      <c r="K7" s="26"/>
      <c r="L7" s="53" t="str">
        <f>AH13</f>
        <v>hh</v>
      </c>
      <c r="M7" s="53"/>
      <c r="N7" s="53"/>
      <c r="O7" s="53"/>
      <c r="Q7" s="45" t="str">
        <f>VLOOKUP(AF7,AG6:AK13,2,0)</f>
        <v>bb</v>
      </c>
      <c r="R7" s="45"/>
      <c r="S7" s="45"/>
      <c r="T7" s="45"/>
      <c r="U7" s="27">
        <f>IF(BP7=BP6,BQ6,BQ7)</f>
        <v>1</v>
      </c>
      <c r="V7" s="28">
        <f>VLOOKUP(Q7,AH6:AT13,6,0)</f>
        <v>0</v>
      </c>
      <c r="W7" s="1">
        <f>VLOOKUP(Q7,AH6:AT13,7,0)</f>
        <v>0</v>
      </c>
      <c r="X7" s="1">
        <f>VLOOKUP(Q7,AH6:AT13,8,0)</f>
        <v>0</v>
      </c>
      <c r="Y7" s="1">
        <f>VLOOKUP(Q7,AH6:AT13,9,0)</f>
        <v>0</v>
      </c>
      <c r="Z7" s="1">
        <f>VLOOKUP(Q7,AH6:AT13,10,0)</f>
        <v>0</v>
      </c>
      <c r="AA7" s="1">
        <f>VLOOKUP(Q7,AH6:AT13,11,0)</f>
        <v>0</v>
      </c>
      <c r="AB7" s="1">
        <f>VLOOKUP(Q7,AH6:AT13,12,0)</f>
        <v>0</v>
      </c>
      <c r="AC7" s="1">
        <f>VLOOKUP(Q7,AH6:AT13,13,0)</f>
        <v>0</v>
      </c>
      <c r="AD7" s="6"/>
      <c r="AF7" s="1">
        <v>2</v>
      </c>
      <c r="AG7" s="1">
        <f t="shared" ref="AG7:AG13" si="0">AL7</f>
        <v>2</v>
      </c>
      <c r="AH7" s="44" t="str">
        <f>Equipes!C6</f>
        <v>bb</v>
      </c>
      <c r="AI7" s="44"/>
      <c r="AJ7" s="44"/>
      <c r="AK7" s="44"/>
      <c r="AL7" s="11">
        <f>RANK(AV7,AV6:AV13)</f>
        <v>2</v>
      </c>
      <c r="AM7" s="11">
        <f>SUMPRODUCT((F6:I33=AH7)*(BA6:BA33))+SUMPRODUCT((L6:O33=AH7)*(BB6:BB33))</f>
        <v>0</v>
      </c>
      <c r="AN7" s="11">
        <f>SUMPRODUCT((F6:I33=AH7)*(BC6:BC33))+SUMPRODUCT((L6:O33=AH7)*(BD6:BD33))</f>
        <v>0</v>
      </c>
      <c r="AO7" s="11">
        <f>SUMPRODUCT((F6:I33=AH7)*(BE6:BE33))+SUMPRODUCT((L6:O33=AH7)*(BF6:BF33))</f>
        <v>0</v>
      </c>
      <c r="AP7" s="11">
        <f>SUMPRODUCT((F6:I33=AH7)*(BG6:BG33))+SUMPRODUCT((L6:O33=AH7)*(BH6:BH33))</f>
        <v>0</v>
      </c>
      <c r="AQ7" s="11">
        <f>SUMPRODUCT((F6:I33=AH7)*(BI6:BI33))+SUMPRODUCT((L6:O33=AH7)*(BJ6:BJ33))</f>
        <v>0</v>
      </c>
      <c r="AR7" s="11">
        <f>SUMPRODUCT((F6:I33=AH7)*(BK6:BK33))+SUMPRODUCT((L6:O33=AH7)*(BL6:BL33))</f>
        <v>0</v>
      </c>
      <c r="AS7" s="11">
        <f>SUMPRODUCT((F6:I33=AH7)*(BM6:BM33))+SUMPRODUCT((L6:O33=AH7)*(BN6:BN33))</f>
        <v>0</v>
      </c>
      <c r="AT7" s="11">
        <f t="shared" ref="AT7:AT13" si="1">AR7-AS7</f>
        <v>0</v>
      </c>
      <c r="AU7" s="1">
        <f t="shared" ref="AU7:AU13" si="2">SUM(AM7*1000+(AT7)/100+(AR7)/1000)</f>
        <v>0</v>
      </c>
      <c r="AV7" s="1">
        <f>AU7+0.0000007</f>
        <v>6.9999999999999997E-7</v>
      </c>
      <c r="AW7" s="1">
        <f t="shared" ref="AW7:AW33" si="3">E7</f>
        <v>0</v>
      </c>
      <c r="AX7" s="1">
        <f t="shared" ref="AX7:AX33" si="4">P7</f>
        <v>0</v>
      </c>
      <c r="AY7" s="1">
        <f>IF(J7="",0,IF(J7&gt;K7,Equipes!$J$3,IF('2 POULES DE 8'!J7='2 POULES DE 8'!K7,Equipes!$J$5,IF('2 POULES DE 8'!J7&lt;'2 POULES DE 8'!K7,Equipes!$J$7))))</f>
        <v>0</v>
      </c>
      <c r="AZ7" s="1">
        <f>IF(K7="",0,IF(K7&gt;J7,Equipes!$J$3,IF('2 POULES DE 8'!K7='2 POULES DE 8'!J7,Equipes!$J$5,IF('2 POULES DE 8'!K7&lt;'2 POULES DE 8'!J7,Equipes!$J$7))))</f>
        <v>0</v>
      </c>
      <c r="BA7" s="1">
        <f t="shared" ref="BA7:BA33" si="5">AY7-AW7</f>
        <v>0</v>
      </c>
      <c r="BB7" s="1">
        <f t="shared" ref="BB7:BB33" si="6">AZ7-AX7</f>
        <v>0</v>
      </c>
      <c r="BC7" s="1">
        <f t="shared" ref="BC7:BC33" si="7">IF(J7="",0,1)</f>
        <v>0</v>
      </c>
      <c r="BD7" s="1">
        <f t="shared" ref="BD7:BD33" si="8">IF(K7="",0,1)</f>
        <v>0</v>
      </c>
      <c r="BE7" s="1" t="b">
        <f t="shared" ref="BE7:BE33" si="9">IF(J7&lt;&gt;"",IF(J7&gt;K7,1))</f>
        <v>0</v>
      </c>
      <c r="BF7" s="1" t="b">
        <f t="shared" ref="BF7:BF33" si="10">IF(K7&lt;&gt;"",IF(K7&gt;J7,1))</f>
        <v>0</v>
      </c>
      <c r="BG7" s="1" t="b">
        <f t="shared" ref="BG7:BG33" si="11">IF(J7&lt;&gt;"",IF(J7=K7,1))</f>
        <v>0</v>
      </c>
      <c r="BH7" s="1" t="b">
        <f t="shared" ref="BH7:BH33" si="12">IF(K7&lt;&gt;"",IF(K7=J7,1))</f>
        <v>0</v>
      </c>
      <c r="BI7" s="1" t="b">
        <f t="shared" ref="BI7:BI33" si="13">IF(J7&lt;&gt;"",IF(J7&lt;K7,1))</f>
        <v>0</v>
      </c>
      <c r="BJ7" s="1" t="b">
        <f t="shared" ref="BJ7:BJ33" si="14">IF(K7&lt;&gt;"",IF(K7&lt;J7,1))</f>
        <v>0</v>
      </c>
      <c r="BK7" s="1">
        <f t="shared" ref="BK7:BK33" si="15">J7</f>
        <v>0</v>
      </c>
      <c r="BL7" s="1">
        <f t="shared" ref="BL7:BL33" si="16">K7</f>
        <v>0</v>
      </c>
      <c r="BM7" s="1">
        <f t="shared" ref="BM7:BM33" si="17">K7</f>
        <v>0</v>
      </c>
      <c r="BN7" s="1">
        <f t="shared" ref="BN7:BN33" si="18">J7</f>
        <v>0</v>
      </c>
      <c r="BO7" s="1" t="str">
        <f>VLOOKUP(AF7,AG6:AK13,2,0)</f>
        <v>bb</v>
      </c>
      <c r="BP7" s="1">
        <f>VLOOKUP(BO7,AH6:AU13,14,0)</f>
        <v>0</v>
      </c>
      <c r="BQ7" s="1">
        <f>RANK(BP7,BP6:BP13)</f>
        <v>1</v>
      </c>
    </row>
    <row r="8" spans="2:69" x14ac:dyDescent="0.3">
      <c r="B8" s="5"/>
      <c r="F8" s="53" t="str">
        <f>AH10</f>
        <v>ee</v>
      </c>
      <c r="G8" s="53"/>
      <c r="H8" s="53"/>
      <c r="I8" s="53"/>
      <c r="J8" s="26"/>
      <c r="K8" s="26"/>
      <c r="L8" s="53" t="str">
        <f>AH11</f>
        <v>ff</v>
      </c>
      <c r="M8" s="53"/>
      <c r="N8" s="53"/>
      <c r="O8" s="53"/>
      <c r="Q8" s="45" t="str">
        <f>VLOOKUP(AF8,AG6:AK13,2,0)</f>
        <v>cc</v>
      </c>
      <c r="R8" s="45"/>
      <c r="S8" s="45"/>
      <c r="T8" s="45"/>
      <c r="U8" s="27">
        <f t="shared" ref="U8:U13" si="19">IF(BP8=BP7,BQ7,BQ8)</f>
        <v>1</v>
      </c>
      <c r="V8" s="28">
        <f>VLOOKUP(Q8,AH6:AT13,6,0)</f>
        <v>0</v>
      </c>
      <c r="W8" s="1">
        <f>VLOOKUP(Q8,AH6:AT13,7,0)</f>
        <v>0</v>
      </c>
      <c r="X8" s="1">
        <f>VLOOKUP(Q8,AH6:AT13,8,0)</f>
        <v>0</v>
      </c>
      <c r="Y8" s="1">
        <f>VLOOKUP(Q8,AH6:AT13,9,0)</f>
        <v>0</v>
      </c>
      <c r="Z8" s="1">
        <f>VLOOKUP(Q8,AH6:AT13,10,0)</f>
        <v>0</v>
      </c>
      <c r="AA8" s="1">
        <f>VLOOKUP(Q8,AH6:AT13,11,0)</f>
        <v>0</v>
      </c>
      <c r="AB8" s="1">
        <f>VLOOKUP(Q8,AH6:AT13,12,0)</f>
        <v>0</v>
      </c>
      <c r="AC8" s="1">
        <f>VLOOKUP(Q8,AH6:AT13,13,0)</f>
        <v>0</v>
      </c>
      <c r="AD8" s="6"/>
      <c r="AF8" s="1">
        <v>3</v>
      </c>
      <c r="AG8" s="1">
        <f t="shared" si="0"/>
        <v>3</v>
      </c>
      <c r="AH8" s="44" t="str">
        <f>Equipes!C7</f>
        <v>cc</v>
      </c>
      <c r="AI8" s="44"/>
      <c r="AJ8" s="44"/>
      <c r="AK8" s="44"/>
      <c r="AL8" s="11">
        <f>RANK(AV8,AV6:AV13)</f>
        <v>3</v>
      </c>
      <c r="AM8" s="11">
        <f>SUMPRODUCT((F6:I33=AH8)*(BA6:BA33))+SUMPRODUCT((L6:O33=AH8)*(BB6:BB33))</f>
        <v>0</v>
      </c>
      <c r="AN8" s="11">
        <f>SUMPRODUCT((F6:I33=AH8)*(BC6:BC33))+SUMPRODUCT((L6:O33=AH8)*(BD6:BD33))</f>
        <v>0</v>
      </c>
      <c r="AO8" s="11">
        <f>SUMPRODUCT((F6:I33=AH8)*(BE6:BE33))+SUMPRODUCT((L6:O33=AH8)*(BF6:BF33))</f>
        <v>0</v>
      </c>
      <c r="AP8" s="11">
        <f>SUMPRODUCT((F6:I33=AH8)*(BG6:BG33))+SUMPRODUCT((L6:O33=AH8)*(BH6:BH33))</f>
        <v>0</v>
      </c>
      <c r="AQ8" s="11">
        <f>SUMPRODUCT((F6:I33=AH8)*(BI6:BI33))+SUMPRODUCT((L6:O33=AH8)*(BJ6:BJ33))</f>
        <v>0</v>
      </c>
      <c r="AR8" s="11">
        <f>SUMPRODUCT((F6:I33=AH8)*(BK6:BK33))+SUMPRODUCT((L6:O33=AH8)*(BL6:BL33))</f>
        <v>0</v>
      </c>
      <c r="AS8" s="11">
        <f>SUMPRODUCT((F6:I33=AH8)*(BM6:BM33))+SUMPRODUCT((L6:O33=AH8)*(BN6:BN33))</f>
        <v>0</v>
      </c>
      <c r="AT8" s="11">
        <f t="shared" si="1"/>
        <v>0</v>
      </c>
      <c r="AU8" s="1">
        <f t="shared" si="2"/>
        <v>0</v>
      </c>
      <c r="AV8" s="1">
        <f>AU8+0.0000006</f>
        <v>5.9999999999999997E-7</v>
      </c>
      <c r="AW8" s="1">
        <f t="shared" si="3"/>
        <v>0</v>
      </c>
      <c r="AX8" s="1">
        <f t="shared" si="4"/>
        <v>0</v>
      </c>
      <c r="AY8" s="1">
        <f>IF(J8="",0,IF(J8&gt;K8,Equipes!$J$3,IF('2 POULES DE 8'!J8='2 POULES DE 8'!K8,Equipes!$J$5,IF('2 POULES DE 8'!J8&lt;'2 POULES DE 8'!K8,Equipes!$J$7))))</f>
        <v>0</v>
      </c>
      <c r="AZ8" s="1">
        <f>IF(K8="",0,IF(K8&gt;J8,Equipes!$J$3,IF('2 POULES DE 8'!K8='2 POULES DE 8'!J8,Equipes!$J$5,IF('2 POULES DE 8'!K8&lt;'2 POULES DE 8'!J8,Equipes!$J$7))))</f>
        <v>0</v>
      </c>
      <c r="BA8" s="1">
        <f t="shared" si="5"/>
        <v>0</v>
      </c>
      <c r="BB8" s="1">
        <f t="shared" si="6"/>
        <v>0</v>
      </c>
      <c r="BC8" s="1">
        <f t="shared" si="7"/>
        <v>0</v>
      </c>
      <c r="BD8" s="1">
        <f t="shared" si="8"/>
        <v>0</v>
      </c>
      <c r="BE8" s="1" t="b">
        <f t="shared" si="9"/>
        <v>0</v>
      </c>
      <c r="BF8" s="1" t="b">
        <f t="shared" si="10"/>
        <v>0</v>
      </c>
      <c r="BG8" s="1" t="b">
        <f t="shared" si="11"/>
        <v>0</v>
      </c>
      <c r="BH8" s="1" t="b">
        <f t="shared" si="12"/>
        <v>0</v>
      </c>
      <c r="BI8" s="1" t="b">
        <f t="shared" si="13"/>
        <v>0</v>
      </c>
      <c r="BJ8" s="1" t="b">
        <f t="shared" si="14"/>
        <v>0</v>
      </c>
      <c r="BK8" s="1">
        <f t="shared" si="15"/>
        <v>0</v>
      </c>
      <c r="BL8" s="1">
        <f t="shared" si="16"/>
        <v>0</v>
      </c>
      <c r="BM8" s="1">
        <f t="shared" si="17"/>
        <v>0</v>
      </c>
      <c r="BN8" s="1">
        <f t="shared" si="18"/>
        <v>0</v>
      </c>
      <c r="BO8" s="1" t="str">
        <f>VLOOKUP(AF8,AG6:AK13,2,0)</f>
        <v>cc</v>
      </c>
      <c r="BP8" s="1">
        <f>VLOOKUP(BO8,AH6:AU13,14,0)</f>
        <v>0</v>
      </c>
      <c r="BQ8" s="1">
        <f>RANK(BP8,BP6:BP13)</f>
        <v>1</v>
      </c>
    </row>
    <row r="9" spans="2:69" x14ac:dyDescent="0.3">
      <c r="B9" s="5"/>
      <c r="F9" s="53" t="str">
        <f>AH12</f>
        <v>gg</v>
      </c>
      <c r="G9" s="53"/>
      <c r="H9" s="53"/>
      <c r="I9" s="53"/>
      <c r="J9" s="26"/>
      <c r="K9" s="26"/>
      <c r="L9" s="53" t="str">
        <f>AH9</f>
        <v>dd</v>
      </c>
      <c r="M9" s="53"/>
      <c r="N9" s="53"/>
      <c r="O9" s="53"/>
      <c r="Q9" s="45" t="str">
        <f>VLOOKUP(AF9,AG6:AK13,2,0)</f>
        <v>dd</v>
      </c>
      <c r="R9" s="45"/>
      <c r="S9" s="45"/>
      <c r="T9" s="45"/>
      <c r="U9" s="27">
        <f t="shared" si="19"/>
        <v>1</v>
      </c>
      <c r="V9" s="28">
        <f>VLOOKUP(Q9,AH6:AT13,6,0)</f>
        <v>0</v>
      </c>
      <c r="W9" s="1">
        <f>VLOOKUP(Q9,AH6:AT13,7,0)</f>
        <v>0</v>
      </c>
      <c r="X9" s="1">
        <f>VLOOKUP(Q9,AH6:AT13,8,0)</f>
        <v>0</v>
      </c>
      <c r="Y9" s="1">
        <f>VLOOKUP(Q9,AH6:AT13,9,0)</f>
        <v>0</v>
      </c>
      <c r="Z9" s="1">
        <f>VLOOKUP(Q9,AH6:AT13,10,0)</f>
        <v>0</v>
      </c>
      <c r="AA9" s="1">
        <f>VLOOKUP(Q9,AH6:AT13,11,0)</f>
        <v>0</v>
      </c>
      <c r="AB9" s="1">
        <f>VLOOKUP(Q9,AH6:AT13,12,0)</f>
        <v>0</v>
      </c>
      <c r="AC9" s="1">
        <f>VLOOKUP(Q9,AH6:AT13,13,0)</f>
        <v>0</v>
      </c>
      <c r="AD9" s="6"/>
      <c r="AF9" s="1">
        <v>4</v>
      </c>
      <c r="AG9" s="1">
        <f t="shared" si="0"/>
        <v>4</v>
      </c>
      <c r="AH9" s="44" t="str">
        <f>Equipes!C8</f>
        <v>dd</v>
      </c>
      <c r="AI9" s="44"/>
      <c r="AJ9" s="44"/>
      <c r="AK9" s="44"/>
      <c r="AL9" s="11">
        <f>RANK(AV9,AV6:AV13)</f>
        <v>4</v>
      </c>
      <c r="AM9" s="11">
        <f>SUMPRODUCT((F6:I33=AH9)*(BA6:BA33))+SUMPRODUCT((L6:O33=AH9)*(BB6:BB33))</f>
        <v>0</v>
      </c>
      <c r="AN9" s="11">
        <f>SUMPRODUCT((F6:I33=AH9)*(BC6:BC33))+SUMPRODUCT((L6:O33=AH9)*(BD6:BD33))</f>
        <v>0</v>
      </c>
      <c r="AO9" s="11">
        <f>SUMPRODUCT((F6:I33=AH9)*(BE6:BE33))+SUMPRODUCT((L6:O33=AH9)*(BF6:BF33))</f>
        <v>0</v>
      </c>
      <c r="AP9" s="11">
        <f>SUMPRODUCT((F6:I33=AH9)*(BG6:BG33))+SUMPRODUCT((L6:O33=AH9)*(BH6:BH33))</f>
        <v>0</v>
      </c>
      <c r="AQ9" s="11">
        <f>SUMPRODUCT((F6:I33=AH9)*(BI6:BI33))+SUMPRODUCT((L6:O33=AH9)*(BJ6:BJ33))</f>
        <v>0</v>
      </c>
      <c r="AR9" s="11">
        <f>SUMPRODUCT((F6:I33=AH9)*(BK6:BK33))+SUMPRODUCT((L6:O33=AH9)*(BL6:BL33))</f>
        <v>0</v>
      </c>
      <c r="AS9" s="11">
        <f>SUMPRODUCT((F6:I33=AH9)*(BM6:BM33))+SUMPRODUCT((L6:O33=AH9)*(BN6:BN33))</f>
        <v>0</v>
      </c>
      <c r="AT9" s="11">
        <f t="shared" si="1"/>
        <v>0</v>
      </c>
      <c r="AU9" s="1">
        <f t="shared" si="2"/>
        <v>0</v>
      </c>
      <c r="AV9" s="1">
        <f>AU9+0.0000005</f>
        <v>4.9999999999999998E-7</v>
      </c>
      <c r="AW9" s="1">
        <f t="shared" si="3"/>
        <v>0</v>
      </c>
      <c r="AX9" s="1">
        <f t="shared" si="4"/>
        <v>0</v>
      </c>
      <c r="AY9" s="1">
        <f>IF(J9="",0,IF(J9&gt;K9,Equipes!$J$3,IF('2 POULES DE 8'!J9='2 POULES DE 8'!K9,Equipes!$J$5,IF('2 POULES DE 8'!J9&lt;'2 POULES DE 8'!K9,Equipes!$J$7))))</f>
        <v>0</v>
      </c>
      <c r="AZ9" s="1">
        <f>IF(K9="",0,IF(K9&gt;J9,Equipes!$J$3,IF('2 POULES DE 8'!K9='2 POULES DE 8'!J9,Equipes!$J$5,IF('2 POULES DE 8'!K9&lt;'2 POULES DE 8'!J9,Equipes!$J$7))))</f>
        <v>0</v>
      </c>
      <c r="BA9" s="1">
        <f t="shared" si="5"/>
        <v>0</v>
      </c>
      <c r="BB9" s="1">
        <f t="shared" si="6"/>
        <v>0</v>
      </c>
      <c r="BC9" s="1">
        <f t="shared" si="7"/>
        <v>0</v>
      </c>
      <c r="BD9" s="1">
        <f t="shared" si="8"/>
        <v>0</v>
      </c>
      <c r="BE9" s="1" t="b">
        <f t="shared" si="9"/>
        <v>0</v>
      </c>
      <c r="BF9" s="1" t="b">
        <f t="shared" si="10"/>
        <v>0</v>
      </c>
      <c r="BG9" s="1" t="b">
        <f t="shared" si="11"/>
        <v>0</v>
      </c>
      <c r="BH9" s="1" t="b">
        <f t="shared" si="12"/>
        <v>0</v>
      </c>
      <c r="BI9" s="1" t="b">
        <f t="shared" si="13"/>
        <v>0</v>
      </c>
      <c r="BJ9" s="1" t="b">
        <f t="shared" si="14"/>
        <v>0</v>
      </c>
      <c r="BK9" s="1">
        <f t="shared" si="15"/>
        <v>0</v>
      </c>
      <c r="BL9" s="1">
        <f t="shared" si="16"/>
        <v>0</v>
      </c>
      <c r="BM9" s="1">
        <f t="shared" si="17"/>
        <v>0</v>
      </c>
      <c r="BN9" s="1">
        <f t="shared" si="18"/>
        <v>0</v>
      </c>
      <c r="BO9" s="1" t="str">
        <f>VLOOKUP(AF9,AG6:AK13,2,0)</f>
        <v>dd</v>
      </c>
      <c r="BP9" s="1">
        <f>VLOOKUP(BO9,AH6:AU13,14,0)</f>
        <v>0</v>
      </c>
      <c r="BQ9" s="1">
        <f>RANK(BP9,BP6:BP13)</f>
        <v>1</v>
      </c>
    </row>
    <row r="10" spans="2:69" x14ac:dyDescent="0.3">
      <c r="B10" s="5"/>
      <c r="F10" s="53" t="str">
        <f>AH6</f>
        <v>aa</v>
      </c>
      <c r="G10" s="53"/>
      <c r="H10" s="53"/>
      <c r="I10" s="53"/>
      <c r="J10" s="26"/>
      <c r="K10" s="26"/>
      <c r="L10" s="53" t="str">
        <f>AH8</f>
        <v>cc</v>
      </c>
      <c r="M10" s="53"/>
      <c r="N10" s="53"/>
      <c r="O10" s="53"/>
      <c r="Q10" s="45" t="str">
        <f>VLOOKUP(AF10,AG6:AK13,2,0)</f>
        <v>ee</v>
      </c>
      <c r="R10" s="45"/>
      <c r="S10" s="45"/>
      <c r="T10" s="45"/>
      <c r="U10" s="27">
        <f t="shared" si="19"/>
        <v>1</v>
      </c>
      <c r="V10" s="28">
        <f>VLOOKUP(Q10,AH6:AT13,6,0)</f>
        <v>0</v>
      </c>
      <c r="W10" s="1">
        <f>VLOOKUP(Q10,AH6:AT13,7,0)</f>
        <v>0</v>
      </c>
      <c r="X10" s="1">
        <f>VLOOKUP(Q10,AH6:AT13,8,0)</f>
        <v>0</v>
      </c>
      <c r="Y10" s="1">
        <f>VLOOKUP(Q10,AH6:AT13,9,0)</f>
        <v>0</v>
      </c>
      <c r="Z10" s="1">
        <f>VLOOKUP(Q10,AH6:AT13,10,0)</f>
        <v>0</v>
      </c>
      <c r="AA10" s="1">
        <f>VLOOKUP(Q10,AH6:AT13,11,0)</f>
        <v>0</v>
      </c>
      <c r="AB10" s="1">
        <f>VLOOKUP(Q10,AH6:AT13,12,0)</f>
        <v>0</v>
      </c>
      <c r="AC10" s="1">
        <f>VLOOKUP(Q10,AH6:AT13,13,0)</f>
        <v>0</v>
      </c>
      <c r="AD10" s="6"/>
      <c r="AF10" s="1">
        <v>5</v>
      </c>
      <c r="AG10" s="1">
        <f t="shared" si="0"/>
        <v>5</v>
      </c>
      <c r="AH10" s="44" t="str">
        <f>Equipes!C9</f>
        <v>ee</v>
      </c>
      <c r="AI10" s="44"/>
      <c r="AJ10" s="44"/>
      <c r="AK10" s="44"/>
      <c r="AL10" s="11">
        <f>RANK(AV10,AV6:AV13)</f>
        <v>5</v>
      </c>
      <c r="AM10" s="11">
        <f>SUMPRODUCT((F6:I33=AH10)*(BA6:BA33))+SUMPRODUCT((L6:O33=AH10)*(BB6:BB33))</f>
        <v>0</v>
      </c>
      <c r="AN10" s="11">
        <f>SUMPRODUCT((F6:I33=AH10)*(BC6:BC33))+SUMPRODUCT((L6:O33=AH10)*(BD6:BD33))</f>
        <v>0</v>
      </c>
      <c r="AO10" s="11">
        <f>SUMPRODUCT((F6:I33=AH10)*(BE6:BE33))+SUMPRODUCT((L6:O33=AH10)*(BF6:BF33))</f>
        <v>0</v>
      </c>
      <c r="AP10" s="11">
        <f>SUMPRODUCT((F6:I33=AH10)*(BG6:BG33))+SUMPRODUCT((L6:O33=AH10)*(BH6:BH33))</f>
        <v>0</v>
      </c>
      <c r="AQ10" s="11">
        <f>SUMPRODUCT((F6:I33=AH10)*(BI6:BI33))+SUMPRODUCT((L6:O33=AH10)*(BJ6:BJ33))</f>
        <v>0</v>
      </c>
      <c r="AR10" s="11">
        <f>SUMPRODUCT((F6:I33=AH10)*(BK6:BK33))+SUMPRODUCT((L6:O33=AH10)*(BL6:BL33))</f>
        <v>0</v>
      </c>
      <c r="AS10" s="11">
        <f>SUMPRODUCT((F6:I33=AH10)*(BM6:BM33))+SUMPRODUCT((L6:O33=AH10)*(BN6:BN33))</f>
        <v>0</v>
      </c>
      <c r="AT10" s="11">
        <f t="shared" si="1"/>
        <v>0</v>
      </c>
      <c r="AU10" s="1">
        <f t="shared" si="2"/>
        <v>0</v>
      </c>
      <c r="AV10" s="1">
        <f>AU10+0.0000004</f>
        <v>3.9999999999999998E-7</v>
      </c>
      <c r="AW10" s="1">
        <f t="shared" si="3"/>
        <v>0</v>
      </c>
      <c r="AX10" s="1">
        <f t="shared" si="4"/>
        <v>0</v>
      </c>
      <c r="AY10" s="1">
        <f>IF(J10="",0,IF(J10&gt;K10,Equipes!$J$3,IF('2 POULES DE 8'!J10='2 POULES DE 8'!K10,Equipes!$J$5,IF('2 POULES DE 8'!J10&lt;'2 POULES DE 8'!K10,Equipes!$J$7))))</f>
        <v>0</v>
      </c>
      <c r="AZ10" s="1">
        <f>IF(K10="",0,IF(K10&gt;J10,Equipes!$J$3,IF('2 POULES DE 8'!K10='2 POULES DE 8'!J10,Equipes!$J$5,IF('2 POULES DE 8'!K10&lt;'2 POULES DE 8'!J10,Equipes!$J$7))))</f>
        <v>0</v>
      </c>
      <c r="BA10" s="1">
        <f t="shared" si="5"/>
        <v>0</v>
      </c>
      <c r="BB10" s="1">
        <f t="shared" si="6"/>
        <v>0</v>
      </c>
      <c r="BC10" s="1">
        <f t="shared" si="7"/>
        <v>0</v>
      </c>
      <c r="BD10" s="1">
        <f t="shared" si="8"/>
        <v>0</v>
      </c>
      <c r="BE10" s="1" t="b">
        <f t="shared" si="9"/>
        <v>0</v>
      </c>
      <c r="BF10" s="1" t="b">
        <f t="shared" si="10"/>
        <v>0</v>
      </c>
      <c r="BG10" s="1" t="b">
        <f t="shared" si="11"/>
        <v>0</v>
      </c>
      <c r="BH10" s="1" t="b">
        <f t="shared" si="12"/>
        <v>0</v>
      </c>
      <c r="BI10" s="1" t="b">
        <f t="shared" si="13"/>
        <v>0</v>
      </c>
      <c r="BJ10" s="1" t="b">
        <f t="shared" si="14"/>
        <v>0</v>
      </c>
      <c r="BK10" s="1">
        <f t="shared" si="15"/>
        <v>0</v>
      </c>
      <c r="BL10" s="1">
        <f t="shared" si="16"/>
        <v>0</v>
      </c>
      <c r="BM10" s="1">
        <f t="shared" si="17"/>
        <v>0</v>
      </c>
      <c r="BN10" s="1">
        <f t="shared" si="18"/>
        <v>0</v>
      </c>
      <c r="BO10" s="1" t="str">
        <f>VLOOKUP(AF10,AG6:AK13,2,0)</f>
        <v>ee</v>
      </c>
      <c r="BP10" s="1">
        <f>VLOOKUP(BO10,AH6:AU13,14,0)</f>
        <v>0</v>
      </c>
      <c r="BQ10" s="1">
        <f>RANK(BP10,BP6:BP13)</f>
        <v>1</v>
      </c>
    </row>
    <row r="11" spans="2:69" x14ac:dyDescent="0.3">
      <c r="B11" s="5"/>
      <c r="F11" s="53" t="str">
        <f>AH9</f>
        <v>dd</v>
      </c>
      <c r="G11" s="53"/>
      <c r="H11" s="53"/>
      <c r="I11" s="53"/>
      <c r="J11" s="26"/>
      <c r="K11" s="26"/>
      <c r="L11" s="53" t="str">
        <f>AH7</f>
        <v>bb</v>
      </c>
      <c r="M11" s="53"/>
      <c r="N11" s="53"/>
      <c r="O11" s="53"/>
      <c r="Q11" s="45" t="str">
        <f>VLOOKUP(AF11,AG6:AK13,2,0)</f>
        <v>ff</v>
      </c>
      <c r="R11" s="45"/>
      <c r="S11" s="45"/>
      <c r="T11" s="45"/>
      <c r="U11" s="27">
        <f t="shared" si="19"/>
        <v>1</v>
      </c>
      <c r="V11" s="28">
        <f>VLOOKUP(Q11,AH6:AT13,6,0)</f>
        <v>0</v>
      </c>
      <c r="W11" s="1">
        <f>VLOOKUP(Q11,AH6:AT13,7,0)</f>
        <v>0</v>
      </c>
      <c r="X11" s="1">
        <f>VLOOKUP(Q11,AH6:AT13,8,0)</f>
        <v>0</v>
      </c>
      <c r="Y11" s="1">
        <f>VLOOKUP(Q11,AH6:AT13,9,0)</f>
        <v>0</v>
      </c>
      <c r="Z11" s="1">
        <f>VLOOKUP(Q11,AH6:AT13,10,0)</f>
        <v>0</v>
      </c>
      <c r="AA11" s="1">
        <f>VLOOKUP(Q11,AH6:AT13,11,0)</f>
        <v>0</v>
      </c>
      <c r="AB11" s="1">
        <f>VLOOKUP(Q11,AH6:AT13,12,0)</f>
        <v>0</v>
      </c>
      <c r="AC11" s="1">
        <f>VLOOKUP(Q11,AH6:AT13,13,0)</f>
        <v>0</v>
      </c>
      <c r="AD11" s="6"/>
      <c r="AF11" s="1">
        <v>6</v>
      </c>
      <c r="AG11" s="1">
        <f t="shared" si="0"/>
        <v>6</v>
      </c>
      <c r="AH11" s="44" t="str">
        <f>Equipes!C10</f>
        <v>ff</v>
      </c>
      <c r="AI11" s="44"/>
      <c r="AJ11" s="44"/>
      <c r="AK11" s="44"/>
      <c r="AL11" s="11">
        <f>RANK(AV11,AV6:AV13)</f>
        <v>6</v>
      </c>
      <c r="AM11" s="11">
        <f>SUMPRODUCT((F6:I33=AH11)*(BA6:BA33))+SUMPRODUCT((L6:O33=AH11)*(BB6:BB33))</f>
        <v>0</v>
      </c>
      <c r="AN11" s="11">
        <f>SUMPRODUCT((F6:I33=AH11)*(BC6:BC33))+SUMPRODUCT((L6:O33=AH11)*(BD6:BD33))</f>
        <v>0</v>
      </c>
      <c r="AO11" s="11">
        <f>SUMPRODUCT((F6:I33=AH11)*(BE6:BE33))+SUMPRODUCT((L6:O33=AH11)*(BF6:BF33))</f>
        <v>0</v>
      </c>
      <c r="AP11" s="11">
        <f>SUMPRODUCT((F6:I33=AH11)*(BG6:BG33))+SUMPRODUCT((L6:O33=AH11)*(BH6:BH33))</f>
        <v>0</v>
      </c>
      <c r="AQ11" s="11">
        <f>SUMPRODUCT((F6:I33=AH11)*(BI6:BI33))+SUMPRODUCT((L6:O33=AH11)*(BJ6:BJ33))</f>
        <v>0</v>
      </c>
      <c r="AR11" s="11">
        <f>SUMPRODUCT((F6:I33=AH11)*(BK6:BK33))+SUMPRODUCT((L6:O33=AH11)*(BL6:BL33))</f>
        <v>0</v>
      </c>
      <c r="AS11" s="11">
        <f>SUMPRODUCT((F6:I33=AH11)*(BM6:BM33))+SUMPRODUCT((L6:O33=AH11)*(BN6:BN33))</f>
        <v>0</v>
      </c>
      <c r="AT11" s="11">
        <f t="shared" si="1"/>
        <v>0</v>
      </c>
      <c r="AU11" s="1">
        <f t="shared" si="2"/>
        <v>0</v>
      </c>
      <c r="AV11" s="1">
        <f>AU11+0.0000003</f>
        <v>2.9999999999999999E-7</v>
      </c>
      <c r="AW11" s="1">
        <f t="shared" si="3"/>
        <v>0</v>
      </c>
      <c r="AX11" s="1">
        <f t="shared" si="4"/>
        <v>0</v>
      </c>
      <c r="AY11" s="1">
        <f>IF(J11="",0,IF(J11&gt;K11,Equipes!$J$3,IF('2 POULES DE 8'!J11='2 POULES DE 8'!K11,Equipes!$J$5,IF('2 POULES DE 8'!J11&lt;'2 POULES DE 8'!K11,Equipes!$J$7))))</f>
        <v>0</v>
      </c>
      <c r="AZ11" s="1">
        <f>IF(K11="",0,IF(K11&gt;J11,Equipes!$J$3,IF('2 POULES DE 8'!K11='2 POULES DE 8'!J11,Equipes!$J$5,IF('2 POULES DE 8'!K11&lt;'2 POULES DE 8'!J11,Equipes!$J$7))))</f>
        <v>0</v>
      </c>
      <c r="BA11" s="1">
        <f t="shared" si="5"/>
        <v>0</v>
      </c>
      <c r="BB11" s="1">
        <f t="shared" si="6"/>
        <v>0</v>
      </c>
      <c r="BC11" s="1">
        <f t="shared" si="7"/>
        <v>0</v>
      </c>
      <c r="BD11" s="1">
        <f t="shared" si="8"/>
        <v>0</v>
      </c>
      <c r="BE11" s="1" t="b">
        <f t="shared" si="9"/>
        <v>0</v>
      </c>
      <c r="BF11" s="1" t="b">
        <f t="shared" si="10"/>
        <v>0</v>
      </c>
      <c r="BG11" s="1" t="b">
        <f t="shared" si="11"/>
        <v>0</v>
      </c>
      <c r="BH11" s="1" t="b">
        <f t="shared" si="12"/>
        <v>0</v>
      </c>
      <c r="BI11" s="1" t="b">
        <f t="shared" si="13"/>
        <v>0</v>
      </c>
      <c r="BJ11" s="1" t="b">
        <f t="shared" si="14"/>
        <v>0</v>
      </c>
      <c r="BK11" s="1">
        <f t="shared" si="15"/>
        <v>0</v>
      </c>
      <c r="BL11" s="1">
        <f t="shared" si="16"/>
        <v>0</v>
      </c>
      <c r="BM11" s="1">
        <f t="shared" si="17"/>
        <v>0</v>
      </c>
      <c r="BN11" s="1">
        <f t="shared" si="18"/>
        <v>0</v>
      </c>
      <c r="BO11" s="1" t="str">
        <f>VLOOKUP(AF11,AG6:AK13,2,0)</f>
        <v>ff</v>
      </c>
      <c r="BP11" s="1">
        <f>VLOOKUP(BO11,AH6:AU13,14,0)</f>
        <v>0</v>
      </c>
      <c r="BQ11" s="1">
        <f>RANK(BP11,BP6:BP13)</f>
        <v>1</v>
      </c>
    </row>
    <row r="12" spans="2:69" x14ac:dyDescent="0.3">
      <c r="B12" s="5"/>
      <c r="F12" s="53" t="str">
        <f>AH11</f>
        <v>ff</v>
      </c>
      <c r="G12" s="53"/>
      <c r="H12" s="53"/>
      <c r="I12" s="53"/>
      <c r="J12" s="26"/>
      <c r="K12" s="26"/>
      <c r="L12" s="53" t="str">
        <f>AH12</f>
        <v>gg</v>
      </c>
      <c r="M12" s="53"/>
      <c r="N12" s="53"/>
      <c r="O12" s="53"/>
      <c r="Q12" s="45" t="str">
        <f>VLOOKUP(AF12,AG6:AK13,2,0)</f>
        <v>gg</v>
      </c>
      <c r="R12" s="45"/>
      <c r="S12" s="45"/>
      <c r="T12" s="45"/>
      <c r="U12" s="27">
        <f t="shared" si="19"/>
        <v>1</v>
      </c>
      <c r="V12" s="28">
        <f>VLOOKUP(Q12,AH6:AT13,6,0)</f>
        <v>0</v>
      </c>
      <c r="W12" s="1">
        <f>VLOOKUP(Q12,AH6:AT13,7,0)</f>
        <v>0</v>
      </c>
      <c r="X12" s="1">
        <f>VLOOKUP(Q12,AH6:AT13,8,0)</f>
        <v>0</v>
      </c>
      <c r="Y12" s="1">
        <f>VLOOKUP(Q12,AH6:AT13,9,0)</f>
        <v>0</v>
      </c>
      <c r="Z12" s="1">
        <f>VLOOKUP(Q12,AH6:AT13,10,0)</f>
        <v>0</v>
      </c>
      <c r="AA12" s="1">
        <f>VLOOKUP(Q12,AH6:AT13,11,0)</f>
        <v>0</v>
      </c>
      <c r="AB12" s="1">
        <f>VLOOKUP(Q12,AH6:AT13,12,0)</f>
        <v>0</v>
      </c>
      <c r="AC12" s="1">
        <f>VLOOKUP(Q12,AH6:AT13,13,0)</f>
        <v>0</v>
      </c>
      <c r="AD12" s="6"/>
      <c r="AF12" s="1">
        <v>7</v>
      </c>
      <c r="AG12" s="1">
        <f t="shared" si="0"/>
        <v>7</v>
      </c>
      <c r="AH12" s="44" t="str">
        <f>Equipes!C11</f>
        <v>gg</v>
      </c>
      <c r="AI12" s="44"/>
      <c r="AJ12" s="44"/>
      <c r="AK12" s="44"/>
      <c r="AL12" s="11">
        <f>RANK(AV12,AV6:AV13)</f>
        <v>7</v>
      </c>
      <c r="AM12" s="11">
        <f>SUMPRODUCT((F6:I33=AH12)*(BA6:BA33))+SUMPRODUCT((L6:O33=AH12)*(BB6:BB33))</f>
        <v>0</v>
      </c>
      <c r="AN12" s="11">
        <f>SUMPRODUCT((F6:I33=AH12)*(BC6:BC33))+SUMPRODUCT((L6:O33=AH12)*(BD6:BD33))</f>
        <v>0</v>
      </c>
      <c r="AO12" s="11">
        <f>SUMPRODUCT((F6:I33=AH12)*(BE6:BE33))+SUMPRODUCT((L6:O33=AH12)*(BF6:BF33))</f>
        <v>0</v>
      </c>
      <c r="AP12" s="11">
        <f>SUMPRODUCT((F6:I33=AH12)*(BG6:BG33))+SUMPRODUCT((L6:O33=AH12)*(BH6:BH33))</f>
        <v>0</v>
      </c>
      <c r="AQ12" s="11">
        <f>SUMPRODUCT((F6:I33=AH12)*(BI6:BI33))+SUMPRODUCT((L6:O33=AH12)*(BJ6:BJ33))</f>
        <v>0</v>
      </c>
      <c r="AR12" s="11">
        <f>SUMPRODUCT((F6:I33=AH12)*(BK6:BK33))+SUMPRODUCT((L6:O33=AH12)*(BL6:BL33))</f>
        <v>0</v>
      </c>
      <c r="AS12" s="11">
        <f>SUMPRODUCT((F6:I33=AH12)*(BM6:BM33))+SUMPRODUCT((L6:O33=AH12)*(BN6:BN33))</f>
        <v>0</v>
      </c>
      <c r="AT12" s="11">
        <f t="shared" si="1"/>
        <v>0</v>
      </c>
      <c r="AU12" s="1">
        <f t="shared" si="2"/>
        <v>0</v>
      </c>
      <c r="AV12" s="1">
        <f>AU12+0.0000002</f>
        <v>1.9999999999999999E-7</v>
      </c>
      <c r="AW12" s="1">
        <f t="shared" si="3"/>
        <v>0</v>
      </c>
      <c r="AX12" s="1">
        <f t="shared" si="4"/>
        <v>0</v>
      </c>
      <c r="AY12" s="1">
        <f>IF(J12="",0,IF(J12&gt;K12,Equipes!$J$3,IF('2 POULES DE 8'!J12='2 POULES DE 8'!K12,Equipes!$J$5,IF('2 POULES DE 8'!J12&lt;'2 POULES DE 8'!K12,Equipes!$J$7))))</f>
        <v>0</v>
      </c>
      <c r="AZ12" s="1">
        <f>IF(K12="",0,IF(K12&gt;J12,Equipes!$J$3,IF('2 POULES DE 8'!K12='2 POULES DE 8'!J12,Equipes!$J$5,IF('2 POULES DE 8'!K12&lt;'2 POULES DE 8'!J12,Equipes!$J$7))))</f>
        <v>0</v>
      </c>
      <c r="BA12" s="1">
        <f t="shared" si="5"/>
        <v>0</v>
      </c>
      <c r="BB12" s="1">
        <f t="shared" si="6"/>
        <v>0</v>
      </c>
      <c r="BC12" s="1">
        <f t="shared" si="7"/>
        <v>0</v>
      </c>
      <c r="BD12" s="1">
        <f t="shared" si="8"/>
        <v>0</v>
      </c>
      <c r="BE12" s="1" t="b">
        <f t="shared" si="9"/>
        <v>0</v>
      </c>
      <c r="BF12" s="1" t="b">
        <f t="shared" si="10"/>
        <v>0</v>
      </c>
      <c r="BG12" s="1" t="b">
        <f t="shared" si="11"/>
        <v>0</v>
      </c>
      <c r="BH12" s="1" t="b">
        <f t="shared" si="12"/>
        <v>0</v>
      </c>
      <c r="BI12" s="1" t="b">
        <f t="shared" si="13"/>
        <v>0</v>
      </c>
      <c r="BJ12" s="1" t="b">
        <f t="shared" si="14"/>
        <v>0</v>
      </c>
      <c r="BK12" s="1">
        <f t="shared" si="15"/>
        <v>0</v>
      </c>
      <c r="BL12" s="1">
        <f t="shared" si="16"/>
        <v>0</v>
      </c>
      <c r="BM12" s="1">
        <f t="shared" si="17"/>
        <v>0</v>
      </c>
      <c r="BN12" s="1">
        <f t="shared" si="18"/>
        <v>0</v>
      </c>
      <c r="BO12" s="1" t="str">
        <f>VLOOKUP(AF12,AG6:AK13,2,0)</f>
        <v>gg</v>
      </c>
      <c r="BP12" s="1">
        <f>VLOOKUP(BO12,AH6:AU13,14,0)</f>
        <v>0</v>
      </c>
      <c r="BQ12" s="1">
        <f>RANK(BP12,BP6:BP13)</f>
        <v>1</v>
      </c>
    </row>
    <row r="13" spans="2:69" x14ac:dyDescent="0.3">
      <c r="B13" s="5"/>
      <c r="F13" s="53" t="str">
        <f>AH13</f>
        <v>hh</v>
      </c>
      <c r="G13" s="53"/>
      <c r="H13" s="53"/>
      <c r="I13" s="53"/>
      <c r="J13" s="26"/>
      <c r="K13" s="26"/>
      <c r="L13" s="53" t="str">
        <f>AH10</f>
        <v>ee</v>
      </c>
      <c r="M13" s="53"/>
      <c r="N13" s="53"/>
      <c r="O13" s="53"/>
      <c r="Q13" s="45" t="str">
        <f>VLOOKUP(AF13,AG6:AK13,2,0)</f>
        <v>hh</v>
      </c>
      <c r="R13" s="45"/>
      <c r="S13" s="45"/>
      <c r="T13" s="45"/>
      <c r="U13" s="27">
        <f t="shared" si="19"/>
        <v>1</v>
      </c>
      <c r="V13" s="28">
        <f>VLOOKUP(Q13,AH6:AT13,6,0)</f>
        <v>0</v>
      </c>
      <c r="W13" s="1">
        <f>VLOOKUP(Q13,AH6:AT13,7,0)</f>
        <v>0</v>
      </c>
      <c r="X13" s="1">
        <f>VLOOKUP(Q13,AH6:AT13,8,0)</f>
        <v>0</v>
      </c>
      <c r="Y13" s="1">
        <f>VLOOKUP(Q13,AH6:AT13,9,0)</f>
        <v>0</v>
      </c>
      <c r="Z13" s="1">
        <f>VLOOKUP(Q13,AH6:AT13,10,0)</f>
        <v>0</v>
      </c>
      <c r="AA13" s="1">
        <f>VLOOKUP(Q13,AH6:AT13,11,0)</f>
        <v>0</v>
      </c>
      <c r="AB13" s="1">
        <f>VLOOKUP(Q13,AH6:AT13,12,0)</f>
        <v>0</v>
      </c>
      <c r="AC13" s="1">
        <f>VLOOKUP(Q13,AH7:AT14,13,0)</f>
        <v>0</v>
      </c>
      <c r="AD13" s="6"/>
      <c r="AF13" s="1">
        <v>8</v>
      </c>
      <c r="AG13" s="1">
        <f t="shared" si="0"/>
        <v>8</v>
      </c>
      <c r="AH13" s="44" t="str">
        <f>Equipes!C12</f>
        <v>hh</v>
      </c>
      <c r="AI13" s="44"/>
      <c r="AJ13" s="44"/>
      <c r="AK13" s="44"/>
      <c r="AL13" s="11">
        <f>RANK(AV13,AV6:AV13)</f>
        <v>8</v>
      </c>
      <c r="AM13" s="11">
        <f>SUMPRODUCT((F6:I33=AH13)*(BA6:BA33))+SUMPRODUCT((L6:O33=AH13)*(BB6:BB33))</f>
        <v>0</v>
      </c>
      <c r="AN13" s="11">
        <f>SUMPRODUCT((F6:I33=AH13)*(BC6:BC33))+SUMPRODUCT((L6:O33=AH13)*(BD6:BD33))</f>
        <v>0</v>
      </c>
      <c r="AO13" s="11">
        <f>SUMPRODUCT((F6:I33=AH13)*(BE6:BE33))+SUMPRODUCT((L6:O33=AH13)*(BF6:BF33))</f>
        <v>0</v>
      </c>
      <c r="AP13" s="11">
        <f>SUMPRODUCT((F6:I33=AH13)*(BG6:BG33))+SUMPRODUCT((L6:O33=AH13)*(BH6:BH33))</f>
        <v>0</v>
      </c>
      <c r="AQ13" s="11">
        <f>SUMPRODUCT((F6:I33=AH13)*(BI6:BI33))+SUMPRODUCT((L6:O33=AH13)*(BJ6:BJ33))</f>
        <v>0</v>
      </c>
      <c r="AR13" s="11">
        <f>SUMPRODUCT((F6:I33=AH13)*(BK6:BK33))+SUMPRODUCT((L6:O33=AH13)*(BL6:BL33))</f>
        <v>0</v>
      </c>
      <c r="AS13" s="11">
        <f>SUMPRODUCT((F6:I33=AH13)*(BM6:BM33))+SUMPRODUCT((L6:O33=AH13)*(BN6:BN33))</f>
        <v>0</v>
      </c>
      <c r="AT13" s="11">
        <f t="shared" si="1"/>
        <v>0</v>
      </c>
      <c r="AU13" s="1">
        <f t="shared" si="2"/>
        <v>0</v>
      </c>
      <c r="AV13" s="1">
        <f>AU13+0.0000001</f>
        <v>9.9999999999999995E-8</v>
      </c>
      <c r="AW13" s="1">
        <f t="shared" si="3"/>
        <v>0</v>
      </c>
      <c r="AX13" s="1">
        <f t="shared" si="4"/>
        <v>0</v>
      </c>
      <c r="AY13" s="1">
        <f>IF(J13="",0,IF(J13&gt;K13,Equipes!$J$3,IF('2 POULES DE 8'!J13='2 POULES DE 8'!K13,Equipes!$J$5,IF('2 POULES DE 8'!J13&lt;'2 POULES DE 8'!K13,Equipes!$J$7))))</f>
        <v>0</v>
      </c>
      <c r="AZ13" s="1">
        <f>IF(K13="",0,IF(K13&gt;J13,Equipes!$J$3,IF('2 POULES DE 8'!K13='2 POULES DE 8'!J13,Equipes!$J$5,IF('2 POULES DE 8'!K13&lt;'2 POULES DE 8'!J13,Equipes!$J$7))))</f>
        <v>0</v>
      </c>
      <c r="BA13" s="1">
        <f t="shared" si="5"/>
        <v>0</v>
      </c>
      <c r="BB13" s="1">
        <f t="shared" si="6"/>
        <v>0</v>
      </c>
      <c r="BC13" s="1">
        <f t="shared" si="7"/>
        <v>0</v>
      </c>
      <c r="BD13" s="1">
        <f t="shared" si="8"/>
        <v>0</v>
      </c>
      <c r="BE13" s="1" t="b">
        <f t="shared" si="9"/>
        <v>0</v>
      </c>
      <c r="BF13" s="1" t="b">
        <f t="shared" si="10"/>
        <v>0</v>
      </c>
      <c r="BG13" s="1" t="b">
        <f t="shared" si="11"/>
        <v>0</v>
      </c>
      <c r="BH13" s="1" t="b">
        <f t="shared" si="12"/>
        <v>0</v>
      </c>
      <c r="BI13" s="1" t="b">
        <f t="shared" si="13"/>
        <v>0</v>
      </c>
      <c r="BJ13" s="1" t="b">
        <f t="shared" si="14"/>
        <v>0</v>
      </c>
      <c r="BK13" s="1">
        <f t="shared" si="15"/>
        <v>0</v>
      </c>
      <c r="BL13" s="1">
        <f t="shared" si="16"/>
        <v>0</v>
      </c>
      <c r="BM13" s="1">
        <f t="shared" si="17"/>
        <v>0</v>
      </c>
      <c r="BN13" s="1">
        <f t="shared" si="18"/>
        <v>0</v>
      </c>
      <c r="BO13" s="1" t="str">
        <f>VLOOKUP(AF13,AG6:AK13,2,0)</f>
        <v>hh</v>
      </c>
      <c r="BP13" s="1">
        <f>VLOOKUP(BO13,AH6:AU13,14,0)</f>
        <v>0</v>
      </c>
      <c r="BQ13" s="1">
        <f>RANK(BP13,BP6:BP13)</f>
        <v>1</v>
      </c>
    </row>
    <row r="14" spans="2:69" x14ac:dyDescent="0.3">
      <c r="B14" s="5"/>
      <c r="F14" s="53" t="str">
        <f>AH7</f>
        <v>bb</v>
      </c>
      <c r="G14" s="53"/>
      <c r="H14" s="53"/>
      <c r="I14" s="53"/>
      <c r="J14" s="26"/>
      <c r="K14" s="26"/>
      <c r="L14" s="53" t="str">
        <f>AH11</f>
        <v>ff</v>
      </c>
      <c r="M14" s="53"/>
      <c r="N14" s="53"/>
      <c r="O14" s="53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7"/>
      <c r="AW14" s="1">
        <f t="shared" si="3"/>
        <v>0</v>
      </c>
      <c r="AX14" s="1">
        <f t="shared" si="4"/>
        <v>0</v>
      </c>
      <c r="AY14" s="1">
        <f>IF(J14="",0,IF(J14&gt;K14,Equipes!$J$3,IF('2 POULES DE 8'!J14='2 POULES DE 8'!K14,Equipes!$J$5,IF('2 POULES DE 8'!J14&lt;'2 POULES DE 8'!K14,Equipes!$J$7))))</f>
        <v>0</v>
      </c>
      <c r="AZ14" s="1">
        <f>IF(K14="",0,IF(K14&gt;J14,Equipes!$J$3,IF('2 POULES DE 8'!K14='2 POULES DE 8'!J14,Equipes!$J$5,IF('2 POULES DE 8'!K14&lt;'2 POULES DE 8'!J14,Equipes!$J$7))))</f>
        <v>0</v>
      </c>
      <c r="BA14" s="1">
        <f t="shared" si="5"/>
        <v>0</v>
      </c>
      <c r="BB14" s="1">
        <f t="shared" si="6"/>
        <v>0</v>
      </c>
      <c r="BC14" s="1">
        <f t="shared" si="7"/>
        <v>0</v>
      </c>
      <c r="BD14" s="1">
        <f t="shared" si="8"/>
        <v>0</v>
      </c>
      <c r="BE14" s="1" t="b">
        <f t="shared" si="9"/>
        <v>0</v>
      </c>
      <c r="BF14" s="1" t="b">
        <f t="shared" si="10"/>
        <v>0</v>
      </c>
      <c r="BG14" s="1" t="b">
        <f t="shared" si="11"/>
        <v>0</v>
      </c>
      <c r="BH14" s="1" t="b">
        <f t="shared" si="12"/>
        <v>0</v>
      </c>
      <c r="BI14" s="1" t="b">
        <f t="shared" si="13"/>
        <v>0</v>
      </c>
      <c r="BJ14" s="1" t="b">
        <f t="shared" si="14"/>
        <v>0</v>
      </c>
      <c r="BK14" s="1">
        <f t="shared" si="15"/>
        <v>0</v>
      </c>
      <c r="BL14" s="1">
        <f t="shared" si="16"/>
        <v>0</v>
      </c>
      <c r="BM14" s="1">
        <f t="shared" si="17"/>
        <v>0</v>
      </c>
      <c r="BN14" s="1">
        <f t="shared" si="18"/>
        <v>0</v>
      </c>
    </row>
    <row r="15" spans="2:69" x14ac:dyDescent="0.3">
      <c r="B15" s="5"/>
      <c r="F15" s="53" t="str">
        <f>AH9</f>
        <v>dd</v>
      </c>
      <c r="G15" s="53"/>
      <c r="H15" s="53"/>
      <c r="I15" s="53"/>
      <c r="J15" s="26"/>
      <c r="K15" s="26"/>
      <c r="L15" s="53" t="str">
        <f>AH6</f>
        <v>aa</v>
      </c>
      <c r="M15" s="53"/>
      <c r="N15" s="53"/>
      <c r="O15" s="53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7"/>
      <c r="AW15" s="1">
        <f t="shared" si="3"/>
        <v>0</v>
      </c>
      <c r="AX15" s="1">
        <f t="shared" si="4"/>
        <v>0</v>
      </c>
      <c r="AY15" s="1">
        <f>IF(J15="",0,IF(J15&gt;K15,Equipes!$J$3,IF('2 POULES DE 8'!J15='2 POULES DE 8'!K15,Equipes!$J$5,IF('2 POULES DE 8'!J15&lt;'2 POULES DE 8'!K15,Equipes!$J$7))))</f>
        <v>0</v>
      </c>
      <c r="AZ15" s="1">
        <f>IF(K15="",0,IF(K15&gt;J15,Equipes!$J$3,IF('2 POULES DE 8'!K15='2 POULES DE 8'!J15,Equipes!$J$5,IF('2 POULES DE 8'!K15&lt;'2 POULES DE 8'!J15,Equipes!$J$7))))</f>
        <v>0</v>
      </c>
      <c r="BA15" s="1">
        <f t="shared" si="5"/>
        <v>0</v>
      </c>
      <c r="BB15" s="1">
        <f t="shared" si="6"/>
        <v>0</v>
      </c>
      <c r="BC15" s="1">
        <f t="shared" si="7"/>
        <v>0</v>
      </c>
      <c r="BD15" s="1">
        <f t="shared" si="8"/>
        <v>0</v>
      </c>
      <c r="BE15" s="1" t="b">
        <f t="shared" si="9"/>
        <v>0</v>
      </c>
      <c r="BF15" s="1" t="b">
        <f t="shared" si="10"/>
        <v>0</v>
      </c>
      <c r="BG15" s="1" t="b">
        <f t="shared" si="11"/>
        <v>0</v>
      </c>
      <c r="BH15" s="1" t="b">
        <f t="shared" si="12"/>
        <v>0</v>
      </c>
      <c r="BI15" s="1" t="b">
        <f t="shared" si="13"/>
        <v>0</v>
      </c>
      <c r="BJ15" s="1" t="b">
        <f t="shared" si="14"/>
        <v>0</v>
      </c>
      <c r="BK15" s="1">
        <f t="shared" si="15"/>
        <v>0</v>
      </c>
      <c r="BL15" s="1">
        <f t="shared" si="16"/>
        <v>0</v>
      </c>
      <c r="BM15" s="1">
        <f t="shared" si="17"/>
        <v>0</v>
      </c>
      <c r="BN15" s="1">
        <f t="shared" si="18"/>
        <v>0</v>
      </c>
    </row>
    <row r="16" spans="2:69" x14ac:dyDescent="0.3">
      <c r="B16" s="5"/>
      <c r="F16" s="53" t="str">
        <f>AH10</f>
        <v>ee</v>
      </c>
      <c r="G16" s="53"/>
      <c r="H16" s="53"/>
      <c r="I16" s="53"/>
      <c r="J16" s="26"/>
      <c r="K16" s="26"/>
      <c r="L16" s="53" t="str">
        <f>AH8</f>
        <v>cc</v>
      </c>
      <c r="M16" s="53"/>
      <c r="N16" s="53"/>
      <c r="O16" s="53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7"/>
      <c r="AW16" s="1">
        <f t="shared" si="3"/>
        <v>0</v>
      </c>
      <c r="AX16" s="1">
        <f t="shared" si="4"/>
        <v>0</v>
      </c>
      <c r="AY16" s="1">
        <f>IF(J16="",0,IF(J16&gt;K16,Equipes!$J$3,IF('2 POULES DE 8'!J16='2 POULES DE 8'!K16,Equipes!$J$5,IF('2 POULES DE 8'!J16&lt;'2 POULES DE 8'!K16,Equipes!$J$7))))</f>
        <v>0</v>
      </c>
      <c r="AZ16" s="1">
        <f>IF(K16="",0,IF(K16&gt;J16,Equipes!$J$3,IF('2 POULES DE 8'!K16='2 POULES DE 8'!J16,Equipes!$J$5,IF('2 POULES DE 8'!K16&lt;'2 POULES DE 8'!J16,Equipes!$J$7))))</f>
        <v>0</v>
      </c>
      <c r="BA16" s="1">
        <f t="shared" si="5"/>
        <v>0</v>
      </c>
      <c r="BB16" s="1">
        <f t="shared" si="6"/>
        <v>0</v>
      </c>
      <c r="BC16" s="1">
        <f t="shared" si="7"/>
        <v>0</v>
      </c>
      <c r="BD16" s="1">
        <f t="shared" si="8"/>
        <v>0</v>
      </c>
      <c r="BE16" s="1" t="b">
        <f t="shared" si="9"/>
        <v>0</v>
      </c>
      <c r="BF16" s="1" t="b">
        <f t="shared" si="10"/>
        <v>0</v>
      </c>
      <c r="BG16" s="1" t="b">
        <f t="shared" si="11"/>
        <v>0</v>
      </c>
      <c r="BH16" s="1" t="b">
        <f t="shared" si="12"/>
        <v>0</v>
      </c>
      <c r="BI16" s="1" t="b">
        <f t="shared" si="13"/>
        <v>0</v>
      </c>
      <c r="BJ16" s="1" t="b">
        <f t="shared" si="14"/>
        <v>0</v>
      </c>
      <c r="BK16" s="1">
        <f t="shared" si="15"/>
        <v>0</v>
      </c>
      <c r="BL16" s="1">
        <f t="shared" si="16"/>
        <v>0</v>
      </c>
      <c r="BM16" s="1">
        <f t="shared" si="17"/>
        <v>0</v>
      </c>
      <c r="BN16" s="1">
        <f t="shared" si="18"/>
        <v>0</v>
      </c>
    </row>
    <row r="17" spans="2:66" x14ac:dyDescent="0.3">
      <c r="B17" s="5"/>
      <c r="F17" s="53" t="str">
        <f>AH12</f>
        <v>gg</v>
      </c>
      <c r="G17" s="53"/>
      <c r="H17" s="53"/>
      <c r="I17" s="53"/>
      <c r="J17" s="26"/>
      <c r="K17" s="26"/>
      <c r="L17" s="53" t="str">
        <f>AH13</f>
        <v>hh</v>
      </c>
      <c r="M17" s="53"/>
      <c r="N17" s="53"/>
      <c r="O17" s="53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7"/>
      <c r="AW17" s="1">
        <f t="shared" si="3"/>
        <v>0</v>
      </c>
      <c r="AX17" s="1">
        <f t="shared" si="4"/>
        <v>0</v>
      </c>
      <c r="AY17" s="1">
        <f>IF(J17="",0,IF(J17&gt;K17,Equipes!$J$3,IF('2 POULES DE 8'!J17='2 POULES DE 8'!K17,Equipes!$J$5,IF('2 POULES DE 8'!J17&lt;'2 POULES DE 8'!K17,Equipes!$J$7))))</f>
        <v>0</v>
      </c>
      <c r="AZ17" s="1">
        <f>IF(K17="",0,IF(K17&gt;J17,Equipes!$J$3,IF('2 POULES DE 8'!K17='2 POULES DE 8'!J17,Equipes!$J$5,IF('2 POULES DE 8'!K17&lt;'2 POULES DE 8'!J17,Equipes!$J$7))))</f>
        <v>0</v>
      </c>
      <c r="BA17" s="1">
        <f t="shared" si="5"/>
        <v>0</v>
      </c>
      <c r="BB17" s="1">
        <f t="shared" si="6"/>
        <v>0</v>
      </c>
      <c r="BC17" s="1">
        <f t="shared" si="7"/>
        <v>0</v>
      </c>
      <c r="BD17" s="1">
        <f t="shared" si="8"/>
        <v>0</v>
      </c>
      <c r="BE17" s="1" t="b">
        <f t="shared" si="9"/>
        <v>0</v>
      </c>
      <c r="BF17" s="1" t="b">
        <f t="shared" si="10"/>
        <v>0</v>
      </c>
      <c r="BG17" s="1" t="b">
        <f t="shared" si="11"/>
        <v>0</v>
      </c>
      <c r="BH17" s="1" t="b">
        <f t="shared" si="12"/>
        <v>0</v>
      </c>
      <c r="BI17" s="1" t="b">
        <f t="shared" si="13"/>
        <v>0</v>
      </c>
      <c r="BJ17" s="1" t="b">
        <f t="shared" si="14"/>
        <v>0</v>
      </c>
      <c r="BK17" s="1">
        <f t="shared" si="15"/>
        <v>0</v>
      </c>
      <c r="BL17" s="1">
        <f t="shared" si="16"/>
        <v>0</v>
      </c>
      <c r="BM17" s="1">
        <f t="shared" si="17"/>
        <v>0</v>
      </c>
      <c r="BN17" s="1">
        <f t="shared" si="18"/>
        <v>0</v>
      </c>
    </row>
    <row r="18" spans="2:66" x14ac:dyDescent="0.3">
      <c r="B18" s="5"/>
      <c r="F18" s="53" t="str">
        <f>AH6</f>
        <v>aa</v>
      </c>
      <c r="G18" s="53"/>
      <c r="H18" s="53"/>
      <c r="I18" s="53"/>
      <c r="J18" s="26"/>
      <c r="K18" s="26"/>
      <c r="L18" s="53" t="str">
        <f>AH10</f>
        <v>ee</v>
      </c>
      <c r="M18" s="53"/>
      <c r="N18" s="53"/>
      <c r="O18" s="53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7"/>
      <c r="AW18" s="1">
        <f t="shared" si="3"/>
        <v>0</v>
      </c>
      <c r="AX18" s="1">
        <f t="shared" si="4"/>
        <v>0</v>
      </c>
      <c r="AY18" s="1">
        <f>IF(J18="",0,IF(J18&gt;K18,Equipes!$J$3,IF('2 POULES DE 8'!J18='2 POULES DE 8'!K18,Equipes!$J$5,IF('2 POULES DE 8'!J18&lt;'2 POULES DE 8'!K18,Equipes!$J$7))))</f>
        <v>0</v>
      </c>
      <c r="AZ18" s="1">
        <f>IF(K18="",0,IF(K18&gt;J18,Equipes!$J$3,IF('2 POULES DE 8'!K18='2 POULES DE 8'!J18,Equipes!$J$5,IF('2 POULES DE 8'!K18&lt;'2 POULES DE 8'!J18,Equipes!$J$7))))</f>
        <v>0</v>
      </c>
      <c r="BA18" s="1">
        <f t="shared" si="5"/>
        <v>0</v>
      </c>
      <c r="BB18" s="1">
        <f t="shared" si="6"/>
        <v>0</v>
      </c>
      <c r="BC18" s="1">
        <f t="shared" si="7"/>
        <v>0</v>
      </c>
      <c r="BD18" s="1">
        <f t="shared" si="8"/>
        <v>0</v>
      </c>
      <c r="BE18" s="1" t="b">
        <f t="shared" si="9"/>
        <v>0</v>
      </c>
      <c r="BF18" s="1" t="b">
        <f t="shared" si="10"/>
        <v>0</v>
      </c>
      <c r="BG18" s="1" t="b">
        <f t="shared" si="11"/>
        <v>0</v>
      </c>
      <c r="BH18" s="1" t="b">
        <f t="shared" si="12"/>
        <v>0</v>
      </c>
      <c r="BI18" s="1" t="b">
        <f t="shared" si="13"/>
        <v>0</v>
      </c>
      <c r="BJ18" s="1" t="b">
        <f t="shared" si="14"/>
        <v>0</v>
      </c>
      <c r="BK18" s="1">
        <f t="shared" si="15"/>
        <v>0</v>
      </c>
      <c r="BL18" s="1">
        <f t="shared" si="16"/>
        <v>0</v>
      </c>
      <c r="BM18" s="1">
        <f t="shared" si="17"/>
        <v>0</v>
      </c>
      <c r="BN18" s="1">
        <f t="shared" si="18"/>
        <v>0</v>
      </c>
    </row>
    <row r="19" spans="2:66" x14ac:dyDescent="0.3">
      <c r="B19" s="5"/>
      <c r="F19" s="53" t="str">
        <f>AH8</f>
        <v>cc</v>
      </c>
      <c r="G19" s="53"/>
      <c r="H19" s="53"/>
      <c r="I19" s="53"/>
      <c r="J19" s="26"/>
      <c r="K19" s="26"/>
      <c r="L19" s="53" t="str">
        <f>AH12</f>
        <v>gg</v>
      </c>
      <c r="M19" s="53"/>
      <c r="N19" s="53"/>
      <c r="O19" s="53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7"/>
      <c r="AW19" s="1">
        <f t="shared" si="3"/>
        <v>0</v>
      </c>
      <c r="AX19" s="1">
        <f t="shared" si="4"/>
        <v>0</v>
      </c>
      <c r="AY19" s="1">
        <f>IF(J19="",0,IF(J19&gt;K19,Equipes!$J$3,IF('2 POULES DE 8'!J19='2 POULES DE 8'!K19,Equipes!$J$5,IF('2 POULES DE 8'!J19&lt;'2 POULES DE 8'!K19,Equipes!$J$7))))</f>
        <v>0</v>
      </c>
      <c r="AZ19" s="1">
        <f>IF(K19="",0,IF(K19&gt;J19,Equipes!$J$3,IF('2 POULES DE 8'!K19='2 POULES DE 8'!J19,Equipes!$J$5,IF('2 POULES DE 8'!K19&lt;'2 POULES DE 8'!J19,Equipes!$J$7))))</f>
        <v>0</v>
      </c>
      <c r="BA19" s="1">
        <f t="shared" si="5"/>
        <v>0</v>
      </c>
      <c r="BB19" s="1">
        <f t="shared" si="6"/>
        <v>0</v>
      </c>
      <c r="BC19" s="1">
        <f t="shared" si="7"/>
        <v>0</v>
      </c>
      <c r="BD19" s="1">
        <f t="shared" si="8"/>
        <v>0</v>
      </c>
      <c r="BE19" s="1" t="b">
        <f t="shared" si="9"/>
        <v>0</v>
      </c>
      <c r="BF19" s="1" t="b">
        <f t="shared" si="10"/>
        <v>0</v>
      </c>
      <c r="BG19" s="1" t="b">
        <f t="shared" si="11"/>
        <v>0</v>
      </c>
      <c r="BH19" s="1" t="b">
        <f t="shared" si="12"/>
        <v>0</v>
      </c>
      <c r="BI19" s="1" t="b">
        <f t="shared" si="13"/>
        <v>0</v>
      </c>
      <c r="BJ19" s="1" t="b">
        <f t="shared" si="14"/>
        <v>0</v>
      </c>
      <c r="BK19" s="1">
        <f t="shared" si="15"/>
        <v>0</v>
      </c>
      <c r="BL19" s="1">
        <f t="shared" si="16"/>
        <v>0</v>
      </c>
      <c r="BM19" s="1">
        <f t="shared" si="17"/>
        <v>0</v>
      </c>
      <c r="BN19" s="1">
        <f t="shared" si="18"/>
        <v>0</v>
      </c>
    </row>
    <row r="20" spans="2:66" x14ac:dyDescent="0.3">
      <c r="B20" s="5"/>
      <c r="F20" s="53" t="str">
        <f>AH11</f>
        <v>ff</v>
      </c>
      <c r="G20" s="53"/>
      <c r="H20" s="53"/>
      <c r="I20" s="53"/>
      <c r="J20" s="26"/>
      <c r="K20" s="26"/>
      <c r="L20" s="53" t="str">
        <f>AH9</f>
        <v>dd</v>
      </c>
      <c r="M20" s="53"/>
      <c r="N20" s="53"/>
      <c r="O20" s="53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7"/>
      <c r="AW20" s="1">
        <f t="shared" si="3"/>
        <v>0</v>
      </c>
      <c r="AX20" s="1">
        <f t="shared" si="4"/>
        <v>0</v>
      </c>
      <c r="AY20" s="1">
        <f>IF(J20="",0,IF(J20&gt;K20,Equipes!$J$3,IF('2 POULES DE 8'!J20='2 POULES DE 8'!K20,Equipes!$J$5,IF('2 POULES DE 8'!J20&lt;'2 POULES DE 8'!K20,Equipes!$J$7))))</f>
        <v>0</v>
      </c>
      <c r="AZ20" s="1">
        <f>IF(K20="",0,IF(K20&gt;J20,Equipes!$J$3,IF('2 POULES DE 8'!K20='2 POULES DE 8'!J20,Equipes!$J$5,IF('2 POULES DE 8'!K20&lt;'2 POULES DE 8'!J20,Equipes!$J$7))))</f>
        <v>0</v>
      </c>
      <c r="BA20" s="1">
        <f t="shared" si="5"/>
        <v>0</v>
      </c>
      <c r="BB20" s="1">
        <f t="shared" si="6"/>
        <v>0</v>
      </c>
      <c r="BC20" s="1">
        <f t="shared" si="7"/>
        <v>0</v>
      </c>
      <c r="BD20" s="1">
        <f t="shared" si="8"/>
        <v>0</v>
      </c>
      <c r="BE20" s="1" t="b">
        <f t="shared" si="9"/>
        <v>0</v>
      </c>
      <c r="BF20" s="1" t="b">
        <f t="shared" si="10"/>
        <v>0</v>
      </c>
      <c r="BG20" s="1" t="b">
        <f t="shared" si="11"/>
        <v>0</v>
      </c>
      <c r="BH20" s="1" t="b">
        <f t="shared" si="12"/>
        <v>0</v>
      </c>
      <c r="BI20" s="1" t="b">
        <f t="shared" si="13"/>
        <v>0</v>
      </c>
      <c r="BJ20" s="1" t="b">
        <f t="shared" si="14"/>
        <v>0</v>
      </c>
      <c r="BK20" s="1">
        <f t="shared" si="15"/>
        <v>0</v>
      </c>
      <c r="BL20" s="1">
        <f t="shared" si="16"/>
        <v>0</v>
      </c>
      <c r="BM20" s="1">
        <f t="shared" si="17"/>
        <v>0</v>
      </c>
      <c r="BN20" s="1">
        <f t="shared" si="18"/>
        <v>0</v>
      </c>
    </row>
    <row r="21" spans="2:66" x14ac:dyDescent="0.3">
      <c r="B21" s="5"/>
      <c r="F21" s="53" t="str">
        <f>AH13</f>
        <v>hh</v>
      </c>
      <c r="G21" s="53"/>
      <c r="H21" s="53"/>
      <c r="I21" s="53"/>
      <c r="J21" s="26"/>
      <c r="K21" s="26"/>
      <c r="L21" s="53" t="str">
        <f>AH7</f>
        <v>bb</v>
      </c>
      <c r="M21" s="53"/>
      <c r="N21" s="53"/>
      <c r="O21" s="53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7"/>
      <c r="AW21" s="1">
        <f t="shared" si="3"/>
        <v>0</v>
      </c>
      <c r="AX21" s="1">
        <f t="shared" si="4"/>
        <v>0</v>
      </c>
      <c r="AY21" s="1">
        <f>IF(J21="",0,IF(J21&gt;K21,Equipes!$J$3,IF('2 POULES DE 8'!J21='2 POULES DE 8'!K21,Equipes!$J$5,IF('2 POULES DE 8'!J21&lt;'2 POULES DE 8'!K21,Equipes!$J$7))))</f>
        <v>0</v>
      </c>
      <c r="AZ21" s="1">
        <f>IF(K21="",0,IF(K21&gt;J21,Equipes!$J$3,IF('2 POULES DE 8'!K21='2 POULES DE 8'!J21,Equipes!$J$5,IF('2 POULES DE 8'!K21&lt;'2 POULES DE 8'!J21,Equipes!$J$7))))</f>
        <v>0</v>
      </c>
      <c r="BA21" s="1">
        <f t="shared" si="5"/>
        <v>0</v>
      </c>
      <c r="BB21" s="1">
        <f t="shared" si="6"/>
        <v>0</v>
      </c>
      <c r="BC21" s="1">
        <f t="shared" si="7"/>
        <v>0</v>
      </c>
      <c r="BD21" s="1">
        <f t="shared" si="8"/>
        <v>0</v>
      </c>
      <c r="BE21" s="1" t="b">
        <f t="shared" si="9"/>
        <v>0</v>
      </c>
      <c r="BF21" s="1" t="b">
        <f t="shared" si="10"/>
        <v>0</v>
      </c>
      <c r="BG21" s="1" t="b">
        <f t="shared" si="11"/>
        <v>0</v>
      </c>
      <c r="BH21" s="1" t="b">
        <f t="shared" si="12"/>
        <v>0</v>
      </c>
      <c r="BI21" s="1" t="b">
        <f t="shared" si="13"/>
        <v>0</v>
      </c>
      <c r="BJ21" s="1" t="b">
        <f t="shared" si="14"/>
        <v>0</v>
      </c>
      <c r="BK21" s="1">
        <f t="shared" si="15"/>
        <v>0</v>
      </c>
      <c r="BL21" s="1">
        <f t="shared" si="16"/>
        <v>0</v>
      </c>
      <c r="BM21" s="1">
        <f t="shared" si="17"/>
        <v>0</v>
      </c>
      <c r="BN21" s="1">
        <f t="shared" si="18"/>
        <v>0</v>
      </c>
    </row>
    <row r="22" spans="2:66" x14ac:dyDescent="0.3">
      <c r="B22" s="5"/>
      <c r="F22" s="53" t="str">
        <f>AH7</f>
        <v>bb</v>
      </c>
      <c r="G22" s="53"/>
      <c r="H22" s="53"/>
      <c r="I22" s="53"/>
      <c r="J22" s="26"/>
      <c r="K22" s="26"/>
      <c r="L22" s="53" t="str">
        <f>AH8</f>
        <v>cc</v>
      </c>
      <c r="M22" s="53"/>
      <c r="N22" s="53"/>
      <c r="O22" s="53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7"/>
      <c r="AW22" s="1">
        <f t="shared" si="3"/>
        <v>0</v>
      </c>
      <c r="AX22" s="1">
        <f t="shared" si="4"/>
        <v>0</v>
      </c>
      <c r="AY22" s="1">
        <f>IF(J22="",0,IF(J22&gt;K22,Equipes!$J$3,IF('2 POULES DE 8'!J22='2 POULES DE 8'!K22,Equipes!$J$5,IF('2 POULES DE 8'!J22&lt;'2 POULES DE 8'!K22,Equipes!$J$7))))</f>
        <v>0</v>
      </c>
      <c r="AZ22" s="1">
        <f>IF(K22="",0,IF(K22&gt;J22,Equipes!$J$3,IF('2 POULES DE 8'!K22='2 POULES DE 8'!J22,Equipes!$J$5,IF('2 POULES DE 8'!K22&lt;'2 POULES DE 8'!J22,Equipes!$J$7))))</f>
        <v>0</v>
      </c>
      <c r="BA22" s="1">
        <f t="shared" si="5"/>
        <v>0</v>
      </c>
      <c r="BB22" s="1">
        <f t="shared" si="6"/>
        <v>0</v>
      </c>
      <c r="BC22" s="1">
        <f t="shared" si="7"/>
        <v>0</v>
      </c>
      <c r="BD22" s="1">
        <f t="shared" si="8"/>
        <v>0</v>
      </c>
      <c r="BE22" s="1" t="b">
        <f t="shared" si="9"/>
        <v>0</v>
      </c>
      <c r="BF22" s="1" t="b">
        <f t="shared" si="10"/>
        <v>0</v>
      </c>
      <c r="BG22" s="1" t="b">
        <f t="shared" si="11"/>
        <v>0</v>
      </c>
      <c r="BH22" s="1" t="b">
        <f t="shared" si="12"/>
        <v>0</v>
      </c>
      <c r="BI22" s="1" t="b">
        <f t="shared" si="13"/>
        <v>0</v>
      </c>
      <c r="BJ22" s="1" t="b">
        <f t="shared" si="14"/>
        <v>0</v>
      </c>
      <c r="BK22" s="1">
        <f t="shared" si="15"/>
        <v>0</v>
      </c>
      <c r="BL22" s="1">
        <f t="shared" si="16"/>
        <v>0</v>
      </c>
      <c r="BM22" s="1">
        <f t="shared" si="17"/>
        <v>0</v>
      </c>
      <c r="BN22" s="1">
        <f t="shared" si="18"/>
        <v>0</v>
      </c>
    </row>
    <row r="23" spans="2:66" x14ac:dyDescent="0.3">
      <c r="B23" s="5"/>
      <c r="F23" s="53" t="str">
        <f>AH9</f>
        <v>dd</v>
      </c>
      <c r="G23" s="53"/>
      <c r="H23" s="53"/>
      <c r="I23" s="53"/>
      <c r="J23" s="26"/>
      <c r="K23" s="26"/>
      <c r="L23" s="53" t="str">
        <f>AH13</f>
        <v>hh</v>
      </c>
      <c r="M23" s="53"/>
      <c r="N23" s="53"/>
      <c r="O23" s="53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7"/>
      <c r="AW23" s="1">
        <f t="shared" si="3"/>
        <v>0</v>
      </c>
      <c r="AX23" s="1">
        <f t="shared" si="4"/>
        <v>0</v>
      </c>
      <c r="AY23" s="1">
        <f>IF(J23="",0,IF(J23&gt;K23,Equipes!$J$3,IF('2 POULES DE 8'!J23='2 POULES DE 8'!K23,Equipes!$J$5,IF('2 POULES DE 8'!J23&lt;'2 POULES DE 8'!K23,Equipes!$J$7))))</f>
        <v>0</v>
      </c>
      <c r="AZ23" s="1">
        <f>IF(K23="",0,IF(K23&gt;J23,Equipes!$J$3,IF('2 POULES DE 8'!K23='2 POULES DE 8'!J23,Equipes!$J$5,IF('2 POULES DE 8'!K23&lt;'2 POULES DE 8'!J23,Equipes!$J$7))))</f>
        <v>0</v>
      </c>
      <c r="BA23" s="1">
        <f t="shared" si="5"/>
        <v>0</v>
      </c>
      <c r="BB23" s="1">
        <f t="shared" si="6"/>
        <v>0</v>
      </c>
      <c r="BC23" s="1">
        <f t="shared" si="7"/>
        <v>0</v>
      </c>
      <c r="BD23" s="1">
        <f t="shared" si="8"/>
        <v>0</v>
      </c>
      <c r="BE23" s="1" t="b">
        <f t="shared" si="9"/>
        <v>0</v>
      </c>
      <c r="BF23" s="1" t="b">
        <f t="shared" si="10"/>
        <v>0</v>
      </c>
      <c r="BG23" s="1" t="b">
        <f t="shared" si="11"/>
        <v>0</v>
      </c>
      <c r="BH23" s="1" t="b">
        <f t="shared" si="12"/>
        <v>0</v>
      </c>
      <c r="BI23" s="1" t="b">
        <f t="shared" si="13"/>
        <v>0</v>
      </c>
      <c r="BJ23" s="1" t="b">
        <f t="shared" si="14"/>
        <v>0</v>
      </c>
      <c r="BK23" s="1">
        <f t="shared" si="15"/>
        <v>0</v>
      </c>
      <c r="BL23" s="1">
        <f t="shared" si="16"/>
        <v>0</v>
      </c>
      <c r="BM23" s="1">
        <f t="shared" si="17"/>
        <v>0</v>
      </c>
      <c r="BN23" s="1">
        <f t="shared" si="18"/>
        <v>0</v>
      </c>
    </row>
    <row r="24" spans="2:66" x14ac:dyDescent="0.3">
      <c r="B24" s="5"/>
      <c r="F24" s="53" t="str">
        <f>AH11</f>
        <v>ff</v>
      </c>
      <c r="G24" s="53"/>
      <c r="H24" s="53"/>
      <c r="I24" s="53"/>
      <c r="J24" s="26"/>
      <c r="K24" s="26"/>
      <c r="L24" s="53" t="str">
        <f>AH6</f>
        <v>aa</v>
      </c>
      <c r="M24" s="53"/>
      <c r="N24" s="53"/>
      <c r="O24" s="53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7"/>
      <c r="AW24" s="1">
        <f t="shared" si="3"/>
        <v>0</v>
      </c>
      <c r="AX24" s="1">
        <f t="shared" si="4"/>
        <v>0</v>
      </c>
      <c r="AY24" s="1">
        <f>IF(J24="",0,IF(J24&gt;K24,Equipes!$J$3,IF('2 POULES DE 8'!J24='2 POULES DE 8'!K24,Equipes!$J$5,IF('2 POULES DE 8'!J24&lt;'2 POULES DE 8'!K24,Equipes!$J$7))))</f>
        <v>0</v>
      </c>
      <c r="AZ24" s="1">
        <f>IF(K24="",0,IF(K24&gt;J24,Equipes!$J$3,IF('2 POULES DE 8'!K24='2 POULES DE 8'!J24,Equipes!$J$5,IF('2 POULES DE 8'!K24&lt;'2 POULES DE 8'!J24,Equipes!$J$7))))</f>
        <v>0</v>
      </c>
      <c r="BA24" s="1">
        <f t="shared" si="5"/>
        <v>0</v>
      </c>
      <c r="BB24" s="1">
        <f t="shared" si="6"/>
        <v>0</v>
      </c>
      <c r="BC24" s="1">
        <f t="shared" si="7"/>
        <v>0</v>
      </c>
      <c r="BD24" s="1">
        <f t="shared" si="8"/>
        <v>0</v>
      </c>
      <c r="BE24" s="1" t="b">
        <f t="shared" si="9"/>
        <v>0</v>
      </c>
      <c r="BF24" s="1" t="b">
        <f t="shared" si="10"/>
        <v>0</v>
      </c>
      <c r="BG24" s="1" t="b">
        <f t="shared" si="11"/>
        <v>0</v>
      </c>
      <c r="BH24" s="1" t="b">
        <f t="shared" si="12"/>
        <v>0</v>
      </c>
      <c r="BI24" s="1" t="b">
        <f t="shared" si="13"/>
        <v>0</v>
      </c>
      <c r="BJ24" s="1" t="b">
        <f t="shared" si="14"/>
        <v>0</v>
      </c>
      <c r="BK24" s="1">
        <f t="shared" si="15"/>
        <v>0</v>
      </c>
      <c r="BL24" s="1">
        <f t="shared" si="16"/>
        <v>0</v>
      </c>
      <c r="BM24" s="1">
        <f t="shared" si="17"/>
        <v>0</v>
      </c>
      <c r="BN24" s="1">
        <f t="shared" si="18"/>
        <v>0</v>
      </c>
    </row>
    <row r="25" spans="2:66" x14ac:dyDescent="0.3">
      <c r="B25" s="5"/>
      <c r="F25" s="53" t="str">
        <f>AH12</f>
        <v>gg</v>
      </c>
      <c r="G25" s="53"/>
      <c r="H25" s="53"/>
      <c r="I25" s="53"/>
      <c r="J25" s="26"/>
      <c r="K25" s="26"/>
      <c r="L25" s="53" t="str">
        <f>AH10</f>
        <v>ee</v>
      </c>
      <c r="M25" s="53"/>
      <c r="N25" s="53"/>
      <c r="O25" s="53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7"/>
      <c r="AW25" s="1">
        <f t="shared" si="3"/>
        <v>0</v>
      </c>
      <c r="AX25" s="1">
        <f t="shared" si="4"/>
        <v>0</v>
      </c>
      <c r="AY25" s="1">
        <f>IF(J25="",0,IF(J25&gt;K25,Equipes!$J$3,IF('2 POULES DE 8'!J25='2 POULES DE 8'!K25,Equipes!$J$5,IF('2 POULES DE 8'!J25&lt;'2 POULES DE 8'!K25,Equipes!$J$7))))</f>
        <v>0</v>
      </c>
      <c r="AZ25" s="1">
        <f>IF(K25="",0,IF(K25&gt;J25,Equipes!$J$3,IF('2 POULES DE 8'!K25='2 POULES DE 8'!J25,Equipes!$J$5,IF('2 POULES DE 8'!K25&lt;'2 POULES DE 8'!J25,Equipes!$J$7))))</f>
        <v>0</v>
      </c>
      <c r="BA25" s="1">
        <f t="shared" si="5"/>
        <v>0</v>
      </c>
      <c r="BB25" s="1">
        <f t="shared" si="6"/>
        <v>0</v>
      </c>
      <c r="BC25" s="1">
        <f t="shared" si="7"/>
        <v>0</v>
      </c>
      <c r="BD25" s="1">
        <f t="shared" si="8"/>
        <v>0</v>
      </c>
      <c r="BE25" s="1" t="b">
        <f t="shared" si="9"/>
        <v>0</v>
      </c>
      <c r="BF25" s="1" t="b">
        <f t="shared" si="10"/>
        <v>0</v>
      </c>
      <c r="BG25" s="1" t="b">
        <f t="shared" si="11"/>
        <v>0</v>
      </c>
      <c r="BH25" s="1" t="b">
        <f t="shared" si="12"/>
        <v>0</v>
      </c>
      <c r="BI25" s="1" t="b">
        <f t="shared" si="13"/>
        <v>0</v>
      </c>
      <c r="BJ25" s="1" t="b">
        <f t="shared" si="14"/>
        <v>0</v>
      </c>
      <c r="BK25" s="1">
        <f t="shared" si="15"/>
        <v>0</v>
      </c>
      <c r="BL25" s="1">
        <f t="shared" si="16"/>
        <v>0</v>
      </c>
      <c r="BM25" s="1">
        <f t="shared" si="17"/>
        <v>0</v>
      </c>
      <c r="BN25" s="1">
        <f t="shared" si="18"/>
        <v>0</v>
      </c>
    </row>
    <row r="26" spans="2:66" x14ac:dyDescent="0.3">
      <c r="B26" s="5"/>
      <c r="F26" s="53" t="str">
        <f>AH6</f>
        <v>aa</v>
      </c>
      <c r="G26" s="53"/>
      <c r="H26" s="53"/>
      <c r="I26" s="53"/>
      <c r="J26" s="26"/>
      <c r="K26" s="26"/>
      <c r="L26" s="53" t="str">
        <f>AH12</f>
        <v>gg</v>
      </c>
      <c r="M26" s="53"/>
      <c r="N26" s="53"/>
      <c r="O26" s="53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7"/>
      <c r="AW26" s="1">
        <f t="shared" si="3"/>
        <v>0</v>
      </c>
      <c r="AX26" s="1">
        <f t="shared" si="4"/>
        <v>0</v>
      </c>
      <c r="AY26" s="1">
        <f>IF(J26="",0,IF(J26&gt;K26,Equipes!$J$3,IF('2 POULES DE 8'!J26='2 POULES DE 8'!K26,Equipes!$J$5,IF('2 POULES DE 8'!J26&lt;'2 POULES DE 8'!K26,Equipes!$J$7))))</f>
        <v>0</v>
      </c>
      <c r="AZ26" s="1">
        <f>IF(K26="",0,IF(K26&gt;J26,Equipes!$J$3,IF('2 POULES DE 8'!K26='2 POULES DE 8'!J26,Equipes!$J$5,IF('2 POULES DE 8'!K26&lt;'2 POULES DE 8'!J26,Equipes!$J$7))))</f>
        <v>0</v>
      </c>
      <c r="BA26" s="1">
        <f t="shared" si="5"/>
        <v>0</v>
      </c>
      <c r="BB26" s="1">
        <f t="shared" si="6"/>
        <v>0</v>
      </c>
      <c r="BC26" s="1">
        <f t="shared" si="7"/>
        <v>0</v>
      </c>
      <c r="BD26" s="1">
        <f t="shared" si="8"/>
        <v>0</v>
      </c>
      <c r="BE26" s="1" t="b">
        <f t="shared" si="9"/>
        <v>0</v>
      </c>
      <c r="BF26" s="1" t="b">
        <f t="shared" si="10"/>
        <v>0</v>
      </c>
      <c r="BG26" s="1" t="b">
        <f t="shared" si="11"/>
        <v>0</v>
      </c>
      <c r="BH26" s="1" t="b">
        <f t="shared" si="12"/>
        <v>0</v>
      </c>
      <c r="BI26" s="1" t="b">
        <f t="shared" si="13"/>
        <v>0</v>
      </c>
      <c r="BJ26" s="1" t="b">
        <f t="shared" si="14"/>
        <v>0</v>
      </c>
      <c r="BK26" s="1">
        <f t="shared" si="15"/>
        <v>0</v>
      </c>
      <c r="BL26" s="1">
        <f t="shared" si="16"/>
        <v>0</v>
      </c>
      <c r="BM26" s="1">
        <f t="shared" si="17"/>
        <v>0</v>
      </c>
      <c r="BN26" s="1">
        <f t="shared" si="18"/>
        <v>0</v>
      </c>
    </row>
    <row r="27" spans="2:66" x14ac:dyDescent="0.3">
      <c r="B27" s="5"/>
      <c r="F27" s="53" t="str">
        <f>AH8</f>
        <v>cc</v>
      </c>
      <c r="G27" s="53"/>
      <c r="H27" s="53"/>
      <c r="I27" s="53"/>
      <c r="J27" s="26"/>
      <c r="K27" s="26"/>
      <c r="L27" s="53" t="str">
        <f>AH9</f>
        <v>dd</v>
      </c>
      <c r="M27" s="53"/>
      <c r="N27" s="53"/>
      <c r="O27" s="53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7"/>
      <c r="AW27" s="1">
        <f t="shared" si="3"/>
        <v>0</v>
      </c>
      <c r="AX27" s="1">
        <f t="shared" si="4"/>
        <v>0</v>
      </c>
      <c r="AY27" s="1">
        <f>IF(J27="",0,IF(J27&gt;K27,Equipes!$J$3,IF('2 POULES DE 8'!J27='2 POULES DE 8'!K27,Equipes!$J$5,IF('2 POULES DE 8'!J27&lt;'2 POULES DE 8'!K27,Equipes!$J$7))))</f>
        <v>0</v>
      </c>
      <c r="AZ27" s="1">
        <f>IF(K27="",0,IF(K27&gt;J27,Equipes!$J$3,IF('2 POULES DE 8'!K27='2 POULES DE 8'!J27,Equipes!$J$5,IF('2 POULES DE 8'!K27&lt;'2 POULES DE 8'!J27,Equipes!$J$7))))</f>
        <v>0</v>
      </c>
      <c r="BA27" s="1">
        <f t="shared" si="5"/>
        <v>0</v>
      </c>
      <c r="BB27" s="1">
        <f t="shared" si="6"/>
        <v>0</v>
      </c>
      <c r="BC27" s="1">
        <f t="shared" si="7"/>
        <v>0</v>
      </c>
      <c r="BD27" s="1">
        <f t="shared" si="8"/>
        <v>0</v>
      </c>
      <c r="BE27" s="1" t="b">
        <f t="shared" si="9"/>
        <v>0</v>
      </c>
      <c r="BF27" s="1" t="b">
        <f t="shared" si="10"/>
        <v>0</v>
      </c>
      <c r="BG27" s="1" t="b">
        <f t="shared" si="11"/>
        <v>0</v>
      </c>
      <c r="BH27" s="1" t="b">
        <f t="shared" si="12"/>
        <v>0</v>
      </c>
      <c r="BI27" s="1" t="b">
        <f t="shared" si="13"/>
        <v>0</v>
      </c>
      <c r="BJ27" s="1" t="b">
        <f t="shared" si="14"/>
        <v>0</v>
      </c>
      <c r="BK27" s="1">
        <f t="shared" si="15"/>
        <v>0</v>
      </c>
      <c r="BL27" s="1">
        <f t="shared" si="16"/>
        <v>0</v>
      </c>
      <c r="BM27" s="1">
        <f t="shared" si="17"/>
        <v>0</v>
      </c>
      <c r="BN27" s="1">
        <f t="shared" si="18"/>
        <v>0</v>
      </c>
    </row>
    <row r="28" spans="2:66" x14ac:dyDescent="0.3">
      <c r="B28" s="5"/>
      <c r="F28" s="53" t="str">
        <f>AH10</f>
        <v>ee</v>
      </c>
      <c r="G28" s="53"/>
      <c r="H28" s="53"/>
      <c r="I28" s="53"/>
      <c r="J28" s="26"/>
      <c r="K28" s="26"/>
      <c r="L28" s="53" t="str">
        <f>AH7</f>
        <v>bb</v>
      </c>
      <c r="M28" s="53"/>
      <c r="N28" s="53"/>
      <c r="O28" s="53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7"/>
      <c r="AW28" s="1">
        <f t="shared" si="3"/>
        <v>0</v>
      </c>
      <c r="AX28" s="1">
        <f t="shared" si="4"/>
        <v>0</v>
      </c>
      <c r="AY28" s="1">
        <f>IF(J28="",0,IF(J28&gt;K28,Equipes!$J$3,IF('2 POULES DE 8'!J28='2 POULES DE 8'!K28,Equipes!$J$5,IF('2 POULES DE 8'!J28&lt;'2 POULES DE 8'!K28,Equipes!$J$7))))</f>
        <v>0</v>
      </c>
      <c r="AZ28" s="1">
        <f>IF(K28="",0,IF(K28&gt;J28,Equipes!$J$3,IF('2 POULES DE 8'!K28='2 POULES DE 8'!J28,Equipes!$J$5,IF('2 POULES DE 8'!K28&lt;'2 POULES DE 8'!J28,Equipes!$J$7))))</f>
        <v>0</v>
      </c>
      <c r="BA28" s="1">
        <f t="shared" si="5"/>
        <v>0</v>
      </c>
      <c r="BB28" s="1">
        <f t="shared" si="6"/>
        <v>0</v>
      </c>
      <c r="BC28" s="1">
        <f t="shared" si="7"/>
        <v>0</v>
      </c>
      <c r="BD28" s="1">
        <f t="shared" si="8"/>
        <v>0</v>
      </c>
      <c r="BE28" s="1" t="b">
        <f t="shared" si="9"/>
        <v>0</v>
      </c>
      <c r="BF28" s="1" t="b">
        <f t="shared" si="10"/>
        <v>0</v>
      </c>
      <c r="BG28" s="1" t="b">
        <f t="shared" si="11"/>
        <v>0</v>
      </c>
      <c r="BH28" s="1" t="b">
        <f t="shared" si="12"/>
        <v>0</v>
      </c>
      <c r="BI28" s="1" t="b">
        <f t="shared" si="13"/>
        <v>0</v>
      </c>
      <c r="BJ28" s="1" t="b">
        <f t="shared" si="14"/>
        <v>0</v>
      </c>
      <c r="BK28" s="1">
        <f t="shared" si="15"/>
        <v>0</v>
      </c>
      <c r="BL28" s="1">
        <f t="shared" si="16"/>
        <v>0</v>
      </c>
      <c r="BM28" s="1">
        <f t="shared" si="17"/>
        <v>0</v>
      </c>
      <c r="BN28" s="1">
        <f t="shared" si="18"/>
        <v>0</v>
      </c>
    </row>
    <row r="29" spans="2:66" x14ac:dyDescent="0.3">
      <c r="B29" s="5"/>
      <c r="F29" s="53" t="str">
        <f>AH13</f>
        <v>hh</v>
      </c>
      <c r="G29" s="53"/>
      <c r="H29" s="53"/>
      <c r="I29" s="53"/>
      <c r="J29" s="26"/>
      <c r="K29" s="26"/>
      <c r="L29" s="53" t="str">
        <f>AH11</f>
        <v>ff</v>
      </c>
      <c r="M29" s="53"/>
      <c r="N29" s="53"/>
      <c r="O29" s="53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7"/>
      <c r="AW29" s="1">
        <f t="shared" si="3"/>
        <v>0</v>
      </c>
      <c r="AX29" s="1">
        <f t="shared" si="4"/>
        <v>0</v>
      </c>
      <c r="AY29" s="1">
        <f>IF(J29="",0,IF(J29&gt;K29,Equipes!$J$3,IF('2 POULES DE 8'!J29='2 POULES DE 8'!K29,Equipes!$J$5,IF('2 POULES DE 8'!J29&lt;'2 POULES DE 8'!K29,Equipes!$J$7))))</f>
        <v>0</v>
      </c>
      <c r="AZ29" s="1">
        <f>IF(K29="",0,IF(K29&gt;J29,Equipes!$J$3,IF('2 POULES DE 8'!K29='2 POULES DE 8'!J29,Equipes!$J$5,IF('2 POULES DE 8'!K29&lt;'2 POULES DE 8'!J29,Equipes!$J$7))))</f>
        <v>0</v>
      </c>
      <c r="BA29" s="1">
        <f t="shared" si="5"/>
        <v>0</v>
      </c>
      <c r="BB29" s="1">
        <f t="shared" si="6"/>
        <v>0</v>
      </c>
      <c r="BC29" s="1">
        <f t="shared" si="7"/>
        <v>0</v>
      </c>
      <c r="BD29" s="1">
        <f t="shared" si="8"/>
        <v>0</v>
      </c>
      <c r="BE29" s="1" t="b">
        <f t="shared" si="9"/>
        <v>0</v>
      </c>
      <c r="BF29" s="1" t="b">
        <f t="shared" si="10"/>
        <v>0</v>
      </c>
      <c r="BG29" s="1" t="b">
        <f t="shared" si="11"/>
        <v>0</v>
      </c>
      <c r="BH29" s="1" t="b">
        <f t="shared" si="12"/>
        <v>0</v>
      </c>
      <c r="BI29" s="1" t="b">
        <f t="shared" si="13"/>
        <v>0</v>
      </c>
      <c r="BJ29" s="1" t="b">
        <f t="shared" si="14"/>
        <v>0</v>
      </c>
      <c r="BK29" s="1">
        <f t="shared" si="15"/>
        <v>0</v>
      </c>
      <c r="BL29" s="1">
        <f t="shared" si="16"/>
        <v>0</v>
      </c>
      <c r="BM29" s="1">
        <f t="shared" si="17"/>
        <v>0</v>
      </c>
      <c r="BN29" s="1">
        <f t="shared" si="18"/>
        <v>0</v>
      </c>
    </row>
    <row r="30" spans="2:66" x14ac:dyDescent="0.3">
      <c r="B30" s="5"/>
      <c r="F30" s="53" t="str">
        <f>AH7</f>
        <v>bb</v>
      </c>
      <c r="G30" s="53"/>
      <c r="H30" s="53"/>
      <c r="I30" s="53"/>
      <c r="J30" s="26"/>
      <c r="K30" s="26"/>
      <c r="L30" s="53" t="str">
        <f>AH12</f>
        <v>gg</v>
      </c>
      <c r="M30" s="53"/>
      <c r="N30" s="53"/>
      <c r="O30" s="53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7"/>
      <c r="AW30" s="1">
        <f t="shared" si="3"/>
        <v>0</v>
      </c>
      <c r="AX30" s="1">
        <f t="shared" si="4"/>
        <v>0</v>
      </c>
      <c r="AY30" s="1">
        <f>IF(J30="",0,IF(J30&gt;K30,Equipes!$J$3,IF('2 POULES DE 8'!J30='2 POULES DE 8'!K30,Equipes!$J$5,IF('2 POULES DE 8'!J30&lt;'2 POULES DE 8'!K30,Equipes!$J$7))))</f>
        <v>0</v>
      </c>
      <c r="AZ30" s="1">
        <f>IF(K30="",0,IF(K30&gt;J30,Equipes!$J$3,IF('2 POULES DE 8'!K30='2 POULES DE 8'!J30,Equipes!$J$5,IF('2 POULES DE 8'!K30&lt;'2 POULES DE 8'!J30,Equipes!$J$7))))</f>
        <v>0</v>
      </c>
      <c r="BA30" s="1">
        <f t="shared" si="5"/>
        <v>0</v>
      </c>
      <c r="BB30" s="1">
        <f t="shared" si="6"/>
        <v>0</v>
      </c>
      <c r="BC30" s="1">
        <f t="shared" si="7"/>
        <v>0</v>
      </c>
      <c r="BD30" s="1">
        <f t="shared" si="8"/>
        <v>0</v>
      </c>
      <c r="BE30" s="1" t="b">
        <f t="shared" si="9"/>
        <v>0</v>
      </c>
      <c r="BF30" s="1" t="b">
        <f t="shared" si="10"/>
        <v>0</v>
      </c>
      <c r="BG30" s="1" t="b">
        <f t="shared" si="11"/>
        <v>0</v>
      </c>
      <c r="BH30" s="1" t="b">
        <f t="shared" si="12"/>
        <v>0</v>
      </c>
      <c r="BI30" s="1" t="b">
        <f t="shared" si="13"/>
        <v>0</v>
      </c>
      <c r="BJ30" s="1" t="b">
        <f t="shared" si="14"/>
        <v>0</v>
      </c>
      <c r="BK30" s="1">
        <f t="shared" si="15"/>
        <v>0</v>
      </c>
      <c r="BL30" s="1">
        <f t="shared" si="16"/>
        <v>0</v>
      </c>
      <c r="BM30" s="1">
        <f t="shared" si="17"/>
        <v>0</v>
      </c>
      <c r="BN30" s="1">
        <f t="shared" si="18"/>
        <v>0</v>
      </c>
    </row>
    <row r="31" spans="2:66" x14ac:dyDescent="0.3">
      <c r="B31" s="5"/>
      <c r="F31" s="53" t="str">
        <f>AH9</f>
        <v>dd</v>
      </c>
      <c r="G31" s="53"/>
      <c r="H31" s="53"/>
      <c r="I31" s="53"/>
      <c r="J31" s="26"/>
      <c r="K31" s="26"/>
      <c r="L31" s="53" t="str">
        <f>AH10</f>
        <v>ee</v>
      </c>
      <c r="M31" s="53"/>
      <c r="N31" s="53"/>
      <c r="O31" s="53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7"/>
      <c r="AW31" s="1">
        <f t="shared" si="3"/>
        <v>0</v>
      </c>
      <c r="AX31" s="1">
        <f t="shared" si="4"/>
        <v>0</v>
      </c>
      <c r="AY31" s="1">
        <f>IF(J31="",0,IF(J31&gt;K31,Equipes!$J$3,IF('2 POULES DE 8'!J31='2 POULES DE 8'!K31,Equipes!$J$5,IF('2 POULES DE 8'!J31&lt;'2 POULES DE 8'!K31,Equipes!$J$7))))</f>
        <v>0</v>
      </c>
      <c r="AZ31" s="1">
        <f>IF(K31="",0,IF(K31&gt;J31,Equipes!$J$3,IF('2 POULES DE 8'!K31='2 POULES DE 8'!J31,Equipes!$J$5,IF('2 POULES DE 8'!K31&lt;'2 POULES DE 8'!J31,Equipes!$J$7))))</f>
        <v>0</v>
      </c>
      <c r="BA31" s="1">
        <f t="shared" si="5"/>
        <v>0</v>
      </c>
      <c r="BB31" s="1">
        <f t="shared" si="6"/>
        <v>0</v>
      </c>
      <c r="BC31" s="1">
        <f t="shared" si="7"/>
        <v>0</v>
      </c>
      <c r="BD31" s="1">
        <f t="shared" si="8"/>
        <v>0</v>
      </c>
      <c r="BE31" s="1" t="b">
        <f t="shared" si="9"/>
        <v>0</v>
      </c>
      <c r="BF31" s="1" t="b">
        <f t="shared" si="10"/>
        <v>0</v>
      </c>
      <c r="BG31" s="1" t="b">
        <f t="shared" si="11"/>
        <v>0</v>
      </c>
      <c r="BH31" s="1" t="b">
        <f t="shared" si="12"/>
        <v>0</v>
      </c>
      <c r="BI31" s="1" t="b">
        <f t="shared" si="13"/>
        <v>0</v>
      </c>
      <c r="BJ31" s="1" t="b">
        <f t="shared" si="14"/>
        <v>0</v>
      </c>
      <c r="BK31" s="1">
        <f t="shared" si="15"/>
        <v>0</v>
      </c>
      <c r="BL31" s="1">
        <f t="shared" si="16"/>
        <v>0</v>
      </c>
      <c r="BM31" s="1">
        <f t="shared" si="17"/>
        <v>0</v>
      </c>
      <c r="BN31" s="1">
        <f t="shared" si="18"/>
        <v>0</v>
      </c>
    </row>
    <row r="32" spans="2:66" x14ac:dyDescent="0.3">
      <c r="B32" s="5"/>
      <c r="F32" s="53" t="str">
        <f>AH11</f>
        <v>ff</v>
      </c>
      <c r="G32" s="53"/>
      <c r="H32" s="53"/>
      <c r="I32" s="53"/>
      <c r="J32" s="26"/>
      <c r="K32" s="26"/>
      <c r="L32" s="53" t="str">
        <f>AH8</f>
        <v>cc</v>
      </c>
      <c r="M32" s="53"/>
      <c r="N32" s="53"/>
      <c r="O32" s="53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7"/>
      <c r="AW32" s="1">
        <f t="shared" si="3"/>
        <v>0</v>
      </c>
      <c r="AX32" s="1">
        <f t="shared" si="4"/>
        <v>0</v>
      </c>
      <c r="AY32" s="1">
        <f>IF(J32="",0,IF(J32&gt;K32,Equipes!$J$3,IF('2 POULES DE 8'!J32='2 POULES DE 8'!K32,Equipes!$J$5,IF('2 POULES DE 8'!J32&lt;'2 POULES DE 8'!K32,Equipes!$J$7))))</f>
        <v>0</v>
      </c>
      <c r="AZ32" s="1">
        <f>IF(K32="",0,IF(K32&gt;J32,Equipes!$J$3,IF('2 POULES DE 8'!K32='2 POULES DE 8'!J32,Equipes!$J$5,IF('2 POULES DE 8'!K32&lt;'2 POULES DE 8'!J32,Equipes!$J$7))))</f>
        <v>0</v>
      </c>
      <c r="BA32" s="1">
        <f t="shared" si="5"/>
        <v>0</v>
      </c>
      <c r="BB32" s="1">
        <f t="shared" si="6"/>
        <v>0</v>
      </c>
      <c r="BC32" s="1">
        <f t="shared" si="7"/>
        <v>0</v>
      </c>
      <c r="BD32" s="1">
        <f t="shared" si="8"/>
        <v>0</v>
      </c>
      <c r="BE32" s="1" t="b">
        <f t="shared" si="9"/>
        <v>0</v>
      </c>
      <c r="BF32" s="1" t="b">
        <f t="shared" si="10"/>
        <v>0</v>
      </c>
      <c r="BG32" s="1" t="b">
        <f t="shared" si="11"/>
        <v>0</v>
      </c>
      <c r="BH32" s="1" t="b">
        <f t="shared" si="12"/>
        <v>0</v>
      </c>
      <c r="BI32" s="1" t="b">
        <f t="shared" si="13"/>
        <v>0</v>
      </c>
      <c r="BJ32" s="1" t="b">
        <f t="shared" si="14"/>
        <v>0</v>
      </c>
      <c r="BK32" s="1">
        <f t="shared" si="15"/>
        <v>0</v>
      </c>
      <c r="BL32" s="1">
        <f t="shared" si="16"/>
        <v>0</v>
      </c>
      <c r="BM32" s="1">
        <f t="shared" si="17"/>
        <v>0</v>
      </c>
      <c r="BN32" s="1">
        <f t="shared" si="18"/>
        <v>0</v>
      </c>
    </row>
    <row r="33" spans="2:69" x14ac:dyDescent="0.3">
      <c r="B33" s="5"/>
      <c r="F33" s="53" t="str">
        <f>AH13</f>
        <v>hh</v>
      </c>
      <c r="G33" s="53"/>
      <c r="H33" s="53"/>
      <c r="I33" s="53"/>
      <c r="J33" s="26"/>
      <c r="K33" s="26"/>
      <c r="L33" s="53" t="str">
        <f>AH6</f>
        <v>aa</v>
      </c>
      <c r="M33" s="53"/>
      <c r="N33" s="53"/>
      <c r="O33" s="53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7"/>
      <c r="AW33" s="1">
        <f t="shared" si="3"/>
        <v>0</v>
      </c>
      <c r="AX33" s="1">
        <f t="shared" si="4"/>
        <v>0</v>
      </c>
      <c r="AY33" s="1">
        <f>IF(J33="",0,IF(J33&gt;K33,Equipes!$J$3,IF('2 POULES DE 8'!J33='2 POULES DE 8'!K33,Equipes!$J$5,IF('2 POULES DE 8'!J33&lt;'2 POULES DE 8'!K33,Equipes!$J$7))))</f>
        <v>0</v>
      </c>
      <c r="AZ33" s="1">
        <f>IF(K33="",0,IF(K33&gt;J33,Equipes!$J$3,IF('2 POULES DE 8'!K33='2 POULES DE 8'!J33,Equipes!$J$5,IF('2 POULES DE 8'!K33&lt;'2 POULES DE 8'!J33,Equipes!$J$7))))</f>
        <v>0</v>
      </c>
      <c r="BA33" s="1">
        <f t="shared" si="5"/>
        <v>0</v>
      </c>
      <c r="BB33" s="1">
        <f t="shared" si="6"/>
        <v>0</v>
      </c>
      <c r="BC33" s="1">
        <f t="shared" si="7"/>
        <v>0</v>
      </c>
      <c r="BD33" s="1">
        <f t="shared" si="8"/>
        <v>0</v>
      </c>
      <c r="BE33" s="1" t="b">
        <f t="shared" si="9"/>
        <v>0</v>
      </c>
      <c r="BF33" s="1" t="b">
        <f t="shared" si="10"/>
        <v>0</v>
      </c>
      <c r="BG33" s="1" t="b">
        <f t="shared" si="11"/>
        <v>0</v>
      </c>
      <c r="BH33" s="1" t="b">
        <f t="shared" si="12"/>
        <v>0</v>
      </c>
      <c r="BI33" s="1" t="b">
        <f t="shared" si="13"/>
        <v>0</v>
      </c>
      <c r="BJ33" s="1" t="b">
        <f t="shared" si="14"/>
        <v>0</v>
      </c>
      <c r="BK33" s="1">
        <f t="shared" si="15"/>
        <v>0</v>
      </c>
      <c r="BL33" s="1">
        <f t="shared" si="16"/>
        <v>0</v>
      </c>
      <c r="BM33" s="1">
        <f t="shared" si="17"/>
        <v>0</v>
      </c>
      <c r="BN33" s="1">
        <f t="shared" si="18"/>
        <v>0</v>
      </c>
    </row>
    <row r="34" spans="2:69" ht="15" thickBot="1" x14ac:dyDescent="0.35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9"/>
    </row>
    <row r="36" spans="2:69" ht="15" thickBot="1" x14ac:dyDescent="0.35"/>
    <row r="37" spans="2:69" x14ac:dyDescent="0.3"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4"/>
    </row>
    <row r="38" spans="2:69" x14ac:dyDescent="0.3">
      <c r="B38" s="5"/>
      <c r="C38" s="54" t="s">
        <v>43</v>
      </c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 t="s">
        <v>1</v>
      </c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6"/>
      <c r="AH38" s="50" t="s">
        <v>1</v>
      </c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</row>
    <row r="39" spans="2:69" x14ac:dyDescent="0.3">
      <c r="B39" s="5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6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</row>
    <row r="40" spans="2:69" x14ac:dyDescent="0.3">
      <c r="B40" s="5"/>
      <c r="C40" s="9" t="s">
        <v>2</v>
      </c>
      <c r="D40" s="9" t="s">
        <v>3</v>
      </c>
      <c r="E40" s="9" t="s">
        <v>4</v>
      </c>
      <c r="F40" s="52" t="s">
        <v>5</v>
      </c>
      <c r="G40" s="52"/>
      <c r="H40" s="52"/>
      <c r="I40" s="52"/>
      <c r="J40" s="9" t="s">
        <v>6</v>
      </c>
      <c r="K40" s="9" t="s">
        <v>6</v>
      </c>
      <c r="L40" s="52" t="s">
        <v>5</v>
      </c>
      <c r="M40" s="52"/>
      <c r="N40" s="52"/>
      <c r="O40" s="52"/>
      <c r="P40" s="9" t="s">
        <v>4</v>
      </c>
      <c r="Q40" s="52" t="s">
        <v>5</v>
      </c>
      <c r="R40" s="52"/>
      <c r="S40" s="52"/>
      <c r="T40" s="52"/>
      <c r="U40" s="9" t="s">
        <v>7</v>
      </c>
      <c r="V40" s="9" t="s">
        <v>8</v>
      </c>
      <c r="W40" s="9" t="s">
        <v>9</v>
      </c>
      <c r="X40" s="9" t="s">
        <v>10</v>
      </c>
      <c r="Y40" s="9" t="s">
        <v>11</v>
      </c>
      <c r="Z40" s="9" t="s">
        <v>12</v>
      </c>
      <c r="AA40" s="9" t="s">
        <v>13</v>
      </c>
      <c r="AB40" s="9" t="s">
        <v>14</v>
      </c>
      <c r="AC40" s="9" t="s">
        <v>15</v>
      </c>
      <c r="AD40" s="6"/>
      <c r="AG40" s="1" t="s">
        <v>16</v>
      </c>
      <c r="AH40" s="51" t="s">
        <v>5</v>
      </c>
      <c r="AI40" s="51"/>
      <c r="AJ40" s="51"/>
      <c r="AK40" s="51"/>
      <c r="AL40" s="10" t="s">
        <v>7</v>
      </c>
      <c r="AM40" s="10" t="s">
        <v>8</v>
      </c>
      <c r="AN40" s="10" t="s">
        <v>9</v>
      </c>
      <c r="AO40" s="10" t="s">
        <v>10</v>
      </c>
      <c r="AP40" s="10" t="s">
        <v>11</v>
      </c>
      <c r="AQ40" s="10" t="s">
        <v>12</v>
      </c>
      <c r="AR40" s="10" t="s">
        <v>13</v>
      </c>
      <c r="AS40" s="10" t="s">
        <v>14</v>
      </c>
      <c r="AT40" s="10" t="s">
        <v>15</v>
      </c>
      <c r="AU40" s="1" t="s">
        <v>34</v>
      </c>
      <c r="AV40" s="1" t="s">
        <v>34</v>
      </c>
      <c r="AW40" s="1" t="s">
        <v>12</v>
      </c>
      <c r="AX40" s="1" t="s">
        <v>12</v>
      </c>
      <c r="AY40" s="1" t="s">
        <v>35</v>
      </c>
      <c r="AZ40" s="1" t="s">
        <v>35</v>
      </c>
      <c r="BA40" s="1" t="s">
        <v>36</v>
      </c>
      <c r="BB40" s="1" t="s">
        <v>36</v>
      </c>
      <c r="BC40" s="1" t="s">
        <v>9</v>
      </c>
      <c r="BD40" s="1" t="s">
        <v>9</v>
      </c>
      <c r="BE40" s="1" t="s">
        <v>10</v>
      </c>
      <c r="BF40" s="1" t="s">
        <v>10</v>
      </c>
      <c r="BG40" s="1" t="s">
        <v>11</v>
      </c>
      <c r="BH40" s="1" t="s">
        <v>11</v>
      </c>
      <c r="BI40" s="1" t="s">
        <v>12</v>
      </c>
      <c r="BJ40" s="1" t="s">
        <v>12</v>
      </c>
      <c r="BK40" s="1" t="s">
        <v>37</v>
      </c>
      <c r="BL40" s="1" t="s">
        <v>37</v>
      </c>
      <c r="BM40" s="1" t="s">
        <v>38</v>
      </c>
      <c r="BN40" s="1" t="s">
        <v>38</v>
      </c>
      <c r="BO40" s="1" t="s">
        <v>5</v>
      </c>
      <c r="BP40" s="1" t="s">
        <v>34</v>
      </c>
      <c r="BQ40" s="1" t="s">
        <v>16</v>
      </c>
    </row>
    <row r="41" spans="2:69" x14ac:dyDescent="0.3">
      <c r="B41" s="5"/>
      <c r="F41" s="53" t="str">
        <f>AH42</f>
        <v>jj</v>
      </c>
      <c r="G41" s="53"/>
      <c r="H41" s="53"/>
      <c r="I41" s="53"/>
      <c r="J41" s="26"/>
      <c r="K41" s="26"/>
      <c r="L41" s="53" t="str">
        <f>AH41</f>
        <v>ii</v>
      </c>
      <c r="M41" s="53"/>
      <c r="N41" s="53"/>
      <c r="O41" s="53"/>
      <c r="Q41" s="45" t="str">
        <f>VLOOKUP(AF41,AG41:AK48,2,0)</f>
        <v>ii</v>
      </c>
      <c r="R41" s="45"/>
      <c r="S41" s="45"/>
      <c r="T41" s="45"/>
      <c r="U41" s="27">
        <v>1</v>
      </c>
      <c r="V41" s="28">
        <f>VLOOKUP(Q41,AH41:AT48,6,0)</f>
        <v>0</v>
      </c>
      <c r="W41" s="1">
        <f>VLOOKUP(Q41,AH41:AT48,7,0)</f>
        <v>0</v>
      </c>
      <c r="X41" s="1">
        <f>VLOOKUP(Q41,AH41:AT48,8,0)</f>
        <v>0</v>
      </c>
      <c r="Y41" s="1">
        <f>VLOOKUP(Q41,AH41:AT48,9,0)</f>
        <v>0</v>
      </c>
      <c r="Z41" s="1">
        <f>VLOOKUP(Q41,AH41:AT48,10,0)</f>
        <v>0</v>
      </c>
      <c r="AA41" s="1">
        <f>VLOOKUP(Q41,AH41:AT48,11,0)</f>
        <v>0</v>
      </c>
      <c r="AB41" s="1">
        <f>VLOOKUP(Q41,AH41:AT48,12,0)</f>
        <v>0</v>
      </c>
      <c r="AC41" s="1">
        <f>VLOOKUP(Q41,AH41:AT48,13,0)</f>
        <v>0</v>
      </c>
      <c r="AD41" s="6"/>
      <c r="AF41" s="1">
        <v>1</v>
      </c>
      <c r="AG41" s="1">
        <f>AL41</f>
        <v>1</v>
      </c>
      <c r="AH41" s="44" t="str">
        <f>Equipes!E5</f>
        <v>ii</v>
      </c>
      <c r="AI41" s="44"/>
      <c r="AJ41" s="44"/>
      <c r="AK41" s="44"/>
      <c r="AL41" s="11">
        <f>RANK(AV41,AV41:AV48)</f>
        <v>1</v>
      </c>
      <c r="AM41" s="11">
        <f>SUMPRODUCT((F41:I68=AH41)*(BA41:BA68))+SUMPRODUCT((L41:O68=AH41)*(BB41:BB68))</f>
        <v>0</v>
      </c>
      <c r="AN41" s="11">
        <f>SUMPRODUCT((F41:I68=AH41)*(BC41:BC68))+SUMPRODUCT((L41:O68=AH41)*(BD41:BD68))</f>
        <v>0</v>
      </c>
      <c r="AO41" s="11">
        <f>SUMPRODUCT((F41:I68=AH41)*(BE41:BE68))+SUMPRODUCT((L41:O68=AH41)*(BF41:BF68))</f>
        <v>0</v>
      </c>
      <c r="AP41" s="11">
        <f>SUMPRODUCT((F41:I68=AH41)*(BG41:BG68))+SUMPRODUCT((L41:O68=AH41)*(BH41:BH68))</f>
        <v>0</v>
      </c>
      <c r="AQ41" s="11">
        <f>SUMPRODUCT((F41:I68=AH41)*(BI41:BI68))+SUMPRODUCT((L41:O68=AH41)*(BJ41:BJ68))</f>
        <v>0</v>
      </c>
      <c r="AR41" s="11">
        <f>SUMPRODUCT((F41:I68=AH41)*(BK41:BK68))+SUMPRODUCT((L41:O68=AH41)*(BL41:BL68))</f>
        <v>0</v>
      </c>
      <c r="AS41" s="11">
        <f>SUMPRODUCT((F41:I68=AH41)*(BM41:BM68))+SUMPRODUCT((L41:O68=AH41)*(BN41:BN68))</f>
        <v>0</v>
      </c>
      <c r="AT41" s="11">
        <f>AR41-AS41</f>
        <v>0</v>
      </c>
      <c r="AU41" s="1">
        <f>SUM(AM41*1000+(AT41)/100+(AR41)/1000)</f>
        <v>0</v>
      </c>
      <c r="AV41" s="1">
        <f>AU41+0.0000008</f>
        <v>7.9999999999999996E-7</v>
      </c>
      <c r="AW41" s="1">
        <f>E41</f>
        <v>0</v>
      </c>
      <c r="AX41" s="1">
        <f>P41</f>
        <v>0</v>
      </c>
      <c r="AY41" s="1">
        <f>IF(J41="",0,IF(J41&gt;K41,Equipes!$J$3,IF('2 POULES DE 8'!J41='2 POULES DE 8'!K41,Equipes!$J$5,IF('2 POULES DE 8'!J41&lt;'2 POULES DE 8'!K41,Equipes!$J$7))))</f>
        <v>0</v>
      </c>
      <c r="AZ41" s="1">
        <f>IF(K41="",0,IF(K41&gt;J41,Equipes!$J$3,IF('2 POULES DE 8'!K41='2 POULES DE 8'!J41,Equipes!$J$5,IF('2 POULES DE 8'!K41&lt;'2 POULES DE 8'!J41,Equipes!$J$7))))</f>
        <v>0</v>
      </c>
      <c r="BA41" s="1">
        <f>AY41-AW41</f>
        <v>0</v>
      </c>
      <c r="BB41" s="1">
        <f>AZ41-AX41</f>
        <v>0</v>
      </c>
      <c r="BC41" s="1">
        <f>IF(J41="",0,1)</f>
        <v>0</v>
      </c>
      <c r="BD41" s="1">
        <f>IF(K41="",0,1)</f>
        <v>0</v>
      </c>
      <c r="BE41" s="1" t="b">
        <f>IF(J41&lt;&gt;"",IF(J41&gt;K41,1))</f>
        <v>0</v>
      </c>
      <c r="BF41" s="1" t="b">
        <f>IF(K41&lt;&gt;"",IF(K41&gt;J41,1))</f>
        <v>0</v>
      </c>
      <c r="BG41" s="1" t="b">
        <f>IF(J41&lt;&gt;"",IF(J41=K41,1))</f>
        <v>0</v>
      </c>
      <c r="BH41" s="1" t="b">
        <f>IF(K41&lt;&gt;"",IF(K41=J41,1))</f>
        <v>0</v>
      </c>
      <c r="BI41" s="1" t="b">
        <f>IF(J41&lt;&gt;"",IF(J41&lt;K41,1))</f>
        <v>0</v>
      </c>
      <c r="BJ41" s="1" t="b">
        <f>IF(K41&lt;&gt;"",IF(K41&lt;J41,1))</f>
        <v>0</v>
      </c>
      <c r="BK41" s="1">
        <f>J41</f>
        <v>0</v>
      </c>
      <c r="BL41" s="1">
        <f>K41</f>
        <v>0</v>
      </c>
      <c r="BM41" s="1">
        <f>K41</f>
        <v>0</v>
      </c>
      <c r="BN41" s="1">
        <f>J41</f>
        <v>0</v>
      </c>
      <c r="BO41" s="1" t="str">
        <f>VLOOKUP(AF41,AG41:AK48,2,0)</f>
        <v>ii</v>
      </c>
      <c r="BP41" s="1">
        <f>VLOOKUP(BO41,AH41:AU48,14,0)</f>
        <v>0</v>
      </c>
      <c r="BQ41" s="1">
        <f>RANK(BP41,BP41:BP48)</f>
        <v>1</v>
      </c>
    </row>
    <row r="42" spans="2:69" x14ac:dyDescent="0.3">
      <c r="B42" s="5"/>
      <c r="F42" s="53" t="str">
        <f>AH43</f>
        <v>kk</v>
      </c>
      <c r="G42" s="53"/>
      <c r="H42" s="53"/>
      <c r="I42" s="53"/>
      <c r="J42" s="26"/>
      <c r="K42" s="26"/>
      <c r="L42" s="53" t="str">
        <f>AH48</f>
        <v>pp</v>
      </c>
      <c r="M42" s="53"/>
      <c r="N42" s="53"/>
      <c r="O42" s="53"/>
      <c r="Q42" s="45" t="str">
        <f>VLOOKUP(AF42,AG41:AK48,2,0)</f>
        <v>jj</v>
      </c>
      <c r="R42" s="45"/>
      <c r="S42" s="45"/>
      <c r="T42" s="45"/>
      <c r="U42" s="27">
        <f>IF(BP42=BP41,BQ41,BQ42)</f>
        <v>1</v>
      </c>
      <c r="V42" s="28">
        <f>VLOOKUP(Q42,AH41:AT48,6,0)</f>
        <v>0</v>
      </c>
      <c r="W42" s="1">
        <f>VLOOKUP(Q42,AH41:AT48,7,0)</f>
        <v>0</v>
      </c>
      <c r="X42" s="1">
        <f>VLOOKUP(Q42,AH41:AT48,8,0)</f>
        <v>0</v>
      </c>
      <c r="Y42" s="1">
        <f>VLOOKUP(Q42,AH41:AT48,9,0)</f>
        <v>0</v>
      </c>
      <c r="Z42" s="1">
        <f>VLOOKUP(Q42,AH41:AT48,10,0)</f>
        <v>0</v>
      </c>
      <c r="AA42" s="1">
        <f>VLOOKUP(Q42,AH41:AT48,11,0)</f>
        <v>0</v>
      </c>
      <c r="AB42" s="1">
        <f>VLOOKUP(Q42,AH41:AT48,12,0)</f>
        <v>0</v>
      </c>
      <c r="AC42" s="1">
        <f>VLOOKUP(Q42,AH41:AT48,13,0)</f>
        <v>0</v>
      </c>
      <c r="AD42" s="6"/>
      <c r="AF42" s="1">
        <v>2</v>
      </c>
      <c r="AG42" s="1">
        <f t="shared" ref="AG42:AG48" si="20">AL42</f>
        <v>2</v>
      </c>
      <c r="AH42" s="44" t="str">
        <f>Equipes!E6</f>
        <v>jj</v>
      </c>
      <c r="AI42" s="44"/>
      <c r="AJ42" s="44"/>
      <c r="AK42" s="44"/>
      <c r="AL42" s="11">
        <f>RANK(AV42,AV41:AV48)</f>
        <v>2</v>
      </c>
      <c r="AM42" s="11">
        <f>SUMPRODUCT((F41:I68=AH42)*(BA41:BA68))+SUMPRODUCT((L41:O68=AH42)*(BB41:BB68))</f>
        <v>0</v>
      </c>
      <c r="AN42" s="11">
        <f>SUMPRODUCT((F41:I68=AH42)*(BC41:BC68))+SUMPRODUCT((L41:O68=AH42)*(BD41:BD68))</f>
        <v>0</v>
      </c>
      <c r="AO42" s="11">
        <f>SUMPRODUCT((F41:I68=AH42)*(BE41:BE68))+SUMPRODUCT((L41:O68=AH42)*(BF41:BF68))</f>
        <v>0</v>
      </c>
      <c r="AP42" s="11">
        <f>SUMPRODUCT((F41:I68=AH42)*(BG41:BG68))+SUMPRODUCT((L41:O68=AH42)*(BH41:BH68))</f>
        <v>0</v>
      </c>
      <c r="AQ42" s="11">
        <f>SUMPRODUCT((F41:I68=AH42)*(BI41:BI68))+SUMPRODUCT((L41:O68=AH42)*(BJ41:BJ68))</f>
        <v>0</v>
      </c>
      <c r="AR42" s="11">
        <f>SUMPRODUCT((F41:I68=AH42)*(BK41:BK68))+SUMPRODUCT((L41:O68=AH42)*(BL41:BL68))</f>
        <v>0</v>
      </c>
      <c r="AS42" s="11">
        <f>SUMPRODUCT((F41:I68=AH42)*(BM41:BM68))+SUMPRODUCT((L41:O68=AH42)*(BN41:BN68))</f>
        <v>0</v>
      </c>
      <c r="AT42" s="11">
        <f t="shared" ref="AT42:AT48" si="21">AR42-AS42</f>
        <v>0</v>
      </c>
      <c r="AU42" s="1">
        <f t="shared" ref="AU42:AU48" si="22">SUM(AM42*1000+(AT42)/100+(AR42)/1000)</f>
        <v>0</v>
      </c>
      <c r="AV42" s="1">
        <f>AU42+0.0000007</f>
        <v>6.9999999999999997E-7</v>
      </c>
      <c r="AW42" s="1">
        <f t="shared" ref="AW42:AW68" si="23">E42</f>
        <v>0</v>
      </c>
      <c r="AX42" s="1">
        <f t="shared" ref="AX42:AX68" si="24">P42</f>
        <v>0</v>
      </c>
      <c r="AY42" s="1">
        <f>IF(J42="",0,IF(J42&gt;K42,Equipes!$J$3,IF('2 POULES DE 8'!J42='2 POULES DE 8'!K42,Equipes!$J$5,IF('2 POULES DE 8'!J42&lt;'2 POULES DE 8'!K42,Equipes!$J$7))))</f>
        <v>0</v>
      </c>
      <c r="AZ42" s="1">
        <f>IF(K42="",0,IF(K42&gt;J42,Equipes!$J$3,IF('2 POULES DE 8'!K42='2 POULES DE 8'!J42,Equipes!$J$5,IF('2 POULES DE 8'!K42&lt;'2 POULES DE 8'!J42,Equipes!$J$7))))</f>
        <v>0</v>
      </c>
      <c r="BA42" s="1">
        <f t="shared" ref="BA42:BA68" si="25">AY42-AW42</f>
        <v>0</v>
      </c>
      <c r="BB42" s="1">
        <f t="shared" ref="BB42:BB68" si="26">AZ42-AX42</f>
        <v>0</v>
      </c>
      <c r="BC42" s="1">
        <f t="shared" ref="BC42:BC68" si="27">IF(J42="",0,1)</f>
        <v>0</v>
      </c>
      <c r="BD42" s="1">
        <f t="shared" ref="BD42:BD68" si="28">IF(K42="",0,1)</f>
        <v>0</v>
      </c>
      <c r="BE42" s="1" t="b">
        <f t="shared" ref="BE42:BE68" si="29">IF(J42&lt;&gt;"",IF(J42&gt;K42,1))</f>
        <v>0</v>
      </c>
      <c r="BF42" s="1" t="b">
        <f t="shared" ref="BF42:BF68" si="30">IF(K42&lt;&gt;"",IF(K42&gt;J42,1))</f>
        <v>0</v>
      </c>
      <c r="BG42" s="1" t="b">
        <f t="shared" ref="BG42:BG68" si="31">IF(J42&lt;&gt;"",IF(J42=K42,1))</f>
        <v>0</v>
      </c>
      <c r="BH42" s="1" t="b">
        <f t="shared" ref="BH42:BH68" si="32">IF(K42&lt;&gt;"",IF(K42=J42,1))</f>
        <v>0</v>
      </c>
      <c r="BI42" s="1" t="b">
        <f t="shared" ref="BI42:BI68" si="33">IF(J42&lt;&gt;"",IF(J42&lt;K42,1))</f>
        <v>0</v>
      </c>
      <c r="BJ42" s="1" t="b">
        <f t="shared" ref="BJ42:BJ68" si="34">IF(K42&lt;&gt;"",IF(K42&lt;J42,1))</f>
        <v>0</v>
      </c>
      <c r="BK42" s="1">
        <f t="shared" ref="BK42:BK68" si="35">J42</f>
        <v>0</v>
      </c>
      <c r="BL42" s="1">
        <f t="shared" ref="BL42:BL68" si="36">K42</f>
        <v>0</v>
      </c>
      <c r="BM42" s="1">
        <f t="shared" ref="BM42:BM68" si="37">K42</f>
        <v>0</v>
      </c>
      <c r="BN42" s="1">
        <f t="shared" ref="BN42:BN68" si="38">J42</f>
        <v>0</v>
      </c>
      <c r="BO42" s="1" t="str">
        <f>VLOOKUP(AF42,AG41:AK48,2,0)</f>
        <v>jj</v>
      </c>
      <c r="BP42" s="1">
        <f>VLOOKUP(BO42,AH41:AU48,14,0)</f>
        <v>0</v>
      </c>
      <c r="BQ42" s="1">
        <f>RANK(BP42,BP41:BP48)</f>
        <v>1</v>
      </c>
    </row>
    <row r="43" spans="2:69" x14ac:dyDescent="0.3">
      <c r="B43" s="5"/>
      <c r="F43" s="53" t="str">
        <f>AH45</f>
        <v>mm</v>
      </c>
      <c r="G43" s="53"/>
      <c r="H43" s="53"/>
      <c r="I43" s="53"/>
      <c r="J43" s="26"/>
      <c r="K43" s="26"/>
      <c r="L43" s="53" t="str">
        <f>AH46</f>
        <v>nn</v>
      </c>
      <c r="M43" s="53"/>
      <c r="N43" s="53"/>
      <c r="O43" s="53"/>
      <c r="Q43" s="45" t="str">
        <f>VLOOKUP(AF43,AG41:AK48,2,0)</f>
        <v>kk</v>
      </c>
      <c r="R43" s="45"/>
      <c r="S43" s="45"/>
      <c r="T43" s="45"/>
      <c r="U43" s="27">
        <f t="shared" ref="U43:U48" si="39">IF(BP43=BP42,BQ42,BQ43)</f>
        <v>1</v>
      </c>
      <c r="V43" s="28">
        <f>VLOOKUP(Q43,AH41:AT48,6,0)</f>
        <v>0</v>
      </c>
      <c r="W43" s="1">
        <f>VLOOKUP(Q43,AH41:AT48,7,0)</f>
        <v>0</v>
      </c>
      <c r="X43" s="1">
        <f>VLOOKUP(Q43,AH41:AT48,8,0)</f>
        <v>0</v>
      </c>
      <c r="Y43" s="1">
        <f>VLOOKUP(Q43,AH41:AT48,9,0)</f>
        <v>0</v>
      </c>
      <c r="Z43" s="1">
        <f>VLOOKUP(Q43,AH41:AT48,10,0)</f>
        <v>0</v>
      </c>
      <c r="AA43" s="1">
        <f>VLOOKUP(Q43,AH41:AT48,11,0)</f>
        <v>0</v>
      </c>
      <c r="AB43" s="1">
        <f>VLOOKUP(Q43,AH41:AT48,12,0)</f>
        <v>0</v>
      </c>
      <c r="AC43" s="1">
        <f>VLOOKUP(Q43,AH41:AT48,13,0)</f>
        <v>0</v>
      </c>
      <c r="AD43" s="6"/>
      <c r="AF43" s="1">
        <v>3</v>
      </c>
      <c r="AG43" s="1">
        <f t="shared" si="20"/>
        <v>3</v>
      </c>
      <c r="AH43" s="44" t="str">
        <f>Equipes!E7</f>
        <v>kk</v>
      </c>
      <c r="AI43" s="44"/>
      <c r="AJ43" s="44"/>
      <c r="AK43" s="44"/>
      <c r="AL43" s="11">
        <f>RANK(AV43,AV41:AV48)</f>
        <v>3</v>
      </c>
      <c r="AM43" s="11">
        <f>SUMPRODUCT((F41:I68=AH43)*(BA41:BA68))+SUMPRODUCT((L41:O68=AH43)*(BB41:BB68))</f>
        <v>0</v>
      </c>
      <c r="AN43" s="11">
        <f>SUMPRODUCT((F41:I68=AH43)*(BC41:BC68))+SUMPRODUCT((L41:O68=AH43)*(BD41:BD68))</f>
        <v>0</v>
      </c>
      <c r="AO43" s="11">
        <f>SUMPRODUCT((F41:I68=AH43)*(BE41:BE68))+SUMPRODUCT((L41:O68=AH43)*(BF41:BF68))</f>
        <v>0</v>
      </c>
      <c r="AP43" s="11">
        <f>SUMPRODUCT((F41:I68=AH43)*(BG41:BG68))+SUMPRODUCT((L41:O68=AH43)*(BH41:BH68))</f>
        <v>0</v>
      </c>
      <c r="AQ43" s="11">
        <f>SUMPRODUCT((F41:I68=AH43)*(BI41:BI68))+SUMPRODUCT((L41:O68=AH43)*(BJ41:BJ68))</f>
        <v>0</v>
      </c>
      <c r="AR43" s="11">
        <f>SUMPRODUCT((F41:I68=AH43)*(BK41:BK68))+SUMPRODUCT((L41:O68=AH43)*(BL41:BL68))</f>
        <v>0</v>
      </c>
      <c r="AS43" s="11">
        <f>SUMPRODUCT((F41:I68=AH43)*(BM41:BM68))+SUMPRODUCT((L41:O68=AH43)*(BN41:BN68))</f>
        <v>0</v>
      </c>
      <c r="AT43" s="11">
        <f t="shared" si="21"/>
        <v>0</v>
      </c>
      <c r="AU43" s="1">
        <f t="shared" si="22"/>
        <v>0</v>
      </c>
      <c r="AV43" s="1">
        <f>AU43+0.0000006</f>
        <v>5.9999999999999997E-7</v>
      </c>
      <c r="AW43" s="1">
        <f t="shared" si="23"/>
        <v>0</v>
      </c>
      <c r="AX43" s="1">
        <f t="shared" si="24"/>
        <v>0</v>
      </c>
      <c r="AY43" s="1">
        <f>IF(J43="",0,IF(J43&gt;K43,Equipes!$J$3,IF('2 POULES DE 8'!J43='2 POULES DE 8'!K43,Equipes!$J$5,IF('2 POULES DE 8'!J43&lt;'2 POULES DE 8'!K43,Equipes!$J$7))))</f>
        <v>0</v>
      </c>
      <c r="AZ43" s="1">
        <f>IF(K43="",0,IF(K43&gt;J43,Equipes!$J$3,IF('2 POULES DE 8'!K43='2 POULES DE 8'!J43,Equipes!$J$5,IF('2 POULES DE 8'!K43&lt;'2 POULES DE 8'!J43,Equipes!$J$7))))</f>
        <v>0</v>
      </c>
      <c r="BA43" s="1">
        <f t="shared" si="25"/>
        <v>0</v>
      </c>
      <c r="BB43" s="1">
        <f t="shared" si="26"/>
        <v>0</v>
      </c>
      <c r="BC43" s="1">
        <f t="shared" si="27"/>
        <v>0</v>
      </c>
      <c r="BD43" s="1">
        <f t="shared" si="28"/>
        <v>0</v>
      </c>
      <c r="BE43" s="1" t="b">
        <f t="shared" si="29"/>
        <v>0</v>
      </c>
      <c r="BF43" s="1" t="b">
        <f t="shared" si="30"/>
        <v>0</v>
      </c>
      <c r="BG43" s="1" t="b">
        <f t="shared" si="31"/>
        <v>0</v>
      </c>
      <c r="BH43" s="1" t="b">
        <f t="shared" si="32"/>
        <v>0</v>
      </c>
      <c r="BI43" s="1" t="b">
        <f t="shared" si="33"/>
        <v>0</v>
      </c>
      <c r="BJ43" s="1" t="b">
        <f t="shared" si="34"/>
        <v>0</v>
      </c>
      <c r="BK43" s="1">
        <f t="shared" si="35"/>
        <v>0</v>
      </c>
      <c r="BL43" s="1">
        <f t="shared" si="36"/>
        <v>0</v>
      </c>
      <c r="BM43" s="1">
        <f t="shared" si="37"/>
        <v>0</v>
      </c>
      <c r="BN43" s="1">
        <f t="shared" si="38"/>
        <v>0</v>
      </c>
      <c r="BO43" s="1" t="str">
        <f>VLOOKUP(AF43,AG41:AK48,2,0)</f>
        <v>kk</v>
      </c>
      <c r="BP43" s="1">
        <f>VLOOKUP(BO43,AH41:AU48,14,0)</f>
        <v>0</v>
      </c>
      <c r="BQ43" s="1">
        <f>RANK(BP43,BP41:BP48)</f>
        <v>1</v>
      </c>
    </row>
    <row r="44" spans="2:69" x14ac:dyDescent="0.3">
      <c r="B44" s="5"/>
      <c r="F44" s="53" t="str">
        <f>AH47</f>
        <v>oo</v>
      </c>
      <c r="G44" s="53"/>
      <c r="H44" s="53"/>
      <c r="I44" s="53"/>
      <c r="J44" s="26"/>
      <c r="K44" s="26"/>
      <c r="L44" s="53" t="str">
        <f>AH44</f>
        <v>ll</v>
      </c>
      <c r="M44" s="53"/>
      <c r="N44" s="53"/>
      <c r="O44" s="53"/>
      <c r="Q44" s="45" t="str">
        <f>VLOOKUP(AF44,AG41:AK48,2,0)</f>
        <v>ll</v>
      </c>
      <c r="R44" s="45"/>
      <c r="S44" s="45"/>
      <c r="T44" s="45"/>
      <c r="U44" s="27">
        <f t="shared" si="39"/>
        <v>1</v>
      </c>
      <c r="V44" s="28">
        <f>VLOOKUP(Q44,AH41:AT48,6,0)</f>
        <v>0</v>
      </c>
      <c r="W44" s="1">
        <f>VLOOKUP(Q44,AH41:AT48,7,0)</f>
        <v>0</v>
      </c>
      <c r="X44" s="1">
        <f>VLOOKUP(Q44,AH41:AT48,8,0)</f>
        <v>0</v>
      </c>
      <c r="Y44" s="1">
        <f>VLOOKUP(Q44,AH41:AT48,9,0)</f>
        <v>0</v>
      </c>
      <c r="Z44" s="1">
        <f>VLOOKUP(Q44,AH41:AT48,10,0)</f>
        <v>0</v>
      </c>
      <c r="AA44" s="1">
        <f>VLOOKUP(Q44,AH41:AT48,11,0)</f>
        <v>0</v>
      </c>
      <c r="AB44" s="1">
        <f>VLOOKUP(Q44,AH41:AT48,12,0)</f>
        <v>0</v>
      </c>
      <c r="AC44" s="1">
        <f>VLOOKUP(Q44,AH41:AT48,13,0)</f>
        <v>0</v>
      </c>
      <c r="AD44" s="6"/>
      <c r="AF44" s="1">
        <v>4</v>
      </c>
      <c r="AG44" s="1">
        <f t="shared" si="20"/>
        <v>4</v>
      </c>
      <c r="AH44" s="44" t="str">
        <f>Equipes!E8</f>
        <v>ll</v>
      </c>
      <c r="AI44" s="44"/>
      <c r="AJ44" s="44"/>
      <c r="AK44" s="44"/>
      <c r="AL44" s="11">
        <f>RANK(AV44,AV41:AV48)</f>
        <v>4</v>
      </c>
      <c r="AM44" s="11">
        <f>SUMPRODUCT((F41:I68=AH44)*(BA41:BA68))+SUMPRODUCT((L41:O68=AH44)*(BB41:BB68))</f>
        <v>0</v>
      </c>
      <c r="AN44" s="11">
        <f>SUMPRODUCT((F41:I68=AH44)*(BC41:BC68))+SUMPRODUCT((L41:O68=AH44)*(BD41:BD68))</f>
        <v>0</v>
      </c>
      <c r="AO44" s="11">
        <f>SUMPRODUCT((F41:I68=AH44)*(BE41:BE68))+SUMPRODUCT((L41:O68=AH44)*(BF41:BF68))</f>
        <v>0</v>
      </c>
      <c r="AP44" s="11">
        <f>SUMPRODUCT((F41:I68=AH44)*(BG41:BG68))+SUMPRODUCT((L41:O68=AH44)*(BH41:BH68))</f>
        <v>0</v>
      </c>
      <c r="AQ44" s="11">
        <f>SUMPRODUCT((F41:I68=AH44)*(BI41:BI68))+SUMPRODUCT((L41:O68=AH44)*(BJ41:BJ68))</f>
        <v>0</v>
      </c>
      <c r="AR44" s="11">
        <f>SUMPRODUCT((F41:I68=AH44)*(BK41:BK68))+SUMPRODUCT((L41:O68=AH44)*(BL41:BL68))</f>
        <v>0</v>
      </c>
      <c r="AS44" s="11">
        <f>SUMPRODUCT((F41:I68=AH44)*(BM41:BM68))+SUMPRODUCT((L41:O68=AH44)*(BN41:BN68))</f>
        <v>0</v>
      </c>
      <c r="AT44" s="11">
        <f t="shared" si="21"/>
        <v>0</v>
      </c>
      <c r="AU44" s="1">
        <f t="shared" si="22"/>
        <v>0</v>
      </c>
      <c r="AV44" s="1">
        <f>AU44+0.0000005</f>
        <v>4.9999999999999998E-7</v>
      </c>
      <c r="AW44" s="1">
        <f t="shared" si="23"/>
        <v>0</v>
      </c>
      <c r="AX44" s="1">
        <f t="shared" si="24"/>
        <v>0</v>
      </c>
      <c r="AY44" s="1">
        <f>IF(J44="",0,IF(J44&gt;K44,Equipes!$J$3,IF('2 POULES DE 8'!J44='2 POULES DE 8'!K44,Equipes!$J$5,IF('2 POULES DE 8'!J44&lt;'2 POULES DE 8'!K44,Equipes!$J$7))))</f>
        <v>0</v>
      </c>
      <c r="AZ44" s="1">
        <f>IF(K44="",0,IF(K44&gt;J44,Equipes!$J$3,IF('2 POULES DE 8'!K44='2 POULES DE 8'!J44,Equipes!$J$5,IF('2 POULES DE 8'!K44&lt;'2 POULES DE 8'!J44,Equipes!$J$7))))</f>
        <v>0</v>
      </c>
      <c r="BA44" s="1">
        <f t="shared" si="25"/>
        <v>0</v>
      </c>
      <c r="BB44" s="1">
        <f t="shared" si="26"/>
        <v>0</v>
      </c>
      <c r="BC44" s="1">
        <f t="shared" si="27"/>
        <v>0</v>
      </c>
      <c r="BD44" s="1">
        <f t="shared" si="28"/>
        <v>0</v>
      </c>
      <c r="BE44" s="1" t="b">
        <f t="shared" si="29"/>
        <v>0</v>
      </c>
      <c r="BF44" s="1" t="b">
        <f t="shared" si="30"/>
        <v>0</v>
      </c>
      <c r="BG44" s="1" t="b">
        <f t="shared" si="31"/>
        <v>0</v>
      </c>
      <c r="BH44" s="1" t="b">
        <f t="shared" si="32"/>
        <v>0</v>
      </c>
      <c r="BI44" s="1" t="b">
        <f t="shared" si="33"/>
        <v>0</v>
      </c>
      <c r="BJ44" s="1" t="b">
        <f t="shared" si="34"/>
        <v>0</v>
      </c>
      <c r="BK44" s="1">
        <f t="shared" si="35"/>
        <v>0</v>
      </c>
      <c r="BL44" s="1">
        <f t="shared" si="36"/>
        <v>0</v>
      </c>
      <c r="BM44" s="1">
        <f t="shared" si="37"/>
        <v>0</v>
      </c>
      <c r="BN44" s="1">
        <f t="shared" si="38"/>
        <v>0</v>
      </c>
      <c r="BO44" s="1" t="str">
        <f>VLOOKUP(AF44,AG41:AK48,2,0)</f>
        <v>ll</v>
      </c>
      <c r="BP44" s="1">
        <f>VLOOKUP(BO44,AH41:AU48,14,0)</f>
        <v>0</v>
      </c>
      <c r="BQ44" s="1">
        <f>RANK(BP44,BP41:BP48)</f>
        <v>1</v>
      </c>
    </row>
    <row r="45" spans="2:69" x14ac:dyDescent="0.3">
      <c r="B45" s="5"/>
      <c r="F45" s="53" t="str">
        <f>AH41</f>
        <v>ii</v>
      </c>
      <c r="G45" s="53"/>
      <c r="H45" s="53"/>
      <c r="I45" s="53"/>
      <c r="J45" s="26"/>
      <c r="K45" s="26"/>
      <c r="L45" s="53" t="str">
        <f>AH43</f>
        <v>kk</v>
      </c>
      <c r="M45" s="53"/>
      <c r="N45" s="53"/>
      <c r="O45" s="53"/>
      <c r="Q45" s="45" t="str">
        <f>VLOOKUP(AF45,AG41:AK48,2,0)</f>
        <v>mm</v>
      </c>
      <c r="R45" s="45"/>
      <c r="S45" s="45"/>
      <c r="T45" s="45"/>
      <c r="U45" s="27">
        <f t="shared" si="39"/>
        <v>1</v>
      </c>
      <c r="V45" s="28">
        <f>VLOOKUP(Q45,AH41:AT48,6,0)</f>
        <v>0</v>
      </c>
      <c r="W45" s="1">
        <f>VLOOKUP(Q45,AH41:AT48,7,0)</f>
        <v>0</v>
      </c>
      <c r="X45" s="1">
        <f>VLOOKUP(Q45,AH41:AT48,8,0)</f>
        <v>0</v>
      </c>
      <c r="Y45" s="1">
        <f>VLOOKUP(Q45,AH41:AT48,9,0)</f>
        <v>0</v>
      </c>
      <c r="Z45" s="1">
        <f>VLOOKUP(Q45,AH41:AT48,10,0)</f>
        <v>0</v>
      </c>
      <c r="AA45" s="1">
        <f>VLOOKUP(Q45,AH41:AT48,11,0)</f>
        <v>0</v>
      </c>
      <c r="AB45" s="1">
        <f>VLOOKUP(Q45,AH41:AT48,12,0)</f>
        <v>0</v>
      </c>
      <c r="AC45" s="1">
        <f>VLOOKUP(Q45,AH41:AT48,13,0)</f>
        <v>0</v>
      </c>
      <c r="AD45" s="6"/>
      <c r="AF45" s="1">
        <v>5</v>
      </c>
      <c r="AG45" s="1">
        <f t="shared" si="20"/>
        <v>5</v>
      </c>
      <c r="AH45" s="44" t="str">
        <f>Equipes!E9</f>
        <v>mm</v>
      </c>
      <c r="AI45" s="44"/>
      <c r="AJ45" s="44"/>
      <c r="AK45" s="44"/>
      <c r="AL45" s="11">
        <f>RANK(AV45,AV41:AV48)</f>
        <v>5</v>
      </c>
      <c r="AM45" s="11">
        <f>SUMPRODUCT((F41:I68=AH45)*(BA41:BA68))+SUMPRODUCT((L41:O68=AH45)*(BB41:BB68))</f>
        <v>0</v>
      </c>
      <c r="AN45" s="11">
        <f>SUMPRODUCT((F41:I68=AH45)*(BC41:BC68))+SUMPRODUCT((L41:O68=AH45)*(BD41:BD68))</f>
        <v>0</v>
      </c>
      <c r="AO45" s="11">
        <f>SUMPRODUCT((F41:I68=AH45)*(BE41:BE68))+SUMPRODUCT((L41:O68=AH45)*(BF41:BF68))</f>
        <v>0</v>
      </c>
      <c r="AP45" s="11">
        <f>SUMPRODUCT((F41:I68=AH45)*(BG41:BG68))+SUMPRODUCT((L41:O68=AH45)*(BH41:BH68))</f>
        <v>0</v>
      </c>
      <c r="AQ45" s="11">
        <f>SUMPRODUCT((F41:I68=AH45)*(BI41:BI68))+SUMPRODUCT((L41:O68=AH45)*(BJ41:BJ68))</f>
        <v>0</v>
      </c>
      <c r="AR45" s="11">
        <f>SUMPRODUCT((F41:I68=AH45)*(BK41:BK68))+SUMPRODUCT((L41:O68=AH45)*(BL41:BL68))</f>
        <v>0</v>
      </c>
      <c r="AS45" s="11">
        <f>SUMPRODUCT((F41:I68=AH45)*(BM41:BM68))+SUMPRODUCT((L41:O68=AH45)*(BN41:BN68))</f>
        <v>0</v>
      </c>
      <c r="AT45" s="11">
        <f t="shared" si="21"/>
        <v>0</v>
      </c>
      <c r="AU45" s="1">
        <f t="shared" si="22"/>
        <v>0</v>
      </c>
      <c r="AV45" s="1">
        <f>AU45+0.0000004</f>
        <v>3.9999999999999998E-7</v>
      </c>
      <c r="AW45" s="1">
        <f t="shared" si="23"/>
        <v>0</v>
      </c>
      <c r="AX45" s="1">
        <f t="shared" si="24"/>
        <v>0</v>
      </c>
      <c r="AY45" s="1">
        <f>IF(J45="",0,IF(J45&gt;K45,Equipes!$J$3,IF('2 POULES DE 8'!J45='2 POULES DE 8'!K45,Equipes!$J$5,IF('2 POULES DE 8'!J45&lt;'2 POULES DE 8'!K45,Equipes!$J$7))))</f>
        <v>0</v>
      </c>
      <c r="AZ45" s="1">
        <f>IF(K45="",0,IF(K45&gt;J45,Equipes!$J$3,IF('2 POULES DE 8'!K45='2 POULES DE 8'!J45,Equipes!$J$5,IF('2 POULES DE 8'!K45&lt;'2 POULES DE 8'!J45,Equipes!$J$7))))</f>
        <v>0</v>
      </c>
      <c r="BA45" s="1">
        <f t="shared" si="25"/>
        <v>0</v>
      </c>
      <c r="BB45" s="1">
        <f t="shared" si="26"/>
        <v>0</v>
      </c>
      <c r="BC45" s="1">
        <f t="shared" si="27"/>
        <v>0</v>
      </c>
      <c r="BD45" s="1">
        <f t="shared" si="28"/>
        <v>0</v>
      </c>
      <c r="BE45" s="1" t="b">
        <f t="shared" si="29"/>
        <v>0</v>
      </c>
      <c r="BF45" s="1" t="b">
        <f t="shared" si="30"/>
        <v>0</v>
      </c>
      <c r="BG45" s="1" t="b">
        <f t="shared" si="31"/>
        <v>0</v>
      </c>
      <c r="BH45" s="1" t="b">
        <f t="shared" si="32"/>
        <v>0</v>
      </c>
      <c r="BI45" s="1" t="b">
        <f t="shared" si="33"/>
        <v>0</v>
      </c>
      <c r="BJ45" s="1" t="b">
        <f t="shared" si="34"/>
        <v>0</v>
      </c>
      <c r="BK45" s="1">
        <f t="shared" si="35"/>
        <v>0</v>
      </c>
      <c r="BL45" s="1">
        <f t="shared" si="36"/>
        <v>0</v>
      </c>
      <c r="BM45" s="1">
        <f t="shared" si="37"/>
        <v>0</v>
      </c>
      <c r="BN45" s="1">
        <f t="shared" si="38"/>
        <v>0</v>
      </c>
      <c r="BO45" s="1" t="str">
        <f>VLOOKUP(AF45,AG41:AK48,2,0)</f>
        <v>mm</v>
      </c>
      <c r="BP45" s="1">
        <f>VLOOKUP(BO45,AH41:AU48,14,0)</f>
        <v>0</v>
      </c>
      <c r="BQ45" s="1">
        <f>RANK(BP45,BP41:BP48)</f>
        <v>1</v>
      </c>
    </row>
    <row r="46" spans="2:69" x14ac:dyDescent="0.3">
      <c r="B46" s="5"/>
      <c r="F46" s="53" t="str">
        <f>AH44</f>
        <v>ll</v>
      </c>
      <c r="G46" s="53"/>
      <c r="H46" s="53"/>
      <c r="I46" s="53"/>
      <c r="J46" s="26"/>
      <c r="K46" s="26"/>
      <c r="L46" s="53" t="str">
        <f>AH42</f>
        <v>jj</v>
      </c>
      <c r="M46" s="53"/>
      <c r="N46" s="53"/>
      <c r="O46" s="53"/>
      <c r="Q46" s="45" t="str">
        <f>VLOOKUP(AF46,AG41:AK48,2,0)</f>
        <v>nn</v>
      </c>
      <c r="R46" s="45"/>
      <c r="S46" s="45"/>
      <c r="T46" s="45"/>
      <c r="U46" s="27">
        <f t="shared" si="39"/>
        <v>1</v>
      </c>
      <c r="V46" s="28">
        <f>VLOOKUP(Q46,AH41:AT48,6,0)</f>
        <v>0</v>
      </c>
      <c r="W46" s="1">
        <f>VLOOKUP(Q46,AH41:AT48,7,0)</f>
        <v>0</v>
      </c>
      <c r="X46" s="1">
        <f>VLOOKUP(Q46,AH41:AT48,8,0)</f>
        <v>0</v>
      </c>
      <c r="Y46" s="1">
        <f>VLOOKUP(Q46,AH41:AT48,9,0)</f>
        <v>0</v>
      </c>
      <c r="Z46" s="1">
        <f>VLOOKUP(Q46,AH41:AT48,10,0)</f>
        <v>0</v>
      </c>
      <c r="AA46" s="1">
        <f>VLOOKUP(Q46,AH41:AT48,11,0)</f>
        <v>0</v>
      </c>
      <c r="AB46" s="1">
        <f>VLOOKUP(Q46,AH41:AT48,12,0)</f>
        <v>0</v>
      </c>
      <c r="AC46" s="1">
        <f>VLOOKUP(Q46,AH41:AT48,13,0)</f>
        <v>0</v>
      </c>
      <c r="AD46" s="6"/>
      <c r="AF46" s="1">
        <v>6</v>
      </c>
      <c r="AG46" s="1">
        <f t="shared" si="20"/>
        <v>6</v>
      </c>
      <c r="AH46" s="44" t="str">
        <f>Equipes!E10</f>
        <v>nn</v>
      </c>
      <c r="AI46" s="44"/>
      <c r="AJ46" s="44"/>
      <c r="AK46" s="44"/>
      <c r="AL46" s="11">
        <f>RANK(AV46,AV41:AV48)</f>
        <v>6</v>
      </c>
      <c r="AM46" s="11">
        <f>SUMPRODUCT((F41:I68=AH46)*(BA41:BA68))+SUMPRODUCT((L41:O68=AH46)*(BB41:BB68))</f>
        <v>0</v>
      </c>
      <c r="AN46" s="11">
        <f>SUMPRODUCT((F41:I68=AH46)*(BC41:BC68))+SUMPRODUCT((L41:O68=AH46)*(BD41:BD68))</f>
        <v>0</v>
      </c>
      <c r="AO46" s="11">
        <f>SUMPRODUCT((F41:I68=AH46)*(BE41:BE68))+SUMPRODUCT((L41:O68=AH46)*(BF41:BF68))</f>
        <v>0</v>
      </c>
      <c r="AP46" s="11">
        <f>SUMPRODUCT((F41:I68=AH46)*(BG41:BG68))+SUMPRODUCT((L41:O68=AH46)*(BH41:BH68))</f>
        <v>0</v>
      </c>
      <c r="AQ46" s="11">
        <f>SUMPRODUCT((F41:I68=AH46)*(BI41:BI68))+SUMPRODUCT((L41:O68=AH46)*(BJ41:BJ68))</f>
        <v>0</v>
      </c>
      <c r="AR46" s="11">
        <f>SUMPRODUCT((F41:I68=AH46)*(BK41:BK68))+SUMPRODUCT((L41:O68=AH46)*(BL41:BL68))</f>
        <v>0</v>
      </c>
      <c r="AS46" s="11">
        <f>SUMPRODUCT((F41:I68=AH46)*(BM41:BM68))+SUMPRODUCT((L41:O68=AH46)*(BN41:BN68))</f>
        <v>0</v>
      </c>
      <c r="AT46" s="11">
        <f t="shared" si="21"/>
        <v>0</v>
      </c>
      <c r="AU46" s="1">
        <f t="shared" si="22"/>
        <v>0</v>
      </c>
      <c r="AV46" s="1">
        <f>AU46+0.0000003</f>
        <v>2.9999999999999999E-7</v>
      </c>
      <c r="AW46" s="1">
        <f t="shared" si="23"/>
        <v>0</v>
      </c>
      <c r="AX46" s="1">
        <f t="shared" si="24"/>
        <v>0</v>
      </c>
      <c r="AY46" s="1">
        <f>IF(J46="",0,IF(J46&gt;K46,Equipes!$J$3,IF('2 POULES DE 8'!J46='2 POULES DE 8'!K46,Equipes!$J$5,IF('2 POULES DE 8'!J46&lt;'2 POULES DE 8'!K46,Equipes!$J$7))))</f>
        <v>0</v>
      </c>
      <c r="AZ46" s="1">
        <f>IF(K46="",0,IF(K46&gt;J46,Equipes!$J$3,IF('2 POULES DE 8'!K46='2 POULES DE 8'!J46,Equipes!$J$5,IF('2 POULES DE 8'!K46&lt;'2 POULES DE 8'!J46,Equipes!$J$7))))</f>
        <v>0</v>
      </c>
      <c r="BA46" s="1">
        <f t="shared" si="25"/>
        <v>0</v>
      </c>
      <c r="BB46" s="1">
        <f t="shared" si="26"/>
        <v>0</v>
      </c>
      <c r="BC46" s="1">
        <f t="shared" si="27"/>
        <v>0</v>
      </c>
      <c r="BD46" s="1">
        <f t="shared" si="28"/>
        <v>0</v>
      </c>
      <c r="BE46" s="1" t="b">
        <f t="shared" si="29"/>
        <v>0</v>
      </c>
      <c r="BF46" s="1" t="b">
        <f t="shared" si="30"/>
        <v>0</v>
      </c>
      <c r="BG46" s="1" t="b">
        <f t="shared" si="31"/>
        <v>0</v>
      </c>
      <c r="BH46" s="1" t="b">
        <f t="shared" si="32"/>
        <v>0</v>
      </c>
      <c r="BI46" s="1" t="b">
        <f t="shared" si="33"/>
        <v>0</v>
      </c>
      <c r="BJ46" s="1" t="b">
        <f t="shared" si="34"/>
        <v>0</v>
      </c>
      <c r="BK46" s="1">
        <f t="shared" si="35"/>
        <v>0</v>
      </c>
      <c r="BL46" s="1">
        <f t="shared" si="36"/>
        <v>0</v>
      </c>
      <c r="BM46" s="1">
        <f t="shared" si="37"/>
        <v>0</v>
      </c>
      <c r="BN46" s="1">
        <f t="shared" si="38"/>
        <v>0</v>
      </c>
      <c r="BO46" s="1" t="str">
        <f>VLOOKUP(AF46,AG41:AK48,2,0)</f>
        <v>nn</v>
      </c>
      <c r="BP46" s="1">
        <f>VLOOKUP(BO46,AH41:AU48,14,0)</f>
        <v>0</v>
      </c>
      <c r="BQ46" s="1">
        <f>RANK(BP46,BP41:BP48)</f>
        <v>1</v>
      </c>
    </row>
    <row r="47" spans="2:69" x14ac:dyDescent="0.3">
      <c r="B47" s="5"/>
      <c r="F47" s="53" t="str">
        <f>AH46</f>
        <v>nn</v>
      </c>
      <c r="G47" s="53"/>
      <c r="H47" s="53"/>
      <c r="I47" s="53"/>
      <c r="J47" s="26"/>
      <c r="K47" s="26"/>
      <c r="L47" s="53" t="str">
        <f>AH47</f>
        <v>oo</v>
      </c>
      <c r="M47" s="53"/>
      <c r="N47" s="53"/>
      <c r="O47" s="53"/>
      <c r="Q47" s="45" t="str">
        <f>VLOOKUP(AF47,AG41:AK48,2,0)</f>
        <v>oo</v>
      </c>
      <c r="R47" s="45"/>
      <c r="S47" s="45"/>
      <c r="T47" s="45"/>
      <c r="U47" s="27">
        <f t="shared" si="39"/>
        <v>1</v>
      </c>
      <c r="V47" s="28">
        <f>VLOOKUP(Q47,AH41:AT48,6,0)</f>
        <v>0</v>
      </c>
      <c r="W47" s="1">
        <f>VLOOKUP(Q47,AH41:AT48,7,0)</f>
        <v>0</v>
      </c>
      <c r="X47" s="1">
        <f>VLOOKUP(Q47,AH41:AT48,8,0)</f>
        <v>0</v>
      </c>
      <c r="Y47" s="1">
        <f>VLOOKUP(Q47,AH41:AT48,9,0)</f>
        <v>0</v>
      </c>
      <c r="Z47" s="1">
        <f>VLOOKUP(Q47,AH41:AT48,10,0)</f>
        <v>0</v>
      </c>
      <c r="AA47" s="1">
        <f>VLOOKUP(Q47,AH41:AT48,11,0)</f>
        <v>0</v>
      </c>
      <c r="AB47" s="1">
        <f>VLOOKUP(Q47,AH41:AT48,12,0)</f>
        <v>0</v>
      </c>
      <c r="AC47" s="1">
        <f>VLOOKUP(Q47,AH41:AT48,13,0)</f>
        <v>0</v>
      </c>
      <c r="AD47" s="6"/>
      <c r="AF47" s="1">
        <v>7</v>
      </c>
      <c r="AG47" s="1">
        <f t="shared" si="20"/>
        <v>7</v>
      </c>
      <c r="AH47" s="44" t="str">
        <f>Equipes!E11</f>
        <v>oo</v>
      </c>
      <c r="AI47" s="44"/>
      <c r="AJ47" s="44"/>
      <c r="AK47" s="44"/>
      <c r="AL47" s="11">
        <f>RANK(AV47,AV41:AV48)</f>
        <v>7</v>
      </c>
      <c r="AM47" s="11">
        <f>SUMPRODUCT((F41:I68=AH47)*(BA41:BA68))+SUMPRODUCT((L41:O68=AH47)*(BB41:BB68))</f>
        <v>0</v>
      </c>
      <c r="AN47" s="11">
        <f>SUMPRODUCT((F41:I68=AH47)*(BC41:BC68))+SUMPRODUCT((L41:O68=AH47)*(BD41:BD68))</f>
        <v>0</v>
      </c>
      <c r="AO47" s="11">
        <f>SUMPRODUCT((F41:I68=AH47)*(BE41:BE68))+SUMPRODUCT((L41:O68=AH47)*(BF41:BF68))</f>
        <v>0</v>
      </c>
      <c r="AP47" s="11">
        <f>SUMPRODUCT((F41:I68=AH47)*(BG41:BG68))+SUMPRODUCT((L41:O68=AH47)*(BH41:BH68))</f>
        <v>0</v>
      </c>
      <c r="AQ47" s="11">
        <f>SUMPRODUCT((F41:I68=AH47)*(BI41:BI68))+SUMPRODUCT((L41:O68=AH47)*(BJ41:BJ68))</f>
        <v>0</v>
      </c>
      <c r="AR47" s="11">
        <f>SUMPRODUCT((F41:I68=AH47)*(BK41:BK68))+SUMPRODUCT((L41:O68=AH47)*(BL41:BL68))</f>
        <v>0</v>
      </c>
      <c r="AS47" s="11">
        <f>SUMPRODUCT((F41:I68=AH47)*(BM41:BM68))+SUMPRODUCT((L41:O68=AH47)*(BN41:BN68))</f>
        <v>0</v>
      </c>
      <c r="AT47" s="11">
        <f t="shared" si="21"/>
        <v>0</v>
      </c>
      <c r="AU47" s="1">
        <f t="shared" si="22"/>
        <v>0</v>
      </c>
      <c r="AV47" s="1">
        <f>AU47+0.0000002</f>
        <v>1.9999999999999999E-7</v>
      </c>
      <c r="AW47" s="1">
        <f t="shared" si="23"/>
        <v>0</v>
      </c>
      <c r="AX47" s="1">
        <f t="shared" si="24"/>
        <v>0</v>
      </c>
      <c r="AY47" s="1">
        <f>IF(J47="",0,IF(J47&gt;K47,Equipes!$J$3,IF('2 POULES DE 8'!J47='2 POULES DE 8'!K47,Equipes!$J$5,IF('2 POULES DE 8'!J47&lt;'2 POULES DE 8'!K47,Equipes!$J$7))))</f>
        <v>0</v>
      </c>
      <c r="AZ47" s="1">
        <f>IF(K47="",0,IF(K47&gt;J47,Equipes!$J$3,IF('2 POULES DE 8'!K47='2 POULES DE 8'!J47,Equipes!$J$5,IF('2 POULES DE 8'!K47&lt;'2 POULES DE 8'!J47,Equipes!$J$7))))</f>
        <v>0</v>
      </c>
      <c r="BA47" s="1">
        <f t="shared" si="25"/>
        <v>0</v>
      </c>
      <c r="BB47" s="1">
        <f t="shared" si="26"/>
        <v>0</v>
      </c>
      <c r="BC47" s="1">
        <f t="shared" si="27"/>
        <v>0</v>
      </c>
      <c r="BD47" s="1">
        <f t="shared" si="28"/>
        <v>0</v>
      </c>
      <c r="BE47" s="1" t="b">
        <f t="shared" si="29"/>
        <v>0</v>
      </c>
      <c r="BF47" s="1" t="b">
        <f t="shared" si="30"/>
        <v>0</v>
      </c>
      <c r="BG47" s="1" t="b">
        <f t="shared" si="31"/>
        <v>0</v>
      </c>
      <c r="BH47" s="1" t="b">
        <f t="shared" si="32"/>
        <v>0</v>
      </c>
      <c r="BI47" s="1" t="b">
        <f t="shared" si="33"/>
        <v>0</v>
      </c>
      <c r="BJ47" s="1" t="b">
        <f t="shared" si="34"/>
        <v>0</v>
      </c>
      <c r="BK47" s="1">
        <f t="shared" si="35"/>
        <v>0</v>
      </c>
      <c r="BL47" s="1">
        <f t="shared" si="36"/>
        <v>0</v>
      </c>
      <c r="BM47" s="1">
        <f t="shared" si="37"/>
        <v>0</v>
      </c>
      <c r="BN47" s="1">
        <f t="shared" si="38"/>
        <v>0</v>
      </c>
      <c r="BO47" s="1" t="str">
        <f>VLOOKUP(AF47,AG41:AK48,2,0)</f>
        <v>oo</v>
      </c>
      <c r="BP47" s="1">
        <f>VLOOKUP(BO47,AH41:AU48,14,0)</f>
        <v>0</v>
      </c>
      <c r="BQ47" s="1">
        <f>RANK(BP47,BP41:BP48)</f>
        <v>1</v>
      </c>
    </row>
    <row r="48" spans="2:69" x14ac:dyDescent="0.3">
      <c r="B48" s="5"/>
      <c r="F48" s="53" t="str">
        <f>AH48</f>
        <v>pp</v>
      </c>
      <c r="G48" s="53"/>
      <c r="H48" s="53"/>
      <c r="I48" s="53"/>
      <c r="J48" s="26"/>
      <c r="K48" s="26"/>
      <c r="L48" s="53" t="str">
        <f>AH45</f>
        <v>mm</v>
      </c>
      <c r="M48" s="53"/>
      <c r="N48" s="53"/>
      <c r="O48" s="53"/>
      <c r="Q48" s="45" t="str">
        <f>VLOOKUP(AF48,AG41:AK48,2,0)</f>
        <v>pp</v>
      </c>
      <c r="R48" s="45"/>
      <c r="S48" s="45"/>
      <c r="T48" s="45"/>
      <c r="U48" s="27">
        <f t="shared" si="39"/>
        <v>1</v>
      </c>
      <c r="V48" s="28">
        <f>VLOOKUP(Q48,AH41:AT48,6,0)</f>
        <v>0</v>
      </c>
      <c r="W48" s="1">
        <f>VLOOKUP(Q48,AH41:AT48,7,0)</f>
        <v>0</v>
      </c>
      <c r="X48" s="1">
        <f>VLOOKUP(Q48,AH41:AT48,8,0)</f>
        <v>0</v>
      </c>
      <c r="Y48" s="1">
        <f>VLOOKUP(Q48,AH41:AT48,9,0)</f>
        <v>0</v>
      </c>
      <c r="Z48" s="1">
        <f>VLOOKUP(Q48,AH41:AT48,10,0)</f>
        <v>0</v>
      </c>
      <c r="AA48" s="1">
        <f>VLOOKUP(Q48,AH41:AT48,11,0)</f>
        <v>0</v>
      </c>
      <c r="AB48" s="1">
        <f>VLOOKUP(Q48,AH41:AT48,12,0)</f>
        <v>0</v>
      </c>
      <c r="AC48" s="1">
        <f>VLOOKUP(Q48,AH42:AT49,13,0)</f>
        <v>0</v>
      </c>
      <c r="AD48" s="6"/>
      <c r="AF48" s="1">
        <v>8</v>
      </c>
      <c r="AG48" s="1">
        <f t="shared" si="20"/>
        <v>8</v>
      </c>
      <c r="AH48" s="44" t="str">
        <f>Equipes!E12</f>
        <v>pp</v>
      </c>
      <c r="AI48" s="44"/>
      <c r="AJ48" s="44"/>
      <c r="AK48" s="44"/>
      <c r="AL48" s="11">
        <f>RANK(AV48,AV41:AV48)</f>
        <v>8</v>
      </c>
      <c r="AM48" s="11">
        <f>SUMPRODUCT((F41:I68=AH48)*(BA41:BA68))+SUMPRODUCT((L41:O68=AH48)*(BB41:BB68))</f>
        <v>0</v>
      </c>
      <c r="AN48" s="11">
        <f>SUMPRODUCT((F41:I68=AH48)*(BC41:BC68))+SUMPRODUCT((L41:O68=AH48)*(BD41:BD68))</f>
        <v>0</v>
      </c>
      <c r="AO48" s="11">
        <f>SUMPRODUCT((F41:I68=AH48)*(BE41:BE68))+SUMPRODUCT((L41:O68=AH48)*(BF41:BF68))</f>
        <v>0</v>
      </c>
      <c r="AP48" s="11">
        <f>SUMPRODUCT((F41:I68=AH48)*(BG41:BG68))+SUMPRODUCT((L41:O68=AH48)*(BH41:BH68))</f>
        <v>0</v>
      </c>
      <c r="AQ48" s="11">
        <f>SUMPRODUCT((F41:I68=AH48)*(BI41:BI68))+SUMPRODUCT((L41:O68=AH48)*(BJ41:BJ68))</f>
        <v>0</v>
      </c>
      <c r="AR48" s="11">
        <f>SUMPRODUCT((F41:I68=AH48)*(BK41:BK68))+SUMPRODUCT((L41:O68=AH48)*(BL41:BL68))</f>
        <v>0</v>
      </c>
      <c r="AS48" s="11">
        <f>SUMPRODUCT((F41:I68=AH48)*(BM41:BM68))+SUMPRODUCT((L41:O68=AH48)*(BN41:BN68))</f>
        <v>0</v>
      </c>
      <c r="AT48" s="11">
        <f t="shared" si="21"/>
        <v>0</v>
      </c>
      <c r="AU48" s="1">
        <f t="shared" si="22"/>
        <v>0</v>
      </c>
      <c r="AV48" s="1">
        <f>AU48+0.0000001</f>
        <v>9.9999999999999995E-8</v>
      </c>
      <c r="AW48" s="1">
        <f t="shared" si="23"/>
        <v>0</v>
      </c>
      <c r="AX48" s="1">
        <f t="shared" si="24"/>
        <v>0</v>
      </c>
      <c r="AY48" s="1">
        <f>IF(J48="",0,IF(J48&gt;K48,Equipes!$J$3,IF('2 POULES DE 8'!J48='2 POULES DE 8'!K48,Equipes!$J$5,IF('2 POULES DE 8'!J48&lt;'2 POULES DE 8'!K48,Equipes!$J$7))))</f>
        <v>0</v>
      </c>
      <c r="AZ48" s="1">
        <f>IF(K48="",0,IF(K48&gt;J48,Equipes!$J$3,IF('2 POULES DE 8'!K48='2 POULES DE 8'!J48,Equipes!$J$5,IF('2 POULES DE 8'!K48&lt;'2 POULES DE 8'!J48,Equipes!$J$7))))</f>
        <v>0</v>
      </c>
      <c r="BA48" s="1">
        <f t="shared" si="25"/>
        <v>0</v>
      </c>
      <c r="BB48" s="1">
        <f t="shared" si="26"/>
        <v>0</v>
      </c>
      <c r="BC48" s="1">
        <f t="shared" si="27"/>
        <v>0</v>
      </c>
      <c r="BD48" s="1">
        <f t="shared" si="28"/>
        <v>0</v>
      </c>
      <c r="BE48" s="1" t="b">
        <f t="shared" si="29"/>
        <v>0</v>
      </c>
      <c r="BF48" s="1" t="b">
        <f t="shared" si="30"/>
        <v>0</v>
      </c>
      <c r="BG48" s="1" t="b">
        <f t="shared" si="31"/>
        <v>0</v>
      </c>
      <c r="BH48" s="1" t="b">
        <f t="shared" si="32"/>
        <v>0</v>
      </c>
      <c r="BI48" s="1" t="b">
        <f t="shared" si="33"/>
        <v>0</v>
      </c>
      <c r="BJ48" s="1" t="b">
        <f t="shared" si="34"/>
        <v>0</v>
      </c>
      <c r="BK48" s="1">
        <f t="shared" si="35"/>
        <v>0</v>
      </c>
      <c r="BL48" s="1">
        <f t="shared" si="36"/>
        <v>0</v>
      </c>
      <c r="BM48" s="1">
        <f t="shared" si="37"/>
        <v>0</v>
      </c>
      <c r="BN48" s="1">
        <f t="shared" si="38"/>
        <v>0</v>
      </c>
      <c r="BO48" s="1" t="str">
        <f>VLOOKUP(AF48,AG41:AK48,2,0)</f>
        <v>pp</v>
      </c>
      <c r="BP48" s="1">
        <f>VLOOKUP(BO48,AH41:AU48,14,0)</f>
        <v>0</v>
      </c>
      <c r="BQ48" s="1">
        <f>RANK(BP48,BP41:BP48)</f>
        <v>1</v>
      </c>
    </row>
    <row r="49" spans="2:66" x14ac:dyDescent="0.3">
      <c r="B49" s="5"/>
      <c r="F49" s="53" t="str">
        <f>AH42</f>
        <v>jj</v>
      </c>
      <c r="G49" s="53"/>
      <c r="H49" s="53"/>
      <c r="I49" s="53"/>
      <c r="J49" s="26"/>
      <c r="K49" s="26"/>
      <c r="L49" s="53" t="str">
        <f>AH46</f>
        <v>nn</v>
      </c>
      <c r="M49" s="53"/>
      <c r="N49" s="53"/>
      <c r="O49" s="53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7"/>
      <c r="AW49" s="1">
        <f t="shared" si="23"/>
        <v>0</v>
      </c>
      <c r="AX49" s="1">
        <f t="shared" si="24"/>
        <v>0</v>
      </c>
      <c r="AY49" s="1">
        <f>IF(J49="",0,IF(J49&gt;K49,Equipes!$J$3,IF('2 POULES DE 8'!J49='2 POULES DE 8'!K49,Equipes!$J$5,IF('2 POULES DE 8'!J49&lt;'2 POULES DE 8'!K49,Equipes!$J$7))))</f>
        <v>0</v>
      </c>
      <c r="AZ49" s="1">
        <f>IF(K49="",0,IF(K49&gt;J49,Equipes!$J$3,IF('2 POULES DE 8'!K49='2 POULES DE 8'!J49,Equipes!$J$5,IF('2 POULES DE 8'!K49&lt;'2 POULES DE 8'!J49,Equipes!$J$7))))</f>
        <v>0</v>
      </c>
      <c r="BA49" s="1">
        <f t="shared" si="25"/>
        <v>0</v>
      </c>
      <c r="BB49" s="1">
        <f t="shared" si="26"/>
        <v>0</v>
      </c>
      <c r="BC49" s="1">
        <f t="shared" si="27"/>
        <v>0</v>
      </c>
      <c r="BD49" s="1">
        <f t="shared" si="28"/>
        <v>0</v>
      </c>
      <c r="BE49" s="1" t="b">
        <f t="shared" si="29"/>
        <v>0</v>
      </c>
      <c r="BF49" s="1" t="b">
        <f t="shared" si="30"/>
        <v>0</v>
      </c>
      <c r="BG49" s="1" t="b">
        <f t="shared" si="31"/>
        <v>0</v>
      </c>
      <c r="BH49" s="1" t="b">
        <f t="shared" si="32"/>
        <v>0</v>
      </c>
      <c r="BI49" s="1" t="b">
        <f t="shared" si="33"/>
        <v>0</v>
      </c>
      <c r="BJ49" s="1" t="b">
        <f t="shared" si="34"/>
        <v>0</v>
      </c>
      <c r="BK49" s="1">
        <f t="shared" si="35"/>
        <v>0</v>
      </c>
      <c r="BL49" s="1">
        <f t="shared" si="36"/>
        <v>0</v>
      </c>
      <c r="BM49" s="1">
        <f t="shared" si="37"/>
        <v>0</v>
      </c>
      <c r="BN49" s="1">
        <f t="shared" si="38"/>
        <v>0</v>
      </c>
    </row>
    <row r="50" spans="2:66" x14ac:dyDescent="0.3">
      <c r="B50" s="5"/>
      <c r="F50" s="53" t="str">
        <f>AH44</f>
        <v>ll</v>
      </c>
      <c r="G50" s="53"/>
      <c r="H50" s="53"/>
      <c r="I50" s="53"/>
      <c r="J50" s="26"/>
      <c r="K50" s="26"/>
      <c r="L50" s="53" t="str">
        <f>AH41</f>
        <v>ii</v>
      </c>
      <c r="M50" s="53"/>
      <c r="N50" s="53"/>
      <c r="O50" s="53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7"/>
      <c r="AW50" s="1">
        <f t="shared" si="23"/>
        <v>0</v>
      </c>
      <c r="AX50" s="1">
        <f t="shared" si="24"/>
        <v>0</v>
      </c>
      <c r="AY50" s="1">
        <f>IF(J50="",0,IF(J50&gt;K50,Equipes!$J$3,IF('2 POULES DE 8'!J50='2 POULES DE 8'!K50,Equipes!$J$5,IF('2 POULES DE 8'!J50&lt;'2 POULES DE 8'!K50,Equipes!$J$7))))</f>
        <v>0</v>
      </c>
      <c r="AZ50" s="1">
        <f>IF(K50="",0,IF(K50&gt;J50,Equipes!$J$3,IF('2 POULES DE 8'!K50='2 POULES DE 8'!J50,Equipes!$J$5,IF('2 POULES DE 8'!K50&lt;'2 POULES DE 8'!J50,Equipes!$J$7))))</f>
        <v>0</v>
      </c>
      <c r="BA50" s="1">
        <f t="shared" si="25"/>
        <v>0</v>
      </c>
      <c r="BB50" s="1">
        <f t="shared" si="26"/>
        <v>0</v>
      </c>
      <c r="BC50" s="1">
        <f t="shared" si="27"/>
        <v>0</v>
      </c>
      <c r="BD50" s="1">
        <f t="shared" si="28"/>
        <v>0</v>
      </c>
      <c r="BE50" s="1" t="b">
        <f t="shared" si="29"/>
        <v>0</v>
      </c>
      <c r="BF50" s="1" t="b">
        <f t="shared" si="30"/>
        <v>0</v>
      </c>
      <c r="BG50" s="1" t="b">
        <f t="shared" si="31"/>
        <v>0</v>
      </c>
      <c r="BH50" s="1" t="b">
        <f t="shared" si="32"/>
        <v>0</v>
      </c>
      <c r="BI50" s="1" t="b">
        <f t="shared" si="33"/>
        <v>0</v>
      </c>
      <c r="BJ50" s="1" t="b">
        <f t="shared" si="34"/>
        <v>0</v>
      </c>
      <c r="BK50" s="1">
        <f t="shared" si="35"/>
        <v>0</v>
      </c>
      <c r="BL50" s="1">
        <f t="shared" si="36"/>
        <v>0</v>
      </c>
      <c r="BM50" s="1">
        <f t="shared" si="37"/>
        <v>0</v>
      </c>
      <c r="BN50" s="1">
        <f t="shared" si="38"/>
        <v>0</v>
      </c>
    </row>
    <row r="51" spans="2:66" x14ac:dyDescent="0.3">
      <c r="B51" s="5"/>
      <c r="F51" s="53" t="str">
        <f>AH45</f>
        <v>mm</v>
      </c>
      <c r="G51" s="53"/>
      <c r="H51" s="53"/>
      <c r="I51" s="53"/>
      <c r="J51" s="26"/>
      <c r="K51" s="26"/>
      <c r="L51" s="53" t="str">
        <f>AH43</f>
        <v>kk</v>
      </c>
      <c r="M51" s="53"/>
      <c r="N51" s="53"/>
      <c r="O51" s="53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7"/>
      <c r="AW51" s="1">
        <f t="shared" si="23"/>
        <v>0</v>
      </c>
      <c r="AX51" s="1">
        <f t="shared" si="24"/>
        <v>0</v>
      </c>
      <c r="AY51" s="1">
        <f>IF(J51="",0,IF(J51&gt;K51,Equipes!$J$3,IF('2 POULES DE 8'!J51='2 POULES DE 8'!K51,Equipes!$J$5,IF('2 POULES DE 8'!J51&lt;'2 POULES DE 8'!K51,Equipes!$J$7))))</f>
        <v>0</v>
      </c>
      <c r="AZ51" s="1">
        <f>IF(K51="",0,IF(K51&gt;J51,Equipes!$J$3,IF('2 POULES DE 8'!K51='2 POULES DE 8'!J51,Equipes!$J$5,IF('2 POULES DE 8'!K51&lt;'2 POULES DE 8'!J51,Equipes!$J$7))))</f>
        <v>0</v>
      </c>
      <c r="BA51" s="1">
        <f t="shared" si="25"/>
        <v>0</v>
      </c>
      <c r="BB51" s="1">
        <f t="shared" si="26"/>
        <v>0</v>
      </c>
      <c r="BC51" s="1">
        <f t="shared" si="27"/>
        <v>0</v>
      </c>
      <c r="BD51" s="1">
        <f t="shared" si="28"/>
        <v>0</v>
      </c>
      <c r="BE51" s="1" t="b">
        <f t="shared" si="29"/>
        <v>0</v>
      </c>
      <c r="BF51" s="1" t="b">
        <f t="shared" si="30"/>
        <v>0</v>
      </c>
      <c r="BG51" s="1" t="b">
        <f t="shared" si="31"/>
        <v>0</v>
      </c>
      <c r="BH51" s="1" t="b">
        <f t="shared" si="32"/>
        <v>0</v>
      </c>
      <c r="BI51" s="1" t="b">
        <f t="shared" si="33"/>
        <v>0</v>
      </c>
      <c r="BJ51" s="1" t="b">
        <f t="shared" si="34"/>
        <v>0</v>
      </c>
      <c r="BK51" s="1">
        <f t="shared" si="35"/>
        <v>0</v>
      </c>
      <c r="BL51" s="1">
        <f t="shared" si="36"/>
        <v>0</v>
      </c>
      <c r="BM51" s="1">
        <f t="shared" si="37"/>
        <v>0</v>
      </c>
      <c r="BN51" s="1">
        <f t="shared" si="38"/>
        <v>0</v>
      </c>
    </row>
    <row r="52" spans="2:66" x14ac:dyDescent="0.3">
      <c r="B52" s="5"/>
      <c r="F52" s="53" t="str">
        <f>AH47</f>
        <v>oo</v>
      </c>
      <c r="G52" s="53"/>
      <c r="H52" s="53"/>
      <c r="I52" s="53"/>
      <c r="J52" s="26"/>
      <c r="K52" s="26"/>
      <c r="L52" s="53" t="str">
        <f>AH48</f>
        <v>pp</v>
      </c>
      <c r="M52" s="53"/>
      <c r="N52" s="53"/>
      <c r="O52" s="53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7"/>
      <c r="AW52" s="1">
        <f t="shared" si="23"/>
        <v>0</v>
      </c>
      <c r="AX52" s="1">
        <f t="shared" si="24"/>
        <v>0</v>
      </c>
      <c r="AY52" s="1">
        <f>IF(J52="",0,IF(J52&gt;K52,Equipes!$J$3,IF('2 POULES DE 8'!J52='2 POULES DE 8'!K52,Equipes!$J$5,IF('2 POULES DE 8'!J52&lt;'2 POULES DE 8'!K52,Equipes!$J$7))))</f>
        <v>0</v>
      </c>
      <c r="AZ52" s="1">
        <f>IF(K52="",0,IF(K52&gt;J52,Equipes!$J$3,IF('2 POULES DE 8'!K52='2 POULES DE 8'!J52,Equipes!$J$5,IF('2 POULES DE 8'!K52&lt;'2 POULES DE 8'!J52,Equipes!$J$7))))</f>
        <v>0</v>
      </c>
      <c r="BA52" s="1">
        <f t="shared" si="25"/>
        <v>0</v>
      </c>
      <c r="BB52" s="1">
        <f t="shared" si="26"/>
        <v>0</v>
      </c>
      <c r="BC52" s="1">
        <f t="shared" si="27"/>
        <v>0</v>
      </c>
      <c r="BD52" s="1">
        <f t="shared" si="28"/>
        <v>0</v>
      </c>
      <c r="BE52" s="1" t="b">
        <f t="shared" si="29"/>
        <v>0</v>
      </c>
      <c r="BF52" s="1" t="b">
        <f t="shared" si="30"/>
        <v>0</v>
      </c>
      <c r="BG52" s="1" t="b">
        <f t="shared" si="31"/>
        <v>0</v>
      </c>
      <c r="BH52" s="1" t="b">
        <f t="shared" si="32"/>
        <v>0</v>
      </c>
      <c r="BI52" s="1" t="b">
        <f t="shared" si="33"/>
        <v>0</v>
      </c>
      <c r="BJ52" s="1" t="b">
        <f t="shared" si="34"/>
        <v>0</v>
      </c>
      <c r="BK52" s="1">
        <f t="shared" si="35"/>
        <v>0</v>
      </c>
      <c r="BL52" s="1">
        <f t="shared" si="36"/>
        <v>0</v>
      </c>
      <c r="BM52" s="1">
        <f t="shared" si="37"/>
        <v>0</v>
      </c>
      <c r="BN52" s="1">
        <f t="shared" si="38"/>
        <v>0</v>
      </c>
    </row>
    <row r="53" spans="2:66" x14ac:dyDescent="0.3">
      <c r="B53" s="5"/>
      <c r="F53" s="53" t="str">
        <f>AH41</f>
        <v>ii</v>
      </c>
      <c r="G53" s="53"/>
      <c r="H53" s="53"/>
      <c r="I53" s="53"/>
      <c r="J53" s="26"/>
      <c r="K53" s="26"/>
      <c r="L53" s="53" t="str">
        <f>AH45</f>
        <v>mm</v>
      </c>
      <c r="M53" s="53"/>
      <c r="N53" s="53"/>
      <c r="O53" s="53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7"/>
      <c r="AW53" s="1">
        <f t="shared" si="23"/>
        <v>0</v>
      </c>
      <c r="AX53" s="1">
        <f t="shared" si="24"/>
        <v>0</v>
      </c>
      <c r="AY53" s="1">
        <f>IF(J53="",0,IF(J53&gt;K53,Equipes!$J$3,IF('2 POULES DE 8'!J53='2 POULES DE 8'!K53,Equipes!$J$5,IF('2 POULES DE 8'!J53&lt;'2 POULES DE 8'!K53,Equipes!$J$7))))</f>
        <v>0</v>
      </c>
      <c r="AZ53" s="1">
        <f>IF(K53="",0,IF(K53&gt;J53,Equipes!$J$3,IF('2 POULES DE 8'!K53='2 POULES DE 8'!J53,Equipes!$J$5,IF('2 POULES DE 8'!K53&lt;'2 POULES DE 8'!J53,Equipes!$J$7))))</f>
        <v>0</v>
      </c>
      <c r="BA53" s="1">
        <f t="shared" si="25"/>
        <v>0</v>
      </c>
      <c r="BB53" s="1">
        <f t="shared" si="26"/>
        <v>0</v>
      </c>
      <c r="BC53" s="1">
        <f t="shared" si="27"/>
        <v>0</v>
      </c>
      <c r="BD53" s="1">
        <f t="shared" si="28"/>
        <v>0</v>
      </c>
      <c r="BE53" s="1" t="b">
        <f t="shared" si="29"/>
        <v>0</v>
      </c>
      <c r="BF53" s="1" t="b">
        <f t="shared" si="30"/>
        <v>0</v>
      </c>
      <c r="BG53" s="1" t="b">
        <f t="shared" si="31"/>
        <v>0</v>
      </c>
      <c r="BH53" s="1" t="b">
        <f t="shared" si="32"/>
        <v>0</v>
      </c>
      <c r="BI53" s="1" t="b">
        <f t="shared" si="33"/>
        <v>0</v>
      </c>
      <c r="BJ53" s="1" t="b">
        <f t="shared" si="34"/>
        <v>0</v>
      </c>
      <c r="BK53" s="1">
        <f t="shared" si="35"/>
        <v>0</v>
      </c>
      <c r="BL53" s="1">
        <f t="shared" si="36"/>
        <v>0</v>
      </c>
      <c r="BM53" s="1">
        <f t="shared" si="37"/>
        <v>0</v>
      </c>
      <c r="BN53" s="1">
        <f t="shared" si="38"/>
        <v>0</v>
      </c>
    </row>
    <row r="54" spans="2:66" x14ac:dyDescent="0.3">
      <c r="B54" s="5"/>
      <c r="F54" s="53" t="str">
        <f>AH43</f>
        <v>kk</v>
      </c>
      <c r="G54" s="53"/>
      <c r="H54" s="53"/>
      <c r="I54" s="53"/>
      <c r="J54" s="26"/>
      <c r="K54" s="26"/>
      <c r="L54" s="53" t="str">
        <f>AH47</f>
        <v>oo</v>
      </c>
      <c r="M54" s="53"/>
      <c r="N54" s="53"/>
      <c r="O54" s="53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7"/>
      <c r="AW54" s="1">
        <f t="shared" si="23"/>
        <v>0</v>
      </c>
      <c r="AX54" s="1">
        <f t="shared" si="24"/>
        <v>0</v>
      </c>
      <c r="AY54" s="1">
        <f>IF(J54="",0,IF(J54&gt;K54,Equipes!$J$3,IF('2 POULES DE 8'!J54='2 POULES DE 8'!K54,Equipes!$J$5,IF('2 POULES DE 8'!J54&lt;'2 POULES DE 8'!K54,Equipes!$J$7))))</f>
        <v>0</v>
      </c>
      <c r="AZ54" s="1">
        <f>IF(K54="",0,IF(K54&gt;J54,Equipes!$J$3,IF('2 POULES DE 8'!K54='2 POULES DE 8'!J54,Equipes!$J$5,IF('2 POULES DE 8'!K54&lt;'2 POULES DE 8'!J54,Equipes!$J$7))))</f>
        <v>0</v>
      </c>
      <c r="BA54" s="1">
        <f t="shared" si="25"/>
        <v>0</v>
      </c>
      <c r="BB54" s="1">
        <f t="shared" si="26"/>
        <v>0</v>
      </c>
      <c r="BC54" s="1">
        <f t="shared" si="27"/>
        <v>0</v>
      </c>
      <c r="BD54" s="1">
        <f t="shared" si="28"/>
        <v>0</v>
      </c>
      <c r="BE54" s="1" t="b">
        <f t="shared" si="29"/>
        <v>0</v>
      </c>
      <c r="BF54" s="1" t="b">
        <f t="shared" si="30"/>
        <v>0</v>
      </c>
      <c r="BG54" s="1" t="b">
        <f t="shared" si="31"/>
        <v>0</v>
      </c>
      <c r="BH54" s="1" t="b">
        <f t="shared" si="32"/>
        <v>0</v>
      </c>
      <c r="BI54" s="1" t="b">
        <f t="shared" si="33"/>
        <v>0</v>
      </c>
      <c r="BJ54" s="1" t="b">
        <f t="shared" si="34"/>
        <v>0</v>
      </c>
      <c r="BK54" s="1">
        <f t="shared" si="35"/>
        <v>0</v>
      </c>
      <c r="BL54" s="1">
        <f t="shared" si="36"/>
        <v>0</v>
      </c>
      <c r="BM54" s="1">
        <f t="shared" si="37"/>
        <v>0</v>
      </c>
      <c r="BN54" s="1">
        <f t="shared" si="38"/>
        <v>0</v>
      </c>
    </row>
    <row r="55" spans="2:66" x14ac:dyDescent="0.3">
      <c r="B55" s="5"/>
      <c r="F55" s="53" t="str">
        <f>AH46</f>
        <v>nn</v>
      </c>
      <c r="G55" s="53"/>
      <c r="H55" s="53"/>
      <c r="I55" s="53"/>
      <c r="J55" s="26"/>
      <c r="K55" s="26"/>
      <c r="L55" s="53" t="str">
        <f>AH44</f>
        <v>ll</v>
      </c>
      <c r="M55" s="53"/>
      <c r="N55" s="53"/>
      <c r="O55" s="53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7"/>
      <c r="AW55" s="1">
        <f t="shared" si="23"/>
        <v>0</v>
      </c>
      <c r="AX55" s="1">
        <f t="shared" si="24"/>
        <v>0</v>
      </c>
      <c r="AY55" s="1">
        <f>IF(J55="",0,IF(J55&gt;K55,Equipes!$J$3,IF('2 POULES DE 8'!J55='2 POULES DE 8'!K55,Equipes!$J$5,IF('2 POULES DE 8'!J55&lt;'2 POULES DE 8'!K55,Equipes!$J$7))))</f>
        <v>0</v>
      </c>
      <c r="AZ55" s="1">
        <f>IF(K55="",0,IF(K55&gt;J55,Equipes!$J$3,IF('2 POULES DE 8'!K55='2 POULES DE 8'!J55,Equipes!$J$5,IF('2 POULES DE 8'!K55&lt;'2 POULES DE 8'!J55,Equipes!$J$7))))</f>
        <v>0</v>
      </c>
      <c r="BA55" s="1">
        <f t="shared" si="25"/>
        <v>0</v>
      </c>
      <c r="BB55" s="1">
        <f t="shared" si="26"/>
        <v>0</v>
      </c>
      <c r="BC55" s="1">
        <f t="shared" si="27"/>
        <v>0</v>
      </c>
      <c r="BD55" s="1">
        <f t="shared" si="28"/>
        <v>0</v>
      </c>
      <c r="BE55" s="1" t="b">
        <f t="shared" si="29"/>
        <v>0</v>
      </c>
      <c r="BF55" s="1" t="b">
        <f t="shared" si="30"/>
        <v>0</v>
      </c>
      <c r="BG55" s="1" t="b">
        <f t="shared" si="31"/>
        <v>0</v>
      </c>
      <c r="BH55" s="1" t="b">
        <f t="shared" si="32"/>
        <v>0</v>
      </c>
      <c r="BI55" s="1" t="b">
        <f t="shared" si="33"/>
        <v>0</v>
      </c>
      <c r="BJ55" s="1" t="b">
        <f t="shared" si="34"/>
        <v>0</v>
      </c>
      <c r="BK55" s="1">
        <f t="shared" si="35"/>
        <v>0</v>
      </c>
      <c r="BL55" s="1">
        <f t="shared" si="36"/>
        <v>0</v>
      </c>
      <c r="BM55" s="1">
        <f t="shared" si="37"/>
        <v>0</v>
      </c>
      <c r="BN55" s="1">
        <f t="shared" si="38"/>
        <v>0</v>
      </c>
    </row>
    <row r="56" spans="2:66" x14ac:dyDescent="0.3">
      <c r="B56" s="5"/>
      <c r="F56" s="53" t="str">
        <f>AH48</f>
        <v>pp</v>
      </c>
      <c r="G56" s="53"/>
      <c r="H56" s="53"/>
      <c r="I56" s="53"/>
      <c r="J56" s="26"/>
      <c r="K56" s="26"/>
      <c r="L56" s="53" t="str">
        <f>AH42</f>
        <v>jj</v>
      </c>
      <c r="M56" s="53"/>
      <c r="N56" s="53"/>
      <c r="O56" s="53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7"/>
      <c r="AW56" s="1">
        <f t="shared" si="23"/>
        <v>0</v>
      </c>
      <c r="AX56" s="1">
        <f t="shared" si="24"/>
        <v>0</v>
      </c>
      <c r="AY56" s="1">
        <f>IF(J56="",0,IF(J56&gt;K56,Equipes!$J$3,IF('2 POULES DE 8'!J56='2 POULES DE 8'!K56,Equipes!$J$5,IF('2 POULES DE 8'!J56&lt;'2 POULES DE 8'!K56,Equipes!$J$7))))</f>
        <v>0</v>
      </c>
      <c r="AZ56" s="1">
        <f>IF(K56="",0,IF(K56&gt;J56,Equipes!$J$3,IF('2 POULES DE 8'!K56='2 POULES DE 8'!J56,Equipes!$J$5,IF('2 POULES DE 8'!K56&lt;'2 POULES DE 8'!J56,Equipes!$J$7))))</f>
        <v>0</v>
      </c>
      <c r="BA56" s="1">
        <f t="shared" si="25"/>
        <v>0</v>
      </c>
      <c r="BB56" s="1">
        <f t="shared" si="26"/>
        <v>0</v>
      </c>
      <c r="BC56" s="1">
        <f t="shared" si="27"/>
        <v>0</v>
      </c>
      <c r="BD56" s="1">
        <f t="shared" si="28"/>
        <v>0</v>
      </c>
      <c r="BE56" s="1" t="b">
        <f t="shared" si="29"/>
        <v>0</v>
      </c>
      <c r="BF56" s="1" t="b">
        <f t="shared" si="30"/>
        <v>0</v>
      </c>
      <c r="BG56" s="1" t="b">
        <f t="shared" si="31"/>
        <v>0</v>
      </c>
      <c r="BH56" s="1" t="b">
        <f t="shared" si="32"/>
        <v>0</v>
      </c>
      <c r="BI56" s="1" t="b">
        <f t="shared" si="33"/>
        <v>0</v>
      </c>
      <c r="BJ56" s="1" t="b">
        <f t="shared" si="34"/>
        <v>0</v>
      </c>
      <c r="BK56" s="1">
        <f t="shared" si="35"/>
        <v>0</v>
      </c>
      <c r="BL56" s="1">
        <f t="shared" si="36"/>
        <v>0</v>
      </c>
      <c r="BM56" s="1">
        <f t="shared" si="37"/>
        <v>0</v>
      </c>
      <c r="BN56" s="1">
        <f t="shared" si="38"/>
        <v>0</v>
      </c>
    </row>
    <row r="57" spans="2:66" x14ac:dyDescent="0.3">
      <c r="B57" s="5"/>
      <c r="F57" s="53" t="str">
        <f>AH42</f>
        <v>jj</v>
      </c>
      <c r="G57" s="53"/>
      <c r="H57" s="53"/>
      <c r="I57" s="53"/>
      <c r="J57" s="26"/>
      <c r="K57" s="26"/>
      <c r="L57" s="53" t="str">
        <f>AH43</f>
        <v>kk</v>
      </c>
      <c r="M57" s="53"/>
      <c r="N57" s="53"/>
      <c r="O57" s="53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7"/>
      <c r="AW57" s="1">
        <f t="shared" si="23"/>
        <v>0</v>
      </c>
      <c r="AX57" s="1">
        <f t="shared" si="24"/>
        <v>0</v>
      </c>
      <c r="AY57" s="1">
        <f>IF(J57="",0,IF(J57&gt;K57,Equipes!$J$3,IF('2 POULES DE 8'!J57='2 POULES DE 8'!K57,Equipes!$J$5,IF('2 POULES DE 8'!J57&lt;'2 POULES DE 8'!K57,Equipes!$J$7))))</f>
        <v>0</v>
      </c>
      <c r="AZ57" s="1">
        <f>IF(K57="",0,IF(K57&gt;J57,Equipes!$J$3,IF('2 POULES DE 8'!K57='2 POULES DE 8'!J57,Equipes!$J$5,IF('2 POULES DE 8'!K57&lt;'2 POULES DE 8'!J57,Equipes!$J$7))))</f>
        <v>0</v>
      </c>
      <c r="BA57" s="1">
        <f t="shared" si="25"/>
        <v>0</v>
      </c>
      <c r="BB57" s="1">
        <f t="shared" si="26"/>
        <v>0</v>
      </c>
      <c r="BC57" s="1">
        <f t="shared" si="27"/>
        <v>0</v>
      </c>
      <c r="BD57" s="1">
        <f t="shared" si="28"/>
        <v>0</v>
      </c>
      <c r="BE57" s="1" t="b">
        <f t="shared" si="29"/>
        <v>0</v>
      </c>
      <c r="BF57" s="1" t="b">
        <f t="shared" si="30"/>
        <v>0</v>
      </c>
      <c r="BG57" s="1" t="b">
        <f t="shared" si="31"/>
        <v>0</v>
      </c>
      <c r="BH57" s="1" t="b">
        <f t="shared" si="32"/>
        <v>0</v>
      </c>
      <c r="BI57" s="1" t="b">
        <f t="shared" si="33"/>
        <v>0</v>
      </c>
      <c r="BJ57" s="1" t="b">
        <f t="shared" si="34"/>
        <v>0</v>
      </c>
      <c r="BK57" s="1">
        <f t="shared" si="35"/>
        <v>0</v>
      </c>
      <c r="BL57" s="1">
        <f t="shared" si="36"/>
        <v>0</v>
      </c>
      <c r="BM57" s="1">
        <f t="shared" si="37"/>
        <v>0</v>
      </c>
      <c r="BN57" s="1">
        <f t="shared" si="38"/>
        <v>0</v>
      </c>
    </row>
    <row r="58" spans="2:66" x14ac:dyDescent="0.3">
      <c r="B58" s="5"/>
      <c r="F58" s="53" t="str">
        <f>AH44</f>
        <v>ll</v>
      </c>
      <c r="G58" s="53"/>
      <c r="H58" s="53"/>
      <c r="I58" s="53"/>
      <c r="J58" s="26"/>
      <c r="K58" s="26"/>
      <c r="L58" s="53" t="str">
        <f>AH48</f>
        <v>pp</v>
      </c>
      <c r="M58" s="53"/>
      <c r="N58" s="53"/>
      <c r="O58" s="53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7"/>
      <c r="AW58" s="1">
        <f t="shared" si="23"/>
        <v>0</v>
      </c>
      <c r="AX58" s="1">
        <f t="shared" si="24"/>
        <v>0</v>
      </c>
      <c r="AY58" s="1">
        <f>IF(J58="",0,IF(J58&gt;K58,Equipes!$J$3,IF('2 POULES DE 8'!J58='2 POULES DE 8'!K58,Equipes!$J$5,IF('2 POULES DE 8'!J58&lt;'2 POULES DE 8'!K58,Equipes!$J$7))))</f>
        <v>0</v>
      </c>
      <c r="AZ58" s="1">
        <f>IF(K58="",0,IF(K58&gt;J58,Equipes!$J$3,IF('2 POULES DE 8'!K58='2 POULES DE 8'!J58,Equipes!$J$5,IF('2 POULES DE 8'!K58&lt;'2 POULES DE 8'!J58,Equipes!$J$7))))</f>
        <v>0</v>
      </c>
      <c r="BA58" s="1">
        <f t="shared" si="25"/>
        <v>0</v>
      </c>
      <c r="BB58" s="1">
        <f t="shared" si="26"/>
        <v>0</v>
      </c>
      <c r="BC58" s="1">
        <f t="shared" si="27"/>
        <v>0</v>
      </c>
      <c r="BD58" s="1">
        <f t="shared" si="28"/>
        <v>0</v>
      </c>
      <c r="BE58" s="1" t="b">
        <f t="shared" si="29"/>
        <v>0</v>
      </c>
      <c r="BF58" s="1" t="b">
        <f t="shared" si="30"/>
        <v>0</v>
      </c>
      <c r="BG58" s="1" t="b">
        <f t="shared" si="31"/>
        <v>0</v>
      </c>
      <c r="BH58" s="1" t="b">
        <f t="shared" si="32"/>
        <v>0</v>
      </c>
      <c r="BI58" s="1" t="b">
        <f t="shared" si="33"/>
        <v>0</v>
      </c>
      <c r="BJ58" s="1" t="b">
        <f t="shared" si="34"/>
        <v>0</v>
      </c>
      <c r="BK58" s="1">
        <f t="shared" si="35"/>
        <v>0</v>
      </c>
      <c r="BL58" s="1">
        <f t="shared" si="36"/>
        <v>0</v>
      </c>
      <c r="BM58" s="1">
        <f t="shared" si="37"/>
        <v>0</v>
      </c>
      <c r="BN58" s="1">
        <f t="shared" si="38"/>
        <v>0</v>
      </c>
    </row>
    <row r="59" spans="2:66" x14ac:dyDescent="0.3">
      <c r="B59" s="5"/>
      <c r="F59" s="53" t="str">
        <f>AH46</f>
        <v>nn</v>
      </c>
      <c r="G59" s="53"/>
      <c r="H59" s="53"/>
      <c r="I59" s="53"/>
      <c r="J59" s="26"/>
      <c r="K59" s="26"/>
      <c r="L59" s="53" t="str">
        <f>AH41</f>
        <v>ii</v>
      </c>
      <c r="M59" s="53"/>
      <c r="N59" s="53"/>
      <c r="O59" s="53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7"/>
      <c r="AW59" s="1">
        <f t="shared" si="23"/>
        <v>0</v>
      </c>
      <c r="AX59" s="1">
        <f t="shared" si="24"/>
        <v>0</v>
      </c>
      <c r="AY59" s="1">
        <f>IF(J59="",0,IF(J59&gt;K59,Equipes!$J$3,IF('2 POULES DE 8'!J59='2 POULES DE 8'!K59,Equipes!$J$5,IF('2 POULES DE 8'!J59&lt;'2 POULES DE 8'!K59,Equipes!$J$7))))</f>
        <v>0</v>
      </c>
      <c r="AZ59" s="1">
        <f>IF(K59="",0,IF(K59&gt;J59,Equipes!$J$3,IF('2 POULES DE 8'!K59='2 POULES DE 8'!J59,Equipes!$J$5,IF('2 POULES DE 8'!K59&lt;'2 POULES DE 8'!J59,Equipes!$J$7))))</f>
        <v>0</v>
      </c>
      <c r="BA59" s="1">
        <f t="shared" si="25"/>
        <v>0</v>
      </c>
      <c r="BB59" s="1">
        <f t="shared" si="26"/>
        <v>0</v>
      </c>
      <c r="BC59" s="1">
        <f t="shared" si="27"/>
        <v>0</v>
      </c>
      <c r="BD59" s="1">
        <f t="shared" si="28"/>
        <v>0</v>
      </c>
      <c r="BE59" s="1" t="b">
        <f t="shared" si="29"/>
        <v>0</v>
      </c>
      <c r="BF59" s="1" t="b">
        <f t="shared" si="30"/>
        <v>0</v>
      </c>
      <c r="BG59" s="1" t="b">
        <f t="shared" si="31"/>
        <v>0</v>
      </c>
      <c r="BH59" s="1" t="b">
        <f t="shared" si="32"/>
        <v>0</v>
      </c>
      <c r="BI59" s="1" t="b">
        <f t="shared" si="33"/>
        <v>0</v>
      </c>
      <c r="BJ59" s="1" t="b">
        <f t="shared" si="34"/>
        <v>0</v>
      </c>
      <c r="BK59" s="1">
        <f t="shared" si="35"/>
        <v>0</v>
      </c>
      <c r="BL59" s="1">
        <f t="shared" si="36"/>
        <v>0</v>
      </c>
      <c r="BM59" s="1">
        <f t="shared" si="37"/>
        <v>0</v>
      </c>
      <c r="BN59" s="1">
        <f t="shared" si="38"/>
        <v>0</v>
      </c>
    </row>
    <row r="60" spans="2:66" x14ac:dyDescent="0.3">
      <c r="B60" s="5"/>
      <c r="F60" s="53" t="str">
        <f>AH47</f>
        <v>oo</v>
      </c>
      <c r="G60" s="53"/>
      <c r="H60" s="53"/>
      <c r="I60" s="53"/>
      <c r="J60" s="26"/>
      <c r="K60" s="26"/>
      <c r="L60" s="53" t="str">
        <f>AH45</f>
        <v>mm</v>
      </c>
      <c r="M60" s="53"/>
      <c r="N60" s="53"/>
      <c r="O60" s="53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7"/>
      <c r="AW60" s="1">
        <f t="shared" si="23"/>
        <v>0</v>
      </c>
      <c r="AX60" s="1">
        <f t="shared" si="24"/>
        <v>0</v>
      </c>
      <c r="AY60" s="1">
        <f>IF(J60="",0,IF(J60&gt;K60,Equipes!$J$3,IF('2 POULES DE 8'!J60='2 POULES DE 8'!K60,Equipes!$J$5,IF('2 POULES DE 8'!J60&lt;'2 POULES DE 8'!K60,Equipes!$J$7))))</f>
        <v>0</v>
      </c>
      <c r="AZ60" s="1">
        <f>IF(K60="",0,IF(K60&gt;J60,Equipes!$J$3,IF('2 POULES DE 8'!K60='2 POULES DE 8'!J60,Equipes!$J$5,IF('2 POULES DE 8'!K60&lt;'2 POULES DE 8'!J60,Equipes!$J$7))))</f>
        <v>0</v>
      </c>
      <c r="BA60" s="1">
        <f t="shared" si="25"/>
        <v>0</v>
      </c>
      <c r="BB60" s="1">
        <f t="shared" si="26"/>
        <v>0</v>
      </c>
      <c r="BC60" s="1">
        <f t="shared" si="27"/>
        <v>0</v>
      </c>
      <c r="BD60" s="1">
        <f t="shared" si="28"/>
        <v>0</v>
      </c>
      <c r="BE60" s="1" t="b">
        <f t="shared" si="29"/>
        <v>0</v>
      </c>
      <c r="BF60" s="1" t="b">
        <f t="shared" si="30"/>
        <v>0</v>
      </c>
      <c r="BG60" s="1" t="b">
        <f t="shared" si="31"/>
        <v>0</v>
      </c>
      <c r="BH60" s="1" t="b">
        <f t="shared" si="32"/>
        <v>0</v>
      </c>
      <c r="BI60" s="1" t="b">
        <f t="shared" si="33"/>
        <v>0</v>
      </c>
      <c r="BJ60" s="1" t="b">
        <f t="shared" si="34"/>
        <v>0</v>
      </c>
      <c r="BK60" s="1">
        <f t="shared" si="35"/>
        <v>0</v>
      </c>
      <c r="BL60" s="1">
        <f t="shared" si="36"/>
        <v>0</v>
      </c>
      <c r="BM60" s="1">
        <f t="shared" si="37"/>
        <v>0</v>
      </c>
      <c r="BN60" s="1">
        <f t="shared" si="38"/>
        <v>0</v>
      </c>
    </row>
    <row r="61" spans="2:66" x14ac:dyDescent="0.3">
      <c r="B61" s="5"/>
      <c r="F61" s="53" t="str">
        <f>AH41</f>
        <v>ii</v>
      </c>
      <c r="G61" s="53"/>
      <c r="H61" s="53"/>
      <c r="I61" s="53"/>
      <c r="J61" s="26"/>
      <c r="K61" s="26"/>
      <c r="L61" s="53" t="str">
        <f>AH47</f>
        <v>oo</v>
      </c>
      <c r="M61" s="53"/>
      <c r="N61" s="53"/>
      <c r="O61" s="53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7"/>
      <c r="AW61" s="1">
        <f t="shared" si="23"/>
        <v>0</v>
      </c>
      <c r="AX61" s="1">
        <f t="shared" si="24"/>
        <v>0</v>
      </c>
      <c r="AY61" s="1">
        <f>IF(J61="",0,IF(J61&gt;K61,Equipes!$J$3,IF('2 POULES DE 8'!J61='2 POULES DE 8'!K61,Equipes!$J$5,IF('2 POULES DE 8'!J61&lt;'2 POULES DE 8'!K61,Equipes!$J$7))))</f>
        <v>0</v>
      </c>
      <c r="AZ61" s="1">
        <f>IF(K61="",0,IF(K61&gt;J61,Equipes!$J$3,IF('2 POULES DE 8'!K61='2 POULES DE 8'!J61,Equipes!$J$5,IF('2 POULES DE 8'!K61&lt;'2 POULES DE 8'!J61,Equipes!$J$7))))</f>
        <v>0</v>
      </c>
      <c r="BA61" s="1">
        <f t="shared" si="25"/>
        <v>0</v>
      </c>
      <c r="BB61" s="1">
        <f t="shared" si="26"/>
        <v>0</v>
      </c>
      <c r="BC61" s="1">
        <f t="shared" si="27"/>
        <v>0</v>
      </c>
      <c r="BD61" s="1">
        <f t="shared" si="28"/>
        <v>0</v>
      </c>
      <c r="BE61" s="1" t="b">
        <f t="shared" si="29"/>
        <v>0</v>
      </c>
      <c r="BF61" s="1" t="b">
        <f t="shared" si="30"/>
        <v>0</v>
      </c>
      <c r="BG61" s="1" t="b">
        <f t="shared" si="31"/>
        <v>0</v>
      </c>
      <c r="BH61" s="1" t="b">
        <f t="shared" si="32"/>
        <v>0</v>
      </c>
      <c r="BI61" s="1" t="b">
        <f t="shared" si="33"/>
        <v>0</v>
      </c>
      <c r="BJ61" s="1" t="b">
        <f t="shared" si="34"/>
        <v>0</v>
      </c>
      <c r="BK61" s="1">
        <f t="shared" si="35"/>
        <v>0</v>
      </c>
      <c r="BL61" s="1">
        <f t="shared" si="36"/>
        <v>0</v>
      </c>
      <c r="BM61" s="1">
        <f t="shared" si="37"/>
        <v>0</v>
      </c>
      <c r="BN61" s="1">
        <f t="shared" si="38"/>
        <v>0</v>
      </c>
    </row>
    <row r="62" spans="2:66" x14ac:dyDescent="0.3">
      <c r="B62" s="5"/>
      <c r="F62" s="53" t="str">
        <f>AH43</f>
        <v>kk</v>
      </c>
      <c r="G62" s="53"/>
      <c r="H62" s="53"/>
      <c r="I62" s="53"/>
      <c r="J62" s="26"/>
      <c r="K62" s="26"/>
      <c r="L62" s="53" t="str">
        <f>AH44</f>
        <v>ll</v>
      </c>
      <c r="M62" s="53"/>
      <c r="N62" s="53"/>
      <c r="O62" s="53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7"/>
      <c r="AW62" s="1">
        <f t="shared" si="23"/>
        <v>0</v>
      </c>
      <c r="AX62" s="1">
        <f t="shared" si="24"/>
        <v>0</v>
      </c>
      <c r="AY62" s="1">
        <f>IF(J62="",0,IF(J62&gt;K62,Equipes!$J$3,IF('2 POULES DE 8'!J62='2 POULES DE 8'!K62,Equipes!$J$5,IF('2 POULES DE 8'!J62&lt;'2 POULES DE 8'!K62,Equipes!$J$7))))</f>
        <v>0</v>
      </c>
      <c r="AZ62" s="1">
        <f>IF(K62="",0,IF(K62&gt;J62,Equipes!$J$3,IF('2 POULES DE 8'!K62='2 POULES DE 8'!J62,Equipes!$J$5,IF('2 POULES DE 8'!K62&lt;'2 POULES DE 8'!J62,Equipes!$J$7))))</f>
        <v>0</v>
      </c>
      <c r="BA62" s="1">
        <f t="shared" si="25"/>
        <v>0</v>
      </c>
      <c r="BB62" s="1">
        <f t="shared" si="26"/>
        <v>0</v>
      </c>
      <c r="BC62" s="1">
        <f t="shared" si="27"/>
        <v>0</v>
      </c>
      <c r="BD62" s="1">
        <f t="shared" si="28"/>
        <v>0</v>
      </c>
      <c r="BE62" s="1" t="b">
        <f t="shared" si="29"/>
        <v>0</v>
      </c>
      <c r="BF62" s="1" t="b">
        <f t="shared" si="30"/>
        <v>0</v>
      </c>
      <c r="BG62" s="1" t="b">
        <f t="shared" si="31"/>
        <v>0</v>
      </c>
      <c r="BH62" s="1" t="b">
        <f t="shared" si="32"/>
        <v>0</v>
      </c>
      <c r="BI62" s="1" t="b">
        <f t="shared" si="33"/>
        <v>0</v>
      </c>
      <c r="BJ62" s="1" t="b">
        <f t="shared" si="34"/>
        <v>0</v>
      </c>
      <c r="BK62" s="1">
        <f t="shared" si="35"/>
        <v>0</v>
      </c>
      <c r="BL62" s="1">
        <f t="shared" si="36"/>
        <v>0</v>
      </c>
      <c r="BM62" s="1">
        <f t="shared" si="37"/>
        <v>0</v>
      </c>
      <c r="BN62" s="1">
        <f t="shared" si="38"/>
        <v>0</v>
      </c>
    </row>
    <row r="63" spans="2:66" x14ac:dyDescent="0.3">
      <c r="B63" s="5"/>
      <c r="F63" s="53" t="str">
        <f>AH45</f>
        <v>mm</v>
      </c>
      <c r="G63" s="53"/>
      <c r="H63" s="53"/>
      <c r="I63" s="53"/>
      <c r="J63" s="26"/>
      <c r="K63" s="26"/>
      <c r="L63" s="53" t="str">
        <f>AH42</f>
        <v>jj</v>
      </c>
      <c r="M63" s="53"/>
      <c r="N63" s="53"/>
      <c r="O63" s="53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7"/>
      <c r="AW63" s="1">
        <f t="shared" si="23"/>
        <v>0</v>
      </c>
      <c r="AX63" s="1">
        <f t="shared" si="24"/>
        <v>0</v>
      </c>
      <c r="AY63" s="1">
        <f>IF(J63="",0,IF(J63&gt;K63,Equipes!$J$3,IF('2 POULES DE 8'!J63='2 POULES DE 8'!K63,Equipes!$J$5,IF('2 POULES DE 8'!J63&lt;'2 POULES DE 8'!K63,Equipes!$J$7))))</f>
        <v>0</v>
      </c>
      <c r="AZ63" s="1">
        <f>IF(K63="",0,IF(K63&gt;J63,Equipes!$J$3,IF('2 POULES DE 8'!K63='2 POULES DE 8'!J63,Equipes!$J$5,IF('2 POULES DE 8'!K63&lt;'2 POULES DE 8'!J63,Equipes!$J$7))))</f>
        <v>0</v>
      </c>
      <c r="BA63" s="1">
        <f t="shared" si="25"/>
        <v>0</v>
      </c>
      <c r="BB63" s="1">
        <f t="shared" si="26"/>
        <v>0</v>
      </c>
      <c r="BC63" s="1">
        <f t="shared" si="27"/>
        <v>0</v>
      </c>
      <c r="BD63" s="1">
        <f t="shared" si="28"/>
        <v>0</v>
      </c>
      <c r="BE63" s="1" t="b">
        <f t="shared" si="29"/>
        <v>0</v>
      </c>
      <c r="BF63" s="1" t="b">
        <f t="shared" si="30"/>
        <v>0</v>
      </c>
      <c r="BG63" s="1" t="b">
        <f t="shared" si="31"/>
        <v>0</v>
      </c>
      <c r="BH63" s="1" t="b">
        <f t="shared" si="32"/>
        <v>0</v>
      </c>
      <c r="BI63" s="1" t="b">
        <f t="shared" si="33"/>
        <v>0</v>
      </c>
      <c r="BJ63" s="1" t="b">
        <f t="shared" si="34"/>
        <v>0</v>
      </c>
      <c r="BK63" s="1">
        <f t="shared" si="35"/>
        <v>0</v>
      </c>
      <c r="BL63" s="1">
        <f t="shared" si="36"/>
        <v>0</v>
      </c>
      <c r="BM63" s="1">
        <f t="shared" si="37"/>
        <v>0</v>
      </c>
      <c r="BN63" s="1">
        <f t="shared" si="38"/>
        <v>0</v>
      </c>
    </row>
    <row r="64" spans="2:66" x14ac:dyDescent="0.3">
      <c r="B64" s="5"/>
      <c r="F64" s="53" t="str">
        <f>AH48</f>
        <v>pp</v>
      </c>
      <c r="G64" s="53"/>
      <c r="H64" s="53"/>
      <c r="I64" s="53"/>
      <c r="J64" s="26"/>
      <c r="K64" s="26"/>
      <c r="L64" s="53" t="str">
        <f>AH46</f>
        <v>nn</v>
      </c>
      <c r="M64" s="53"/>
      <c r="N64" s="53"/>
      <c r="O64" s="53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7"/>
      <c r="AW64" s="1">
        <f t="shared" si="23"/>
        <v>0</v>
      </c>
      <c r="AX64" s="1">
        <f t="shared" si="24"/>
        <v>0</v>
      </c>
      <c r="AY64" s="1">
        <f>IF(J64="",0,IF(J64&gt;K64,Equipes!$J$3,IF('2 POULES DE 8'!J64='2 POULES DE 8'!K64,Equipes!$J$5,IF('2 POULES DE 8'!J64&lt;'2 POULES DE 8'!K64,Equipes!$J$7))))</f>
        <v>0</v>
      </c>
      <c r="AZ64" s="1">
        <f>IF(K64="",0,IF(K64&gt;J64,Equipes!$J$3,IF('2 POULES DE 8'!K64='2 POULES DE 8'!J64,Equipes!$J$5,IF('2 POULES DE 8'!K64&lt;'2 POULES DE 8'!J64,Equipes!$J$7))))</f>
        <v>0</v>
      </c>
      <c r="BA64" s="1">
        <f t="shared" si="25"/>
        <v>0</v>
      </c>
      <c r="BB64" s="1">
        <f t="shared" si="26"/>
        <v>0</v>
      </c>
      <c r="BC64" s="1">
        <f t="shared" si="27"/>
        <v>0</v>
      </c>
      <c r="BD64" s="1">
        <f t="shared" si="28"/>
        <v>0</v>
      </c>
      <c r="BE64" s="1" t="b">
        <f t="shared" si="29"/>
        <v>0</v>
      </c>
      <c r="BF64" s="1" t="b">
        <f t="shared" si="30"/>
        <v>0</v>
      </c>
      <c r="BG64" s="1" t="b">
        <f t="shared" si="31"/>
        <v>0</v>
      </c>
      <c r="BH64" s="1" t="b">
        <f t="shared" si="32"/>
        <v>0</v>
      </c>
      <c r="BI64" s="1" t="b">
        <f t="shared" si="33"/>
        <v>0</v>
      </c>
      <c r="BJ64" s="1" t="b">
        <f t="shared" si="34"/>
        <v>0</v>
      </c>
      <c r="BK64" s="1">
        <f t="shared" si="35"/>
        <v>0</v>
      </c>
      <c r="BL64" s="1">
        <f t="shared" si="36"/>
        <v>0</v>
      </c>
      <c r="BM64" s="1">
        <f t="shared" si="37"/>
        <v>0</v>
      </c>
      <c r="BN64" s="1">
        <f t="shared" si="38"/>
        <v>0</v>
      </c>
    </row>
    <row r="65" spans="2:66" x14ac:dyDescent="0.3">
      <c r="B65" s="5"/>
      <c r="F65" s="53" t="str">
        <f>AH42</f>
        <v>jj</v>
      </c>
      <c r="G65" s="53"/>
      <c r="H65" s="53"/>
      <c r="I65" s="53"/>
      <c r="J65" s="26"/>
      <c r="K65" s="26"/>
      <c r="L65" s="53" t="str">
        <f>AH47</f>
        <v>oo</v>
      </c>
      <c r="M65" s="53"/>
      <c r="N65" s="53"/>
      <c r="O65" s="53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7"/>
      <c r="AW65" s="1">
        <f t="shared" si="23"/>
        <v>0</v>
      </c>
      <c r="AX65" s="1">
        <f t="shared" si="24"/>
        <v>0</v>
      </c>
      <c r="AY65" s="1">
        <f>IF(J65="",0,IF(J65&gt;K65,Equipes!$J$3,IF('2 POULES DE 8'!J65='2 POULES DE 8'!K65,Equipes!$J$5,IF('2 POULES DE 8'!J65&lt;'2 POULES DE 8'!K65,Equipes!$J$7))))</f>
        <v>0</v>
      </c>
      <c r="AZ65" s="1">
        <f>IF(K65="",0,IF(K65&gt;J65,Equipes!$J$3,IF('2 POULES DE 8'!K65='2 POULES DE 8'!J65,Equipes!$J$5,IF('2 POULES DE 8'!K65&lt;'2 POULES DE 8'!J65,Equipes!$J$7))))</f>
        <v>0</v>
      </c>
      <c r="BA65" s="1">
        <f t="shared" si="25"/>
        <v>0</v>
      </c>
      <c r="BB65" s="1">
        <f t="shared" si="26"/>
        <v>0</v>
      </c>
      <c r="BC65" s="1">
        <f t="shared" si="27"/>
        <v>0</v>
      </c>
      <c r="BD65" s="1">
        <f t="shared" si="28"/>
        <v>0</v>
      </c>
      <c r="BE65" s="1" t="b">
        <f t="shared" si="29"/>
        <v>0</v>
      </c>
      <c r="BF65" s="1" t="b">
        <f t="shared" si="30"/>
        <v>0</v>
      </c>
      <c r="BG65" s="1" t="b">
        <f t="shared" si="31"/>
        <v>0</v>
      </c>
      <c r="BH65" s="1" t="b">
        <f t="shared" si="32"/>
        <v>0</v>
      </c>
      <c r="BI65" s="1" t="b">
        <f t="shared" si="33"/>
        <v>0</v>
      </c>
      <c r="BJ65" s="1" t="b">
        <f t="shared" si="34"/>
        <v>0</v>
      </c>
      <c r="BK65" s="1">
        <f t="shared" si="35"/>
        <v>0</v>
      </c>
      <c r="BL65" s="1">
        <f t="shared" si="36"/>
        <v>0</v>
      </c>
      <c r="BM65" s="1">
        <f t="shared" si="37"/>
        <v>0</v>
      </c>
      <c r="BN65" s="1">
        <f t="shared" si="38"/>
        <v>0</v>
      </c>
    </row>
    <row r="66" spans="2:66" x14ac:dyDescent="0.3">
      <c r="B66" s="5"/>
      <c r="F66" s="53" t="str">
        <f>AH44</f>
        <v>ll</v>
      </c>
      <c r="G66" s="53"/>
      <c r="H66" s="53"/>
      <c r="I66" s="53"/>
      <c r="J66" s="26"/>
      <c r="K66" s="26"/>
      <c r="L66" s="53" t="str">
        <f>AH45</f>
        <v>mm</v>
      </c>
      <c r="M66" s="53"/>
      <c r="N66" s="53"/>
      <c r="O66" s="53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7"/>
      <c r="AW66" s="1">
        <f t="shared" si="23"/>
        <v>0</v>
      </c>
      <c r="AX66" s="1">
        <f t="shared" si="24"/>
        <v>0</v>
      </c>
      <c r="AY66" s="1">
        <f>IF(J66="",0,IF(J66&gt;K66,Equipes!$J$3,IF('2 POULES DE 8'!J66='2 POULES DE 8'!K66,Equipes!$J$5,IF('2 POULES DE 8'!J66&lt;'2 POULES DE 8'!K66,Equipes!$J$7))))</f>
        <v>0</v>
      </c>
      <c r="AZ66" s="1">
        <f>IF(K66="",0,IF(K66&gt;J66,Equipes!$J$3,IF('2 POULES DE 8'!K66='2 POULES DE 8'!J66,Equipes!$J$5,IF('2 POULES DE 8'!K66&lt;'2 POULES DE 8'!J66,Equipes!$J$7))))</f>
        <v>0</v>
      </c>
      <c r="BA66" s="1">
        <f t="shared" si="25"/>
        <v>0</v>
      </c>
      <c r="BB66" s="1">
        <f t="shared" si="26"/>
        <v>0</v>
      </c>
      <c r="BC66" s="1">
        <f t="shared" si="27"/>
        <v>0</v>
      </c>
      <c r="BD66" s="1">
        <f t="shared" si="28"/>
        <v>0</v>
      </c>
      <c r="BE66" s="1" t="b">
        <f t="shared" si="29"/>
        <v>0</v>
      </c>
      <c r="BF66" s="1" t="b">
        <f t="shared" si="30"/>
        <v>0</v>
      </c>
      <c r="BG66" s="1" t="b">
        <f t="shared" si="31"/>
        <v>0</v>
      </c>
      <c r="BH66" s="1" t="b">
        <f t="shared" si="32"/>
        <v>0</v>
      </c>
      <c r="BI66" s="1" t="b">
        <f t="shared" si="33"/>
        <v>0</v>
      </c>
      <c r="BJ66" s="1" t="b">
        <f t="shared" si="34"/>
        <v>0</v>
      </c>
      <c r="BK66" s="1">
        <f t="shared" si="35"/>
        <v>0</v>
      </c>
      <c r="BL66" s="1">
        <f t="shared" si="36"/>
        <v>0</v>
      </c>
      <c r="BM66" s="1">
        <f t="shared" si="37"/>
        <v>0</v>
      </c>
      <c r="BN66" s="1">
        <f t="shared" si="38"/>
        <v>0</v>
      </c>
    </row>
    <row r="67" spans="2:66" x14ac:dyDescent="0.3">
      <c r="B67" s="5"/>
      <c r="F67" s="53" t="str">
        <f>AH46</f>
        <v>nn</v>
      </c>
      <c r="G67" s="53"/>
      <c r="H67" s="53"/>
      <c r="I67" s="53"/>
      <c r="J67" s="26"/>
      <c r="K67" s="26"/>
      <c r="L67" s="53" t="str">
        <f>AH43</f>
        <v>kk</v>
      </c>
      <c r="M67" s="53"/>
      <c r="N67" s="53"/>
      <c r="O67" s="53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7"/>
      <c r="AW67" s="1">
        <f t="shared" si="23"/>
        <v>0</v>
      </c>
      <c r="AX67" s="1">
        <f t="shared" si="24"/>
        <v>0</v>
      </c>
      <c r="AY67" s="1">
        <f>IF(J67="",0,IF(J67&gt;K67,Equipes!$J$3,IF('2 POULES DE 8'!J67='2 POULES DE 8'!K67,Equipes!$J$5,IF('2 POULES DE 8'!J67&lt;'2 POULES DE 8'!K67,Equipes!$J$7))))</f>
        <v>0</v>
      </c>
      <c r="AZ67" s="1">
        <f>IF(K67="",0,IF(K67&gt;J67,Equipes!$J$3,IF('2 POULES DE 8'!K67='2 POULES DE 8'!J67,Equipes!$J$5,IF('2 POULES DE 8'!K67&lt;'2 POULES DE 8'!J67,Equipes!$J$7))))</f>
        <v>0</v>
      </c>
      <c r="BA67" s="1">
        <f t="shared" si="25"/>
        <v>0</v>
      </c>
      <c r="BB67" s="1">
        <f t="shared" si="26"/>
        <v>0</v>
      </c>
      <c r="BC67" s="1">
        <f t="shared" si="27"/>
        <v>0</v>
      </c>
      <c r="BD67" s="1">
        <f t="shared" si="28"/>
        <v>0</v>
      </c>
      <c r="BE67" s="1" t="b">
        <f t="shared" si="29"/>
        <v>0</v>
      </c>
      <c r="BF67" s="1" t="b">
        <f t="shared" si="30"/>
        <v>0</v>
      </c>
      <c r="BG67" s="1" t="b">
        <f t="shared" si="31"/>
        <v>0</v>
      </c>
      <c r="BH67" s="1" t="b">
        <f t="shared" si="32"/>
        <v>0</v>
      </c>
      <c r="BI67" s="1" t="b">
        <f t="shared" si="33"/>
        <v>0</v>
      </c>
      <c r="BJ67" s="1" t="b">
        <f t="shared" si="34"/>
        <v>0</v>
      </c>
      <c r="BK67" s="1">
        <f t="shared" si="35"/>
        <v>0</v>
      </c>
      <c r="BL67" s="1">
        <f t="shared" si="36"/>
        <v>0</v>
      </c>
      <c r="BM67" s="1">
        <f t="shared" si="37"/>
        <v>0</v>
      </c>
      <c r="BN67" s="1">
        <f t="shared" si="38"/>
        <v>0</v>
      </c>
    </row>
    <row r="68" spans="2:66" x14ac:dyDescent="0.3">
      <c r="B68" s="5"/>
      <c r="F68" s="53" t="str">
        <f>AH48</f>
        <v>pp</v>
      </c>
      <c r="G68" s="53"/>
      <c r="H68" s="53"/>
      <c r="I68" s="53"/>
      <c r="J68" s="26"/>
      <c r="K68" s="26"/>
      <c r="L68" s="53" t="str">
        <f>AH41</f>
        <v>ii</v>
      </c>
      <c r="M68" s="53"/>
      <c r="N68" s="53"/>
      <c r="O68" s="53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7"/>
      <c r="AW68" s="1">
        <f t="shared" si="23"/>
        <v>0</v>
      </c>
      <c r="AX68" s="1">
        <f t="shared" si="24"/>
        <v>0</v>
      </c>
      <c r="AY68" s="1">
        <f>IF(J68="",0,IF(J68&gt;K68,Equipes!$J$3,IF('2 POULES DE 8'!J68='2 POULES DE 8'!K68,Equipes!$J$5,IF('2 POULES DE 8'!J68&lt;'2 POULES DE 8'!K68,Equipes!$J$7))))</f>
        <v>0</v>
      </c>
      <c r="AZ68" s="1">
        <f>IF(K68="",0,IF(K68&gt;J68,Equipes!$J$3,IF('2 POULES DE 8'!K68='2 POULES DE 8'!J68,Equipes!$J$5,IF('2 POULES DE 8'!K68&lt;'2 POULES DE 8'!J68,Equipes!$J$7))))</f>
        <v>0</v>
      </c>
      <c r="BA68" s="1">
        <f t="shared" si="25"/>
        <v>0</v>
      </c>
      <c r="BB68" s="1">
        <f t="shared" si="26"/>
        <v>0</v>
      </c>
      <c r="BC68" s="1">
        <f t="shared" si="27"/>
        <v>0</v>
      </c>
      <c r="BD68" s="1">
        <f t="shared" si="28"/>
        <v>0</v>
      </c>
      <c r="BE68" s="1" t="b">
        <f t="shared" si="29"/>
        <v>0</v>
      </c>
      <c r="BF68" s="1" t="b">
        <f t="shared" si="30"/>
        <v>0</v>
      </c>
      <c r="BG68" s="1" t="b">
        <f t="shared" si="31"/>
        <v>0</v>
      </c>
      <c r="BH68" s="1" t="b">
        <f t="shared" si="32"/>
        <v>0</v>
      </c>
      <c r="BI68" s="1" t="b">
        <f t="shared" si="33"/>
        <v>0</v>
      </c>
      <c r="BJ68" s="1" t="b">
        <f t="shared" si="34"/>
        <v>0</v>
      </c>
      <c r="BK68" s="1">
        <f t="shared" si="35"/>
        <v>0</v>
      </c>
      <c r="BL68" s="1">
        <f t="shared" si="36"/>
        <v>0</v>
      </c>
      <c r="BM68" s="1">
        <f t="shared" si="37"/>
        <v>0</v>
      </c>
      <c r="BN68" s="1">
        <f t="shared" si="38"/>
        <v>0</v>
      </c>
    </row>
    <row r="69" spans="2:66" ht="15" thickBot="1" x14ac:dyDescent="0.35"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9"/>
    </row>
  </sheetData>
  <mergeCells count="160">
    <mergeCell ref="L57:O57"/>
    <mergeCell ref="F58:I58"/>
    <mergeCell ref="L58:O58"/>
    <mergeCell ref="F68:I68"/>
    <mergeCell ref="L68:O68"/>
    <mergeCell ref="F65:I65"/>
    <mergeCell ref="L65:O65"/>
    <mergeCell ref="F66:I66"/>
    <mergeCell ref="L66:O66"/>
    <mergeCell ref="F67:I67"/>
    <mergeCell ref="L67:O67"/>
    <mergeCell ref="F62:I62"/>
    <mergeCell ref="L62:O62"/>
    <mergeCell ref="F63:I63"/>
    <mergeCell ref="L63:O63"/>
    <mergeCell ref="F64:I64"/>
    <mergeCell ref="L64:O64"/>
    <mergeCell ref="F49:I49"/>
    <mergeCell ref="L49:O49"/>
    <mergeCell ref="Q49:AD69"/>
    <mergeCell ref="F50:I50"/>
    <mergeCell ref="L50:O50"/>
    <mergeCell ref="F51:I51"/>
    <mergeCell ref="L51:O51"/>
    <mergeCell ref="F52:I52"/>
    <mergeCell ref="L52:O52"/>
    <mergeCell ref="F53:I53"/>
    <mergeCell ref="L53:O53"/>
    <mergeCell ref="F54:I54"/>
    <mergeCell ref="L54:O54"/>
    <mergeCell ref="F55:I55"/>
    <mergeCell ref="L55:O55"/>
    <mergeCell ref="F56:I56"/>
    <mergeCell ref="F59:I59"/>
    <mergeCell ref="L59:O59"/>
    <mergeCell ref="F60:I60"/>
    <mergeCell ref="L60:O60"/>
    <mergeCell ref="F61:I61"/>
    <mergeCell ref="L61:O61"/>
    <mergeCell ref="L56:O56"/>
    <mergeCell ref="F57:I57"/>
    <mergeCell ref="F47:I47"/>
    <mergeCell ref="L47:O47"/>
    <mergeCell ref="Q47:T47"/>
    <mergeCell ref="AH47:AK47"/>
    <mergeCell ref="F48:I48"/>
    <mergeCell ref="L48:O48"/>
    <mergeCell ref="Q48:T48"/>
    <mergeCell ref="AH48:AK48"/>
    <mergeCell ref="F45:I45"/>
    <mergeCell ref="L45:O45"/>
    <mergeCell ref="Q45:T45"/>
    <mergeCell ref="AH45:AK45"/>
    <mergeCell ref="F46:I46"/>
    <mergeCell ref="L46:O46"/>
    <mergeCell ref="Q46:T46"/>
    <mergeCell ref="AH46:AK46"/>
    <mergeCell ref="F43:I43"/>
    <mergeCell ref="L43:O43"/>
    <mergeCell ref="Q43:T43"/>
    <mergeCell ref="AH43:AK43"/>
    <mergeCell ref="F44:I44"/>
    <mergeCell ref="L44:O44"/>
    <mergeCell ref="Q44:T44"/>
    <mergeCell ref="AH44:AK44"/>
    <mergeCell ref="F41:I41"/>
    <mergeCell ref="L41:O41"/>
    <mergeCell ref="Q41:T41"/>
    <mergeCell ref="AH41:AK41"/>
    <mergeCell ref="F42:I42"/>
    <mergeCell ref="L42:O42"/>
    <mergeCell ref="Q42:T42"/>
    <mergeCell ref="AH42:AK42"/>
    <mergeCell ref="AH38:AT39"/>
    <mergeCell ref="F40:I40"/>
    <mergeCell ref="L40:O40"/>
    <mergeCell ref="Q40:T40"/>
    <mergeCell ref="AH40:AK40"/>
    <mergeCell ref="F13:I13"/>
    <mergeCell ref="C3:P4"/>
    <mergeCell ref="Q3:AC4"/>
    <mergeCell ref="F5:I5"/>
    <mergeCell ref="L5:O5"/>
    <mergeCell ref="F6:I6"/>
    <mergeCell ref="F7:I7"/>
    <mergeCell ref="F8:I8"/>
    <mergeCell ref="F9:I9"/>
    <mergeCell ref="F10:I10"/>
    <mergeCell ref="F11:I11"/>
    <mergeCell ref="F12:I12"/>
    <mergeCell ref="F25:I25"/>
    <mergeCell ref="F14:I14"/>
    <mergeCell ref="F15:I15"/>
    <mergeCell ref="F16:I16"/>
    <mergeCell ref="F17:I17"/>
    <mergeCell ref="F32:I32"/>
    <mergeCell ref="F33:I33"/>
    <mergeCell ref="F27:I27"/>
    <mergeCell ref="F28:I28"/>
    <mergeCell ref="F29:I29"/>
    <mergeCell ref="F30:I30"/>
    <mergeCell ref="F31:I31"/>
    <mergeCell ref="C38:P39"/>
    <mergeCell ref="Q38:AC39"/>
    <mergeCell ref="F26:I26"/>
    <mergeCell ref="L25:O25"/>
    <mergeCell ref="L32:O32"/>
    <mergeCell ref="L33:O33"/>
    <mergeCell ref="L27:O27"/>
    <mergeCell ref="L28:O28"/>
    <mergeCell ref="L29:O29"/>
    <mergeCell ref="L30:O30"/>
    <mergeCell ref="L31:O31"/>
    <mergeCell ref="L26:O26"/>
    <mergeCell ref="F18:I18"/>
    <mergeCell ref="F19:I19"/>
    <mergeCell ref="F20:I20"/>
    <mergeCell ref="F21:I21"/>
    <mergeCell ref="F22:I22"/>
    <mergeCell ref="F23:I23"/>
    <mergeCell ref="F24:I24"/>
    <mergeCell ref="L14:O14"/>
    <mergeCell ref="L15:O15"/>
    <mergeCell ref="L16:O16"/>
    <mergeCell ref="L17:O17"/>
    <mergeCell ref="L18:O18"/>
    <mergeCell ref="L19:O19"/>
    <mergeCell ref="L20:O20"/>
    <mergeCell ref="L21:O21"/>
    <mergeCell ref="L22:O22"/>
    <mergeCell ref="L24:O24"/>
    <mergeCell ref="L6:O6"/>
    <mergeCell ref="L7:O7"/>
    <mergeCell ref="L8:O8"/>
    <mergeCell ref="L9:O9"/>
    <mergeCell ref="L10:O10"/>
    <mergeCell ref="L11:O11"/>
    <mergeCell ref="L12:O12"/>
    <mergeCell ref="L13:O13"/>
    <mergeCell ref="L23:O23"/>
    <mergeCell ref="AH12:AK12"/>
    <mergeCell ref="AH13:AK13"/>
    <mergeCell ref="Q13:T13"/>
    <mergeCell ref="Q14:AD34"/>
    <mergeCell ref="AH3:AT4"/>
    <mergeCell ref="AH5:AK5"/>
    <mergeCell ref="AH6:AK6"/>
    <mergeCell ref="AH7:AK7"/>
    <mergeCell ref="AH8:AK8"/>
    <mergeCell ref="AH9:AK9"/>
    <mergeCell ref="AH10:AK10"/>
    <mergeCell ref="AH11:AK11"/>
    <mergeCell ref="Q5:T5"/>
    <mergeCell ref="Q6:T6"/>
    <mergeCell ref="Q7:T7"/>
    <mergeCell ref="Q8:T8"/>
    <mergeCell ref="Q9:T9"/>
    <mergeCell ref="Q10:T10"/>
    <mergeCell ref="Q11:T11"/>
    <mergeCell ref="Q12:T12"/>
  </mergeCells>
  <conditionalFormatting sqref="AC6:AC13">
    <cfRule type="cellIs" dxfId="5" priority="2" operator="lessThan">
      <formula>0</formula>
    </cfRule>
  </conditionalFormatting>
  <conditionalFormatting sqref="AC41:AC48">
    <cfRule type="cellIs" dxfId="4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D9C4-BC0C-4649-B020-B141C9C333AC}">
  <dimension ref="B1:BQ85"/>
  <sheetViews>
    <sheetView workbookViewId="0">
      <selection activeCell="BZ11" sqref="BZ11"/>
    </sheetView>
  </sheetViews>
  <sheetFormatPr baseColWidth="10" defaultColWidth="6.77734375" defaultRowHeight="14.4" x14ac:dyDescent="0.3"/>
  <cols>
    <col min="1" max="30" width="6.77734375" style="1"/>
    <col min="31" max="45" width="6.77734375" style="1" hidden="1" customWidth="1"/>
    <col min="46" max="46" width="13.33203125" style="1" hidden="1" customWidth="1"/>
    <col min="47" max="47" width="13.44140625" style="1" hidden="1" customWidth="1"/>
    <col min="48" max="65" width="6.77734375" style="1" hidden="1" customWidth="1"/>
    <col min="66" max="66" width="23.109375" style="1" hidden="1" customWidth="1"/>
    <col min="67" max="67" width="13.5546875" style="1" hidden="1" customWidth="1"/>
    <col min="68" max="69" width="6.77734375" style="1" hidden="1" customWidth="1"/>
    <col min="70" max="70" width="0" style="1" hidden="1" customWidth="1"/>
    <col min="71" max="16384" width="6.77734375" style="1"/>
  </cols>
  <sheetData>
    <row r="1" spans="2:68" ht="15" thickBot="1" x14ac:dyDescent="0.35"/>
    <row r="2" spans="2:68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2:68" x14ac:dyDescent="0.3">
      <c r="B3" s="5"/>
      <c r="C3" s="54" t="s">
        <v>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 t="s">
        <v>1</v>
      </c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6"/>
      <c r="AG3" s="50" t="s">
        <v>1</v>
      </c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</row>
    <row r="4" spans="2:68" x14ac:dyDescent="0.3">
      <c r="B4" s="5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6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</row>
    <row r="5" spans="2:68" x14ac:dyDescent="0.3">
      <c r="B5" s="5"/>
      <c r="C5" s="9" t="s">
        <v>2</v>
      </c>
      <c r="D5" s="9" t="s">
        <v>3</v>
      </c>
      <c r="E5" s="9" t="s">
        <v>4</v>
      </c>
      <c r="F5" s="52" t="s">
        <v>5</v>
      </c>
      <c r="G5" s="52"/>
      <c r="H5" s="52"/>
      <c r="I5" s="52"/>
      <c r="J5" s="9" t="s">
        <v>6</v>
      </c>
      <c r="K5" s="9" t="s">
        <v>6</v>
      </c>
      <c r="L5" s="52" t="s">
        <v>5</v>
      </c>
      <c r="M5" s="52"/>
      <c r="N5" s="52"/>
      <c r="O5" s="52"/>
      <c r="P5" s="9" t="s">
        <v>4</v>
      </c>
      <c r="Q5" s="52" t="s">
        <v>5</v>
      </c>
      <c r="R5" s="52"/>
      <c r="S5" s="52"/>
      <c r="T5" s="52"/>
      <c r="U5" s="9" t="s">
        <v>7</v>
      </c>
      <c r="V5" s="9" t="s">
        <v>8</v>
      </c>
      <c r="W5" s="9" t="s">
        <v>9</v>
      </c>
      <c r="X5" s="9" t="s">
        <v>10</v>
      </c>
      <c r="Y5" s="9" t="s">
        <v>11</v>
      </c>
      <c r="Z5" s="9" t="s">
        <v>12</v>
      </c>
      <c r="AA5" s="9" t="s">
        <v>13</v>
      </c>
      <c r="AB5" s="9" t="s">
        <v>14</v>
      </c>
      <c r="AC5" s="9" t="s">
        <v>15</v>
      </c>
      <c r="AD5" s="6"/>
      <c r="AF5" s="1" t="s">
        <v>16</v>
      </c>
      <c r="AG5" s="51" t="s">
        <v>5</v>
      </c>
      <c r="AH5" s="51"/>
      <c r="AI5" s="51"/>
      <c r="AJ5" s="51"/>
      <c r="AK5" s="10" t="s">
        <v>7</v>
      </c>
      <c r="AL5" s="10" t="s">
        <v>8</v>
      </c>
      <c r="AM5" s="10" t="s">
        <v>9</v>
      </c>
      <c r="AN5" s="10" t="s">
        <v>10</v>
      </c>
      <c r="AO5" s="10" t="s">
        <v>11</v>
      </c>
      <c r="AP5" s="10" t="s">
        <v>12</v>
      </c>
      <c r="AQ5" s="10" t="s">
        <v>13</v>
      </c>
      <c r="AR5" s="10" t="s">
        <v>14</v>
      </c>
      <c r="AS5" s="10" t="s">
        <v>15</v>
      </c>
      <c r="AT5" s="1" t="s">
        <v>34</v>
      </c>
      <c r="AU5" s="1" t="s">
        <v>34</v>
      </c>
      <c r="AV5" s="1" t="s">
        <v>12</v>
      </c>
      <c r="AW5" s="1" t="s">
        <v>12</v>
      </c>
      <c r="AX5" s="1" t="s">
        <v>35</v>
      </c>
      <c r="AY5" s="1" t="s">
        <v>35</v>
      </c>
      <c r="AZ5" s="1" t="s">
        <v>36</v>
      </c>
      <c r="BA5" s="1" t="s">
        <v>36</v>
      </c>
      <c r="BB5" s="1" t="s">
        <v>9</v>
      </c>
      <c r="BC5" s="1" t="s">
        <v>9</v>
      </c>
      <c r="BD5" s="1" t="s">
        <v>10</v>
      </c>
      <c r="BE5" s="1" t="s">
        <v>10</v>
      </c>
      <c r="BF5" s="1" t="s">
        <v>11</v>
      </c>
      <c r="BG5" s="1" t="s">
        <v>11</v>
      </c>
      <c r="BH5" s="1" t="s">
        <v>12</v>
      </c>
      <c r="BI5" s="1" t="s">
        <v>12</v>
      </c>
      <c r="BJ5" s="1" t="s">
        <v>37</v>
      </c>
      <c r="BK5" s="1" t="s">
        <v>37</v>
      </c>
      <c r="BL5" s="1" t="s">
        <v>38</v>
      </c>
      <c r="BM5" s="1" t="s">
        <v>38</v>
      </c>
      <c r="BN5" s="1" t="s">
        <v>5</v>
      </c>
      <c r="BO5" s="1" t="s">
        <v>34</v>
      </c>
      <c r="BP5" s="1" t="s">
        <v>16</v>
      </c>
    </row>
    <row r="6" spans="2:68" x14ac:dyDescent="0.3">
      <c r="B6" s="5"/>
      <c r="F6" s="53" t="str">
        <f>AG7</f>
        <v>bb</v>
      </c>
      <c r="G6" s="53"/>
      <c r="H6" s="53"/>
      <c r="I6" s="53"/>
      <c r="J6" s="28"/>
      <c r="K6" s="28"/>
      <c r="L6" s="53" t="str">
        <f>AG6</f>
        <v>aa</v>
      </c>
      <c r="M6" s="53"/>
      <c r="N6" s="53"/>
      <c r="O6" s="53"/>
      <c r="Q6" s="45" t="str">
        <f>VLOOKUP(AE6,AF6:AJ14,2,0)</f>
        <v>aa</v>
      </c>
      <c r="R6" s="45"/>
      <c r="S6" s="45"/>
      <c r="T6" s="45"/>
      <c r="U6" s="27">
        <v>1</v>
      </c>
      <c r="V6" s="28">
        <f>VLOOKUP(Q6,AG6:AS14,6,0)</f>
        <v>0</v>
      </c>
      <c r="W6" s="1">
        <f>VLOOKUP(Q6,AG6:AS14,7,0)</f>
        <v>0</v>
      </c>
      <c r="X6" s="1">
        <f>VLOOKUP(Q6,AG6:AS14,8,0)</f>
        <v>0</v>
      </c>
      <c r="Y6" s="1">
        <f>VLOOKUP(Q6,AG6:AS14,9,0)</f>
        <v>0</v>
      </c>
      <c r="Z6" s="1">
        <f>VLOOKUP(Q6,AG6:AS14,10,0)</f>
        <v>0</v>
      </c>
      <c r="AA6" s="1">
        <f>VLOOKUP(Q6,AG6:AS14,11,0)</f>
        <v>0</v>
      </c>
      <c r="AB6" s="1">
        <f>VLOOKUP(Q6,AG6:AS14,12,0)</f>
        <v>0</v>
      </c>
      <c r="AC6" s="1">
        <f>VLOOKUP(Q6,AG6:AS14,13,0)</f>
        <v>0</v>
      </c>
      <c r="AD6" s="6"/>
      <c r="AE6" s="1">
        <v>1</v>
      </c>
      <c r="AF6" s="1">
        <f>AK6</f>
        <v>1</v>
      </c>
      <c r="AG6" s="44" t="str">
        <f>Equipes!C18</f>
        <v>aa</v>
      </c>
      <c r="AH6" s="44"/>
      <c r="AI6" s="44"/>
      <c r="AJ6" s="44"/>
      <c r="AK6" s="11">
        <f>RANK(AU6,AU6:AU14)</f>
        <v>1</v>
      </c>
      <c r="AL6" s="11">
        <f>SUMPRODUCT((F6:I41=AG6)*(AZ6:AZ41))+SUMPRODUCT((L6:O41=AG6)*(BA6:BA41))</f>
        <v>0</v>
      </c>
      <c r="AM6" s="11">
        <f>SUMPRODUCT((F6:I41=AG6)*(BB6:BB41))+SUMPRODUCT((L6:O41=AG6)*(BC6:BC41))</f>
        <v>0</v>
      </c>
      <c r="AN6" s="11">
        <f>SUMPRODUCT((F6:I41=AG6)*(BD6:BD41))+SUMPRODUCT((L6:O41=AG6)*(BE6:BE41))</f>
        <v>0</v>
      </c>
      <c r="AO6" s="11">
        <f>SUMPRODUCT((F6:I41=AG6)*(BF6:BF41))+SUMPRODUCT((L6:O41=AG6)*(BG6:BG41))</f>
        <v>0</v>
      </c>
      <c r="AP6" s="11">
        <f>SUMPRODUCT((F6:I41=AG6)*(BH6:BH41))+SUMPRODUCT((L6:O41=AG6)*(BI6:BI41))</f>
        <v>0</v>
      </c>
      <c r="AQ6" s="11">
        <f>SUMPRODUCT((F6:I41=AG6)*(BJ6:BJ41))+SUMPRODUCT((L6:O41=AG6)*(BK6:BK41))</f>
        <v>0</v>
      </c>
      <c r="AR6" s="11">
        <f>SUMPRODUCT((F6:I41=AG6)*(BL6:BL41))+SUMPRODUCT((L6:O41=AG6)*(BM6:BM41))</f>
        <v>0</v>
      </c>
      <c r="AS6" s="11">
        <f>AQ6-AR6</f>
        <v>0</v>
      </c>
      <c r="AT6" s="1">
        <f>SUM(AL6*1000+(AS6)/100+(AQ6)/1000)</f>
        <v>0</v>
      </c>
      <c r="AU6" s="1">
        <f>AT6+0.000009</f>
        <v>9.0000000000000002E-6</v>
      </c>
      <c r="AV6" s="1">
        <f>E6</f>
        <v>0</v>
      </c>
      <c r="AW6" s="1">
        <f>P6</f>
        <v>0</v>
      </c>
      <c r="AX6" s="1">
        <f>IF(J6="",0,IF(J6&gt;K6,Equipes!$J$16,IF('2 POULES DE 9'!J6='2 POULES DE 9'!K6,Equipes!$J$18,IF('2 POULES DE 9'!J6&lt;'2 POULES DE 9'!K6,Equipes!$J$20))))</f>
        <v>0</v>
      </c>
      <c r="AY6" s="1">
        <f>IF(K6="",0,IF(K6&gt;J6,Equipes!$J$16,IF('2 POULES DE 9'!K6='2 POULES DE 9'!J6,Equipes!$J$18,IF('2 POULES DE 9'!K6&lt;'2 POULES DE 9'!J6,Equipes!$J$20))))</f>
        <v>0</v>
      </c>
      <c r="AZ6" s="1">
        <f>AX6-AV6</f>
        <v>0</v>
      </c>
      <c r="BA6" s="1">
        <f>AY6-AW6</f>
        <v>0</v>
      </c>
      <c r="BB6" s="1">
        <f>IF(J6="",0,1)</f>
        <v>0</v>
      </c>
      <c r="BC6" s="1">
        <f>IF(K6="",0,1)</f>
        <v>0</v>
      </c>
      <c r="BD6" s="1" t="b">
        <f>IF(J6&lt;&gt;"",IF(J6&gt;K6,1))</f>
        <v>0</v>
      </c>
      <c r="BE6" s="1" t="b">
        <f>IF(K6&lt;&gt;"",IF(K6&gt;J6,1))</f>
        <v>0</v>
      </c>
      <c r="BF6" s="1" t="b">
        <f>IF(J6&lt;&gt;"",IF(J6=K6,1))</f>
        <v>0</v>
      </c>
      <c r="BG6" s="1" t="b">
        <f>IF(K6&lt;&gt;"",IF(K6=J6,1))</f>
        <v>0</v>
      </c>
      <c r="BH6" s="1" t="b">
        <f>IF(J6&lt;&gt;"",IF(J6&lt;K6,1))</f>
        <v>0</v>
      </c>
      <c r="BI6" s="1" t="b">
        <f>IF(K6&lt;&gt;"",IF(K6&lt;J6,1))</f>
        <v>0</v>
      </c>
      <c r="BJ6" s="1">
        <f>J6</f>
        <v>0</v>
      </c>
      <c r="BK6" s="1">
        <f>K6</f>
        <v>0</v>
      </c>
      <c r="BL6" s="1">
        <f>K6</f>
        <v>0</v>
      </c>
      <c r="BM6" s="1">
        <f>J6</f>
        <v>0</v>
      </c>
      <c r="BN6" s="1" t="str">
        <f>VLOOKUP(AE6,AF6:AJ14,2,0)</f>
        <v>aa</v>
      </c>
      <c r="BO6" s="1">
        <f>VLOOKUP(BN6,AG6:AT14,14,0)</f>
        <v>0</v>
      </c>
      <c r="BP6" s="1">
        <f>RANK(BO6,BO6:BO14)</f>
        <v>1</v>
      </c>
    </row>
    <row r="7" spans="2:68" x14ac:dyDescent="0.3">
      <c r="B7" s="5"/>
      <c r="F7" s="53" t="str">
        <f>AG10</f>
        <v>ee</v>
      </c>
      <c r="G7" s="53"/>
      <c r="H7" s="53"/>
      <c r="I7" s="53"/>
      <c r="J7" s="28"/>
      <c r="K7" s="28"/>
      <c r="L7" s="53" t="str">
        <f>AG13</f>
        <v>hh</v>
      </c>
      <c r="M7" s="53"/>
      <c r="N7" s="53"/>
      <c r="O7" s="53"/>
      <c r="Q7" s="45" t="str">
        <f>VLOOKUP(AE7,AF6:AJ14,2,0)</f>
        <v>bb</v>
      </c>
      <c r="R7" s="45"/>
      <c r="S7" s="45"/>
      <c r="T7" s="45"/>
      <c r="U7" s="27">
        <f>IF(BO7=BO6,BP6,BP7)</f>
        <v>1</v>
      </c>
      <c r="V7" s="28">
        <f>VLOOKUP(Q7,AG6:AS14,6,0)</f>
        <v>0</v>
      </c>
      <c r="W7" s="1">
        <f>VLOOKUP(Q7,AG6:AS14,7,0)</f>
        <v>0</v>
      </c>
      <c r="X7" s="1">
        <f>VLOOKUP(Q7,AG6:AS14,8,0)</f>
        <v>0</v>
      </c>
      <c r="Y7" s="1">
        <f>VLOOKUP(Q7,AG6:AS14,9,0)</f>
        <v>0</v>
      </c>
      <c r="Z7" s="1">
        <f>VLOOKUP(Q7,AG6:AS14,10,0)</f>
        <v>0</v>
      </c>
      <c r="AA7" s="1">
        <f>VLOOKUP(Q7,AG6:AS14,11,0)</f>
        <v>0</v>
      </c>
      <c r="AB7" s="1">
        <f>VLOOKUP(Q7,AG6:AS14,12,0)</f>
        <v>0</v>
      </c>
      <c r="AC7" s="1">
        <f>VLOOKUP(Q7,AG6:AS14,13,0)</f>
        <v>0</v>
      </c>
      <c r="AD7" s="6"/>
      <c r="AE7" s="1">
        <v>2</v>
      </c>
      <c r="AF7" s="1">
        <f t="shared" ref="AF7:AF14" si="0">AK7</f>
        <v>2</v>
      </c>
      <c r="AG7" s="44" t="str">
        <f>Equipes!C19</f>
        <v>bb</v>
      </c>
      <c r="AH7" s="44"/>
      <c r="AI7" s="44"/>
      <c r="AJ7" s="44"/>
      <c r="AK7" s="11">
        <f>RANK(AU7,AU6:AU14)</f>
        <v>2</v>
      </c>
      <c r="AL7" s="11">
        <f>SUMPRODUCT((F6:I41=AG7)*(AZ6:AZ41))+SUMPRODUCT((L6:O41=AG7)*(BA6:BA41))</f>
        <v>0</v>
      </c>
      <c r="AM7" s="11">
        <f>SUMPRODUCT((F6:I41=AG7)*(BB6:BB41))+SUMPRODUCT((L6:O41=AG7)*(BC6:BC41))</f>
        <v>0</v>
      </c>
      <c r="AN7" s="11">
        <f>SUMPRODUCT((F6:I41=AG7)*(BD6:BD41))+SUMPRODUCT((L6:O41=AG7)*(BE6:BE41))</f>
        <v>0</v>
      </c>
      <c r="AO7" s="11">
        <f>SUMPRODUCT((F6:I41=AG7)*(BF6:BF41))+SUMPRODUCT((L6:O41=AG7)*(BG6:BG41))</f>
        <v>0</v>
      </c>
      <c r="AP7" s="11">
        <f>SUMPRODUCT((F6:I41=AG7)*(BH6:BH41))+SUMPRODUCT((L6:O41=AG7)*(BI6:BI41))</f>
        <v>0</v>
      </c>
      <c r="AQ7" s="11">
        <f>SUMPRODUCT((F6:I41=AG7)*(BJ6:BJ41))+SUMPRODUCT((L6:O41=AG7)*(BK6:BK41))</f>
        <v>0</v>
      </c>
      <c r="AR7" s="11">
        <f>SUMPRODUCT((F6:I41=AG7)*(BL6:BL41))+SUMPRODUCT((L6:O41=AG7)*(BM6:BM41))</f>
        <v>0</v>
      </c>
      <c r="AS7" s="11">
        <f t="shared" ref="AS7:AS14" si="1">AQ7-AR7</f>
        <v>0</v>
      </c>
      <c r="AT7" s="1">
        <f t="shared" ref="AT7:AT14" si="2">SUM(AL7*1000+(AS7)/100+(AQ7)/1000)</f>
        <v>0</v>
      </c>
      <c r="AU7" s="1">
        <f>AT7+0.000008</f>
        <v>7.9999999999999996E-6</v>
      </c>
      <c r="AV7" s="1">
        <f t="shared" ref="AV7:AV40" si="3">E7</f>
        <v>0</v>
      </c>
      <c r="AW7" s="1">
        <f t="shared" ref="AW7:AW40" si="4">P7</f>
        <v>0</v>
      </c>
      <c r="AX7" s="1">
        <f>IF(J7="",0,IF(J7&gt;K7,Equipes!$J$16,IF('2 POULES DE 9'!J7='2 POULES DE 9'!K7,Equipes!$J$18,IF('2 POULES DE 9'!J7&lt;'2 POULES DE 9'!K7,Equipes!$J$20))))</f>
        <v>0</v>
      </c>
      <c r="AY7" s="1">
        <f>IF(K7="",0,IF(K7&gt;J7,Equipes!$J$16,IF('2 POULES DE 9'!K7='2 POULES DE 9'!J7,Equipes!$J$18,IF('2 POULES DE 9'!K7&lt;'2 POULES DE 9'!J7,Equipes!$J$20))))</f>
        <v>0</v>
      </c>
      <c r="AZ7" s="1">
        <f t="shared" ref="AZ7:AZ40" si="5">AX7-AV7</f>
        <v>0</v>
      </c>
      <c r="BA7" s="1">
        <f t="shared" ref="BA7:BA40" si="6">AY7-AW7</f>
        <v>0</v>
      </c>
      <c r="BB7" s="1">
        <f t="shared" ref="BB7:BB40" si="7">IF(J7="",0,1)</f>
        <v>0</v>
      </c>
      <c r="BC7" s="1">
        <f t="shared" ref="BC7:BC40" si="8">IF(K7="",0,1)</f>
        <v>0</v>
      </c>
      <c r="BD7" s="1" t="b">
        <f t="shared" ref="BD7:BD40" si="9">IF(J7&lt;&gt;"",IF(J7&gt;K7,1))</f>
        <v>0</v>
      </c>
      <c r="BE7" s="1" t="b">
        <f t="shared" ref="BE7:BE40" si="10">IF(K7&lt;&gt;"",IF(K7&gt;J7,1))</f>
        <v>0</v>
      </c>
      <c r="BF7" s="1" t="b">
        <f t="shared" ref="BF7:BF40" si="11">IF(J7&lt;&gt;"",IF(J7=K7,1))</f>
        <v>0</v>
      </c>
      <c r="BG7" s="1" t="b">
        <f t="shared" ref="BG7:BG40" si="12">IF(K7&lt;&gt;"",IF(K7=J7,1))</f>
        <v>0</v>
      </c>
      <c r="BH7" s="1" t="b">
        <f t="shared" ref="BH7:BH40" si="13">IF(J7&lt;&gt;"",IF(J7&lt;K7,1))</f>
        <v>0</v>
      </c>
      <c r="BI7" s="1" t="b">
        <f t="shared" ref="BI7:BI41" si="14">IF(K7&lt;&gt;"",IF(K7&lt;J7,1))</f>
        <v>0</v>
      </c>
      <c r="BJ7" s="1">
        <f t="shared" ref="BJ7:BJ40" si="15">J7</f>
        <v>0</v>
      </c>
      <c r="BK7" s="1">
        <f t="shared" ref="BK7:BK40" si="16">K7</f>
        <v>0</v>
      </c>
      <c r="BL7" s="1">
        <f t="shared" ref="BL7:BL40" si="17">K7</f>
        <v>0</v>
      </c>
      <c r="BM7" s="1">
        <f t="shared" ref="BM7:BM40" si="18">J7</f>
        <v>0</v>
      </c>
      <c r="BN7" s="1" t="str">
        <f>VLOOKUP(AE7,AF6:AJ14,2,0)</f>
        <v>bb</v>
      </c>
      <c r="BO7" s="1">
        <f>VLOOKUP(BN7,AG6:AT14,14,0)</f>
        <v>0</v>
      </c>
      <c r="BP7" s="1">
        <f>RANK(BO7,BO6:BO14)</f>
        <v>1</v>
      </c>
    </row>
    <row r="8" spans="2:68" x14ac:dyDescent="0.3">
      <c r="B8" s="5"/>
      <c r="F8" s="53" t="str">
        <f>AG12</f>
        <v>gg</v>
      </c>
      <c r="G8" s="53"/>
      <c r="H8" s="53"/>
      <c r="I8" s="53"/>
      <c r="J8" s="28"/>
      <c r="K8" s="28"/>
      <c r="L8" s="53" t="str">
        <f>AG11</f>
        <v>ff</v>
      </c>
      <c r="M8" s="53"/>
      <c r="N8" s="53"/>
      <c r="O8" s="53"/>
      <c r="Q8" s="45" t="str">
        <f>VLOOKUP(AE8,AF6:AJ14,2,0)</f>
        <v>cc</v>
      </c>
      <c r="R8" s="45"/>
      <c r="S8" s="45"/>
      <c r="T8" s="45"/>
      <c r="U8" s="27">
        <f t="shared" ref="U8:U14" si="19">IF(BO8=BO7,BP7,BP8)</f>
        <v>1</v>
      </c>
      <c r="V8" s="28">
        <f>VLOOKUP(Q8,AG6:AS14,6,0)</f>
        <v>0</v>
      </c>
      <c r="W8" s="1">
        <f>VLOOKUP(Q8,AG6:AS14,7,0)</f>
        <v>0</v>
      </c>
      <c r="X8" s="1">
        <f>VLOOKUP(Q8,AG6:AS14,8,0)</f>
        <v>0</v>
      </c>
      <c r="Y8" s="1">
        <f>VLOOKUP(Q8,AG6:AS14,9,0)</f>
        <v>0</v>
      </c>
      <c r="Z8" s="1">
        <f>VLOOKUP(Q8,AG6:AS14,10,0)</f>
        <v>0</v>
      </c>
      <c r="AA8" s="1">
        <f>VLOOKUP(Q8,AG6:AS14,11,0)</f>
        <v>0</v>
      </c>
      <c r="AB8" s="1">
        <f>VLOOKUP(Q8,AG6:AS14,12,0)</f>
        <v>0</v>
      </c>
      <c r="AC8" s="1">
        <f>VLOOKUP(Q8,AG6:AS14,13,0)</f>
        <v>0</v>
      </c>
      <c r="AD8" s="6"/>
      <c r="AE8" s="1">
        <v>3</v>
      </c>
      <c r="AF8" s="1">
        <f t="shared" si="0"/>
        <v>3</v>
      </c>
      <c r="AG8" s="44" t="str">
        <f>Equipes!C20</f>
        <v>cc</v>
      </c>
      <c r="AH8" s="44"/>
      <c r="AI8" s="44"/>
      <c r="AJ8" s="44"/>
      <c r="AK8" s="11">
        <f>RANK(AU8,AU6:AU14)</f>
        <v>3</v>
      </c>
      <c r="AL8" s="11">
        <f>SUMPRODUCT((F6:I41=AG8)*(AZ6:AZ41))+SUMPRODUCT((L6:O41=AG8)*(BA6:BA41))</f>
        <v>0</v>
      </c>
      <c r="AM8" s="11">
        <f>SUMPRODUCT((F6:I41=AG8)*(BB6:BB41))+SUMPRODUCT((L6:O41=AG8)*(BC6:BC41))</f>
        <v>0</v>
      </c>
      <c r="AN8" s="11">
        <f>SUMPRODUCT((F6:I41=AG8)*(BD6:BD41))+SUMPRODUCT((L6:O41=AG8)*(BE6:BE41))</f>
        <v>0</v>
      </c>
      <c r="AO8" s="11">
        <f>SUMPRODUCT((F6:I41=AG8)*(BF6:BF41))+SUMPRODUCT((L6:O41=AG8)*(BG6:BG41))</f>
        <v>0</v>
      </c>
      <c r="AP8" s="11">
        <f>SUMPRODUCT((F6:I41=AG8)*(BH6:BH41))+SUMPRODUCT((L6:O41=AG8)*(BI6:BI41))</f>
        <v>0</v>
      </c>
      <c r="AQ8" s="11">
        <f>SUMPRODUCT((F6:I41=AG8)*(BJ6:BJ41))+SUMPRODUCT((L6:O41=AG8)*(BK6:BK41))</f>
        <v>0</v>
      </c>
      <c r="AR8" s="11">
        <f>SUMPRODUCT((F6:I41=AG8)*(BL6:BL41))+SUMPRODUCT((L6:O41=AG8)*(BM6:BM41))</f>
        <v>0</v>
      </c>
      <c r="AS8" s="11">
        <f t="shared" si="1"/>
        <v>0</v>
      </c>
      <c r="AT8" s="1">
        <f t="shared" si="2"/>
        <v>0</v>
      </c>
      <c r="AU8" s="1">
        <f>AT8+0.000007</f>
        <v>6.9999999999999999E-6</v>
      </c>
      <c r="AV8" s="1">
        <f t="shared" si="3"/>
        <v>0</v>
      </c>
      <c r="AW8" s="1">
        <f t="shared" si="4"/>
        <v>0</v>
      </c>
      <c r="AX8" s="1">
        <f>IF(J8="",0,IF(J8&gt;K8,Equipes!$J$16,IF('2 POULES DE 9'!J8='2 POULES DE 9'!K8,Equipes!$J$18,IF('2 POULES DE 9'!J8&lt;'2 POULES DE 9'!K8,Equipes!$J$20))))</f>
        <v>0</v>
      </c>
      <c r="AY8" s="1">
        <f>IF(K8="",0,IF(K8&gt;J8,Equipes!$J$16,IF('2 POULES DE 9'!K8='2 POULES DE 9'!J8,Equipes!$J$18,IF('2 POULES DE 9'!K8&lt;'2 POULES DE 9'!J8,Equipes!$J$20))))</f>
        <v>0</v>
      </c>
      <c r="AZ8" s="1">
        <f t="shared" si="5"/>
        <v>0</v>
      </c>
      <c r="BA8" s="1">
        <f t="shared" si="6"/>
        <v>0</v>
      </c>
      <c r="BB8" s="1">
        <f t="shared" si="7"/>
        <v>0</v>
      </c>
      <c r="BC8" s="1">
        <f t="shared" si="8"/>
        <v>0</v>
      </c>
      <c r="BD8" s="1" t="b">
        <f t="shared" si="9"/>
        <v>0</v>
      </c>
      <c r="BE8" s="1" t="b">
        <f t="shared" si="10"/>
        <v>0</v>
      </c>
      <c r="BF8" s="1" t="b">
        <f t="shared" si="11"/>
        <v>0</v>
      </c>
      <c r="BG8" s="1" t="b">
        <f t="shared" si="12"/>
        <v>0</v>
      </c>
      <c r="BH8" s="1" t="b">
        <f t="shared" si="13"/>
        <v>0</v>
      </c>
      <c r="BI8" s="1" t="b">
        <f t="shared" si="14"/>
        <v>0</v>
      </c>
      <c r="BJ8" s="1">
        <f t="shared" si="15"/>
        <v>0</v>
      </c>
      <c r="BK8" s="1">
        <f t="shared" si="16"/>
        <v>0</v>
      </c>
      <c r="BL8" s="1">
        <f t="shared" si="17"/>
        <v>0</v>
      </c>
      <c r="BM8" s="1">
        <f t="shared" si="18"/>
        <v>0</v>
      </c>
      <c r="BN8" s="1" t="str">
        <f>VLOOKUP(AE8,AF6:AJ14,2,0)</f>
        <v>cc</v>
      </c>
      <c r="BO8" s="1">
        <f>VLOOKUP(BN8,AG6:AT14,14,0)</f>
        <v>0</v>
      </c>
      <c r="BP8" s="1">
        <f>RANK(BO8,BO6:BO14)</f>
        <v>1</v>
      </c>
    </row>
    <row r="9" spans="2:68" x14ac:dyDescent="0.3">
      <c r="B9" s="5"/>
      <c r="F9" s="53" t="str">
        <f>AG14</f>
        <v>ii</v>
      </c>
      <c r="G9" s="53"/>
      <c r="H9" s="53"/>
      <c r="I9" s="53"/>
      <c r="J9" s="28"/>
      <c r="K9" s="28"/>
      <c r="L9" s="53" t="str">
        <f>AG9</f>
        <v>dd</v>
      </c>
      <c r="M9" s="53"/>
      <c r="N9" s="53"/>
      <c r="O9" s="53"/>
      <c r="Q9" s="45" t="str">
        <f>VLOOKUP(AE9,AF6:AJ14,2,0)</f>
        <v>dd</v>
      </c>
      <c r="R9" s="45"/>
      <c r="S9" s="45"/>
      <c r="T9" s="45"/>
      <c r="U9" s="27">
        <f t="shared" si="19"/>
        <v>1</v>
      </c>
      <c r="V9" s="28">
        <f>VLOOKUP(Q9,AG6:AS14,6,0)</f>
        <v>0</v>
      </c>
      <c r="W9" s="1">
        <f>VLOOKUP(Q9,AG6:AS14,7,0)</f>
        <v>0</v>
      </c>
      <c r="X9" s="1">
        <f>VLOOKUP(Q9,AG6:AS14,8,0)</f>
        <v>0</v>
      </c>
      <c r="Y9" s="1">
        <f>VLOOKUP(Q9,AG6:AS14,9,0)</f>
        <v>0</v>
      </c>
      <c r="Z9" s="1">
        <f>VLOOKUP(Q9,AG6:AS14,10,0)</f>
        <v>0</v>
      </c>
      <c r="AA9" s="1">
        <f>VLOOKUP(Q9,AG6:AS14,11,0)</f>
        <v>0</v>
      </c>
      <c r="AB9" s="1">
        <f>VLOOKUP(Q9,AG6:AS14,12,0)</f>
        <v>0</v>
      </c>
      <c r="AC9" s="1">
        <f>VLOOKUP(Q9,AG6:AS14,13,0)</f>
        <v>0</v>
      </c>
      <c r="AD9" s="6"/>
      <c r="AE9" s="1">
        <v>4</v>
      </c>
      <c r="AF9" s="1">
        <f t="shared" si="0"/>
        <v>4</v>
      </c>
      <c r="AG9" s="44" t="str">
        <f>Equipes!C21</f>
        <v>dd</v>
      </c>
      <c r="AH9" s="44"/>
      <c r="AI9" s="44"/>
      <c r="AJ9" s="44"/>
      <c r="AK9" s="11">
        <f>RANK(AU9,AU6:AU14)</f>
        <v>4</v>
      </c>
      <c r="AL9" s="11">
        <f>SUMPRODUCT((F6:I41=AG9)*(AZ6:AZ41))+SUMPRODUCT((L6:O41=AG9)*(BA6:BA41))</f>
        <v>0</v>
      </c>
      <c r="AM9" s="11">
        <f>SUMPRODUCT((F6:I41=AG9)*(BB6:BB41))+SUMPRODUCT((L6:O41=AG9)*(BC6:BC41))</f>
        <v>0</v>
      </c>
      <c r="AN9" s="11">
        <f>SUMPRODUCT((F6:I41=AG9)*(BD6:BD41))+SUMPRODUCT((L6:O41=AG9)*(BE6:BE41))</f>
        <v>0</v>
      </c>
      <c r="AO9" s="11">
        <f>SUMPRODUCT((F6:I41=AG9)*(BF6:BF41))+SUMPRODUCT((L6:O41=AG9)*(BG6:BG41))</f>
        <v>0</v>
      </c>
      <c r="AP9" s="11">
        <f>SUMPRODUCT((F6:I41=AG9)*(BH6:BH41))+SUMPRODUCT((L6:O41=AG9)*(BI6:BI41))</f>
        <v>0</v>
      </c>
      <c r="AQ9" s="11">
        <f>SUMPRODUCT((F6:I41=AG9)*(BJ6:BJ41))+SUMPRODUCT((L6:O41=AG9)*(BK6:BK41))</f>
        <v>0</v>
      </c>
      <c r="AR9" s="11">
        <f>SUMPRODUCT((F6:I41=AG9)*(BL6:BL41))+SUMPRODUCT((L6:O41=AG9)*(BM6:BM41))</f>
        <v>0</v>
      </c>
      <c r="AS9" s="11">
        <f t="shared" si="1"/>
        <v>0</v>
      </c>
      <c r="AT9" s="1">
        <f t="shared" si="2"/>
        <v>0</v>
      </c>
      <c r="AU9" s="1">
        <f>AT9+0.000006</f>
        <v>6.0000000000000002E-6</v>
      </c>
      <c r="AV9" s="1">
        <f t="shared" si="3"/>
        <v>0</v>
      </c>
      <c r="AW9" s="1">
        <f t="shared" si="4"/>
        <v>0</v>
      </c>
      <c r="AX9" s="1">
        <f>IF(J9="",0,IF(J9&gt;K9,Equipes!$J$16,IF('2 POULES DE 9'!J9='2 POULES DE 9'!K9,Equipes!$J$18,IF('2 POULES DE 9'!J9&lt;'2 POULES DE 9'!K9,Equipes!$J$20))))</f>
        <v>0</v>
      </c>
      <c r="AY9" s="1">
        <f>IF(K9="",0,IF(K9&gt;J9,Equipes!$J$16,IF('2 POULES DE 9'!K9='2 POULES DE 9'!J9,Equipes!$J$18,IF('2 POULES DE 9'!K9&lt;'2 POULES DE 9'!J9,Equipes!$J$20))))</f>
        <v>0</v>
      </c>
      <c r="AZ9" s="1">
        <f t="shared" si="5"/>
        <v>0</v>
      </c>
      <c r="BA9" s="1">
        <f t="shared" si="6"/>
        <v>0</v>
      </c>
      <c r="BB9" s="1">
        <f t="shared" si="7"/>
        <v>0</v>
      </c>
      <c r="BC9" s="1">
        <f t="shared" si="8"/>
        <v>0</v>
      </c>
      <c r="BD9" s="1" t="b">
        <f t="shared" si="9"/>
        <v>0</v>
      </c>
      <c r="BE9" s="1" t="b">
        <f t="shared" si="10"/>
        <v>0</v>
      </c>
      <c r="BF9" s="1" t="b">
        <f t="shared" si="11"/>
        <v>0</v>
      </c>
      <c r="BG9" s="1" t="b">
        <f t="shared" si="12"/>
        <v>0</v>
      </c>
      <c r="BH9" s="1" t="b">
        <f t="shared" si="13"/>
        <v>0</v>
      </c>
      <c r="BI9" s="1" t="b">
        <f t="shared" si="14"/>
        <v>0</v>
      </c>
      <c r="BJ9" s="1">
        <f t="shared" si="15"/>
        <v>0</v>
      </c>
      <c r="BK9" s="1">
        <f t="shared" si="16"/>
        <v>0</v>
      </c>
      <c r="BL9" s="1">
        <f t="shared" si="17"/>
        <v>0</v>
      </c>
      <c r="BM9" s="1">
        <f t="shared" si="18"/>
        <v>0</v>
      </c>
      <c r="BN9" s="1" t="str">
        <f>VLOOKUP(AE9,AF6:AJ14,2,0)</f>
        <v>dd</v>
      </c>
      <c r="BO9" s="1">
        <f>VLOOKUP(BN9,AG6:AT14,14,0)</f>
        <v>0</v>
      </c>
      <c r="BP9" s="1">
        <f>RANK(BO9,BO6:BO14)</f>
        <v>1</v>
      </c>
    </row>
    <row r="10" spans="2:68" x14ac:dyDescent="0.3">
      <c r="B10" s="5"/>
      <c r="F10" s="53" t="str">
        <f>AG6</f>
        <v>aa</v>
      </c>
      <c r="G10" s="53"/>
      <c r="H10" s="53"/>
      <c r="I10" s="53"/>
      <c r="J10" s="28"/>
      <c r="K10" s="28"/>
      <c r="L10" s="53" t="str">
        <f>AG8</f>
        <v>cc</v>
      </c>
      <c r="M10" s="53"/>
      <c r="N10" s="53"/>
      <c r="O10" s="53"/>
      <c r="Q10" s="45" t="str">
        <f>VLOOKUP(AE10,AF6:AJ14,2,0)</f>
        <v>ee</v>
      </c>
      <c r="R10" s="45"/>
      <c r="S10" s="45"/>
      <c r="T10" s="45"/>
      <c r="U10" s="27">
        <f t="shared" si="19"/>
        <v>1</v>
      </c>
      <c r="V10" s="28">
        <f>VLOOKUP(Q10,AG6:AS14,6,0)</f>
        <v>0</v>
      </c>
      <c r="W10" s="1">
        <f>VLOOKUP(Q10,AG6:AS14,7,0)</f>
        <v>0</v>
      </c>
      <c r="X10" s="1">
        <f>VLOOKUP(Q10,AG6:AS14,8,0)</f>
        <v>0</v>
      </c>
      <c r="Y10" s="1">
        <f>VLOOKUP(Q10,AG6:AS14,9,0)</f>
        <v>0</v>
      </c>
      <c r="Z10" s="1">
        <f>VLOOKUP(Q10,AG6:AS14,10,0)</f>
        <v>0</v>
      </c>
      <c r="AA10" s="1">
        <f>VLOOKUP(Q10,AG6:AS14,11,0)</f>
        <v>0</v>
      </c>
      <c r="AB10" s="1">
        <f>VLOOKUP(Q10,AG6:AS14,12,0)</f>
        <v>0</v>
      </c>
      <c r="AC10" s="1">
        <f>VLOOKUP(Q10,AG6:AS14,13,0)</f>
        <v>0</v>
      </c>
      <c r="AD10" s="6"/>
      <c r="AE10" s="1">
        <v>5</v>
      </c>
      <c r="AF10" s="1">
        <f t="shared" si="0"/>
        <v>5</v>
      </c>
      <c r="AG10" s="44" t="str">
        <f>Equipes!C22</f>
        <v>ee</v>
      </c>
      <c r="AH10" s="44"/>
      <c r="AI10" s="44"/>
      <c r="AJ10" s="44"/>
      <c r="AK10" s="11">
        <f>RANK(AU10,AU6:AU14)</f>
        <v>5</v>
      </c>
      <c r="AL10" s="11">
        <f>SUMPRODUCT((F6:I41=AG10)*(AZ6:AZ41))+SUMPRODUCT((L6:O41=AG10)*(BA6:BA41))</f>
        <v>0</v>
      </c>
      <c r="AM10" s="11">
        <f>SUMPRODUCT((F6:I41=AG10)*(BB6:BB41))+SUMPRODUCT((L6:O41=AG10)*(BC6:BC41))</f>
        <v>0</v>
      </c>
      <c r="AN10" s="11">
        <f>SUMPRODUCT((F6:I41=AG10)*(BD6:BD41))+SUMPRODUCT((L6:O41=AG10)*(BE6:BE41))</f>
        <v>0</v>
      </c>
      <c r="AO10" s="11">
        <f>SUMPRODUCT((F6:I41=AG10)*(BF6:BF41))+SUMPRODUCT((L6:O41=AG10)*(BG6:BG41))</f>
        <v>0</v>
      </c>
      <c r="AP10" s="11">
        <f>SUMPRODUCT((F6:I41=AG10)*(BH6:BH41))+SUMPRODUCT((L6:O41=AG10)*(BI6:BI41))</f>
        <v>0</v>
      </c>
      <c r="AQ10" s="11">
        <f>SUMPRODUCT((F6:I41=AG10)*(BJ6:BJ41))+SUMPRODUCT((L6:O41=AG10)*(BK6:BK41))</f>
        <v>0</v>
      </c>
      <c r="AR10" s="11">
        <f>SUMPRODUCT((F6:I41=AG10)*(BL6:BL41))+SUMPRODUCT((L6:O41=AG10)*(BM6:BM41))</f>
        <v>0</v>
      </c>
      <c r="AS10" s="11">
        <f t="shared" si="1"/>
        <v>0</v>
      </c>
      <c r="AT10" s="1">
        <f t="shared" si="2"/>
        <v>0</v>
      </c>
      <c r="AU10" s="1">
        <f>AT10+0.000005</f>
        <v>5.0000000000000004E-6</v>
      </c>
      <c r="AV10" s="1">
        <f t="shared" si="3"/>
        <v>0</v>
      </c>
      <c r="AW10" s="1">
        <f t="shared" si="4"/>
        <v>0</v>
      </c>
      <c r="AX10" s="1">
        <f>IF(J10="",0,IF(J10&gt;K10,Equipes!$J$16,IF('2 POULES DE 9'!J10='2 POULES DE 9'!K10,Equipes!$J$18,IF('2 POULES DE 9'!J10&lt;'2 POULES DE 9'!K10,Equipes!$J$20))))</f>
        <v>0</v>
      </c>
      <c r="AY10" s="1">
        <f>IF(K10="",0,IF(K10&gt;J10,Equipes!$J$16,IF('2 POULES DE 9'!K10='2 POULES DE 9'!J10,Equipes!$J$18,IF('2 POULES DE 9'!K10&lt;'2 POULES DE 9'!J10,Equipes!$J$20))))</f>
        <v>0</v>
      </c>
      <c r="AZ10" s="1">
        <f t="shared" si="5"/>
        <v>0</v>
      </c>
      <c r="BA10" s="1">
        <f t="shared" si="6"/>
        <v>0</v>
      </c>
      <c r="BB10" s="1">
        <f t="shared" si="7"/>
        <v>0</v>
      </c>
      <c r="BC10" s="1">
        <f t="shared" si="8"/>
        <v>0</v>
      </c>
      <c r="BD10" s="1" t="b">
        <f t="shared" si="9"/>
        <v>0</v>
      </c>
      <c r="BE10" s="1" t="b">
        <f t="shared" si="10"/>
        <v>0</v>
      </c>
      <c r="BF10" s="1" t="b">
        <f t="shared" si="11"/>
        <v>0</v>
      </c>
      <c r="BG10" s="1" t="b">
        <f t="shared" si="12"/>
        <v>0</v>
      </c>
      <c r="BH10" s="1" t="b">
        <f t="shared" si="13"/>
        <v>0</v>
      </c>
      <c r="BI10" s="1" t="b">
        <f t="shared" si="14"/>
        <v>0</v>
      </c>
      <c r="BJ10" s="1">
        <f t="shared" si="15"/>
        <v>0</v>
      </c>
      <c r="BK10" s="1">
        <f t="shared" si="16"/>
        <v>0</v>
      </c>
      <c r="BL10" s="1">
        <f t="shared" si="17"/>
        <v>0</v>
      </c>
      <c r="BM10" s="1">
        <f t="shared" si="18"/>
        <v>0</v>
      </c>
      <c r="BN10" s="1" t="str">
        <f>VLOOKUP(AE10,AF6:AJ14,2,0)</f>
        <v>ee</v>
      </c>
      <c r="BO10" s="1">
        <f>VLOOKUP(BN10,AG6:AT14,14,0)</f>
        <v>0</v>
      </c>
      <c r="BP10" s="1">
        <f>RANK(BO10,BO6:BO14)</f>
        <v>1</v>
      </c>
    </row>
    <row r="11" spans="2:68" x14ac:dyDescent="0.3">
      <c r="B11" s="5"/>
      <c r="F11" s="53" t="str">
        <f>AG9</f>
        <v>dd</v>
      </c>
      <c r="G11" s="53"/>
      <c r="H11" s="53"/>
      <c r="I11" s="53"/>
      <c r="J11" s="28"/>
      <c r="K11" s="28"/>
      <c r="L11" s="53" t="str">
        <f>AG7</f>
        <v>bb</v>
      </c>
      <c r="M11" s="53"/>
      <c r="N11" s="53"/>
      <c r="O11" s="53"/>
      <c r="Q11" s="45" t="str">
        <f>VLOOKUP(AE11,AF6:AJ14,2,0)</f>
        <v>ff</v>
      </c>
      <c r="R11" s="45"/>
      <c r="S11" s="45"/>
      <c r="T11" s="45"/>
      <c r="U11" s="27">
        <f t="shared" si="19"/>
        <v>1</v>
      </c>
      <c r="V11" s="28">
        <f>VLOOKUP(Q11,AG6:AS14,6,0)</f>
        <v>0</v>
      </c>
      <c r="W11" s="1">
        <f>VLOOKUP(Q11,AG6:AS14,7,0)</f>
        <v>0</v>
      </c>
      <c r="X11" s="1">
        <f>VLOOKUP(Q11,AG6:AS14,8,0)</f>
        <v>0</v>
      </c>
      <c r="Y11" s="1">
        <f>VLOOKUP(Q11,AG6:AS14,9,0)</f>
        <v>0</v>
      </c>
      <c r="Z11" s="1">
        <f>VLOOKUP(Q11,AG6:AS14,10,0)</f>
        <v>0</v>
      </c>
      <c r="AA11" s="1">
        <f>VLOOKUP(Q11,AG6:AS14,11,0)</f>
        <v>0</v>
      </c>
      <c r="AB11" s="1">
        <f>VLOOKUP(Q11,AG6:AS14,12,0)</f>
        <v>0</v>
      </c>
      <c r="AC11" s="1">
        <f>VLOOKUP(Q11,AG6:AS14,13,0)</f>
        <v>0</v>
      </c>
      <c r="AD11" s="6"/>
      <c r="AE11" s="1">
        <v>6</v>
      </c>
      <c r="AF11" s="1">
        <f t="shared" si="0"/>
        <v>6</v>
      </c>
      <c r="AG11" s="44" t="str">
        <f>Equipes!C23</f>
        <v>ff</v>
      </c>
      <c r="AH11" s="44"/>
      <c r="AI11" s="44"/>
      <c r="AJ11" s="44"/>
      <c r="AK11" s="11">
        <f>RANK(AU11,AU6:AU14)</f>
        <v>6</v>
      </c>
      <c r="AL11" s="11">
        <f>SUMPRODUCT((F6:I41=AG11)*(AZ6:AZ41))+SUMPRODUCT((L6:O41=AG11)*(BA6:BA41))</f>
        <v>0</v>
      </c>
      <c r="AM11" s="11">
        <f>SUMPRODUCT((F6:I41=AG11)*(BB6:BB41))+SUMPRODUCT((L6:O41=AG11)*(BC6:BC41))</f>
        <v>0</v>
      </c>
      <c r="AN11" s="11">
        <f>SUMPRODUCT((F6:I41=AG11)*(BD6:BD41))+SUMPRODUCT((L6:O41=AG11)*(BE6:BE41))</f>
        <v>0</v>
      </c>
      <c r="AO11" s="11">
        <f>SUMPRODUCT((F6:I41=AG11)*(BF6:BF41))+SUMPRODUCT((L6:O41=AG11)*(BG6:BG41))</f>
        <v>0</v>
      </c>
      <c r="AP11" s="11">
        <f>SUMPRODUCT((F6:I41=AG11)*(BH6:BH41))+SUMPRODUCT((L6:O41=AG11)*(BI6:BI41))</f>
        <v>0</v>
      </c>
      <c r="AQ11" s="11">
        <f>SUMPRODUCT((F6:I41=AG11)*(BJ6:BJ41))+SUMPRODUCT((L6:O41=AG11)*(BK6:BK41))</f>
        <v>0</v>
      </c>
      <c r="AR11" s="11">
        <f>SUMPRODUCT((F6:I41=AG11)*(BL6:BL41))+SUMPRODUCT((L6:O41=AG11)*(BM6:BM41))</f>
        <v>0</v>
      </c>
      <c r="AS11" s="11">
        <f t="shared" si="1"/>
        <v>0</v>
      </c>
      <c r="AT11" s="1">
        <f t="shared" si="2"/>
        <v>0</v>
      </c>
      <c r="AU11" s="1">
        <f>AT11+0.000004</f>
        <v>3.9999999999999998E-6</v>
      </c>
      <c r="AV11" s="1">
        <f t="shared" si="3"/>
        <v>0</v>
      </c>
      <c r="AW11" s="1">
        <f t="shared" si="4"/>
        <v>0</v>
      </c>
      <c r="AX11" s="1">
        <f>IF(J11="",0,IF(J11&gt;K11,Equipes!$J$16,IF('2 POULES DE 9'!J11='2 POULES DE 9'!K11,Equipes!$J$18,IF('2 POULES DE 9'!J11&lt;'2 POULES DE 9'!K11,Equipes!$J$20))))</f>
        <v>0</v>
      </c>
      <c r="AY11" s="1">
        <f>IF(K11="",0,IF(K11&gt;J11,Equipes!$J$16,IF('2 POULES DE 9'!K11='2 POULES DE 9'!J11,Equipes!$J$18,IF('2 POULES DE 9'!K11&lt;'2 POULES DE 9'!J11,Equipes!$J$20))))</f>
        <v>0</v>
      </c>
      <c r="AZ11" s="1">
        <f t="shared" si="5"/>
        <v>0</v>
      </c>
      <c r="BA11" s="1">
        <f t="shared" si="6"/>
        <v>0</v>
      </c>
      <c r="BB11" s="1">
        <f t="shared" si="7"/>
        <v>0</v>
      </c>
      <c r="BC11" s="1">
        <f t="shared" si="8"/>
        <v>0</v>
      </c>
      <c r="BD11" s="1" t="b">
        <f t="shared" si="9"/>
        <v>0</v>
      </c>
      <c r="BE11" s="1" t="b">
        <f t="shared" si="10"/>
        <v>0</v>
      </c>
      <c r="BF11" s="1" t="b">
        <f t="shared" si="11"/>
        <v>0</v>
      </c>
      <c r="BG11" s="1" t="b">
        <f t="shared" si="12"/>
        <v>0</v>
      </c>
      <c r="BH11" s="1" t="b">
        <f t="shared" si="13"/>
        <v>0</v>
      </c>
      <c r="BI11" s="1" t="b">
        <f t="shared" si="14"/>
        <v>0</v>
      </c>
      <c r="BJ11" s="1">
        <f t="shared" si="15"/>
        <v>0</v>
      </c>
      <c r="BK11" s="1">
        <f t="shared" si="16"/>
        <v>0</v>
      </c>
      <c r="BL11" s="1">
        <f t="shared" si="17"/>
        <v>0</v>
      </c>
      <c r="BM11" s="1">
        <f t="shared" si="18"/>
        <v>0</v>
      </c>
      <c r="BN11" s="1" t="str">
        <f>VLOOKUP(AE11,AF6:AJ14,2,0)</f>
        <v>ff</v>
      </c>
      <c r="BO11" s="1">
        <f>VLOOKUP(BN11,AG6:AT14,14,0)</f>
        <v>0</v>
      </c>
      <c r="BP11" s="1">
        <f>RANK(BO11,BO6:BO14)</f>
        <v>1</v>
      </c>
    </row>
    <row r="12" spans="2:68" x14ac:dyDescent="0.3">
      <c r="B12" s="5"/>
      <c r="F12" s="53" t="str">
        <f>AG11</f>
        <v>ff</v>
      </c>
      <c r="G12" s="53"/>
      <c r="H12" s="53"/>
      <c r="I12" s="53"/>
      <c r="J12" s="28"/>
      <c r="K12" s="28"/>
      <c r="L12" s="53" t="str">
        <f>AG14</f>
        <v>ii</v>
      </c>
      <c r="M12" s="53"/>
      <c r="N12" s="53"/>
      <c r="O12" s="53"/>
      <c r="Q12" s="45" t="str">
        <f>VLOOKUP(AE12,AF6:AJ14,2,0)</f>
        <v>gg</v>
      </c>
      <c r="R12" s="45"/>
      <c r="S12" s="45"/>
      <c r="T12" s="45"/>
      <c r="U12" s="27">
        <f t="shared" si="19"/>
        <v>1</v>
      </c>
      <c r="V12" s="28">
        <f>VLOOKUP(Q12,AG6:AS14,6,0)</f>
        <v>0</v>
      </c>
      <c r="W12" s="1">
        <f>VLOOKUP(Q12,AG6:AS14,7,0)</f>
        <v>0</v>
      </c>
      <c r="X12" s="1">
        <f>VLOOKUP(Q12,AG6:AS14,8,0)</f>
        <v>0</v>
      </c>
      <c r="Y12" s="1">
        <f>VLOOKUP(Q12,AG6:AS14,9,0)</f>
        <v>0</v>
      </c>
      <c r="Z12" s="1">
        <f>VLOOKUP(Q12,AG6:AS14,10,0)</f>
        <v>0</v>
      </c>
      <c r="AA12" s="1">
        <f>VLOOKUP(Q12,AG6:AS14,11,0)</f>
        <v>0</v>
      </c>
      <c r="AB12" s="1">
        <f>VLOOKUP(Q12,AG6:AS14,12,0)</f>
        <v>0</v>
      </c>
      <c r="AC12" s="1">
        <f>VLOOKUP(Q12,AG6:AS14,13,0)</f>
        <v>0</v>
      </c>
      <c r="AD12" s="6"/>
      <c r="AE12" s="1">
        <v>7</v>
      </c>
      <c r="AF12" s="1">
        <f t="shared" si="0"/>
        <v>7</v>
      </c>
      <c r="AG12" s="44" t="str">
        <f>Equipes!C24</f>
        <v>gg</v>
      </c>
      <c r="AH12" s="44"/>
      <c r="AI12" s="44"/>
      <c r="AJ12" s="44"/>
      <c r="AK12" s="11">
        <f>RANK(AU12,AU6:AU14)</f>
        <v>7</v>
      </c>
      <c r="AL12" s="11">
        <f>SUMPRODUCT((F6:I41=AG12)*(AZ6:AZ41))+SUMPRODUCT((L6:O41=AG12)*(BA6:BA41))</f>
        <v>0</v>
      </c>
      <c r="AM12" s="11">
        <f>SUMPRODUCT((F6:I41=AG12)*(BB6:BB41))+SUMPRODUCT((L6:O41=AG12)*(BC6:BC41))</f>
        <v>0</v>
      </c>
      <c r="AN12" s="11">
        <f>SUMPRODUCT((F6:I41=AG12)*(BD6:BD41))+SUMPRODUCT((L6:O41=AG12)*(BE6:BE41))</f>
        <v>0</v>
      </c>
      <c r="AO12" s="11">
        <f>SUMPRODUCT((F6:I41=AG12)*(BF6:BF41))+SUMPRODUCT((L6:O41=AG12)*(BG6:BG41))</f>
        <v>0</v>
      </c>
      <c r="AP12" s="11">
        <f>SUMPRODUCT((F6:I41=AG12)*(BH6:BH41))+SUMPRODUCT((L6:O41=AG12)*(BI6:BI41))</f>
        <v>0</v>
      </c>
      <c r="AQ12" s="11">
        <f>SUMPRODUCT((F6:I41=AG12)*(BJ6:BJ41))+SUMPRODUCT((L6:O41=AG12)*(BK6:BK41))</f>
        <v>0</v>
      </c>
      <c r="AR12" s="11">
        <f>SUMPRODUCT((F6:I41=AG12)*(BL6:BL41))+SUMPRODUCT((L6:O41=AG12)*(BM6:BM41))</f>
        <v>0</v>
      </c>
      <c r="AS12" s="11">
        <f t="shared" si="1"/>
        <v>0</v>
      </c>
      <c r="AT12" s="1">
        <f t="shared" si="2"/>
        <v>0</v>
      </c>
      <c r="AU12" s="1">
        <f>AT12+0.000003</f>
        <v>3.0000000000000001E-6</v>
      </c>
      <c r="AV12" s="1">
        <f t="shared" si="3"/>
        <v>0</v>
      </c>
      <c r="AW12" s="1">
        <f t="shared" si="4"/>
        <v>0</v>
      </c>
      <c r="AX12" s="1">
        <f>IF(J12="",0,IF(J12&gt;K12,Equipes!$J$16,IF('2 POULES DE 9'!J12='2 POULES DE 9'!K12,Equipes!$J$18,IF('2 POULES DE 9'!J12&lt;'2 POULES DE 9'!K12,Equipes!$J$20))))</f>
        <v>0</v>
      </c>
      <c r="AY12" s="1">
        <f>IF(K12="",0,IF(K12&gt;J12,Equipes!$J$16,IF('2 POULES DE 9'!K12='2 POULES DE 9'!J12,Equipes!$J$18,IF('2 POULES DE 9'!K12&lt;'2 POULES DE 9'!J12,Equipes!$J$20))))</f>
        <v>0</v>
      </c>
      <c r="AZ12" s="1">
        <f t="shared" si="5"/>
        <v>0</v>
      </c>
      <c r="BA12" s="1">
        <f t="shared" si="6"/>
        <v>0</v>
      </c>
      <c r="BB12" s="1">
        <f t="shared" si="7"/>
        <v>0</v>
      </c>
      <c r="BC12" s="1">
        <f t="shared" si="8"/>
        <v>0</v>
      </c>
      <c r="BD12" s="1" t="b">
        <f t="shared" si="9"/>
        <v>0</v>
      </c>
      <c r="BE12" s="1" t="b">
        <f t="shared" si="10"/>
        <v>0</v>
      </c>
      <c r="BF12" s="1" t="b">
        <f t="shared" si="11"/>
        <v>0</v>
      </c>
      <c r="BG12" s="1" t="b">
        <f t="shared" si="12"/>
        <v>0</v>
      </c>
      <c r="BH12" s="1" t="b">
        <f t="shared" si="13"/>
        <v>0</v>
      </c>
      <c r="BI12" s="1" t="b">
        <f t="shared" si="14"/>
        <v>0</v>
      </c>
      <c r="BJ12" s="1">
        <f t="shared" si="15"/>
        <v>0</v>
      </c>
      <c r="BK12" s="1">
        <f t="shared" si="16"/>
        <v>0</v>
      </c>
      <c r="BL12" s="1">
        <f t="shared" si="17"/>
        <v>0</v>
      </c>
      <c r="BM12" s="1">
        <f t="shared" si="18"/>
        <v>0</v>
      </c>
      <c r="BN12" s="1" t="str">
        <f>VLOOKUP(AE12,AF6:AJ14,2,0)</f>
        <v>gg</v>
      </c>
      <c r="BO12" s="1">
        <f>VLOOKUP(BN12,AG6:AT14,14,0)</f>
        <v>0</v>
      </c>
      <c r="BP12" s="1">
        <f>RANK(BO12,BO6:BO14)</f>
        <v>1</v>
      </c>
    </row>
    <row r="13" spans="2:68" x14ac:dyDescent="0.3">
      <c r="B13" s="5"/>
      <c r="F13" s="53" t="str">
        <f>AG13</f>
        <v>hh</v>
      </c>
      <c r="G13" s="53"/>
      <c r="H13" s="53"/>
      <c r="I13" s="53"/>
      <c r="J13" s="28"/>
      <c r="K13" s="28"/>
      <c r="L13" s="53" t="str">
        <f>AG12</f>
        <v>gg</v>
      </c>
      <c r="M13" s="53"/>
      <c r="N13" s="53"/>
      <c r="O13" s="53"/>
      <c r="Q13" s="45" t="str">
        <f>VLOOKUP(AE13,AF6:AJ14,2,0)</f>
        <v>hh</v>
      </c>
      <c r="R13" s="45"/>
      <c r="S13" s="45"/>
      <c r="T13" s="45"/>
      <c r="U13" s="27">
        <f t="shared" si="19"/>
        <v>1</v>
      </c>
      <c r="V13" s="28">
        <f>VLOOKUP(Q13,AG6:AS14,6,0)</f>
        <v>0</v>
      </c>
      <c r="W13" s="1">
        <f>VLOOKUP(Q13,AG6:AS14,7,0)</f>
        <v>0</v>
      </c>
      <c r="X13" s="1">
        <f>VLOOKUP(Q13,AG6:AS14,8,0)</f>
        <v>0</v>
      </c>
      <c r="Y13" s="1">
        <f>VLOOKUP(Q13,AG6:AS14,9,0)</f>
        <v>0</v>
      </c>
      <c r="Z13" s="1">
        <f>VLOOKUP(Q13,AG6:AS14,10,0)</f>
        <v>0</v>
      </c>
      <c r="AA13" s="1">
        <f>VLOOKUP(Q13,AG6:AS14,11,0)</f>
        <v>0</v>
      </c>
      <c r="AB13" s="1">
        <f>VLOOKUP(Q13,AG6:AS14,12,0)</f>
        <v>0</v>
      </c>
      <c r="AC13" s="1">
        <f>VLOOKUP(Q13,AG6:AS14,13,0)</f>
        <v>0</v>
      </c>
      <c r="AD13" s="6"/>
      <c r="AE13" s="1">
        <v>8</v>
      </c>
      <c r="AF13" s="1">
        <f t="shared" si="0"/>
        <v>8</v>
      </c>
      <c r="AG13" s="44" t="str">
        <f>Equipes!C25</f>
        <v>hh</v>
      </c>
      <c r="AH13" s="44"/>
      <c r="AI13" s="44"/>
      <c r="AJ13" s="44"/>
      <c r="AK13" s="11">
        <f>RANK(AU13,AU6:AU14)</f>
        <v>8</v>
      </c>
      <c r="AL13" s="11">
        <f>SUMPRODUCT((F6:I41=AG13)*(AZ6:AZ41))+SUMPRODUCT((L6:O41=AG13)*(BA6:BA41))</f>
        <v>0</v>
      </c>
      <c r="AM13" s="11">
        <f>SUMPRODUCT((F6:I41=AG13)*(BB6:BB41))+SUMPRODUCT((L6:O41=AG13)*(BC6:BC41))</f>
        <v>0</v>
      </c>
      <c r="AN13" s="11">
        <f>SUMPRODUCT((F6:I41=AG13)*(BD6:BD41))+SUMPRODUCT((L6:O41=AG13)*(BE6:BE41))</f>
        <v>0</v>
      </c>
      <c r="AO13" s="11">
        <f>SUMPRODUCT((F6:I41=AG13)*(BF6:BF41))+SUMPRODUCT((L6:O41=AG13)*(BG6:BG41))</f>
        <v>0</v>
      </c>
      <c r="AP13" s="11">
        <f>SUMPRODUCT((F6:I41=AG13)*(BH6:BH41))+SUMPRODUCT((L6:O41=AG13)*(BI6:BI41))</f>
        <v>0</v>
      </c>
      <c r="AQ13" s="11">
        <f>SUMPRODUCT((F6:I41=AG13)*(BJ6:BJ41))+SUMPRODUCT((L6:O41=AG13)*(BK6:BK41))</f>
        <v>0</v>
      </c>
      <c r="AR13" s="11">
        <f>SUMPRODUCT((F6:I41=AG13)*(BL6:BL41))+SUMPRODUCT((L6:O41=AG13)*(BM6:BM41))</f>
        <v>0</v>
      </c>
      <c r="AS13" s="11">
        <f t="shared" si="1"/>
        <v>0</v>
      </c>
      <c r="AT13" s="1">
        <f t="shared" si="2"/>
        <v>0</v>
      </c>
      <c r="AU13" s="1">
        <f>AT13+0.000002</f>
        <v>1.9999999999999999E-6</v>
      </c>
      <c r="AV13" s="1">
        <f t="shared" si="3"/>
        <v>0</v>
      </c>
      <c r="AW13" s="1">
        <f t="shared" si="4"/>
        <v>0</v>
      </c>
      <c r="AX13" s="1">
        <f>IF(J13="",0,IF(J13&gt;K13,Equipes!$J$16,IF('2 POULES DE 9'!J13='2 POULES DE 9'!K13,Equipes!$J$18,IF('2 POULES DE 9'!J13&lt;'2 POULES DE 9'!K13,Equipes!$J$20))))</f>
        <v>0</v>
      </c>
      <c r="AY13" s="1">
        <f>IF(K13="",0,IF(K13&gt;J13,Equipes!$J$16,IF('2 POULES DE 9'!K13='2 POULES DE 9'!J13,Equipes!$J$18,IF('2 POULES DE 9'!K13&lt;'2 POULES DE 9'!J13,Equipes!$J$20))))</f>
        <v>0</v>
      </c>
      <c r="AZ13" s="1">
        <f t="shared" si="5"/>
        <v>0</v>
      </c>
      <c r="BA13" s="1">
        <f t="shared" si="6"/>
        <v>0</v>
      </c>
      <c r="BB13" s="1">
        <f t="shared" si="7"/>
        <v>0</v>
      </c>
      <c r="BC13" s="1">
        <f t="shared" si="8"/>
        <v>0</v>
      </c>
      <c r="BD13" s="1" t="b">
        <f t="shared" si="9"/>
        <v>0</v>
      </c>
      <c r="BE13" s="1" t="b">
        <f t="shared" si="10"/>
        <v>0</v>
      </c>
      <c r="BF13" s="1" t="b">
        <f t="shared" si="11"/>
        <v>0</v>
      </c>
      <c r="BG13" s="1" t="b">
        <f t="shared" si="12"/>
        <v>0</v>
      </c>
      <c r="BH13" s="1" t="b">
        <f t="shared" si="13"/>
        <v>0</v>
      </c>
      <c r="BI13" s="1" t="b">
        <f t="shared" si="14"/>
        <v>0</v>
      </c>
      <c r="BJ13" s="1">
        <f t="shared" si="15"/>
        <v>0</v>
      </c>
      <c r="BK13" s="1">
        <f t="shared" si="16"/>
        <v>0</v>
      </c>
      <c r="BL13" s="1">
        <f t="shared" si="17"/>
        <v>0</v>
      </c>
      <c r="BM13" s="1">
        <f t="shared" si="18"/>
        <v>0</v>
      </c>
      <c r="BN13" s="1" t="str">
        <f>VLOOKUP(AE13,AF6:AJ14,2,0)</f>
        <v>hh</v>
      </c>
      <c r="BO13" s="1">
        <f>VLOOKUP(BN13,AG6:AT14,14,0)</f>
        <v>0</v>
      </c>
      <c r="BP13" s="1">
        <f>RANK(BO13,BO6:BO14)</f>
        <v>1</v>
      </c>
    </row>
    <row r="14" spans="2:68" x14ac:dyDescent="0.3">
      <c r="B14" s="5"/>
      <c r="F14" s="53" t="str">
        <f>AG7</f>
        <v>bb</v>
      </c>
      <c r="G14" s="53"/>
      <c r="H14" s="53"/>
      <c r="I14" s="53"/>
      <c r="J14" s="28"/>
      <c r="K14" s="28"/>
      <c r="L14" s="53" t="str">
        <f>AG11</f>
        <v>ff</v>
      </c>
      <c r="M14" s="53"/>
      <c r="N14" s="53"/>
      <c r="O14" s="53"/>
      <c r="Q14" s="45" t="str">
        <f>VLOOKUP(AE14,AF6:AJ14,2,0)</f>
        <v>ii</v>
      </c>
      <c r="R14" s="45"/>
      <c r="S14" s="45"/>
      <c r="T14" s="45"/>
      <c r="U14" s="27">
        <f t="shared" si="19"/>
        <v>1</v>
      </c>
      <c r="V14" s="28">
        <f>VLOOKUP(Q14,AG6:AS14,6,0)</f>
        <v>0</v>
      </c>
      <c r="W14" s="1">
        <f>VLOOKUP(Q14,AG6:AS14,7,0)</f>
        <v>0</v>
      </c>
      <c r="X14" s="1">
        <f>VLOOKUP(Q14,AG6:AS14,8,0)</f>
        <v>0</v>
      </c>
      <c r="Y14" s="1">
        <f>VLOOKUP(Q14,AG6:AS14,9,0)</f>
        <v>0</v>
      </c>
      <c r="Z14" s="1">
        <f>VLOOKUP(Q14,AG6:AS14,10,0)</f>
        <v>0</v>
      </c>
      <c r="AA14" s="1">
        <f>VLOOKUP(Q14,AG6:AS14,11,0)</f>
        <v>0</v>
      </c>
      <c r="AB14" s="1">
        <f>VLOOKUP(Q14,AG6:AS14,12,0)</f>
        <v>0</v>
      </c>
      <c r="AC14" s="1">
        <f>VLOOKUP(Q14,AG6:AS14,13,0)</f>
        <v>0</v>
      </c>
      <c r="AD14" s="6"/>
      <c r="AE14" s="1">
        <v>9</v>
      </c>
      <c r="AF14" s="1">
        <f t="shared" si="0"/>
        <v>9</v>
      </c>
      <c r="AG14" s="44" t="str">
        <f>Equipes!C26</f>
        <v>ii</v>
      </c>
      <c r="AH14" s="44"/>
      <c r="AI14" s="44"/>
      <c r="AJ14" s="44"/>
      <c r="AK14" s="11">
        <f>RANK(AU14,AU6:AU14)</f>
        <v>9</v>
      </c>
      <c r="AL14" s="11">
        <f>SUMPRODUCT((F6:I41=AG14)*(AZ6:AZ41))+SUMPRODUCT((L6:O41=AG14)*(BA6:BA41))</f>
        <v>0</v>
      </c>
      <c r="AM14" s="11">
        <f>SUMPRODUCT((F6:I41=AG14)*(BB6:BB41))+SUMPRODUCT((L6:O41=AG14)*(BC6:BC41))</f>
        <v>0</v>
      </c>
      <c r="AN14" s="11">
        <f>SUMPRODUCT((F6:I41=AG14)*(BD6:BD41))+SUMPRODUCT((L6:O41=AG14)*(BE6:BE41))</f>
        <v>0</v>
      </c>
      <c r="AO14" s="11">
        <f>SUMPRODUCT((F6:I41=AG14)*(BF6:BF41))+SUMPRODUCT((L6:O41=AG14)*(BG6:BG41))</f>
        <v>0</v>
      </c>
      <c r="AP14" s="11">
        <f>SUMPRODUCT((F6:I41=AG14)*(BH6:BH41))+SUMPRODUCT((L6:O41=AG14)*(BI6:BI41))</f>
        <v>0</v>
      </c>
      <c r="AQ14" s="11">
        <f>SUMPRODUCT((F6:I41=AG14)*(BJ6:BJ41))+SUMPRODUCT((L6:O41=AG14)*(BK6:BK41))</f>
        <v>0</v>
      </c>
      <c r="AR14" s="11">
        <f>SUMPRODUCT((F6:I41=AG14)*(BL6:BL41))+SUMPRODUCT((L6:O41=AG14)*(BM6:BM41))</f>
        <v>0</v>
      </c>
      <c r="AS14" s="11">
        <f t="shared" si="1"/>
        <v>0</v>
      </c>
      <c r="AT14" s="1">
        <f t="shared" si="2"/>
        <v>0</v>
      </c>
      <c r="AU14" s="1">
        <f>AT14+0.000001</f>
        <v>9.9999999999999995E-7</v>
      </c>
      <c r="AV14" s="1">
        <f t="shared" si="3"/>
        <v>0</v>
      </c>
      <c r="AW14" s="1">
        <f t="shared" si="4"/>
        <v>0</v>
      </c>
      <c r="AX14" s="1">
        <f>IF(J14="",0,IF(J14&gt;K14,Equipes!$J$16,IF('2 POULES DE 9'!J14='2 POULES DE 9'!K14,Equipes!$J$18,IF('2 POULES DE 9'!J14&lt;'2 POULES DE 9'!K14,Equipes!$J$20))))</f>
        <v>0</v>
      </c>
      <c r="AY14" s="1">
        <f>IF(K14="",0,IF(K14&gt;J14,Equipes!$J$16,IF('2 POULES DE 9'!K14='2 POULES DE 9'!J14,Equipes!$J$18,IF('2 POULES DE 9'!K14&lt;'2 POULES DE 9'!J14,Equipes!$J$20))))</f>
        <v>0</v>
      </c>
      <c r="AZ14" s="1">
        <f t="shared" si="5"/>
        <v>0</v>
      </c>
      <c r="BA14" s="1">
        <f t="shared" si="6"/>
        <v>0</v>
      </c>
      <c r="BB14" s="1">
        <f t="shared" si="7"/>
        <v>0</v>
      </c>
      <c r="BC14" s="1">
        <f t="shared" si="8"/>
        <v>0</v>
      </c>
      <c r="BD14" s="1" t="b">
        <f t="shared" si="9"/>
        <v>0</v>
      </c>
      <c r="BE14" s="1" t="b">
        <f t="shared" si="10"/>
        <v>0</v>
      </c>
      <c r="BF14" s="1" t="b">
        <f t="shared" si="11"/>
        <v>0</v>
      </c>
      <c r="BG14" s="1" t="b">
        <f t="shared" si="12"/>
        <v>0</v>
      </c>
      <c r="BH14" s="1" t="b">
        <f t="shared" si="13"/>
        <v>0</v>
      </c>
      <c r="BI14" s="1" t="b">
        <f t="shared" si="14"/>
        <v>0</v>
      </c>
      <c r="BJ14" s="1">
        <f t="shared" si="15"/>
        <v>0</v>
      </c>
      <c r="BK14" s="1">
        <f t="shared" si="16"/>
        <v>0</v>
      </c>
      <c r="BL14" s="1">
        <f t="shared" si="17"/>
        <v>0</v>
      </c>
      <c r="BM14" s="1">
        <f t="shared" si="18"/>
        <v>0</v>
      </c>
      <c r="BN14" s="1" t="str">
        <f>VLOOKUP(AE14,AF6:AJ14,2,0)</f>
        <v>ii</v>
      </c>
      <c r="BO14" s="1">
        <f>VLOOKUP(BN14,AG6:AT14,14,0)</f>
        <v>0</v>
      </c>
      <c r="BP14" s="1">
        <f>RANK(BO14,BO6:BO14)</f>
        <v>1</v>
      </c>
    </row>
    <row r="15" spans="2:68" x14ac:dyDescent="0.3">
      <c r="B15" s="5"/>
      <c r="F15" s="53" t="str">
        <f>AG9</f>
        <v>dd</v>
      </c>
      <c r="G15" s="53"/>
      <c r="H15" s="53"/>
      <c r="I15" s="53"/>
      <c r="J15" s="28"/>
      <c r="K15" s="28"/>
      <c r="L15" s="53" t="str">
        <f>AG6</f>
        <v>aa</v>
      </c>
      <c r="M15" s="53"/>
      <c r="N15" s="53"/>
      <c r="O15" s="53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7"/>
      <c r="AV15" s="1">
        <f t="shared" si="3"/>
        <v>0</v>
      </c>
      <c r="AW15" s="1">
        <f t="shared" si="4"/>
        <v>0</v>
      </c>
      <c r="AX15" s="1">
        <f>IF(J15="",0,IF(J15&gt;K15,Equipes!$J$16,IF('2 POULES DE 9'!J15='2 POULES DE 9'!K15,Equipes!$J$18,IF('2 POULES DE 9'!J15&lt;'2 POULES DE 9'!K15,Equipes!$J$20))))</f>
        <v>0</v>
      </c>
      <c r="AY15" s="1">
        <f>IF(K15="",0,IF(K15&gt;J15,Equipes!$J$16,IF('2 POULES DE 9'!K15='2 POULES DE 9'!J15,Equipes!$J$18,IF('2 POULES DE 9'!K15&lt;'2 POULES DE 9'!J15,Equipes!$J$20))))</f>
        <v>0</v>
      </c>
      <c r="AZ15" s="1">
        <f t="shared" si="5"/>
        <v>0</v>
      </c>
      <c r="BA15" s="1">
        <f t="shared" si="6"/>
        <v>0</v>
      </c>
      <c r="BB15" s="1">
        <f t="shared" si="7"/>
        <v>0</v>
      </c>
      <c r="BC15" s="1">
        <f t="shared" si="8"/>
        <v>0</v>
      </c>
      <c r="BD15" s="1" t="b">
        <f t="shared" si="9"/>
        <v>0</v>
      </c>
      <c r="BE15" s="1" t="b">
        <f t="shared" si="10"/>
        <v>0</v>
      </c>
      <c r="BF15" s="1" t="b">
        <f t="shared" si="11"/>
        <v>0</v>
      </c>
      <c r="BG15" s="1" t="b">
        <f t="shared" si="12"/>
        <v>0</v>
      </c>
      <c r="BH15" s="1" t="b">
        <f t="shared" si="13"/>
        <v>0</v>
      </c>
      <c r="BI15" s="1" t="b">
        <f t="shared" si="14"/>
        <v>0</v>
      </c>
      <c r="BJ15" s="1">
        <f t="shared" si="15"/>
        <v>0</v>
      </c>
      <c r="BK15" s="1">
        <f t="shared" si="16"/>
        <v>0</v>
      </c>
      <c r="BL15" s="1">
        <f t="shared" si="17"/>
        <v>0</v>
      </c>
      <c r="BM15" s="1">
        <f t="shared" si="18"/>
        <v>0</v>
      </c>
    </row>
    <row r="16" spans="2:68" x14ac:dyDescent="0.3">
      <c r="B16" s="5"/>
      <c r="F16" s="53" t="str">
        <f>AG10</f>
        <v>ee</v>
      </c>
      <c r="G16" s="53"/>
      <c r="H16" s="53"/>
      <c r="I16" s="53"/>
      <c r="J16" s="28"/>
      <c r="K16" s="28"/>
      <c r="L16" s="53" t="str">
        <f>AG8</f>
        <v>cc</v>
      </c>
      <c r="M16" s="53"/>
      <c r="N16" s="53"/>
      <c r="O16" s="53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7"/>
      <c r="AV16" s="1">
        <f t="shared" si="3"/>
        <v>0</v>
      </c>
      <c r="AW16" s="1">
        <f t="shared" si="4"/>
        <v>0</v>
      </c>
      <c r="AX16" s="1">
        <f>IF(J16="",0,IF(J16&gt;K16,Equipes!$J$16,IF('2 POULES DE 9'!J16='2 POULES DE 9'!K16,Equipes!$J$18,IF('2 POULES DE 9'!J16&lt;'2 POULES DE 9'!K16,Equipes!$J$20))))</f>
        <v>0</v>
      </c>
      <c r="AY16" s="1">
        <f>IF(K16="",0,IF(K16&gt;J16,Equipes!$J$16,IF('2 POULES DE 9'!K16='2 POULES DE 9'!J16,Equipes!$J$18,IF('2 POULES DE 9'!K16&lt;'2 POULES DE 9'!J16,Equipes!$J$20))))</f>
        <v>0</v>
      </c>
      <c r="AZ16" s="1">
        <f t="shared" si="5"/>
        <v>0</v>
      </c>
      <c r="BA16" s="1">
        <f t="shared" si="6"/>
        <v>0</v>
      </c>
      <c r="BB16" s="1">
        <f t="shared" si="7"/>
        <v>0</v>
      </c>
      <c r="BC16" s="1">
        <f t="shared" si="8"/>
        <v>0</v>
      </c>
      <c r="BD16" s="1" t="b">
        <f t="shared" si="9"/>
        <v>0</v>
      </c>
      <c r="BE16" s="1" t="b">
        <f t="shared" si="10"/>
        <v>0</v>
      </c>
      <c r="BF16" s="1" t="b">
        <f t="shared" si="11"/>
        <v>0</v>
      </c>
      <c r="BG16" s="1" t="b">
        <f t="shared" si="12"/>
        <v>0</v>
      </c>
      <c r="BH16" s="1" t="b">
        <f t="shared" si="13"/>
        <v>0</v>
      </c>
      <c r="BI16" s="1" t="b">
        <f t="shared" si="14"/>
        <v>0</v>
      </c>
      <c r="BJ16" s="1">
        <f t="shared" si="15"/>
        <v>0</v>
      </c>
      <c r="BK16" s="1">
        <f t="shared" si="16"/>
        <v>0</v>
      </c>
      <c r="BL16" s="1">
        <f t="shared" si="17"/>
        <v>0</v>
      </c>
      <c r="BM16" s="1">
        <f t="shared" si="18"/>
        <v>0</v>
      </c>
    </row>
    <row r="17" spans="2:65" x14ac:dyDescent="0.3">
      <c r="B17" s="5"/>
      <c r="F17" s="53" t="str">
        <f>AG14</f>
        <v>ii</v>
      </c>
      <c r="G17" s="53"/>
      <c r="H17" s="53"/>
      <c r="I17" s="53"/>
      <c r="J17" s="28"/>
      <c r="K17" s="28"/>
      <c r="L17" s="53" t="str">
        <f>AG13</f>
        <v>hh</v>
      </c>
      <c r="M17" s="53"/>
      <c r="N17" s="53"/>
      <c r="O17" s="53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7"/>
      <c r="AV17" s="1">
        <f t="shared" si="3"/>
        <v>0</v>
      </c>
      <c r="AW17" s="1">
        <f t="shared" si="4"/>
        <v>0</v>
      </c>
      <c r="AX17" s="1">
        <f>IF(J17="",0,IF(J17&gt;K17,Equipes!$J$16,IF('2 POULES DE 9'!J17='2 POULES DE 9'!K17,Equipes!$J$18,IF('2 POULES DE 9'!J17&lt;'2 POULES DE 9'!K17,Equipes!$J$20))))</f>
        <v>0</v>
      </c>
      <c r="AY17" s="1">
        <f>IF(K17="",0,IF(K17&gt;J17,Equipes!$J$16,IF('2 POULES DE 9'!K17='2 POULES DE 9'!J17,Equipes!$J$18,IF('2 POULES DE 9'!K17&lt;'2 POULES DE 9'!J17,Equipes!$J$20))))</f>
        <v>0</v>
      </c>
      <c r="AZ17" s="1">
        <f t="shared" si="5"/>
        <v>0</v>
      </c>
      <c r="BA17" s="1">
        <f t="shared" si="6"/>
        <v>0</v>
      </c>
      <c r="BB17" s="1">
        <f t="shared" si="7"/>
        <v>0</v>
      </c>
      <c r="BC17" s="1">
        <f t="shared" si="8"/>
        <v>0</v>
      </c>
      <c r="BD17" s="1" t="b">
        <f t="shared" si="9"/>
        <v>0</v>
      </c>
      <c r="BE17" s="1" t="b">
        <f t="shared" si="10"/>
        <v>0</v>
      </c>
      <c r="BF17" s="1" t="b">
        <f t="shared" si="11"/>
        <v>0</v>
      </c>
      <c r="BG17" s="1" t="b">
        <f t="shared" si="12"/>
        <v>0</v>
      </c>
      <c r="BH17" s="1" t="b">
        <f t="shared" si="13"/>
        <v>0</v>
      </c>
      <c r="BI17" s="1" t="b">
        <f t="shared" si="14"/>
        <v>0</v>
      </c>
      <c r="BJ17" s="1">
        <f t="shared" si="15"/>
        <v>0</v>
      </c>
      <c r="BK17" s="1">
        <f t="shared" si="16"/>
        <v>0</v>
      </c>
      <c r="BL17" s="1">
        <f t="shared" si="17"/>
        <v>0</v>
      </c>
      <c r="BM17" s="1">
        <f t="shared" si="18"/>
        <v>0</v>
      </c>
    </row>
    <row r="18" spans="2:65" x14ac:dyDescent="0.3">
      <c r="B18" s="5"/>
      <c r="F18" s="53" t="str">
        <f>AG6</f>
        <v>aa</v>
      </c>
      <c r="G18" s="53"/>
      <c r="H18" s="53"/>
      <c r="I18" s="53"/>
      <c r="J18" s="28"/>
      <c r="K18" s="28"/>
      <c r="L18" s="53" t="str">
        <f>AG10</f>
        <v>ee</v>
      </c>
      <c r="M18" s="53"/>
      <c r="N18" s="53"/>
      <c r="O18" s="53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7"/>
      <c r="AV18" s="1">
        <f t="shared" si="3"/>
        <v>0</v>
      </c>
      <c r="AW18" s="1">
        <f t="shared" si="4"/>
        <v>0</v>
      </c>
      <c r="AX18" s="1">
        <f>IF(J18="",0,IF(J18&gt;K18,Equipes!$J$16,IF('2 POULES DE 9'!J18='2 POULES DE 9'!K18,Equipes!$J$18,IF('2 POULES DE 9'!J18&lt;'2 POULES DE 9'!K18,Equipes!$J$20))))</f>
        <v>0</v>
      </c>
      <c r="AY18" s="1">
        <f>IF(K18="",0,IF(K18&gt;J18,Equipes!$J$16,IF('2 POULES DE 9'!K18='2 POULES DE 9'!J18,Equipes!$J$18,IF('2 POULES DE 9'!K18&lt;'2 POULES DE 9'!J18,Equipes!$J$20))))</f>
        <v>0</v>
      </c>
      <c r="AZ18" s="1">
        <f t="shared" si="5"/>
        <v>0</v>
      </c>
      <c r="BA18" s="1">
        <f t="shared" si="6"/>
        <v>0</v>
      </c>
      <c r="BB18" s="1">
        <f t="shared" si="7"/>
        <v>0</v>
      </c>
      <c r="BC18" s="1">
        <f t="shared" si="8"/>
        <v>0</v>
      </c>
      <c r="BD18" s="1" t="b">
        <f t="shared" si="9"/>
        <v>0</v>
      </c>
      <c r="BE18" s="1" t="b">
        <f t="shared" si="10"/>
        <v>0</v>
      </c>
      <c r="BF18" s="1" t="b">
        <f t="shared" si="11"/>
        <v>0</v>
      </c>
      <c r="BG18" s="1" t="b">
        <f t="shared" si="12"/>
        <v>0</v>
      </c>
      <c r="BH18" s="1" t="b">
        <f t="shared" si="13"/>
        <v>0</v>
      </c>
      <c r="BI18" s="1" t="b">
        <f t="shared" si="14"/>
        <v>0</v>
      </c>
      <c r="BJ18" s="1">
        <f t="shared" si="15"/>
        <v>0</v>
      </c>
      <c r="BK18" s="1">
        <f t="shared" si="16"/>
        <v>0</v>
      </c>
      <c r="BL18" s="1">
        <f t="shared" si="17"/>
        <v>0</v>
      </c>
      <c r="BM18" s="1">
        <f t="shared" si="18"/>
        <v>0</v>
      </c>
    </row>
    <row r="19" spans="2:65" x14ac:dyDescent="0.3">
      <c r="B19" s="5"/>
      <c r="F19" s="53" t="str">
        <f>AG8</f>
        <v>cc</v>
      </c>
      <c r="G19" s="53"/>
      <c r="H19" s="53"/>
      <c r="I19" s="53"/>
      <c r="J19" s="28"/>
      <c r="K19" s="28"/>
      <c r="L19" s="53" t="str">
        <f>AG12</f>
        <v>gg</v>
      </c>
      <c r="M19" s="53"/>
      <c r="N19" s="53"/>
      <c r="O19" s="53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7"/>
      <c r="AV19" s="1">
        <f t="shared" si="3"/>
        <v>0</v>
      </c>
      <c r="AW19" s="1">
        <f t="shared" si="4"/>
        <v>0</v>
      </c>
      <c r="AX19" s="1">
        <f>IF(J19="",0,IF(J19&gt;K19,Equipes!$J$16,IF('2 POULES DE 9'!J19='2 POULES DE 9'!K19,Equipes!$J$18,IF('2 POULES DE 9'!J19&lt;'2 POULES DE 9'!K19,Equipes!$J$20))))</f>
        <v>0</v>
      </c>
      <c r="AY19" s="1">
        <f>IF(K19="",0,IF(K19&gt;J19,Equipes!$J$16,IF('2 POULES DE 9'!K19='2 POULES DE 9'!J19,Equipes!$J$18,IF('2 POULES DE 9'!K19&lt;'2 POULES DE 9'!J19,Equipes!$J$20))))</f>
        <v>0</v>
      </c>
      <c r="AZ19" s="1">
        <f t="shared" si="5"/>
        <v>0</v>
      </c>
      <c r="BA19" s="1">
        <f t="shared" si="6"/>
        <v>0</v>
      </c>
      <c r="BB19" s="1">
        <f t="shared" si="7"/>
        <v>0</v>
      </c>
      <c r="BC19" s="1">
        <f t="shared" si="8"/>
        <v>0</v>
      </c>
      <c r="BD19" s="1" t="b">
        <f t="shared" si="9"/>
        <v>0</v>
      </c>
      <c r="BE19" s="1" t="b">
        <f t="shared" si="10"/>
        <v>0</v>
      </c>
      <c r="BF19" s="1" t="b">
        <f t="shared" si="11"/>
        <v>0</v>
      </c>
      <c r="BG19" s="1" t="b">
        <f t="shared" si="12"/>
        <v>0</v>
      </c>
      <c r="BH19" s="1" t="b">
        <f t="shared" si="13"/>
        <v>0</v>
      </c>
      <c r="BI19" s="1" t="b">
        <f t="shared" si="14"/>
        <v>0</v>
      </c>
      <c r="BJ19" s="1">
        <f t="shared" si="15"/>
        <v>0</v>
      </c>
      <c r="BK19" s="1">
        <f t="shared" si="16"/>
        <v>0</v>
      </c>
      <c r="BL19" s="1">
        <f t="shared" si="17"/>
        <v>0</v>
      </c>
      <c r="BM19" s="1">
        <f t="shared" si="18"/>
        <v>0</v>
      </c>
    </row>
    <row r="20" spans="2:65" x14ac:dyDescent="0.3">
      <c r="B20" s="5"/>
      <c r="F20" s="53" t="str">
        <f>AG11</f>
        <v>ff</v>
      </c>
      <c r="G20" s="53"/>
      <c r="H20" s="53"/>
      <c r="I20" s="53"/>
      <c r="J20" s="28"/>
      <c r="K20" s="28"/>
      <c r="L20" s="53" t="str">
        <f>AG9</f>
        <v>dd</v>
      </c>
      <c r="M20" s="53"/>
      <c r="N20" s="53"/>
      <c r="O20" s="53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7"/>
      <c r="AV20" s="1">
        <f t="shared" si="3"/>
        <v>0</v>
      </c>
      <c r="AW20" s="1">
        <f t="shared" si="4"/>
        <v>0</v>
      </c>
      <c r="AX20" s="1">
        <f>IF(J20="",0,IF(J20&gt;K20,Equipes!$J$16,IF('2 POULES DE 9'!J20='2 POULES DE 9'!K20,Equipes!$J$18,IF('2 POULES DE 9'!J20&lt;'2 POULES DE 9'!K20,Equipes!$J$20))))</f>
        <v>0</v>
      </c>
      <c r="AY20" s="1">
        <f>IF(K20="",0,IF(K20&gt;J20,Equipes!$J$16,IF('2 POULES DE 9'!K20='2 POULES DE 9'!J20,Equipes!$J$18,IF('2 POULES DE 9'!K20&lt;'2 POULES DE 9'!J20,Equipes!$J$20))))</f>
        <v>0</v>
      </c>
      <c r="AZ20" s="1">
        <f t="shared" si="5"/>
        <v>0</v>
      </c>
      <c r="BA20" s="1">
        <f t="shared" si="6"/>
        <v>0</v>
      </c>
      <c r="BB20" s="1">
        <f t="shared" si="7"/>
        <v>0</v>
      </c>
      <c r="BC20" s="1">
        <f t="shared" si="8"/>
        <v>0</v>
      </c>
      <c r="BD20" s="1" t="b">
        <f t="shared" si="9"/>
        <v>0</v>
      </c>
      <c r="BE20" s="1" t="b">
        <f t="shared" si="10"/>
        <v>0</v>
      </c>
      <c r="BF20" s="1" t="b">
        <f t="shared" si="11"/>
        <v>0</v>
      </c>
      <c r="BG20" s="1" t="b">
        <f t="shared" si="12"/>
        <v>0</v>
      </c>
      <c r="BH20" s="1" t="b">
        <f t="shared" si="13"/>
        <v>0</v>
      </c>
      <c r="BI20" s="1" t="b">
        <f t="shared" si="14"/>
        <v>0</v>
      </c>
      <c r="BJ20" s="1">
        <f t="shared" si="15"/>
        <v>0</v>
      </c>
      <c r="BK20" s="1">
        <f t="shared" si="16"/>
        <v>0</v>
      </c>
      <c r="BL20" s="1">
        <f t="shared" si="17"/>
        <v>0</v>
      </c>
      <c r="BM20" s="1">
        <f t="shared" si="18"/>
        <v>0</v>
      </c>
    </row>
    <row r="21" spans="2:65" x14ac:dyDescent="0.3">
      <c r="B21" s="5"/>
      <c r="F21" s="53" t="str">
        <f>AG13</f>
        <v>hh</v>
      </c>
      <c r="G21" s="53"/>
      <c r="H21" s="53"/>
      <c r="I21" s="53"/>
      <c r="J21" s="28"/>
      <c r="K21" s="28"/>
      <c r="L21" s="53" t="str">
        <f>AG7</f>
        <v>bb</v>
      </c>
      <c r="M21" s="53"/>
      <c r="N21" s="53"/>
      <c r="O21" s="53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7"/>
      <c r="AV21" s="1">
        <f t="shared" si="3"/>
        <v>0</v>
      </c>
      <c r="AW21" s="1">
        <f t="shared" si="4"/>
        <v>0</v>
      </c>
      <c r="AX21" s="1">
        <f>IF(J21="",0,IF(J21&gt;K21,Equipes!$J$16,IF('2 POULES DE 9'!J21='2 POULES DE 9'!K21,Equipes!$J$18,IF('2 POULES DE 9'!J21&lt;'2 POULES DE 9'!K21,Equipes!$J$20))))</f>
        <v>0</v>
      </c>
      <c r="AY21" s="1">
        <f>IF(K21="",0,IF(K21&gt;J21,Equipes!$J$16,IF('2 POULES DE 9'!K21='2 POULES DE 9'!J21,Equipes!$J$18,IF('2 POULES DE 9'!K21&lt;'2 POULES DE 9'!J21,Equipes!$J$20))))</f>
        <v>0</v>
      </c>
      <c r="AZ21" s="1">
        <f t="shared" si="5"/>
        <v>0</v>
      </c>
      <c r="BA21" s="1">
        <f t="shared" si="6"/>
        <v>0</v>
      </c>
      <c r="BB21" s="1">
        <f t="shared" si="7"/>
        <v>0</v>
      </c>
      <c r="BC21" s="1">
        <f t="shared" si="8"/>
        <v>0</v>
      </c>
      <c r="BD21" s="1" t="b">
        <f t="shared" si="9"/>
        <v>0</v>
      </c>
      <c r="BE21" s="1" t="b">
        <f t="shared" si="10"/>
        <v>0</v>
      </c>
      <c r="BF21" s="1" t="b">
        <f t="shared" si="11"/>
        <v>0</v>
      </c>
      <c r="BG21" s="1" t="b">
        <f t="shared" si="12"/>
        <v>0</v>
      </c>
      <c r="BH21" s="1" t="b">
        <f t="shared" si="13"/>
        <v>0</v>
      </c>
      <c r="BI21" s="1" t="b">
        <f t="shared" si="14"/>
        <v>0</v>
      </c>
      <c r="BJ21" s="1">
        <f t="shared" si="15"/>
        <v>0</v>
      </c>
      <c r="BK21" s="1">
        <f t="shared" si="16"/>
        <v>0</v>
      </c>
      <c r="BL21" s="1">
        <f t="shared" si="17"/>
        <v>0</v>
      </c>
      <c r="BM21" s="1">
        <f t="shared" si="18"/>
        <v>0</v>
      </c>
    </row>
    <row r="22" spans="2:65" x14ac:dyDescent="0.3">
      <c r="B22" s="5"/>
      <c r="F22" s="53" t="str">
        <f>AG9</f>
        <v>dd</v>
      </c>
      <c r="G22" s="53"/>
      <c r="H22" s="53"/>
      <c r="I22" s="53"/>
      <c r="J22" s="28"/>
      <c r="K22" s="28"/>
      <c r="L22" s="53" t="str">
        <f>AG13</f>
        <v>hh</v>
      </c>
      <c r="M22" s="53"/>
      <c r="N22" s="53"/>
      <c r="O22" s="53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7"/>
      <c r="AV22" s="1">
        <f t="shared" si="3"/>
        <v>0</v>
      </c>
      <c r="AW22" s="1">
        <f t="shared" si="4"/>
        <v>0</v>
      </c>
      <c r="AX22" s="1">
        <f>IF(J22="",0,IF(J22&gt;K22,Equipes!$J$16,IF('2 POULES DE 9'!J22='2 POULES DE 9'!K22,Equipes!$J$18,IF('2 POULES DE 9'!J22&lt;'2 POULES DE 9'!K22,Equipes!$J$20))))</f>
        <v>0</v>
      </c>
      <c r="AY22" s="1">
        <f>IF(K22="",0,IF(K22&gt;J22,Equipes!$J$16,IF('2 POULES DE 9'!K22='2 POULES DE 9'!J22,Equipes!$J$18,IF('2 POULES DE 9'!K22&lt;'2 POULES DE 9'!J22,Equipes!$J$20))))</f>
        <v>0</v>
      </c>
      <c r="AZ22" s="1">
        <f t="shared" si="5"/>
        <v>0</v>
      </c>
      <c r="BA22" s="1">
        <f t="shared" si="6"/>
        <v>0</v>
      </c>
      <c r="BB22" s="1">
        <f t="shared" si="7"/>
        <v>0</v>
      </c>
      <c r="BC22" s="1">
        <f t="shared" si="8"/>
        <v>0</v>
      </c>
      <c r="BD22" s="1" t="b">
        <f t="shared" si="9"/>
        <v>0</v>
      </c>
      <c r="BE22" s="1" t="b">
        <f t="shared" si="10"/>
        <v>0</v>
      </c>
      <c r="BF22" s="1" t="b">
        <f t="shared" si="11"/>
        <v>0</v>
      </c>
      <c r="BG22" s="1" t="b">
        <f t="shared" si="12"/>
        <v>0</v>
      </c>
      <c r="BH22" s="1" t="b">
        <f t="shared" si="13"/>
        <v>0</v>
      </c>
      <c r="BI22" s="1" t="b">
        <f t="shared" si="14"/>
        <v>0</v>
      </c>
      <c r="BJ22" s="1">
        <f t="shared" si="15"/>
        <v>0</v>
      </c>
      <c r="BK22" s="1">
        <f t="shared" si="16"/>
        <v>0</v>
      </c>
      <c r="BL22" s="1">
        <f t="shared" si="17"/>
        <v>0</v>
      </c>
      <c r="BM22" s="1">
        <f t="shared" si="18"/>
        <v>0</v>
      </c>
    </row>
    <row r="23" spans="2:65" x14ac:dyDescent="0.3">
      <c r="B23" s="5"/>
      <c r="F23" s="53" t="str">
        <f>AG11</f>
        <v>ff</v>
      </c>
      <c r="G23" s="53"/>
      <c r="H23" s="53"/>
      <c r="I23" s="53"/>
      <c r="J23" s="28"/>
      <c r="K23" s="28"/>
      <c r="L23" s="53" t="str">
        <f>AG6</f>
        <v>aa</v>
      </c>
      <c r="M23" s="53"/>
      <c r="N23" s="53"/>
      <c r="O23" s="53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7"/>
      <c r="AV23" s="1">
        <f t="shared" si="3"/>
        <v>0</v>
      </c>
      <c r="AW23" s="1">
        <f t="shared" si="4"/>
        <v>0</v>
      </c>
      <c r="AX23" s="1">
        <f>IF(J23="",0,IF(J23&gt;K23,Equipes!$J$16,IF('2 POULES DE 9'!J23='2 POULES DE 9'!K23,Equipes!$J$18,IF('2 POULES DE 9'!J23&lt;'2 POULES DE 9'!K23,Equipes!$J$20))))</f>
        <v>0</v>
      </c>
      <c r="AY23" s="1">
        <f>IF(K23="",0,IF(K23&gt;J23,Equipes!$J$16,IF('2 POULES DE 9'!K23='2 POULES DE 9'!J23,Equipes!$J$18,IF('2 POULES DE 9'!K23&lt;'2 POULES DE 9'!J23,Equipes!$J$20))))</f>
        <v>0</v>
      </c>
      <c r="AZ23" s="1">
        <f t="shared" si="5"/>
        <v>0</v>
      </c>
      <c r="BA23" s="1">
        <f t="shared" si="6"/>
        <v>0</v>
      </c>
      <c r="BB23" s="1">
        <f t="shared" si="7"/>
        <v>0</v>
      </c>
      <c r="BC23" s="1">
        <f t="shared" si="8"/>
        <v>0</v>
      </c>
      <c r="BD23" s="1" t="b">
        <f t="shared" si="9"/>
        <v>0</v>
      </c>
      <c r="BE23" s="1" t="b">
        <f t="shared" si="10"/>
        <v>0</v>
      </c>
      <c r="BF23" s="1" t="b">
        <f t="shared" si="11"/>
        <v>0</v>
      </c>
      <c r="BG23" s="1" t="b">
        <f t="shared" si="12"/>
        <v>0</v>
      </c>
      <c r="BH23" s="1" t="b">
        <f t="shared" si="13"/>
        <v>0</v>
      </c>
      <c r="BI23" s="1" t="b">
        <f t="shared" si="14"/>
        <v>0</v>
      </c>
      <c r="BJ23" s="1">
        <f t="shared" si="15"/>
        <v>0</v>
      </c>
      <c r="BK23" s="1">
        <f t="shared" si="16"/>
        <v>0</v>
      </c>
      <c r="BL23" s="1">
        <f t="shared" si="17"/>
        <v>0</v>
      </c>
      <c r="BM23" s="1">
        <f t="shared" si="18"/>
        <v>0</v>
      </c>
    </row>
    <row r="24" spans="2:65" x14ac:dyDescent="0.3">
      <c r="B24" s="5"/>
      <c r="F24" s="53" t="str">
        <f>AG12</f>
        <v>gg</v>
      </c>
      <c r="G24" s="53"/>
      <c r="H24" s="53"/>
      <c r="I24" s="53"/>
      <c r="J24" s="28"/>
      <c r="K24" s="28"/>
      <c r="L24" s="53" t="str">
        <f>AG10</f>
        <v>ee</v>
      </c>
      <c r="M24" s="53"/>
      <c r="N24" s="53"/>
      <c r="O24" s="53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7"/>
      <c r="AV24" s="1">
        <f t="shared" si="3"/>
        <v>0</v>
      </c>
      <c r="AW24" s="1">
        <f t="shared" si="4"/>
        <v>0</v>
      </c>
      <c r="AX24" s="1">
        <f>IF(J24="",0,IF(J24&gt;K24,Equipes!$J$16,IF('2 POULES DE 9'!J24='2 POULES DE 9'!K24,Equipes!$J$18,IF('2 POULES DE 9'!J24&lt;'2 POULES DE 9'!K24,Equipes!$J$20))))</f>
        <v>0</v>
      </c>
      <c r="AY24" s="1">
        <f>IF(K24="",0,IF(K24&gt;J24,Equipes!$J$16,IF('2 POULES DE 9'!K24='2 POULES DE 9'!J24,Equipes!$J$18,IF('2 POULES DE 9'!K24&lt;'2 POULES DE 9'!J24,Equipes!$J$20))))</f>
        <v>0</v>
      </c>
      <c r="AZ24" s="1">
        <f t="shared" si="5"/>
        <v>0</v>
      </c>
      <c r="BA24" s="1">
        <f t="shared" si="6"/>
        <v>0</v>
      </c>
      <c r="BB24" s="1">
        <f t="shared" si="7"/>
        <v>0</v>
      </c>
      <c r="BC24" s="1">
        <f t="shared" si="8"/>
        <v>0</v>
      </c>
      <c r="BD24" s="1" t="b">
        <f t="shared" si="9"/>
        <v>0</v>
      </c>
      <c r="BE24" s="1" t="b">
        <f t="shared" si="10"/>
        <v>0</v>
      </c>
      <c r="BF24" s="1" t="b">
        <f t="shared" si="11"/>
        <v>0</v>
      </c>
      <c r="BG24" s="1" t="b">
        <f t="shared" si="12"/>
        <v>0</v>
      </c>
      <c r="BH24" s="1" t="b">
        <f t="shared" si="13"/>
        <v>0</v>
      </c>
      <c r="BI24" s="1" t="b">
        <f t="shared" si="14"/>
        <v>0</v>
      </c>
      <c r="BJ24" s="1">
        <f t="shared" si="15"/>
        <v>0</v>
      </c>
      <c r="BK24" s="1">
        <f t="shared" si="16"/>
        <v>0</v>
      </c>
      <c r="BL24" s="1">
        <f t="shared" si="17"/>
        <v>0</v>
      </c>
      <c r="BM24" s="1">
        <f t="shared" si="18"/>
        <v>0</v>
      </c>
    </row>
    <row r="25" spans="2:65" x14ac:dyDescent="0.3">
      <c r="B25" s="5"/>
      <c r="F25" s="53" t="str">
        <f>AG14</f>
        <v>ii</v>
      </c>
      <c r="G25" s="53"/>
      <c r="H25" s="53"/>
      <c r="I25" s="53"/>
      <c r="J25" s="28"/>
      <c r="K25" s="28"/>
      <c r="L25" s="53" t="str">
        <f>AG8</f>
        <v>cc</v>
      </c>
      <c r="M25" s="53"/>
      <c r="N25" s="53"/>
      <c r="O25" s="53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7"/>
      <c r="AV25" s="1">
        <f t="shared" si="3"/>
        <v>0</v>
      </c>
      <c r="AW25" s="1">
        <f t="shared" si="4"/>
        <v>0</v>
      </c>
      <c r="AX25" s="1">
        <f>IF(J25="",0,IF(J25&gt;K25,Equipes!$J$16,IF('2 POULES DE 9'!J25='2 POULES DE 9'!K25,Equipes!$J$18,IF('2 POULES DE 9'!J25&lt;'2 POULES DE 9'!K25,Equipes!$J$20))))</f>
        <v>0</v>
      </c>
      <c r="AY25" s="1">
        <f>IF(K25="",0,IF(K25&gt;J25,Equipes!$J$16,IF('2 POULES DE 9'!K25='2 POULES DE 9'!J25,Equipes!$J$18,IF('2 POULES DE 9'!K25&lt;'2 POULES DE 9'!J25,Equipes!$J$20))))</f>
        <v>0</v>
      </c>
      <c r="AZ25" s="1">
        <f t="shared" si="5"/>
        <v>0</v>
      </c>
      <c r="BA25" s="1">
        <f t="shared" si="6"/>
        <v>0</v>
      </c>
      <c r="BB25" s="1">
        <f t="shared" si="7"/>
        <v>0</v>
      </c>
      <c r="BC25" s="1">
        <f t="shared" si="8"/>
        <v>0</v>
      </c>
      <c r="BD25" s="1" t="b">
        <f t="shared" si="9"/>
        <v>0</v>
      </c>
      <c r="BE25" s="1" t="b">
        <f t="shared" si="10"/>
        <v>0</v>
      </c>
      <c r="BF25" s="1" t="b">
        <f t="shared" si="11"/>
        <v>0</v>
      </c>
      <c r="BG25" s="1" t="b">
        <f t="shared" si="12"/>
        <v>0</v>
      </c>
      <c r="BH25" s="1" t="b">
        <f t="shared" si="13"/>
        <v>0</v>
      </c>
      <c r="BI25" s="1" t="b">
        <f t="shared" si="14"/>
        <v>0</v>
      </c>
      <c r="BJ25" s="1">
        <f t="shared" si="15"/>
        <v>0</v>
      </c>
      <c r="BK25" s="1">
        <f t="shared" si="16"/>
        <v>0</v>
      </c>
      <c r="BL25" s="1">
        <f t="shared" si="17"/>
        <v>0</v>
      </c>
      <c r="BM25" s="1">
        <f t="shared" si="18"/>
        <v>0</v>
      </c>
    </row>
    <row r="26" spans="2:65" x14ac:dyDescent="0.3">
      <c r="B26" s="5"/>
      <c r="F26" s="53" t="str">
        <f>AG6</f>
        <v>aa</v>
      </c>
      <c r="G26" s="53"/>
      <c r="H26" s="53"/>
      <c r="I26" s="53"/>
      <c r="J26" s="28"/>
      <c r="K26" s="28"/>
      <c r="L26" s="53" t="str">
        <f>AG12</f>
        <v>gg</v>
      </c>
      <c r="M26" s="53"/>
      <c r="N26" s="53"/>
      <c r="O26" s="53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7"/>
      <c r="AV26" s="1">
        <f t="shared" si="3"/>
        <v>0</v>
      </c>
      <c r="AW26" s="1">
        <f t="shared" si="4"/>
        <v>0</v>
      </c>
      <c r="AX26" s="1">
        <f>IF(J26="",0,IF(J26&gt;K26,Equipes!$J$16,IF('2 POULES DE 9'!J26='2 POULES DE 9'!K26,Equipes!$J$18,IF('2 POULES DE 9'!J26&lt;'2 POULES DE 9'!K26,Equipes!$J$20))))</f>
        <v>0</v>
      </c>
      <c r="AY26" s="1">
        <f>IF(K26="",0,IF(K26&gt;J26,Equipes!$J$16,IF('2 POULES DE 9'!K26='2 POULES DE 9'!J26,Equipes!$J$18,IF('2 POULES DE 9'!K26&lt;'2 POULES DE 9'!J26,Equipes!$J$20))))</f>
        <v>0</v>
      </c>
      <c r="AZ26" s="1">
        <f t="shared" si="5"/>
        <v>0</v>
      </c>
      <c r="BA26" s="1">
        <f t="shared" si="6"/>
        <v>0</v>
      </c>
      <c r="BB26" s="1">
        <f t="shared" si="7"/>
        <v>0</v>
      </c>
      <c r="BC26" s="1">
        <f t="shared" si="8"/>
        <v>0</v>
      </c>
      <c r="BD26" s="1" t="b">
        <f t="shared" si="9"/>
        <v>0</v>
      </c>
      <c r="BE26" s="1" t="b">
        <f t="shared" si="10"/>
        <v>0</v>
      </c>
      <c r="BF26" s="1" t="b">
        <f t="shared" si="11"/>
        <v>0</v>
      </c>
      <c r="BG26" s="1" t="b">
        <f t="shared" si="12"/>
        <v>0</v>
      </c>
      <c r="BH26" s="1" t="b">
        <f t="shared" si="13"/>
        <v>0</v>
      </c>
      <c r="BI26" s="1" t="b">
        <f t="shared" si="14"/>
        <v>0</v>
      </c>
      <c r="BJ26" s="1">
        <f t="shared" si="15"/>
        <v>0</v>
      </c>
      <c r="BK26" s="1">
        <f t="shared" si="16"/>
        <v>0</v>
      </c>
      <c r="BL26" s="1">
        <f t="shared" si="17"/>
        <v>0</v>
      </c>
      <c r="BM26" s="1">
        <f t="shared" si="18"/>
        <v>0</v>
      </c>
    </row>
    <row r="27" spans="2:65" x14ac:dyDescent="0.3">
      <c r="B27" s="5"/>
      <c r="F27" s="53" t="str">
        <f>AG8</f>
        <v>cc</v>
      </c>
      <c r="G27" s="53"/>
      <c r="H27" s="53"/>
      <c r="I27" s="53"/>
      <c r="J27" s="28"/>
      <c r="K27" s="28"/>
      <c r="L27" s="53" t="str">
        <f>AG7</f>
        <v>bb</v>
      </c>
      <c r="M27" s="53"/>
      <c r="N27" s="53"/>
      <c r="O27" s="53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7"/>
      <c r="AV27" s="1">
        <f t="shared" si="3"/>
        <v>0</v>
      </c>
      <c r="AW27" s="1">
        <f t="shared" si="4"/>
        <v>0</v>
      </c>
      <c r="AX27" s="1">
        <f>IF(J27="",0,IF(J27&gt;K27,Equipes!$J$16,IF('2 POULES DE 9'!J27='2 POULES DE 9'!K27,Equipes!$J$18,IF('2 POULES DE 9'!J27&lt;'2 POULES DE 9'!K27,Equipes!$J$20))))</f>
        <v>0</v>
      </c>
      <c r="AY27" s="1">
        <f>IF(K27="",0,IF(K27&gt;J27,Equipes!$J$16,IF('2 POULES DE 9'!K27='2 POULES DE 9'!J27,Equipes!$J$18,IF('2 POULES DE 9'!K27&lt;'2 POULES DE 9'!J27,Equipes!$J$20))))</f>
        <v>0</v>
      </c>
      <c r="AZ27" s="1">
        <f t="shared" si="5"/>
        <v>0</v>
      </c>
      <c r="BA27" s="1">
        <f t="shared" si="6"/>
        <v>0</v>
      </c>
      <c r="BB27" s="1">
        <f t="shared" si="7"/>
        <v>0</v>
      </c>
      <c r="BC27" s="1">
        <f t="shared" si="8"/>
        <v>0</v>
      </c>
      <c r="BD27" s="1" t="b">
        <f t="shared" si="9"/>
        <v>0</v>
      </c>
      <c r="BE27" s="1" t="b">
        <f t="shared" si="10"/>
        <v>0</v>
      </c>
      <c r="BF27" s="1" t="b">
        <f t="shared" si="11"/>
        <v>0</v>
      </c>
      <c r="BG27" s="1" t="b">
        <f t="shared" si="12"/>
        <v>0</v>
      </c>
      <c r="BH27" s="1" t="b">
        <f t="shared" si="13"/>
        <v>0</v>
      </c>
      <c r="BI27" s="1" t="b">
        <f t="shared" si="14"/>
        <v>0</v>
      </c>
      <c r="BJ27" s="1">
        <f t="shared" si="15"/>
        <v>0</v>
      </c>
      <c r="BK27" s="1">
        <f t="shared" si="16"/>
        <v>0</v>
      </c>
      <c r="BL27" s="1">
        <f t="shared" si="17"/>
        <v>0</v>
      </c>
      <c r="BM27" s="1">
        <f t="shared" si="18"/>
        <v>0</v>
      </c>
    </row>
    <row r="28" spans="2:65" x14ac:dyDescent="0.3">
      <c r="B28" s="5"/>
      <c r="F28" s="53" t="str">
        <f>AG10</f>
        <v>ee</v>
      </c>
      <c r="G28" s="53"/>
      <c r="H28" s="53"/>
      <c r="I28" s="53"/>
      <c r="J28" s="28"/>
      <c r="K28" s="28"/>
      <c r="L28" s="53" t="str">
        <f>AG14</f>
        <v>ii</v>
      </c>
      <c r="M28" s="53"/>
      <c r="N28" s="53"/>
      <c r="O28" s="53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7"/>
      <c r="AV28" s="1">
        <f t="shared" si="3"/>
        <v>0</v>
      </c>
      <c r="AW28" s="1">
        <f t="shared" si="4"/>
        <v>0</v>
      </c>
      <c r="AX28" s="1">
        <f>IF(J28="",0,IF(J28&gt;K28,Equipes!$J$16,IF('2 POULES DE 9'!J28='2 POULES DE 9'!K28,Equipes!$J$18,IF('2 POULES DE 9'!J28&lt;'2 POULES DE 9'!K28,Equipes!$J$20))))</f>
        <v>0</v>
      </c>
      <c r="AY28" s="1">
        <f>IF(K28="",0,IF(K28&gt;J28,Equipes!$J$16,IF('2 POULES DE 9'!K28='2 POULES DE 9'!J28,Equipes!$J$18,IF('2 POULES DE 9'!K28&lt;'2 POULES DE 9'!J28,Equipes!$J$20))))</f>
        <v>0</v>
      </c>
      <c r="AZ28" s="1">
        <f t="shared" si="5"/>
        <v>0</v>
      </c>
      <c r="BA28" s="1">
        <f t="shared" si="6"/>
        <v>0</v>
      </c>
      <c r="BB28" s="1">
        <f t="shared" si="7"/>
        <v>0</v>
      </c>
      <c r="BC28" s="1">
        <f t="shared" si="8"/>
        <v>0</v>
      </c>
      <c r="BD28" s="1" t="b">
        <f t="shared" si="9"/>
        <v>0</v>
      </c>
      <c r="BE28" s="1" t="b">
        <f t="shared" si="10"/>
        <v>0</v>
      </c>
      <c r="BF28" s="1" t="b">
        <f t="shared" si="11"/>
        <v>0</v>
      </c>
      <c r="BG28" s="1" t="b">
        <f t="shared" si="12"/>
        <v>0</v>
      </c>
      <c r="BH28" s="1" t="b">
        <f t="shared" si="13"/>
        <v>0</v>
      </c>
      <c r="BI28" s="1" t="b">
        <f t="shared" si="14"/>
        <v>0</v>
      </c>
      <c r="BJ28" s="1">
        <f t="shared" si="15"/>
        <v>0</v>
      </c>
      <c r="BK28" s="1">
        <f t="shared" si="16"/>
        <v>0</v>
      </c>
      <c r="BL28" s="1">
        <f t="shared" si="17"/>
        <v>0</v>
      </c>
      <c r="BM28" s="1">
        <f t="shared" si="18"/>
        <v>0</v>
      </c>
    </row>
    <row r="29" spans="2:65" x14ac:dyDescent="0.3">
      <c r="B29" s="5"/>
      <c r="F29" s="53" t="str">
        <f>AG13</f>
        <v>hh</v>
      </c>
      <c r="G29" s="53"/>
      <c r="H29" s="53"/>
      <c r="I29" s="53"/>
      <c r="J29" s="28"/>
      <c r="K29" s="28"/>
      <c r="L29" s="53" t="str">
        <f>AG11</f>
        <v>ff</v>
      </c>
      <c r="M29" s="53"/>
      <c r="N29" s="53"/>
      <c r="O29" s="53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7"/>
      <c r="AV29" s="1">
        <f t="shared" si="3"/>
        <v>0</v>
      </c>
      <c r="AW29" s="1">
        <f t="shared" si="4"/>
        <v>0</v>
      </c>
      <c r="AX29" s="1">
        <f>IF(J29="",0,IF(J29&gt;K29,Equipes!$J$16,IF('2 POULES DE 9'!J29='2 POULES DE 9'!K29,Equipes!$J$18,IF('2 POULES DE 9'!J29&lt;'2 POULES DE 9'!K29,Equipes!$J$20))))</f>
        <v>0</v>
      </c>
      <c r="AY29" s="1">
        <f>IF(K29="",0,IF(K29&gt;J29,Equipes!$J$16,IF('2 POULES DE 9'!K29='2 POULES DE 9'!J29,Equipes!$J$18,IF('2 POULES DE 9'!K29&lt;'2 POULES DE 9'!J29,Equipes!$J$20))))</f>
        <v>0</v>
      </c>
      <c r="AZ29" s="1">
        <f t="shared" si="5"/>
        <v>0</v>
      </c>
      <c r="BA29" s="1">
        <f t="shared" si="6"/>
        <v>0</v>
      </c>
      <c r="BB29" s="1">
        <f t="shared" si="7"/>
        <v>0</v>
      </c>
      <c r="BC29" s="1">
        <f t="shared" si="8"/>
        <v>0</v>
      </c>
      <c r="BD29" s="1" t="b">
        <f t="shared" si="9"/>
        <v>0</v>
      </c>
      <c r="BE29" s="1" t="b">
        <f t="shared" si="10"/>
        <v>0</v>
      </c>
      <c r="BF29" s="1" t="b">
        <f t="shared" si="11"/>
        <v>0</v>
      </c>
      <c r="BG29" s="1" t="b">
        <f t="shared" si="12"/>
        <v>0</v>
      </c>
      <c r="BH29" s="1" t="b">
        <f t="shared" si="13"/>
        <v>0</v>
      </c>
      <c r="BI29" s="1" t="b">
        <f t="shared" si="14"/>
        <v>0</v>
      </c>
      <c r="BJ29" s="1">
        <f t="shared" si="15"/>
        <v>0</v>
      </c>
      <c r="BK29" s="1">
        <f t="shared" si="16"/>
        <v>0</v>
      </c>
      <c r="BL29" s="1">
        <f t="shared" si="17"/>
        <v>0</v>
      </c>
      <c r="BM29" s="1">
        <f t="shared" si="18"/>
        <v>0</v>
      </c>
    </row>
    <row r="30" spans="2:65" x14ac:dyDescent="0.3">
      <c r="B30" s="5"/>
      <c r="F30" s="53" t="str">
        <f>AG7</f>
        <v>bb</v>
      </c>
      <c r="G30" s="53"/>
      <c r="H30" s="53"/>
      <c r="I30" s="53"/>
      <c r="J30" s="28"/>
      <c r="K30" s="28"/>
      <c r="L30" s="53" t="str">
        <f>AG10</f>
        <v>ee</v>
      </c>
      <c r="M30" s="53"/>
      <c r="N30" s="53"/>
      <c r="O30" s="53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7"/>
      <c r="AV30" s="1">
        <f t="shared" si="3"/>
        <v>0</v>
      </c>
      <c r="AW30" s="1">
        <f t="shared" si="4"/>
        <v>0</v>
      </c>
      <c r="AX30" s="1">
        <f>IF(J30="",0,IF(J30&gt;K30,Equipes!$J$16,IF('2 POULES DE 9'!J30='2 POULES DE 9'!K30,Equipes!$J$18,IF('2 POULES DE 9'!J30&lt;'2 POULES DE 9'!K30,Equipes!$J$20))))</f>
        <v>0</v>
      </c>
      <c r="AY30" s="1">
        <f>IF(K30="",0,IF(K30&gt;J30,Equipes!$J$16,IF('2 POULES DE 9'!K30='2 POULES DE 9'!J30,Equipes!$J$18,IF('2 POULES DE 9'!K30&lt;'2 POULES DE 9'!J30,Equipes!$J$20))))</f>
        <v>0</v>
      </c>
      <c r="AZ30" s="1">
        <f t="shared" si="5"/>
        <v>0</v>
      </c>
      <c r="BA30" s="1">
        <f t="shared" si="6"/>
        <v>0</v>
      </c>
      <c r="BB30" s="1">
        <f t="shared" si="7"/>
        <v>0</v>
      </c>
      <c r="BC30" s="1">
        <f t="shared" si="8"/>
        <v>0</v>
      </c>
      <c r="BD30" s="1" t="b">
        <f t="shared" si="9"/>
        <v>0</v>
      </c>
      <c r="BE30" s="1" t="b">
        <f t="shared" si="10"/>
        <v>0</v>
      </c>
      <c r="BF30" s="1" t="b">
        <f t="shared" si="11"/>
        <v>0</v>
      </c>
      <c r="BG30" s="1" t="b">
        <f t="shared" si="12"/>
        <v>0</v>
      </c>
      <c r="BH30" s="1" t="b">
        <f t="shared" si="13"/>
        <v>0</v>
      </c>
      <c r="BI30" s="1" t="b">
        <f t="shared" si="14"/>
        <v>0</v>
      </c>
      <c r="BJ30" s="1">
        <f t="shared" si="15"/>
        <v>0</v>
      </c>
      <c r="BK30" s="1">
        <f t="shared" si="16"/>
        <v>0</v>
      </c>
      <c r="BL30" s="1">
        <f t="shared" si="17"/>
        <v>0</v>
      </c>
      <c r="BM30" s="1">
        <f t="shared" si="18"/>
        <v>0</v>
      </c>
    </row>
    <row r="31" spans="2:65" x14ac:dyDescent="0.3">
      <c r="B31" s="5"/>
      <c r="F31" s="53" t="str">
        <f>AG9</f>
        <v>dd</v>
      </c>
      <c r="G31" s="53"/>
      <c r="H31" s="53"/>
      <c r="I31" s="53"/>
      <c r="J31" s="28"/>
      <c r="K31" s="28"/>
      <c r="L31" s="53" t="str">
        <f>AG8</f>
        <v>cc</v>
      </c>
      <c r="M31" s="53"/>
      <c r="N31" s="53"/>
      <c r="O31" s="53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7"/>
      <c r="AV31" s="1">
        <f t="shared" si="3"/>
        <v>0</v>
      </c>
      <c r="AW31" s="1">
        <f t="shared" si="4"/>
        <v>0</v>
      </c>
      <c r="AX31" s="1">
        <f>IF(J31="",0,IF(J31&gt;K31,Equipes!$J$16,IF('2 POULES DE 9'!J31='2 POULES DE 9'!K31,Equipes!$J$18,IF('2 POULES DE 9'!J31&lt;'2 POULES DE 9'!K31,Equipes!$J$20))))</f>
        <v>0</v>
      </c>
      <c r="AY31" s="1">
        <f>IF(K31="",0,IF(K31&gt;J31,Equipes!$J$16,IF('2 POULES DE 9'!K31='2 POULES DE 9'!J31,Equipes!$J$18,IF('2 POULES DE 9'!K31&lt;'2 POULES DE 9'!J31,Equipes!$J$20))))</f>
        <v>0</v>
      </c>
      <c r="AZ31" s="1">
        <f t="shared" si="5"/>
        <v>0</v>
      </c>
      <c r="BA31" s="1">
        <f t="shared" si="6"/>
        <v>0</v>
      </c>
      <c r="BB31" s="1">
        <f t="shared" si="7"/>
        <v>0</v>
      </c>
      <c r="BC31" s="1">
        <f t="shared" si="8"/>
        <v>0</v>
      </c>
      <c r="BD31" s="1" t="b">
        <f t="shared" si="9"/>
        <v>0</v>
      </c>
      <c r="BE31" s="1" t="b">
        <f t="shared" si="10"/>
        <v>0</v>
      </c>
      <c r="BF31" s="1" t="b">
        <f t="shared" si="11"/>
        <v>0</v>
      </c>
      <c r="BG31" s="1" t="b">
        <f t="shared" si="12"/>
        <v>0</v>
      </c>
      <c r="BH31" s="1" t="b">
        <f t="shared" si="13"/>
        <v>0</v>
      </c>
      <c r="BI31" s="1" t="b">
        <f t="shared" si="14"/>
        <v>0</v>
      </c>
      <c r="BJ31" s="1">
        <f t="shared" si="15"/>
        <v>0</v>
      </c>
      <c r="BK31" s="1">
        <f t="shared" si="16"/>
        <v>0</v>
      </c>
      <c r="BL31" s="1">
        <f t="shared" si="17"/>
        <v>0</v>
      </c>
      <c r="BM31" s="1">
        <f t="shared" si="18"/>
        <v>0</v>
      </c>
    </row>
    <row r="32" spans="2:65" x14ac:dyDescent="0.3">
      <c r="B32" s="5"/>
      <c r="F32" s="53" t="str">
        <f>AG13</f>
        <v>hh</v>
      </c>
      <c r="G32" s="53"/>
      <c r="H32" s="53"/>
      <c r="I32" s="53"/>
      <c r="J32" s="28"/>
      <c r="K32" s="28"/>
      <c r="L32" s="53" t="str">
        <f>AG6</f>
        <v>aa</v>
      </c>
      <c r="M32" s="53"/>
      <c r="N32" s="53"/>
      <c r="O32" s="53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7"/>
      <c r="AV32" s="1">
        <f t="shared" si="3"/>
        <v>0</v>
      </c>
      <c r="AW32" s="1">
        <f t="shared" si="4"/>
        <v>0</v>
      </c>
      <c r="AX32" s="1">
        <f>IF(J32="",0,IF(J32&gt;K32,Equipes!$J$16,IF('2 POULES DE 9'!J32='2 POULES DE 9'!K32,Equipes!$J$18,IF('2 POULES DE 9'!J32&lt;'2 POULES DE 9'!K32,Equipes!$J$20))))</f>
        <v>0</v>
      </c>
      <c r="AY32" s="1">
        <f>IF(K32="",0,IF(K32&gt;J32,Equipes!$J$16,IF('2 POULES DE 9'!K32='2 POULES DE 9'!J32,Equipes!$J$18,IF('2 POULES DE 9'!K32&lt;'2 POULES DE 9'!J32,Equipes!$J$20))))</f>
        <v>0</v>
      </c>
      <c r="AZ32" s="1">
        <f t="shared" si="5"/>
        <v>0</v>
      </c>
      <c r="BA32" s="1">
        <f t="shared" si="6"/>
        <v>0</v>
      </c>
      <c r="BB32" s="1">
        <f t="shared" si="7"/>
        <v>0</v>
      </c>
      <c r="BC32" s="1">
        <f t="shared" si="8"/>
        <v>0</v>
      </c>
      <c r="BD32" s="1" t="b">
        <f t="shared" si="9"/>
        <v>0</v>
      </c>
      <c r="BE32" s="1" t="b">
        <f t="shared" si="10"/>
        <v>0</v>
      </c>
      <c r="BF32" s="1" t="b">
        <f t="shared" si="11"/>
        <v>0</v>
      </c>
      <c r="BG32" s="1" t="b">
        <f t="shared" si="12"/>
        <v>0</v>
      </c>
      <c r="BH32" s="1" t="b">
        <f t="shared" si="13"/>
        <v>0</v>
      </c>
      <c r="BI32" s="1" t="b">
        <f t="shared" si="14"/>
        <v>0</v>
      </c>
      <c r="BJ32" s="1">
        <f t="shared" si="15"/>
        <v>0</v>
      </c>
      <c r="BK32" s="1">
        <f t="shared" si="16"/>
        <v>0</v>
      </c>
      <c r="BL32" s="1">
        <f t="shared" si="17"/>
        <v>0</v>
      </c>
      <c r="BM32" s="1">
        <f t="shared" si="18"/>
        <v>0</v>
      </c>
    </row>
    <row r="33" spans="2:68" x14ac:dyDescent="0.3">
      <c r="B33" s="5"/>
      <c r="F33" s="53" t="str">
        <f>AG14</f>
        <v>ii</v>
      </c>
      <c r="G33" s="53"/>
      <c r="H33" s="53"/>
      <c r="I33" s="53"/>
      <c r="J33" s="28"/>
      <c r="K33" s="28"/>
      <c r="L33" s="53" t="str">
        <f>AG12</f>
        <v>gg</v>
      </c>
      <c r="M33" s="53"/>
      <c r="N33" s="53"/>
      <c r="O33" s="53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7"/>
      <c r="AV33" s="1">
        <f t="shared" si="3"/>
        <v>0</v>
      </c>
      <c r="AW33" s="1">
        <f t="shared" si="4"/>
        <v>0</v>
      </c>
      <c r="AX33" s="1">
        <f>IF(J33="",0,IF(J33&gt;K33,Equipes!$J$16,IF('2 POULES DE 9'!J33='2 POULES DE 9'!K33,Equipes!$J$18,IF('2 POULES DE 9'!J33&lt;'2 POULES DE 9'!K33,Equipes!$J$20))))</f>
        <v>0</v>
      </c>
      <c r="AY33" s="1">
        <f>IF(K33="",0,IF(K33&gt;J33,Equipes!$J$16,IF('2 POULES DE 9'!K33='2 POULES DE 9'!J33,Equipes!$J$18,IF('2 POULES DE 9'!K33&lt;'2 POULES DE 9'!J33,Equipes!$J$20))))</f>
        <v>0</v>
      </c>
      <c r="AZ33" s="1">
        <f t="shared" si="5"/>
        <v>0</v>
      </c>
      <c r="BA33" s="1">
        <f t="shared" si="6"/>
        <v>0</v>
      </c>
      <c r="BB33" s="1">
        <f t="shared" si="7"/>
        <v>0</v>
      </c>
      <c r="BC33" s="1">
        <f t="shared" si="8"/>
        <v>0</v>
      </c>
      <c r="BD33" s="1" t="b">
        <f t="shared" si="9"/>
        <v>0</v>
      </c>
      <c r="BE33" s="1" t="b">
        <f t="shared" si="10"/>
        <v>0</v>
      </c>
      <c r="BF33" s="1" t="b">
        <f t="shared" si="11"/>
        <v>0</v>
      </c>
      <c r="BG33" s="1" t="b">
        <f t="shared" si="12"/>
        <v>0</v>
      </c>
      <c r="BH33" s="1" t="b">
        <f t="shared" si="13"/>
        <v>0</v>
      </c>
      <c r="BI33" s="1" t="b">
        <f t="shared" si="14"/>
        <v>0</v>
      </c>
      <c r="BJ33" s="1">
        <f t="shared" si="15"/>
        <v>0</v>
      </c>
      <c r="BK33" s="1">
        <f t="shared" si="16"/>
        <v>0</v>
      </c>
      <c r="BL33" s="1">
        <f t="shared" si="17"/>
        <v>0</v>
      </c>
      <c r="BM33" s="1">
        <f t="shared" si="18"/>
        <v>0</v>
      </c>
    </row>
    <row r="34" spans="2:68" x14ac:dyDescent="0.3">
      <c r="B34" s="5"/>
      <c r="F34" s="53" t="str">
        <f>AG6</f>
        <v>aa</v>
      </c>
      <c r="G34" s="53"/>
      <c r="H34" s="53"/>
      <c r="I34" s="53"/>
      <c r="J34" s="28"/>
      <c r="K34" s="28"/>
      <c r="L34" s="53" t="str">
        <f>AG14</f>
        <v>ii</v>
      </c>
      <c r="M34" s="53"/>
      <c r="N34" s="53"/>
      <c r="O34" s="53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7"/>
      <c r="AV34" s="1">
        <f t="shared" si="3"/>
        <v>0</v>
      </c>
      <c r="AW34" s="1">
        <f t="shared" si="4"/>
        <v>0</v>
      </c>
      <c r="AX34" s="1">
        <f>IF(J34="",0,IF(J34&gt;K34,Equipes!$J$16,IF('2 POULES DE 9'!J34='2 POULES DE 9'!K34,Equipes!$J$18,IF('2 POULES DE 9'!J34&lt;'2 POULES DE 9'!K34,Equipes!$J$20))))</f>
        <v>0</v>
      </c>
      <c r="AY34" s="1">
        <f>IF(K34="",0,IF(K34&gt;J34,Equipes!$J$16,IF('2 POULES DE 9'!K34='2 POULES DE 9'!J34,Equipes!$J$18,IF('2 POULES DE 9'!K34&lt;'2 POULES DE 9'!J34,Equipes!$J$20))))</f>
        <v>0</v>
      </c>
      <c r="AZ34" s="1">
        <f t="shared" si="5"/>
        <v>0</v>
      </c>
      <c r="BA34" s="1">
        <f t="shared" si="6"/>
        <v>0</v>
      </c>
      <c r="BB34" s="1">
        <f t="shared" si="7"/>
        <v>0</v>
      </c>
      <c r="BC34" s="1">
        <f t="shared" si="8"/>
        <v>0</v>
      </c>
      <c r="BD34" s="1" t="b">
        <f t="shared" si="9"/>
        <v>0</v>
      </c>
      <c r="BE34" s="1" t="b">
        <f t="shared" si="10"/>
        <v>0</v>
      </c>
      <c r="BF34" s="1" t="b">
        <f t="shared" si="11"/>
        <v>0</v>
      </c>
      <c r="BG34" s="1" t="b">
        <f t="shared" si="12"/>
        <v>0</v>
      </c>
      <c r="BH34" s="1" t="b">
        <f t="shared" si="13"/>
        <v>0</v>
      </c>
      <c r="BI34" s="1" t="b">
        <f t="shared" si="14"/>
        <v>0</v>
      </c>
      <c r="BJ34" s="1">
        <f t="shared" si="15"/>
        <v>0</v>
      </c>
      <c r="BK34" s="1">
        <f t="shared" si="16"/>
        <v>0</v>
      </c>
      <c r="BL34" s="1">
        <f t="shared" si="17"/>
        <v>0</v>
      </c>
      <c r="BM34" s="1">
        <f t="shared" si="18"/>
        <v>0</v>
      </c>
    </row>
    <row r="35" spans="2:68" x14ac:dyDescent="0.3">
      <c r="B35" s="5"/>
      <c r="F35" s="53" t="str">
        <f>AG8</f>
        <v>cc</v>
      </c>
      <c r="G35" s="53"/>
      <c r="H35" s="53"/>
      <c r="I35" s="53"/>
      <c r="J35" s="28"/>
      <c r="K35" s="28"/>
      <c r="L35" s="53" t="str">
        <f>AG11</f>
        <v>ff</v>
      </c>
      <c r="M35" s="53"/>
      <c r="N35" s="53"/>
      <c r="O35" s="53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7"/>
      <c r="AV35" s="1">
        <f t="shared" si="3"/>
        <v>0</v>
      </c>
      <c r="AW35" s="1">
        <f t="shared" si="4"/>
        <v>0</v>
      </c>
      <c r="AX35" s="1">
        <f>IF(J35="",0,IF(J35&gt;K35,Equipes!$J$16,IF('2 POULES DE 9'!J35='2 POULES DE 9'!K35,Equipes!$J$18,IF('2 POULES DE 9'!J35&lt;'2 POULES DE 9'!K35,Equipes!$J$20))))</f>
        <v>0</v>
      </c>
      <c r="AY35" s="1">
        <f>IF(K35="",0,IF(K35&gt;J35,Equipes!$J$16,IF('2 POULES DE 9'!K35='2 POULES DE 9'!J35,Equipes!$J$18,IF('2 POULES DE 9'!K35&lt;'2 POULES DE 9'!J35,Equipes!$J$20))))</f>
        <v>0</v>
      </c>
      <c r="AZ35" s="1">
        <f t="shared" si="5"/>
        <v>0</v>
      </c>
      <c r="BA35" s="1">
        <f t="shared" si="6"/>
        <v>0</v>
      </c>
      <c r="BB35" s="1">
        <f t="shared" si="7"/>
        <v>0</v>
      </c>
      <c r="BC35" s="1">
        <f t="shared" si="8"/>
        <v>0</v>
      </c>
      <c r="BD35" s="1" t="b">
        <f t="shared" si="9"/>
        <v>0</v>
      </c>
      <c r="BE35" s="1" t="b">
        <f t="shared" si="10"/>
        <v>0</v>
      </c>
      <c r="BF35" s="1" t="b">
        <f t="shared" si="11"/>
        <v>0</v>
      </c>
      <c r="BG35" s="1" t="b">
        <f t="shared" si="12"/>
        <v>0</v>
      </c>
      <c r="BH35" s="1" t="b">
        <f t="shared" si="13"/>
        <v>0</v>
      </c>
      <c r="BI35" s="1" t="b">
        <f t="shared" si="14"/>
        <v>0</v>
      </c>
      <c r="BJ35" s="1">
        <f t="shared" si="15"/>
        <v>0</v>
      </c>
      <c r="BK35" s="1">
        <f t="shared" si="16"/>
        <v>0</v>
      </c>
      <c r="BL35" s="1">
        <f t="shared" si="17"/>
        <v>0</v>
      </c>
      <c r="BM35" s="1">
        <f t="shared" si="18"/>
        <v>0</v>
      </c>
    </row>
    <row r="36" spans="2:68" x14ac:dyDescent="0.3">
      <c r="B36" s="5"/>
      <c r="F36" s="53" t="str">
        <f>AG10</f>
        <v>ee</v>
      </c>
      <c r="G36" s="53"/>
      <c r="H36" s="53"/>
      <c r="I36" s="53"/>
      <c r="J36" s="28"/>
      <c r="K36" s="28"/>
      <c r="L36" s="53" t="str">
        <f>AG9</f>
        <v>dd</v>
      </c>
      <c r="M36" s="53"/>
      <c r="N36" s="53"/>
      <c r="O36" s="53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V36" s="1">
        <f t="shared" si="3"/>
        <v>0</v>
      </c>
      <c r="AW36" s="1">
        <f t="shared" si="4"/>
        <v>0</v>
      </c>
      <c r="AX36" s="1">
        <f>IF(J36="",0,IF(J36&gt;K36,Equipes!$J$16,IF('2 POULES DE 9'!J36='2 POULES DE 9'!K36,Equipes!$J$18,IF('2 POULES DE 9'!J36&lt;'2 POULES DE 9'!K36,Equipes!$J$20))))</f>
        <v>0</v>
      </c>
      <c r="AY36" s="1">
        <f>IF(K36="",0,IF(K36&gt;J36,Equipes!$J$16,IF('2 POULES DE 9'!K36='2 POULES DE 9'!J36,Equipes!$J$18,IF('2 POULES DE 9'!K36&lt;'2 POULES DE 9'!J36,Equipes!$J$20))))</f>
        <v>0</v>
      </c>
      <c r="AZ36" s="1">
        <f t="shared" si="5"/>
        <v>0</v>
      </c>
      <c r="BA36" s="1">
        <f t="shared" si="6"/>
        <v>0</v>
      </c>
      <c r="BB36" s="1">
        <f t="shared" si="7"/>
        <v>0</v>
      </c>
      <c r="BC36" s="1">
        <f t="shared" si="8"/>
        <v>0</v>
      </c>
      <c r="BD36" s="1" t="b">
        <f t="shared" si="9"/>
        <v>0</v>
      </c>
      <c r="BE36" s="1" t="b">
        <f t="shared" si="10"/>
        <v>0</v>
      </c>
      <c r="BF36" s="1" t="b">
        <f t="shared" si="11"/>
        <v>0</v>
      </c>
      <c r="BG36" s="1" t="b">
        <f t="shared" si="12"/>
        <v>0</v>
      </c>
      <c r="BH36" s="1" t="b">
        <f t="shared" si="13"/>
        <v>0</v>
      </c>
      <c r="BI36" s="1" t="b">
        <f t="shared" si="14"/>
        <v>0</v>
      </c>
      <c r="BJ36" s="1">
        <f t="shared" si="15"/>
        <v>0</v>
      </c>
      <c r="BK36" s="1">
        <f t="shared" si="16"/>
        <v>0</v>
      </c>
      <c r="BL36" s="1">
        <f t="shared" si="17"/>
        <v>0</v>
      </c>
      <c r="BM36" s="1">
        <f t="shared" si="18"/>
        <v>0</v>
      </c>
    </row>
    <row r="37" spans="2:68" x14ac:dyDescent="0.3">
      <c r="B37" s="5"/>
      <c r="F37" s="53" t="str">
        <f>AG12</f>
        <v>gg</v>
      </c>
      <c r="G37" s="53"/>
      <c r="H37" s="53"/>
      <c r="I37" s="53"/>
      <c r="J37" s="28"/>
      <c r="K37" s="28"/>
      <c r="L37" s="53" t="str">
        <f>AG7</f>
        <v>bb</v>
      </c>
      <c r="M37" s="53"/>
      <c r="N37" s="53"/>
      <c r="O37" s="53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7"/>
      <c r="AV37" s="1">
        <f t="shared" si="3"/>
        <v>0</v>
      </c>
      <c r="AW37" s="1">
        <f t="shared" si="4"/>
        <v>0</v>
      </c>
      <c r="AX37" s="1">
        <f>IF(J37="",0,IF(J37&gt;K37,Equipes!$J$16,IF('2 POULES DE 9'!J37='2 POULES DE 9'!K37,Equipes!$J$18,IF('2 POULES DE 9'!J37&lt;'2 POULES DE 9'!K37,Equipes!$J$20))))</f>
        <v>0</v>
      </c>
      <c r="AY37" s="1">
        <f>IF(K37="",0,IF(K37&gt;J37,Equipes!$J$16,IF('2 POULES DE 9'!K37='2 POULES DE 9'!J37,Equipes!$J$18,IF('2 POULES DE 9'!K37&lt;'2 POULES DE 9'!J37,Equipes!$J$20))))</f>
        <v>0</v>
      </c>
      <c r="AZ37" s="1">
        <f t="shared" si="5"/>
        <v>0</v>
      </c>
      <c r="BA37" s="1">
        <f t="shared" si="6"/>
        <v>0</v>
      </c>
      <c r="BB37" s="1">
        <f t="shared" si="7"/>
        <v>0</v>
      </c>
      <c r="BC37" s="1">
        <f t="shared" si="8"/>
        <v>0</v>
      </c>
      <c r="BD37" s="1" t="b">
        <f t="shared" si="9"/>
        <v>0</v>
      </c>
      <c r="BE37" s="1" t="b">
        <f t="shared" si="10"/>
        <v>0</v>
      </c>
      <c r="BF37" s="1" t="b">
        <f t="shared" si="11"/>
        <v>0</v>
      </c>
      <c r="BG37" s="1" t="b">
        <f t="shared" si="12"/>
        <v>0</v>
      </c>
      <c r="BH37" s="1" t="b">
        <f t="shared" si="13"/>
        <v>0</v>
      </c>
      <c r="BI37" s="1" t="b">
        <f t="shared" si="14"/>
        <v>0</v>
      </c>
      <c r="BJ37" s="1">
        <f t="shared" si="15"/>
        <v>0</v>
      </c>
      <c r="BK37" s="1">
        <f t="shared" si="16"/>
        <v>0</v>
      </c>
      <c r="BL37" s="1">
        <f t="shared" si="17"/>
        <v>0</v>
      </c>
      <c r="BM37" s="1">
        <f t="shared" si="18"/>
        <v>0</v>
      </c>
    </row>
    <row r="38" spans="2:68" x14ac:dyDescent="0.3">
      <c r="B38" s="5"/>
      <c r="F38" s="53" t="str">
        <f>AG7</f>
        <v>bb</v>
      </c>
      <c r="G38" s="53"/>
      <c r="H38" s="53"/>
      <c r="I38" s="53"/>
      <c r="J38" s="28"/>
      <c r="K38" s="28"/>
      <c r="L38" s="53" t="str">
        <f>AG14</f>
        <v>ii</v>
      </c>
      <c r="M38" s="53"/>
      <c r="N38" s="53"/>
      <c r="O38" s="53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7"/>
      <c r="AV38" s="1">
        <f t="shared" si="3"/>
        <v>0</v>
      </c>
      <c r="AW38" s="1">
        <f t="shared" si="4"/>
        <v>0</v>
      </c>
      <c r="AX38" s="1">
        <f>IF(J38="",0,IF(J38&gt;K38,Equipes!$J$16,IF('2 POULES DE 9'!J38='2 POULES DE 9'!K38,Equipes!$J$18,IF('2 POULES DE 9'!J38&lt;'2 POULES DE 9'!K38,Equipes!$J$20))))</f>
        <v>0</v>
      </c>
      <c r="AY38" s="1">
        <f>IF(K38="",0,IF(K38&gt;J38,Equipes!$J$16,IF('2 POULES DE 9'!K38='2 POULES DE 9'!J38,Equipes!$J$18,IF('2 POULES DE 9'!K38&lt;'2 POULES DE 9'!J38,Equipes!$J$20))))</f>
        <v>0</v>
      </c>
      <c r="AZ38" s="1">
        <f t="shared" si="5"/>
        <v>0</v>
      </c>
      <c r="BA38" s="1">
        <f t="shared" si="6"/>
        <v>0</v>
      </c>
      <c r="BB38" s="1">
        <f t="shared" si="7"/>
        <v>0</v>
      </c>
      <c r="BC38" s="1">
        <f t="shared" si="8"/>
        <v>0</v>
      </c>
      <c r="BD38" s="1" t="b">
        <f t="shared" si="9"/>
        <v>0</v>
      </c>
      <c r="BE38" s="1" t="b">
        <f t="shared" si="10"/>
        <v>0</v>
      </c>
      <c r="BF38" s="1" t="b">
        <f t="shared" si="11"/>
        <v>0</v>
      </c>
      <c r="BG38" s="1" t="b">
        <f t="shared" si="12"/>
        <v>0</v>
      </c>
      <c r="BH38" s="1" t="b">
        <f t="shared" si="13"/>
        <v>0</v>
      </c>
      <c r="BI38" s="1" t="b">
        <f t="shared" si="14"/>
        <v>0</v>
      </c>
      <c r="BJ38" s="1">
        <f t="shared" si="15"/>
        <v>0</v>
      </c>
      <c r="BK38" s="1">
        <f t="shared" si="16"/>
        <v>0</v>
      </c>
      <c r="BL38" s="1">
        <f t="shared" si="17"/>
        <v>0</v>
      </c>
      <c r="BM38" s="1">
        <f t="shared" si="18"/>
        <v>0</v>
      </c>
    </row>
    <row r="39" spans="2:68" x14ac:dyDescent="0.3">
      <c r="B39" s="5"/>
      <c r="F39" s="53" t="str">
        <f>AG9</f>
        <v>dd</v>
      </c>
      <c r="G39" s="53"/>
      <c r="H39" s="53"/>
      <c r="I39" s="53"/>
      <c r="J39" s="28"/>
      <c r="K39" s="28"/>
      <c r="L39" s="53" t="str">
        <f>AG12</f>
        <v>gg</v>
      </c>
      <c r="M39" s="53"/>
      <c r="N39" s="53"/>
      <c r="O39" s="53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7"/>
      <c r="AV39" s="1">
        <f t="shared" si="3"/>
        <v>0</v>
      </c>
      <c r="AW39" s="1">
        <f t="shared" si="4"/>
        <v>0</v>
      </c>
      <c r="AX39" s="1">
        <f>IF(J39="",0,IF(J39&gt;K39,Equipes!$J$16,IF('2 POULES DE 9'!J39='2 POULES DE 9'!K39,Equipes!$J$18,IF('2 POULES DE 9'!J39&lt;'2 POULES DE 9'!K39,Equipes!$J$20))))</f>
        <v>0</v>
      </c>
      <c r="AY39" s="1">
        <f>IF(K39="",0,IF(K39&gt;J39,Equipes!$J$16,IF('2 POULES DE 9'!K39='2 POULES DE 9'!J39,Equipes!$J$18,IF('2 POULES DE 9'!K39&lt;'2 POULES DE 9'!J39,Equipes!$J$20))))</f>
        <v>0</v>
      </c>
      <c r="AZ39" s="1">
        <f t="shared" si="5"/>
        <v>0</v>
      </c>
      <c r="BA39" s="1">
        <f t="shared" si="6"/>
        <v>0</v>
      </c>
      <c r="BB39" s="1">
        <f t="shared" si="7"/>
        <v>0</v>
      </c>
      <c r="BC39" s="1">
        <f t="shared" si="8"/>
        <v>0</v>
      </c>
      <c r="BD39" s="1" t="b">
        <f t="shared" si="9"/>
        <v>0</v>
      </c>
      <c r="BE39" s="1" t="b">
        <f t="shared" si="10"/>
        <v>0</v>
      </c>
      <c r="BF39" s="1" t="b">
        <f t="shared" si="11"/>
        <v>0</v>
      </c>
      <c r="BG39" s="1" t="b">
        <f t="shared" si="12"/>
        <v>0</v>
      </c>
      <c r="BH39" s="1" t="b">
        <f t="shared" si="13"/>
        <v>0</v>
      </c>
      <c r="BI39" s="1" t="b">
        <f t="shared" si="14"/>
        <v>0</v>
      </c>
      <c r="BJ39" s="1">
        <f t="shared" si="15"/>
        <v>0</v>
      </c>
      <c r="BK39" s="1">
        <f t="shared" si="16"/>
        <v>0</v>
      </c>
      <c r="BL39" s="1">
        <f t="shared" si="17"/>
        <v>0</v>
      </c>
      <c r="BM39" s="1">
        <f t="shared" si="18"/>
        <v>0</v>
      </c>
    </row>
    <row r="40" spans="2:68" x14ac:dyDescent="0.3">
      <c r="B40" s="5"/>
      <c r="F40" s="53" t="str">
        <f>AG11</f>
        <v>ff</v>
      </c>
      <c r="G40" s="53"/>
      <c r="H40" s="53"/>
      <c r="I40" s="53"/>
      <c r="J40" s="28"/>
      <c r="K40" s="28"/>
      <c r="L40" s="53" t="str">
        <f>AG10</f>
        <v>ee</v>
      </c>
      <c r="M40" s="53"/>
      <c r="N40" s="53"/>
      <c r="O40" s="53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7"/>
      <c r="AV40" s="1">
        <f t="shared" si="3"/>
        <v>0</v>
      </c>
      <c r="AW40" s="1">
        <f t="shared" si="4"/>
        <v>0</v>
      </c>
      <c r="AX40" s="1">
        <f>IF(J40="",0,IF(J40&gt;K40,Equipes!$J$16,IF('2 POULES DE 9'!J40='2 POULES DE 9'!K40,Equipes!$J$18,IF('2 POULES DE 9'!J40&lt;'2 POULES DE 9'!K40,Equipes!$J$20))))</f>
        <v>0</v>
      </c>
      <c r="AY40" s="1">
        <f>IF(K40="",0,IF(K40&gt;J40,Equipes!$J$16,IF('2 POULES DE 9'!K40='2 POULES DE 9'!J40,Equipes!$J$18,IF('2 POULES DE 9'!K40&lt;'2 POULES DE 9'!J40,Equipes!$J$20))))</f>
        <v>0</v>
      </c>
      <c r="AZ40" s="1">
        <f t="shared" si="5"/>
        <v>0</v>
      </c>
      <c r="BA40" s="1">
        <f t="shared" si="6"/>
        <v>0</v>
      </c>
      <c r="BB40" s="1">
        <f t="shared" si="7"/>
        <v>0</v>
      </c>
      <c r="BC40" s="1">
        <f t="shared" si="8"/>
        <v>0</v>
      </c>
      <c r="BD40" s="1" t="b">
        <f t="shared" si="9"/>
        <v>0</v>
      </c>
      <c r="BE40" s="1" t="b">
        <f t="shared" si="10"/>
        <v>0</v>
      </c>
      <c r="BF40" s="1" t="b">
        <f t="shared" si="11"/>
        <v>0</v>
      </c>
      <c r="BG40" s="1" t="b">
        <f t="shared" si="12"/>
        <v>0</v>
      </c>
      <c r="BH40" s="1" t="b">
        <f t="shared" si="13"/>
        <v>0</v>
      </c>
      <c r="BI40" s="1" t="b">
        <f t="shared" si="14"/>
        <v>0</v>
      </c>
      <c r="BJ40" s="1">
        <f t="shared" si="15"/>
        <v>0</v>
      </c>
      <c r="BK40" s="1">
        <f t="shared" si="16"/>
        <v>0</v>
      </c>
      <c r="BL40" s="1">
        <f t="shared" si="17"/>
        <v>0</v>
      </c>
      <c r="BM40" s="1">
        <f t="shared" si="18"/>
        <v>0</v>
      </c>
    </row>
    <row r="41" spans="2:68" x14ac:dyDescent="0.3">
      <c r="B41" s="5"/>
      <c r="F41" s="53" t="str">
        <f>AG13</f>
        <v>hh</v>
      </c>
      <c r="G41" s="53"/>
      <c r="H41" s="53"/>
      <c r="I41" s="53"/>
      <c r="J41" s="28"/>
      <c r="K41" s="28"/>
      <c r="L41" s="53" t="str">
        <f>AG8</f>
        <v>cc</v>
      </c>
      <c r="M41" s="53"/>
      <c r="N41" s="53"/>
      <c r="O41" s="53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7"/>
      <c r="AV41" s="1">
        <f t="shared" ref="AV41" si="20">E41</f>
        <v>0</v>
      </c>
      <c r="AW41" s="1">
        <f t="shared" ref="AW41" si="21">P41</f>
        <v>0</v>
      </c>
      <c r="AX41" s="1">
        <f>IF(J41="",0,IF(J41&gt;K41,Equipes!$J$16,IF('2 POULES DE 9'!J41='2 POULES DE 9'!K41,Equipes!$J$18,IF('2 POULES DE 9'!J41&lt;'2 POULES DE 9'!K41,Equipes!$J$20))))</f>
        <v>0</v>
      </c>
      <c r="AY41" s="1">
        <f>IF(K41="",0,IF(K41&gt;J41,Equipes!$J$16,IF('2 POULES DE 9'!K41='2 POULES DE 9'!J41,Equipes!$J$18,IF('2 POULES DE 9'!K41&lt;'2 POULES DE 9'!J41,Equipes!$J$20))))</f>
        <v>0</v>
      </c>
      <c r="AZ41" s="1">
        <f t="shared" ref="AZ41" si="22">AX41-AV41</f>
        <v>0</v>
      </c>
      <c r="BA41" s="1">
        <f t="shared" ref="BA41" si="23">AY41-AW41</f>
        <v>0</v>
      </c>
      <c r="BB41" s="1">
        <f t="shared" ref="BB41" si="24">IF(J41="",0,1)</f>
        <v>0</v>
      </c>
      <c r="BC41" s="1">
        <f t="shared" ref="BC41" si="25">IF(K41="",0,1)</f>
        <v>0</v>
      </c>
      <c r="BD41" s="1" t="b">
        <f t="shared" ref="BD41" si="26">IF(J41&lt;&gt;"",IF(J41&gt;K41,1))</f>
        <v>0</v>
      </c>
      <c r="BE41" s="1" t="b">
        <f t="shared" ref="BE41" si="27">IF(K41&lt;&gt;"",IF(K41&gt;J41,1))</f>
        <v>0</v>
      </c>
      <c r="BF41" s="1" t="b">
        <f t="shared" ref="BF41" si="28">IF(J41&lt;&gt;"",IF(J41=K41,1))</f>
        <v>0</v>
      </c>
      <c r="BG41" s="1" t="b">
        <f t="shared" ref="BG41" si="29">IF(K41&lt;&gt;"",IF(K41=J41,1))</f>
        <v>0</v>
      </c>
      <c r="BH41" s="1" t="b">
        <f t="shared" ref="BH41" si="30">IF(J41&lt;&gt;"",IF(J41&lt;K41,1))</f>
        <v>0</v>
      </c>
      <c r="BI41" s="1" t="b">
        <f t="shared" si="14"/>
        <v>0</v>
      </c>
      <c r="BJ41" s="1">
        <f t="shared" ref="BJ41" si="31">J41</f>
        <v>0</v>
      </c>
      <c r="BK41" s="1">
        <f t="shared" ref="BK41" si="32">K41</f>
        <v>0</v>
      </c>
      <c r="BL41" s="1">
        <f t="shared" ref="BL41" si="33">K41</f>
        <v>0</v>
      </c>
      <c r="BM41" s="1">
        <f t="shared" ref="BM41" si="34">J41</f>
        <v>0</v>
      </c>
    </row>
    <row r="42" spans="2:68" ht="15" thickBot="1" x14ac:dyDescent="0.35"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9"/>
    </row>
    <row r="44" spans="2:68" ht="15" thickBot="1" x14ac:dyDescent="0.35"/>
    <row r="45" spans="2:68" x14ac:dyDescent="0.3"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4"/>
    </row>
    <row r="46" spans="2:68" x14ac:dyDescent="0.3">
      <c r="B46" s="5"/>
      <c r="C46" s="54" t="s">
        <v>43</v>
      </c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 t="s">
        <v>1</v>
      </c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6"/>
      <c r="AG46" s="50" t="s">
        <v>1</v>
      </c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2:68" x14ac:dyDescent="0.3">
      <c r="B47" s="5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6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2:68" x14ac:dyDescent="0.3">
      <c r="B48" s="5"/>
      <c r="C48" s="9" t="s">
        <v>2</v>
      </c>
      <c r="D48" s="9" t="s">
        <v>3</v>
      </c>
      <c r="E48" s="9" t="s">
        <v>4</v>
      </c>
      <c r="F48" s="52" t="s">
        <v>5</v>
      </c>
      <c r="G48" s="52"/>
      <c r="H48" s="52"/>
      <c r="I48" s="52"/>
      <c r="J48" s="9" t="s">
        <v>6</v>
      </c>
      <c r="K48" s="9" t="s">
        <v>6</v>
      </c>
      <c r="L48" s="52" t="s">
        <v>5</v>
      </c>
      <c r="M48" s="52"/>
      <c r="N48" s="52"/>
      <c r="O48" s="52"/>
      <c r="P48" s="9" t="s">
        <v>4</v>
      </c>
      <c r="Q48" s="52" t="s">
        <v>5</v>
      </c>
      <c r="R48" s="52"/>
      <c r="S48" s="52"/>
      <c r="T48" s="52"/>
      <c r="U48" s="9" t="s">
        <v>7</v>
      </c>
      <c r="V48" s="9" t="s">
        <v>8</v>
      </c>
      <c r="W48" s="9" t="s">
        <v>9</v>
      </c>
      <c r="X48" s="9" t="s">
        <v>10</v>
      </c>
      <c r="Y48" s="9" t="s">
        <v>11</v>
      </c>
      <c r="Z48" s="9" t="s">
        <v>12</v>
      </c>
      <c r="AA48" s="9" t="s">
        <v>13</v>
      </c>
      <c r="AB48" s="9" t="s">
        <v>14</v>
      </c>
      <c r="AC48" s="9" t="s">
        <v>15</v>
      </c>
      <c r="AD48" s="6"/>
      <c r="AF48" s="1" t="s">
        <v>16</v>
      </c>
      <c r="AG48" s="51" t="s">
        <v>5</v>
      </c>
      <c r="AH48" s="51"/>
      <c r="AI48" s="51"/>
      <c r="AJ48" s="51"/>
      <c r="AK48" s="10" t="s">
        <v>7</v>
      </c>
      <c r="AL48" s="10" t="s">
        <v>8</v>
      </c>
      <c r="AM48" s="10" t="s">
        <v>9</v>
      </c>
      <c r="AN48" s="10" t="s">
        <v>10</v>
      </c>
      <c r="AO48" s="10" t="s">
        <v>11</v>
      </c>
      <c r="AP48" s="10" t="s">
        <v>12</v>
      </c>
      <c r="AQ48" s="10" t="s">
        <v>13</v>
      </c>
      <c r="AR48" s="10" t="s">
        <v>14</v>
      </c>
      <c r="AS48" s="10" t="s">
        <v>15</v>
      </c>
      <c r="AT48" s="1" t="s">
        <v>34</v>
      </c>
      <c r="AU48" s="1" t="s">
        <v>34</v>
      </c>
      <c r="AV48" s="1" t="s">
        <v>12</v>
      </c>
      <c r="AW48" s="1" t="s">
        <v>12</v>
      </c>
      <c r="AX48" s="1" t="s">
        <v>35</v>
      </c>
      <c r="AY48" s="1" t="s">
        <v>35</v>
      </c>
      <c r="AZ48" s="1" t="s">
        <v>36</v>
      </c>
      <c r="BA48" s="1" t="s">
        <v>36</v>
      </c>
      <c r="BB48" s="1" t="s">
        <v>9</v>
      </c>
      <c r="BC48" s="1" t="s">
        <v>9</v>
      </c>
      <c r="BD48" s="1" t="s">
        <v>10</v>
      </c>
      <c r="BE48" s="1" t="s">
        <v>10</v>
      </c>
      <c r="BF48" s="1" t="s">
        <v>11</v>
      </c>
      <c r="BG48" s="1" t="s">
        <v>11</v>
      </c>
      <c r="BH48" s="1" t="s">
        <v>12</v>
      </c>
      <c r="BI48" s="1" t="s">
        <v>12</v>
      </c>
      <c r="BJ48" s="1" t="s">
        <v>37</v>
      </c>
      <c r="BK48" s="1" t="s">
        <v>37</v>
      </c>
      <c r="BL48" s="1" t="s">
        <v>38</v>
      </c>
      <c r="BM48" s="1" t="s">
        <v>38</v>
      </c>
      <c r="BN48" s="1" t="s">
        <v>5</v>
      </c>
      <c r="BO48" s="1" t="s">
        <v>34</v>
      </c>
      <c r="BP48" s="1" t="s">
        <v>16</v>
      </c>
    </row>
    <row r="49" spans="2:68" x14ac:dyDescent="0.3">
      <c r="B49" s="5"/>
      <c r="F49" s="53" t="str">
        <f>AG50</f>
        <v>kk</v>
      </c>
      <c r="G49" s="53"/>
      <c r="H49" s="53"/>
      <c r="I49" s="53"/>
      <c r="J49" s="28"/>
      <c r="K49" s="28"/>
      <c r="L49" s="53" t="str">
        <f>AG49</f>
        <v>jj</v>
      </c>
      <c r="M49" s="53"/>
      <c r="N49" s="53"/>
      <c r="O49" s="53"/>
      <c r="Q49" s="45" t="str">
        <f>VLOOKUP(AE49,AF49:AJ57,2,0)</f>
        <v>jj</v>
      </c>
      <c r="R49" s="45"/>
      <c r="S49" s="45"/>
      <c r="T49" s="45"/>
      <c r="U49" s="27">
        <v>1</v>
      </c>
      <c r="V49" s="28">
        <f>VLOOKUP(Q49,AG49:AS57,6,0)</f>
        <v>0</v>
      </c>
      <c r="W49" s="1">
        <f>VLOOKUP(Q49,AG49:AS57,7,0)</f>
        <v>0</v>
      </c>
      <c r="X49" s="1">
        <f>VLOOKUP(Q49,AG49:AS57,8,0)</f>
        <v>0</v>
      </c>
      <c r="Y49" s="1">
        <f>VLOOKUP(Q49,AG49:AS57,9,0)</f>
        <v>0</v>
      </c>
      <c r="Z49" s="1">
        <f>VLOOKUP(Q49,AG49:AS57,10,0)</f>
        <v>0</v>
      </c>
      <c r="AA49" s="1">
        <f>VLOOKUP(Q49,AG49:AS57,11,0)</f>
        <v>0</v>
      </c>
      <c r="AB49" s="1">
        <f>VLOOKUP(Q49,AG49:AS57,12,0)</f>
        <v>0</v>
      </c>
      <c r="AC49" s="1">
        <f>VLOOKUP(Q49,AG49:AS57,13,0)</f>
        <v>0</v>
      </c>
      <c r="AD49" s="6"/>
      <c r="AE49" s="1">
        <v>1</v>
      </c>
      <c r="AF49" s="1">
        <f>AK49</f>
        <v>1</v>
      </c>
      <c r="AG49" s="44" t="str">
        <f>Equipes!E18</f>
        <v>jj</v>
      </c>
      <c r="AH49" s="44"/>
      <c r="AI49" s="44"/>
      <c r="AJ49" s="44"/>
      <c r="AK49" s="11">
        <f>RANK(AU49,AU49:AU57)</f>
        <v>1</v>
      </c>
      <c r="AL49" s="11">
        <f>SUMPRODUCT((F49:I84=AG49)*(AZ49:AZ84))+SUMPRODUCT((L49:O84=AG49)*(BA49:BA84))</f>
        <v>0</v>
      </c>
      <c r="AM49" s="11">
        <f>SUMPRODUCT((F49:I84=AG49)*(BB49:BB84))+SUMPRODUCT((L49:O84=AG49)*(BC49:BC84))</f>
        <v>0</v>
      </c>
      <c r="AN49" s="11">
        <f>SUMPRODUCT((F49:I84=AG49)*(BD49:BD84))+SUMPRODUCT((L49:O84=AG49)*(BE49:BE84))</f>
        <v>0</v>
      </c>
      <c r="AO49" s="11">
        <f>SUMPRODUCT((F49:I84=AG49)*(BF49:BF84))+SUMPRODUCT((L49:O84=AG49)*(BG49:BG84))</f>
        <v>0</v>
      </c>
      <c r="AP49" s="11">
        <f>SUMPRODUCT((F49:I84=AG49)*(BH49:BH84))+SUMPRODUCT((L49:O84=AG49)*(BI49:BI84))</f>
        <v>0</v>
      </c>
      <c r="AQ49" s="11">
        <f>SUMPRODUCT((F49:I84=AG49)*(BJ49:BJ84))+SUMPRODUCT((L49:O84=AG49)*(BK49:BK84))</f>
        <v>0</v>
      </c>
      <c r="AR49" s="11">
        <f>SUMPRODUCT((F49:I84=AG49)*(BL49:BL84))+SUMPRODUCT((L49:O84=AG49)*(BM49:BM84))</f>
        <v>0</v>
      </c>
      <c r="AS49" s="11">
        <f>AQ49-AR49</f>
        <v>0</v>
      </c>
      <c r="AT49" s="1">
        <f>SUM(AL49*1000+(AS49)/100+(AQ49)/1000)</f>
        <v>0</v>
      </c>
      <c r="AU49" s="1">
        <f>AT49+0.000009</f>
        <v>9.0000000000000002E-6</v>
      </c>
      <c r="AV49" s="1">
        <f>E49</f>
        <v>0</v>
      </c>
      <c r="AW49" s="1">
        <f>P49</f>
        <v>0</v>
      </c>
      <c r="AX49" s="1">
        <f>IF(J49="",0,IF(J49&gt;K49,Equipes!$J$16,IF('2 POULES DE 9'!J49='2 POULES DE 9'!K49,Equipes!$J$18,IF('2 POULES DE 9'!J49&lt;'2 POULES DE 9'!K49,Equipes!$J$20))))</f>
        <v>0</v>
      </c>
      <c r="AY49" s="1">
        <f>IF(K49="",0,IF(K49&gt;J49,Equipes!$J$16,IF('2 POULES DE 9'!K49='2 POULES DE 9'!J49,Equipes!$J$18,IF('2 POULES DE 9'!K49&lt;'2 POULES DE 9'!J49,Equipes!$J$20))))</f>
        <v>0</v>
      </c>
      <c r="AZ49" s="1">
        <f>AX49-AV49</f>
        <v>0</v>
      </c>
      <c r="BA49" s="1">
        <f>AY49-AW49</f>
        <v>0</v>
      </c>
      <c r="BB49" s="1">
        <f>IF(J49="",0,1)</f>
        <v>0</v>
      </c>
      <c r="BC49" s="1">
        <f>IF(K49="",0,1)</f>
        <v>0</v>
      </c>
      <c r="BD49" s="1" t="b">
        <f>IF(J49&lt;&gt;"",IF(J49&gt;K49,1))</f>
        <v>0</v>
      </c>
      <c r="BE49" s="1" t="b">
        <f>IF(K49&lt;&gt;"",IF(K49&gt;J49,1))</f>
        <v>0</v>
      </c>
      <c r="BF49" s="1" t="b">
        <f>IF(J49&lt;&gt;"",IF(J49=K49,1))</f>
        <v>0</v>
      </c>
      <c r="BG49" s="1" t="b">
        <f>IF(K49&lt;&gt;"",IF(K49=J49,1))</f>
        <v>0</v>
      </c>
      <c r="BH49" s="1" t="b">
        <f>IF(J49&lt;&gt;"",IF(J49&lt;K49,1))</f>
        <v>0</v>
      </c>
      <c r="BI49" s="1" t="b">
        <f>IF(K49&lt;&gt;"",IF(K49&lt;J49,1))</f>
        <v>0</v>
      </c>
      <c r="BJ49" s="1">
        <f>J49</f>
        <v>0</v>
      </c>
      <c r="BK49" s="1">
        <f>K49</f>
        <v>0</v>
      </c>
      <c r="BL49" s="1">
        <f>K49</f>
        <v>0</v>
      </c>
      <c r="BM49" s="1">
        <f>J49</f>
        <v>0</v>
      </c>
      <c r="BN49" s="1" t="str">
        <f>VLOOKUP(AE49,AF49:AJ57,2,0)</f>
        <v>jj</v>
      </c>
      <c r="BO49" s="1">
        <f>VLOOKUP(BN49,AG49:AT57,14,0)</f>
        <v>0</v>
      </c>
      <c r="BP49" s="1">
        <f>RANK(BO49,BO49:BO57)</f>
        <v>1</v>
      </c>
    </row>
    <row r="50" spans="2:68" x14ac:dyDescent="0.3">
      <c r="B50" s="5"/>
      <c r="F50" s="53" t="str">
        <f>AG53</f>
        <v>nn</v>
      </c>
      <c r="G50" s="53"/>
      <c r="H50" s="53"/>
      <c r="I50" s="53"/>
      <c r="J50" s="28"/>
      <c r="K50" s="28"/>
      <c r="L50" s="53" t="str">
        <f>AG56</f>
        <v>qq</v>
      </c>
      <c r="M50" s="53"/>
      <c r="N50" s="53"/>
      <c r="O50" s="53"/>
      <c r="Q50" s="45" t="str">
        <f>VLOOKUP(AE50,AF49:AJ57,2,0)</f>
        <v>kk</v>
      </c>
      <c r="R50" s="45"/>
      <c r="S50" s="45"/>
      <c r="T50" s="45"/>
      <c r="U50" s="27">
        <f>IF(BO50=BO49,BP49,BP50)</f>
        <v>1</v>
      </c>
      <c r="V50" s="28">
        <f>VLOOKUP(Q50,AG49:AS57,6,0)</f>
        <v>0</v>
      </c>
      <c r="W50" s="1">
        <f>VLOOKUP(Q50,AG49:AS57,7,0)</f>
        <v>0</v>
      </c>
      <c r="X50" s="1">
        <f>VLOOKUP(Q50,AG49:AS57,8,0)</f>
        <v>0</v>
      </c>
      <c r="Y50" s="1">
        <f>VLOOKUP(Q50,AG49:AS57,9,0)</f>
        <v>0</v>
      </c>
      <c r="Z50" s="1">
        <f>VLOOKUP(Q50,AG49:AS57,10,0)</f>
        <v>0</v>
      </c>
      <c r="AA50" s="1">
        <f>VLOOKUP(Q50,AG49:AS57,11,0)</f>
        <v>0</v>
      </c>
      <c r="AB50" s="1">
        <f>VLOOKUP(Q50,AG49:AS57,12,0)</f>
        <v>0</v>
      </c>
      <c r="AC50" s="1">
        <f>VLOOKUP(Q50,AG49:AS57,13,0)</f>
        <v>0</v>
      </c>
      <c r="AD50" s="6"/>
      <c r="AE50" s="1">
        <v>2</v>
      </c>
      <c r="AF50" s="1">
        <f t="shared" ref="AF50:AF57" si="35">AK50</f>
        <v>2</v>
      </c>
      <c r="AG50" s="44" t="str">
        <f>Equipes!E19</f>
        <v>kk</v>
      </c>
      <c r="AH50" s="44"/>
      <c r="AI50" s="44"/>
      <c r="AJ50" s="44"/>
      <c r="AK50" s="11">
        <f>RANK(AU50,AU49:AU57)</f>
        <v>2</v>
      </c>
      <c r="AL50" s="11">
        <f>SUMPRODUCT((F49:I84=AG50)*(AZ49:AZ84))+SUMPRODUCT((L49:O84=AG50)*(BA49:BA84))</f>
        <v>0</v>
      </c>
      <c r="AM50" s="11">
        <f>SUMPRODUCT((F49:I84=AG50)*(BB49:BB84))+SUMPRODUCT((L49:O84=AG50)*(BC49:BC84))</f>
        <v>0</v>
      </c>
      <c r="AN50" s="11">
        <f>SUMPRODUCT((F49:I84=AG50)*(BD49:BD84))+SUMPRODUCT((L49:O84=AG50)*(BE49:BE84))</f>
        <v>0</v>
      </c>
      <c r="AO50" s="11">
        <f>SUMPRODUCT((F49:I84=AG50)*(BF49:BF84))+SUMPRODUCT((L49:O84=AG50)*(BG49:BG84))</f>
        <v>0</v>
      </c>
      <c r="AP50" s="11">
        <f>SUMPRODUCT((F49:I84=AG50)*(BH49:BH84))+SUMPRODUCT((L49:O84=AG50)*(BI49:BI84))</f>
        <v>0</v>
      </c>
      <c r="AQ50" s="11">
        <f>SUMPRODUCT((F49:I84=AG50)*(BJ49:BJ84))+SUMPRODUCT((L49:O84=AG50)*(BK49:BK84))</f>
        <v>0</v>
      </c>
      <c r="AR50" s="11">
        <f>SUMPRODUCT((F49:I84=AG50)*(BL49:BL84))+SUMPRODUCT((L49:O84=AG50)*(BM49:BM84))</f>
        <v>0</v>
      </c>
      <c r="AS50" s="11">
        <f t="shared" ref="AS50:AS57" si="36">AQ50-AR50</f>
        <v>0</v>
      </c>
      <c r="AT50" s="1">
        <f t="shared" ref="AT50:AT57" si="37">SUM(AL50*1000+(AS50)/100+(AQ50)/1000)</f>
        <v>0</v>
      </c>
      <c r="AU50" s="1">
        <f>AT50+0.000008</f>
        <v>7.9999999999999996E-6</v>
      </c>
      <c r="AV50" s="1">
        <f t="shared" ref="AV50:AV84" si="38">E50</f>
        <v>0</v>
      </c>
      <c r="AW50" s="1">
        <f t="shared" ref="AW50:AW84" si="39">P50</f>
        <v>0</v>
      </c>
      <c r="AX50" s="1">
        <f>IF(J50="",0,IF(J50&gt;K50,Equipes!$J$16,IF('2 POULES DE 9'!J50='2 POULES DE 9'!K50,Equipes!$J$18,IF('2 POULES DE 9'!J50&lt;'2 POULES DE 9'!K50,Equipes!$J$20))))</f>
        <v>0</v>
      </c>
      <c r="AY50" s="1">
        <f>IF(K50="",0,IF(K50&gt;J50,Equipes!$J$16,IF('2 POULES DE 9'!K50='2 POULES DE 9'!J50,Equipes!$J$18,IF('2 POULES DE 9'!K50&lt;'2 POULES DE 9'!J50,Equipes!$J$20))))</f>
        <v>0</v>
      </c>
      <c r="AZ50" s="1">
        <f t="shared" ref="AZ50:AZ84" si="40">AX50-AV50</f>
        <v>0</v>
      </c>
      <c r="BA50" s="1">
        <f t="shared" ref="BA50:BA84" si="41">AY50-AW50</f>
        <v>0</v>
      </c>
      <c r="BB50" s="1">
        <f t="shared" ref="BB50:BB84" si="42">IF(J50="",0,1)</f>
        <v>0</v>
      </c>
      <c r="BC50" s="1">
        <f t="shared" ref="BC50:BC84" si="43">IF(K50="",0,1)</f>
        <v>0</v>
      </c>
      <c r="BD50" s="1" t="b">
        <f t="shared" ref="BD50:BD84" si="44">IF(J50&lt;&gt;"",IF(J50&gt;K50,1))</f>
        <v>0</v>
      </c>
      <c r="BE50" s="1" t="b">
        <f t="shared" ref="BE50:BE84" si="45">IF(K50&lt;&gt;"",IF(K50&gt;J50,1))</f>
        <v>0</v>
      </c>
      <c r="BF50" s="1" t="b">
        <f t="shared" ref="BF50:BF84" si="46">IF(J50&lt;&gt;"",IF(J50=K50,1))</f>
        <v>0</v>
      </c>
      <c r="BG50" s="1" t="b">
        <f t="shared" ref="BG50:BG84" si="47">IF(K50&lt;&gt;"",IF(K50=J50,1))</f>
        <v>0</v>
      </c>
      <c r="BH50" s="1" t="b">
        <f t="shared" ref="BH50:BH84" si="48">IF(J50&lt;&gt;"",IF(J50&lt;K50,1))</f>
        <v>0</v>
      </c>
      <c r="BI50" s="1" t="b">
        <f t="shared" ref="BI50:BI84" si="49">IF(K50&lt;&gt;"",IF(K50&lt;J50,1))</f>
        <v>0</v>
      </c>
      <c r="BJ50" s="1">
        <f t="shared" ref="BJ50:BJ84" si="50">J50</f>
        <v>0</v>
      </c>
      <c r="BK50" s="1">
        <f t="shared" ref="BK50:BK84" si="51">K50</f>
        <v>0</v>
      </c>
      <c r="BL50" s="1">
        <f t="shared" ref="BL50:BL84" si="52">K50</f>
        <v>0</v>
      </c>
      <c r="BM50" s="1">
        <f t="shared" ref="BM50:BM84" si="53">J50</f>
        <v>0</v>
      </c>
      <c r="BN50" s="1" t="str">
        <f>VLOOKUP(AE50,AF49:AJ57,2,0)</f>
        <v>kk</v>
      </c>
      <c r="BO50" s="1">
        <f>VLOOKUP(BN50,AG49:AT57,14,0)</f>
        <v>0</v>
      </c>
      <c r="BP50" s="1">
        <f>RANK(BO50,BO49:BO57)</f>
        <v>1</v>
      </c>
    </row>
    <row r="51" spans="2:68" x14ac:dyDescent="0.3">
      <c r="B51" s="5"/>
      <c r="F51" s="53" t="str">
        <f>AG55</f>
        <v>pp</v>
      </c>
      <c r="G51" s="53"/>
      <c r="H51" s="53"/>
      <c r="I51" s="53"/>
      <c r="J51" s="28"/>
      <c r="K51" s="28"/>
      <c r="L51" s="53" t="str">
        <f>AG54</f>
        <v>oo</v>
      </c>
      <c r="M51" s="53"/>
      <c r="N51" s="53"/>
      <c r="O51" s="53"/>
      <c r="Q51" s="45" t="str">
        <f>VLOOKUP(AE51,AF49:AJ57,2,0)</f>
        <v>ll</v>
      </c>
      <c r="R51" s="45"/>
      <c r="S51" s="45"/>
      <c r="T51" s="45"/>
      <c r="U51" s="27">
        <f t="shared" ref="U51:U57" si="54">IF(BO51=BO50,BP50,BP51)</f>
        <v>1</v>
      </c>
      <c r="V51" s="28">
        <f>VLOOKUP(Q51,AG49:AS57,6,0)</f>
        <v>0</v>
      </c>
      <c r="W51" s="1">
        <f>VLOOKUP(Q51,AG49:AS57,7,0)</f>
        <v>0</v>
      </c>
      <c r="X51" s="1">
        <f>VLOOKUP(Q51,AG49:AS57,8,0)</f>
        <v>0</v>
      </c>
      <c r="Y51" s="1">
        <f>VLOOKUP(Q51,AG49:AS57,9,0)</f>
        <v>0</v>
      </c>
      <c r="Z51" s="1">
        <f>VLOOKUP(Q51,AG49:AS57,10,0)</f>
        <v>0</v>
      </c>
      <c r="AA51" s="1">
        <f>VLOOKUP(Q51,AG49:AS57,11,0)</f>
        <v>0</v>
      </c>
      <c r="AB51" s="1">
        <f>VLOOKUP(Q51,AG49:AS57,12,0)</f>
        <v>0</v>
      </c>
      <c r="AC51" s="1">
        <f>VLOOKUP(Q51,AG49:AS57,13,0)</f>
        <v>0</v>
      </c>
      <c r="AD51" s="6"/>
      <c r="AE51" s="1">
        <v>3</v>
      </c>
      <c r="AF51" s="1">
        <f t="shared" si="35"/>
        <v>3</v>
      </c>
      <c r="AG51" s="44" t="str">
        <f>Equipes!E20</f>
        <v>ll</v>
      </c>
      <c r="AH51" s="44"/>
      <c r="AI51" s="44"/>
      <c r="AJ51" s="44"/>
      <c r="AK51" s="11">
        <f>RANK(AU51,AU49:AU57)</f>
        <v>3</v>
      </c>
      <c r="AL51" s="11">
        <f>SUMPRODUCT((F49:I84=AG51)*(AZ49:AZ84))+SUMPRODUCT((L49:O84=AG51)*(BA49:BA84))</f>
        <v>0</v>
      </c>
      <c r="AM51" s="11">
        <f>SUMPRODUCT((F49:I84=AG51)*(BB49:BB84))+SUMPRODUCT((L49:O84=AG51)*(BC49:BC84))</f>
        <v>0</v>
      </c>
      <c r="AN51" s="11">
        <f>SUMPRODUCT((F49:I84=AG51)*(BD49:BD84))+SUMPRODUCT((L49:O84=AG51)*(BE49:BE84))</f>
        <v>0</v>
      </c>
      <c r="AO51" s="11">
        <f>SUMPRODUCT((F49:I84=AG51)*(BF49:BF84))+SUMPRODUCT((L49:O84=AG51)*(BG49:BG84))</f>
        <v>0</v>
      </c>
      <c r="AP51" s="11">
        <f>SUMPRODUCT((F49:I84=AG51)*(BH49:BH84))+SUMPRODUCT((L49:O84=AG51)*(BI49:BI84))</f>
        <v>0</v>
      </c>
      <c r="AQ51" s="11">
        <f>SUMPRODUCT((F49:I84=AG51)*(BJ49:BJ84))+SUMPRODUCT((L49:O84=AG51)*(BK49:BK84))</f>
        <v>0</v>
      </c>
      <c r="AR51" s="11">
        <f>SUMPRODUCT((F49:I84=AG51)*(BL49:BL84))+SUMPRODUCT((L49:O84=AG51)*(BM49:BM84))</f>
        <v>0</v>
      </c>
      <c r="AS51" s="11">
        <f t="shared" si="36"/>
        <v>0</v>
      </c>
      <c r="AT51" s="1">
        <f t="shared" si="37"/>
        <v>0</v>
      </c>
      <c r="AU51" s="1">
        <f>AT51+0.000007</f>
        <v>6.9999999999999999E-6</v>
      </c>
      <c r="AV51" s="1">
        <f t="shared" si="38"/>
        <v>0</v>
      </c>
      <c r="AW51" s="1">
        <f t="shared" si="39"/>
        <v>0</v>
      </c>
      <c r="AX51" s="1">
        <f>IF(J51="",0,IF(J51&gt;K51,Equipes!$J$16,IF('2 POULES DE 9'!J51='2 POULES DE 9'!K51,Equipes!$J$18,IF('2 POULES DE 9'!J51&lt;'2 POULES DE 9'!K51,Equipes!$J$20))))</f>
        <v>0</v>
      </c>
      <c r="AY51" s="1">
        <f>IF(K51="",0,IF(K51&gt;J51,Equipes!$J$16,IF('2 POULES DE 9'!K51='2 POULES DE 9'!J51,Equipes!$J$18,IF('2 POULES DE 9'!K51&lt;'2 POULES DE 9'!J51,Equipes!$J$20))))</f>
        <v>0</v>
      </c>
      <c r="AZ51" s="1">
        <f t="shared" si="40"/>
        <v>0</v>
      </c>
      <c r="BA51" s="1">
        <f t="shared" si="41"/>
        <v>0</v>
      </c>
      <c r="BB51" s="1">
        <f t="shared" si="42"/>
        <v>0</v>
      </c>
      <c r="BC51" s="1">
        <f t="shared" si="43"/>
        <v>0</v>
      </c>
      <c r="BD51" s="1" t="b">
        <f t="shared" si="44"/>
        <v>0</v>
      </c>
      <c r="BE51" s="1" t="b">
        <f t="shared" si="45"/>
        <v>0</v>
      </c>
      <c r="BF51" s="1" t="b">
        <f t="shared" si="46"/>
        <v>0</v>
      </c>
      <c r="BG51" s="1" t="b">
        <f t="shared" si="47"/>
        <v>0</v>
      </c>
      <c r="BH51" s="1" t="b">
        <f t="shared" si="48"/>
        <v>0</v>
      </c>
      <c r="BI51" s="1" t="b">
        <f t="shared" si="49"/>
        <v>0</v>
      </c>
      <c r="BJ51" s="1">
        <f t="shared" si="50"/>
        <v>0</v>
      </c>
      <c r="BK51" s="1">
        <f t="shared" si="51"/>
        <v>0</v>
      </c>
      <c r="BL51" s="1">
        <f t="shared" si="52"/>
        <v>0</v>
      </c>
      <c r="BM51" s="1">
        <f t="shared" si="53"/>
        <v>0</v>
      </c>
      <c r="BN51" s="1" t="str">
        <f>VLOOKUP(AE51,AF49:AJ57,2,0)</f>
        <v>ll</v>
      </c>
      <c r="BO51" s="1">
        <f>VLOOKUP(BN51,AG49:AT57,14,0)</f>
        <v>0</v>
      </c>
      <c r="BP51" s="1">
        <f>RANK(BO51,BO49:BO57)</f>
        <v>1</v>
      </c>
    </row>
    <row r="52" spans="2:68" x14ac:dyDescent="0.3">
      <c r="B52" s="5"/>
      <c r="F52" s="53" t="str">
        <f>AG57</f>
        <v>rr</v>
      </c>
      <c r="G52" s="53"/>
      <c r="H52" s="53"/>
      <c r="I52" s="53"/>
      <c r="J52" s="28"/>
      <c r="K52" s="28"/>
      <c r="L52" s="53" t="str">
        <f>AG52</f>
        <v>mm</v>
      </c>
      <c r="M52" s="53"/>
      <c r="N52" s="53"/>
      <c r="O52" s="53"/>
      <c r="Q52" s="45" t="str">
        <f>VLOOKUP(AE52,AF49:AJ57,2,0)</f>
        <v>mm</v>
      </c>
      <c r="R52" s="45"/>
      <c r="S52" s="45"/>
      <c r="T52" s="45"/>
      <c r="U52" s="27">
        <f t="shared" si="54"/>
        <v>1</v>
      </c>
      <c r="V52" s="28">
        <f>VLOOKUP(Q52,AG49:AS57,6,0)</f>
        <v>0</v>
      </c>
      <c r="W52" s="1">
        <f>VLOOKUP(Q52,AG49:AS57,7,0)</f>
        <v>0</v>
      </c>
      <c r="X52" s="1">
        <f>VLOOKUP(Q52,AG49:AS57,8,0)</f>
        <v>0</v>
      </c>
      <c r="Y52" s="1">
        <f>VLOOKUP(Q52,AG49:AS57,9,0)</f>
        <v>0</v>
      </c>
      <c r="Z52" s="1">
        <f>VLOOKUP(Q52,AG49:AS57,10,0)</f>
        <v>0</v>
      </c>
      <c r="AA52" s="1">
        <f>VLOOKUP(Q52,AG49:AS57,11,0)</f>
        <v>0</v>
      </c>
      <c r="AB52" s="1">
        <f>VLOOKUP(Q52,AG49:AS57,12,0)</f>
        <v>0</v>
      </c>
      <c r="AC52" s="1">
        <f>VLOOKUP(Q52,AG49:AS57,13,0)</f>
        <v>0</v>
      </c>
      <c r="AD52" s="6"/>
      <c r="AE52" s="1">
        <v>4</v>
      </c>
      <c r="AF52" s="1">
        <f t="shared" si="35"/>
        <v>4</v>
      </c>
      <c r="AG52" s="44" t="str">
        <f>Equipes!E21</f>
        <v>mm</v>
      </c>
      <c r="AH52" s="44"/>
      <c r="AI52" s="44"/>
      <c r="AJ52" s="44"/>
      <c r="AK52" s="11">
        <f>RANK(AU52,AU49:AU57)</f>
        <v>4</v>
      </c>
      <c r="AL52" s="11">
        <f>SUMPRODUCT((F49:I84=AG52)*(AZ49:AZ84))+SUMPRODUCT((L49:O84=AG52)*(BA49:BA84))</f>
        <v>0</v>
      </c>
      <c r="AM52" s="11">
        <f>SUMPRODUCT((F49:I84=AG52)*(BB49:BB84))+SUMPRODUCT((L49:O84=AG52)*(BC49:BC84))</f>
        <v>0</v>
      </c>
      <c r="AN52" s="11">
        <f>SUMPRODUCT((F49:I84=AG52)*(BD49:BD84))+SUMPRODUCT((L49:O84=AG52)*(BE49:BE84))</f>
        <v>0</v>
      </c>
      <c r="AO52" s="11">
        <f>SUMPRODUCT((F49:I84=AG52)*(BF49:BF84))+SUMPRODUCT((L49:O84=AG52)*(BG49:BG84))</f>
        <v>0</v>
      </c>
      <c r="AP52" s="11">
        <f>SUMPRODUCT((F49:I84=AG52)*(BH49:BH84))+SUMPRODUCT((L49:O84=AG52)*(BI49:BI84))</f>
        <v>0</v>
      </c>
      <c r="AQ52" s="11">
        <f>SUMPRODUCT((F49:I84=AG52)*(BJ49:BJ84))+SUMPRODUCT((L49:O84=AG52)*(BK49:BK84))</f>
        <v>0</v>
      </c>
      <c r="AR52" s="11">
        <f>SUMPRODUCT((F49:I84=AG52)*(BL49:BL84))+SUMPRODUCT((L49:O84=AG52)*(BM49:BM84))</f>
        <v>0</v>
      </c>
      <c r="AS52" s="11">
        <f t="shared" si="36"/>
        <v>0</v>
      </c>
      <c r="AT52" s="1">
        <f t="shared" si="37"/>
        <v>0</v>
      </c>
      <c r="AU52" s="1">
        <f>AT52+0.000006</f>
        <v>6.0000000000000002E-6</v>
      </c>
      <c r="AV52" s="1">
        <f t="shared" si="38"/>
        <v>0</v>
      </c>
      <c r="AW52" s="1">
        <f t="shared" si="39"/>
        <v>0</v>
      </c>
      <c r="AX52" s="1">
        <f>IF(J52="",0,IF(J52&gt;K52,Equipes!$J$16,IF('2 POULES DE 9'!J52='2 POULES DE 9'!K52,Equipes!$J$18,IF('2 POULES DE 9'!J52&lt;'2 POULES DE 9'!K52,Equipes!$J$20))))</f>
        <v>0</v>
      </c>
      <c r="AY52" s="1">
        <f>IF(K52="",0,IF(K52&gt;J52,Equipes!$J$16,IF('2 POULES DE 9'!K52='2 POULES DE 9'!J52,Equipes!$J$18,IF('2 POULES DE 9'!K52&lt;'2 POULES DE 9'!J52,Equipes!$J$20))))</f>
        <v>0</v>
      </c>
      <c r="AZ52" s="1">
        <f t="shared" si="40"/>
        <v>0</v>
      </c>
      <c r="BA52" s="1">
        <f t="shared" si="41"/>
        <v>0</v>
      </c>
      <c r="BB52" s="1">
        <f t="shared" si="42"/>
        <v>0</v>
      </c>
      <c r="BC52" s="1">
        <f t="shared" si="43"/>
        <v>0</v>
      </c>
      <c r="BD52" s="1" t="b">
        <f t="shared" si="44"/>
        <v>0</v>
      </c>
      <c r="BE52" s="1" t="b">
        <f t="shared" si="45"/>
        <v>0</v>
      </c>
      <c r="BF52" s="1" t="b">
        <f t="shared" si="46"/>
        <v>0</v>
      </c>
      <c r="BG52" s="1" t="b">
        <f t="shared" si="47"/>
        <v>0</v>
      </c>
      <c r="BH52" s="1" t="b">
        <f t="shared" si="48"/>
        <v>0</v>
      </c>
      <c r="BI52" s="1" t="b">
        <f t="shared" si="49"/>
        <v>0</v>
      </c>
      <c r="BJ52" s="1">
        <f t="shared" si="50"/>
        <v>0</v>
      </c>
      <c r="BK52" s="1">
        <f t="shared" si="51"/>
        <v>0</v>
      </c>
      <c r="BL52" s="1">
        <f t="shared" si="52"/>
        <v>0</v>
      </c>
      <c r="BM52" s="1">
        <f t="shared" si="53"/>
        <v>0</v>
      </c>
      <c r="BN52" s="1" t="str">
        <f>VLOOKUP(AE52,AF49:AJ57,2,0)</f>
        <v>mm</v>
      </c>
      <c r="BO52" s="1">
        <f>VLOOKUP(BN52,AG49:AT57,14,0)</f>
        <v>0</v>
      </c>
      <c r="BP52" s="1">
        <f>RANK(BO52,BO49:BO57)</f>
        <v>1</v>
      </c>
    </row>
    <row r="53" spans="2:68" x14ac:dyDescent="0.3">
      <c r="B53" s="5"/>
      <c r="F53" s="53" t="str">
        <f>AG49</f>
        <v>jj</v>
      </c>
      <c r="G53" s="53"/>
      <c r="H53" s="53"/>
      <c r="I53" s="53"/>
      <c r="J53" s="28"/>
      <c r="K53" s="28"/>
      <c r="L53" s="53" t="str">
        <f>AG51</f>
        <v>ll</v>
      </c>
      <c r="M53" s="53"/>
      <c r="N53" s="53"/>
      <c r="O53" s="53"/>
      <c r="Q53" s="45" t="str">
        <f>VLOOKUP(AE53,AF49:AJ57,2,0)</f>
        <v>nn</v>
      </c>
      <c r="R53" s="45"/>
      <c r="S53" s="45"/>
      <c r="T53" s="45"/>
      <c r="U53" s="27">
        <f t="shared" si="54"/>
        <v>1</v>
      </c>
      <c r="V53" s="28">
        <f>VLOOKUP(Q53,AG49:AS57,6,0)</f>
        <v>0</v>
      </c>
      <c r="W53" s="1">
        <f>VLOOKUP(Q53,AG49:AS57,7,0)</f>
        <v>0</v>
      </c>
      <c r="X53" s="1">
        <f>VLOOKUP(Q53,AG49:AS57,8,0)</f>
        <v>0</v>
      </c>
      <c r="Y53" s="1">
        <f>VLOOKUP(Q53,AG49:AS57,9,0)</f>
        <v>0</v>
      </c>
      <c r="Z53" s="1">
        <f>VLOOKUP(Q53,AG49:AS57,10,0)</f>
        <v>0</v>
      </c>
      <c r="AA53" s="1">
        <f>VLOOKUP(Q53,AG49:AS57,11,0)</f>
        <v>0</v>
      </c>
      <c r="AB53" s="1">
        <f>VLOOKUP(Q53,AG49:AS57,12,0)</f>
        <v>0</v>
      </c>
      <c r="AC53" s="1">
        <f>VLOOKUP(Q53,AG49:AS57,13,0)</f>
        <v>0</v>
      </c>
      <c r="AD53" s="6"/>
      <c r="AE53" s="1">
        <v>5</v>
      </c>
      <c r="AF53" s="1">
        <f t="shared" si="35"/>
        <v>5</v>
      </c>
      <c r="AG53" s="44" t="str">
        <f>Equipes!E22</f>
        <v>nn</v>
      </c>
      <c r="AH53" s="44"/>
      <c r="AI53" s="44"/>
      <c r="AJ53" s="44"/>
      <c r="AK53" s="11">
        <f>RANK(AU53,AU49:AU57)</f>
        <v>5</v>
      </c>
      <c r="AL53" s="11">
        <f>SUMPRODUCT((F49:I84=AG53)*(AZ49:AZ84))+SUMPRODUCT((L49:O84=AG53)*(BA49:BA84))</f>
        <v>0</v>
      </c>
      <c r="AM53" s="11">
        <f>SUMPRODUCT((F49:I84=AG53)*(BB49:BB84))+SUMPRODUCT((L49:O84=AG53)*(BC49:BC84))</f>
        <v>0</v>
      </c>
      <c r="AN53" s="11">
        <f>SUMPRODUCT((F49:I84=AG53)*(BD49:BD84))+SUMPRODUCT((L49:O84=AG53)*(BE49:BE84))</f>
        <v>0</v>
      </c>
      <c r="AO53" s="11">
        <f>SUMPRODUCT((F49:I84=AG53)*(BF49:BF84))+SUMPRODUCT((L49:O84=AG53)*(BG49:BG84))</f>
        <v>0</v>
      </c>
      <c r="AP53" s="11">
        <f>SUMPRODUCT((F49:I84=AG53)*(BH49:BH84))+SUMPRODUCT((L49:O84=AG53)*(BI49:BI84))</f>
        <v>0</v>
      </c>
      <c r="AQ53" s="11">
        <f>SUMPRODUCT((F49:I84=AG53)*(BJ49:BJ84))+SUMPRODUCT((L49:O84=AG53)*(BK49:BK84))</f>
        <v>0</v>
      </c>
      <c r="AR53" s="11">
        <f>SUMPRODUCT((F49:I84=AG53)*(BL49:BL84))+SUMPRODUCT((L49:O84=AG53)*(BM49:BM84))</f>
        <v>0</v>
      </c>
      <c r="AS53" s="11">
        <f t="shared" si="36"/>
        <v>0</v>
      </c>
      <c r="AT53" s="1">
        <f t="shared" si="37"/>
        <v>0</v>
      </c>
      <c r="AU53" s="1">
        <f>AT53+0.000005</f>
        <v>5.0000000000000004E-6</v>
      </c>
      <c r="AV53" s="1">
        <f t="shared" si="38"/>
        <v>0</v>
      </c>
      <c r="AW53" s="1">
        <f t="shared" si="39"/>
        <v>0</v>
      </c>
      <c r="AX53" s="1">
        <f>IF(J53="",0,IF(J53&gt;K53,Equipes!$J$16,IF('2 POULES DE 9'!J53='2 POULES DE 9'!K53,Equipes!$J$18,IF('2 POULES DE 9'!J53&lt;'2 POULES DE 9'!K53,Equipes!$J$20))))</f>
        <v>0</v>
      </c>
      <c r="AY53" s="1">
        <f>IF(K53="",0,IF(K53&gt;J53,Equipes!$J$16,IF('2 POULES DE 9'!K53='2 POULES DE 9'!J53,Equipes!$J$18,IF('2 POULES DE 9'!K53&lt;'2 POULES DE 9'!J53,Equipes!$J$20))))</f>
        <v>0</v>
      </c>
      <c r="AZ53" s="1">
        <f t="shared" si="40"/>
        <v>0</v>
      </c>
      <c r="BA53" s="1">
        <f t="shared" si="41"/>
        <v>0</v>
      </c>
      <c r="BB53" s="1">
        <f t="shared" si="42"/>
        <v>0</v>
      </c>
      <c r="BC53" s="1">
        <f t="shared" si="43"/>
        <v>0</v>
      </c>
      <c r="BD53" s="1" t="b">
        <f t="shared" si="44"/>
        <v>0</v>
      </c>
      <c r="BE53" s="1" t="b">
        <f t="shared" si="45"/>
        <v>0</v>
      </c>
      <c r="BF53" s="1" t="b">
        <f t="shared" si="46"/>
        <v>0</v>
      </c>
      <c r="BG53" s="1" t="b">
        <f t="shared" si="47"/>
        <v>0</v>
      </c>
      <c r="BH53" s="1" t="b">
        <f t="shared" si="48"/>
        <v>0</v>
      </c>
      <c r="BI53" s="1" t="b">
        <f t="shared" si="49"/>
        <v>0</v>
      </c>
      <c r="BJ53" s="1">
        <f t="shared" si="50"/>
        <v>0</v>
      </c>
      <c r="BK53" s="1">
        <f t="shared" si="51"/>
        <v>0</v>
      </c>
      <c r="BL53" s="1">
        <f t="shared" si="52"/>
        <v>0</v>
      </c>
      <c r="BM53" s="1">
        <f t="shared" si="53"/>
        <v>0</v>
      </c>
      <c r="BN53" s="1" t="str">
        <f>VLOOKUP(AE53,AF49:AJ57,2,0)</f>
        <v>nn</v>
      </c>
      <c r="BO53" s="1">
        <f>VLOOKUP(BN53,AG49:AT57,14,0)</f>
        <v>0</v>
      </c>
      <c r="BP53" s="1">
        <f>RANK(BO53,BO49:BO57)</f>
        <v>1</v>
      </c>
    </row>
    <row r="54" spans="2:68" x14ac:dyDescent="0.3">
      <c r="B54" s="5"/>
      <c r="F54" s="53" t="str">
        <f>AG52</f>
        <v>mm</v>
      </c>
      <c r="G54" s="53"/>
      <c r="H54" s="53"/>
      <c r="I54" s="53"/>
      <c r="J54" s="28"/>
      <c r="K54" s="28"/>
      <c r="L54" s="53" t="str">
        <f>AG50</f>
        <v>kk</v>
      </c>
      <c r="M54" s="53"/>
      <c r="N54" s="53"/>
      <c r="O54" s="53"/>
      <c r="Q54" s="45" t="str">
        <f>VLOOKUP(AE54,AF49:AJ57,2,0)</f>
        <v>oo</v>
      </c>
      <c r="R54" s="45"/>
      <c r="S54" s="45"/>
      <c r="T54" s="45"/>
      <c r="U54" s="27">
        <f t="shared" si="54"/>
        <v>1</v>
      </c>
      <c r="V54" s="28">
        <f>VLOOKUP(Q54,AG49:AS57,6,0)</f>
        <v>0</v>
      </c>
      <c r="W54" s="1">
        <f>VLOOKUP(Q54,AG49:AS57,7,0)</f>
        <v>0</v>
      </c>
      <c r="X54" s="1">
        <f>VLOOKUP(Q54,AG49:AS57,8,0)</f>
        <v>0</v>
      </c>
      <c r="Y54" s="1">
        <f>VLOOKUP(Q54,AG49:AS57,9,0)</f>
        <v>0</v>
      </c>
      <c r="Z54" s="1">
        <f>VLOOKUP(Q54,AG49:AS57,10,0)</f>
        <v>0</v>
      </c>
      <c r="AA54" s="1">
        <f>VLOOKUP(Q54,AG49:AS57,11,0)</f>
        <v>0</v>
      </c>
      <c r="AB54" s="1">
        <f>VLOOKUP(Q54,AG49:AS57,12,0)</f>
        <v>0</v>
      </c>
      <c r="AC54" s="1">
        <f>VLOOKUP(Q54,AG49:AS57,13,0)</f>
        <v>0</v>
      </c>
      <c r="AD54" s="6"/>
      <c r="AE54" s="1">
        <v>6</v>
      </c>
      <c r="AF54" s="1">
        <f t="shared" si="35"/>
        <v>6</v>
      </c>
      <c r="AG54" s="44" t="str">
        <f>Equipes!E23</f>
        <v>oo</v>
      </c>
      <c r="AH54" s="44"/>
      <c r="AI54" s="44"/>
      <c r="AJ54" s="44"/>
      <c r="AK54" s="11">
        <f>RANK(AU54,AU49:AU57)</f>
        <v>6</v>
      </c>
      <c r="AL54" s="11">
        <f>SUMPRODUCT((F49:I84=AG54)*(AZ49:AZ84))+SUMPRODUCT((L49:O84=AG54)*(BA49:BA84))</f>
        <v>0</v>
      </c>
      <c r="AM54" s="11">
        <f>SUMPRODUCT((F49:I84=AG54)*(BB49:BB84))+SUMPRODUCT((L49:O84=AG54)*(BC49:BC84))</f>
        <v>0</v>
      </c>
      <c r="AN54" s="11">
        <f>SUMPRODUCT((F49:I84=AG54)*(BD49:BD84))+SUMPRODUCT((L49:O84=AG54)*(BE49:BE84))</f>
        <v>0</v>
      </c>
      <c r="AO54" s="11">
        <f>SUMPRODUCT((F49:I84=AG54)*(BF49:BF84))+SUMPRODUCT((L49:O84=AG54)*(BG49:BG84))</f>
        <v>0</v>
      </c>
      <c r="AP54" s="11">
        <f>SUMPRODUCT((F49:I84=AG54)*(BH49:BH84))+SUMPRODUCT((L49:O84=AG54)*(BI49:BI84))</f>
        <v>0</v>
      </c>
      <c r="AQ54" s="11">
        <f>SUMPRODUCT((F49:I84=AG54)*(BJ49:BJ84))+SUMPRODUCT((L49:O84=AG54)*(BK49:BK84))</f>
        <v>0</v>
      </c>
      <c r="AR54" s="11">
        <f>SUMPRODUCT((F49:I84=AG54)*(BL49:BL84))+SUMPRODUCT((L49:O84=AG54)*(BM49:BM84))</f>
        <v>0</v>
      </c>
      <c r="AS54" s="11">
        <f t="shared" si="36"/>
        <v>0</v>
      </c>
      <c r="AT54" s="1">
        <f t="shared" si="37"/>
        <v>0</v>
      </c>
      <c r="AU54" s="1">
        <f>AT54+0.000004</f>
        <v>3.9999999999999998E-6</v>
      </c>
      <c r="AV54" s="1">
        <f t="shared" si="38"/>
        <v>0</v>
      </c>
      <c r="AW54" s="1">
        <f t="shared" si="39"/>
        <v>0</v>
      </c>
      <c r="AX54" s="1">
        <f>IF(J54="",0,IF(J54&gt;K54,Equipes!$J$16,IF('2 POULES DE 9'!J54='2 POULES DE 9'!K54,Equipes!$J$18,IF('2 POULES DE 9'!J54&lt;'2 POULES DE 9'!K54,Equipes!$J$20))))</f>
        <v>0</v>
      </c>
      <c r="AY54" s="1">
        <f>IF(K54="",0,IF(K54&gt;J54,Equipes!$J$16,IF('2 POULES DE 9'!K54='2 POULES DE 9'!J54,Equipes!$J$18,IF('2 POULES DE 9'!K54&lt;'2 POULES DE 9'!J54,Equipes!$J$20))))</f>
        <v>0</v>
      </c>
      <c r="AZ54" s="1">
        <f t="shared" si="40"/>
        <v>0</v>
      </c>
      <c r="BA54" s="1">
        <f t="shared" si="41"/>
        <v>0</v>
      </c>
      <c r="BB54" s="1">
        <f t="shared" si="42"/>
        <v>0</v>
      </c>
      <c r="BC54" s="1">
        <f t="shared" si="43"/>
        <v>0</v>
      </c>
      <c r="BD54" s="1" t="b">
        <f t="shared" si="44"/>
        <v>0</v>
      </c>
      <c r="BE54" s="1" t="b">
        <f t="shared" si="45"/>
        <v>0</v>
      </c>
      <c r="BF54" s="1" t="b">
        <f t="shared" si="46"/>
        <v>0</v>
      </c>
      <c r="BG54" s="1" t="b">
        <f t="shared" si="47"/>
        <v>0</v>
      </c>
      <c r="BH54" s="1" t="b">
        <f t="shared" si="48"/>
        <v>0</v>
      </c>
      <c r="BI54" s="1" t="b">
        <f t="shared" si="49"/>
        <v>0</v>
      </c>
      <c r="BJ54" s="1">
        <f t="shared" si="50"/>
        <v>0</v>
      </c>
      <c r="BK54" s="1">
        <f t="shared" si="51"/>
        <v>0</v>
      </c>
      <c r="BL54" s="1">
        <f t="shared" si="52"/>
        <v>0</v>
      </c>
      <c r="BM54" s="1">
        <f t="shared" si="53"/>
        <v>0</v>
      </c>
      <c r="BN54" s="1" t="str">
        <f>VLOOKUP(AE54,AF49:AJ57,2,0)</f>
        <v>oo</v>
      </c>
      <c r="BO54" s="1">
        <f>VLOOKUP(BN54,AG49:AT57,14,0)</f>
        <v>0</v>
      </c>
      <c r="BP54" s="1">
        <f>RANK(BO54,BO49:BO57)</f>
        <v>1</v>
      </c>
    </row>
    <row r="55" spans="2:68" x14ac:dyDescent="0.3">
      <c r="B55" s="5"/>
      <c r="F55" s="53" t="str">
        <f>AG54</f>
        <v>oo</v>
      </c>
      <c r="G55" s="53"/>
      <c r="H55" s="53"/>
      <c r="I55" s="53"/>
      <c r="J55" s="28"/>
      <c r="K55" s="28"/>
      <c r="L55" s="53" t="str">
        <f>AG57</f>
        <v>rr</v>
      </c>
      <c r="M55" s="53"/>
      <c r="N55" s="53"/>
      <c r="O55" s="53"/>
      <c r="Q55" s="45" t="str">
        <f>VLOOKUP(AE55,AF49:AJ57,2,0)</f>
        <v>pp</v>
      </c>
      <c r="R55" s="45"/>
      <c r="S55" s="45"/>
      <c r="T55" s="45"/>
      <c r="U55" s="27">
        <f t="shared" si="54"/>
        <v>1</v>
      </c>
      <c r="V55" s="28">
        <f>VLOOKUP(Q55,AG49:AS57,6,0)</f>
        <v>0</v>
      </c>
      <c r="W55" s="1">
        <f>VLOOKUP(Q55,AG49:AS57,7,0)</f>
        <v>0</v>
      </c>
      <c r="X55" s="1">
        <f>VLOOKUP(Q55,AG49:AS57,8,0)</f>
        <v>0</v>
      </c>
      <c r="Y55" s="1">
        <f>VLOOKUP(Q55,AG49:AS57,9,0)</f>
        <v>0</v>
      </c>
      <c r="Z55" s="1">
        <f>VLOOKUP(Q55,AG49:AS57,10,0)</f>
        <v>0</v>
      </c>
      <c r="AA55" s="1">
        <f>VLOOKUP(Q55,AG49:AS57,11,0)</f>
        <v>0</v>
      </c>
      <c r="AB55" s="1">
        <f>VLOOKUP(Q55,AG49:AS57,12,0)</f>
        <v>0</v>
      </c>
      <c r="AC55" s="1">
        <f>VLOOKUP(Q55,AG49:AS57,13,0)</f>
        <v>0</v>
      </c>
      <c r="AD55" s="6"/>
      <c r="AE55" s="1">
        <v>7</v>
      </c>
      <c r="AF55" s="1">
        <f t="shared" si="35"/>
        <v>7</v>
      </c>
      <c r="AG55" s="44" t="str">
        <f>Equipes!E24</f>
        <v>pp</v>
      </c>
      <c r="AH55" s="44"/>
      <c r="AI55" s="44"/>
      <c r="AJ55" s="44"/>
      <c r="AK55" s="11">
        <f>RANK(AU55,AU49:AU57)</f>
        <v>7</v>
      </c>
      <c r="AL55" s="11">
        <f>SUMPRODUCT((F49:I84=AG55)*(AZ49:AZ84))+SUMPRODUCT((L49:O84=AG55)*(BA49:BA84))</f>
        <v>0</v>
      </c>
      <c r="AM55" s="11">
        <f>SUMPRODUCT((F49:I84=AG55)*(BB49:BB84))+SUMPRODUCT((L49:O84=AG55)*(BC49:BC84))</f>
        <v>0</v>
      </c>
      <c r="AN55" s="11">
        <f>SUMPRODUCT((F49:I84=AG55)*(BD49:BD84))+SUMPRODUCT((L49:O84=AG55)*(BE49:BE84))</f>
        <v>0</v>
      </c>
      <c r="AO55" s="11">
        <f>SUMPRODUCT((F49:I84=AG55)*(BF49:BF84))+SUMPRODUCT((L49:O84=AG55)*(BG49:BG84))</f>
        <v>0</v>
      </c>
      <c r="AP55" s="11">
        <f>SUMPRODUCT((F49:I84=AG55)*(BH49:BH84))+SUMPRODUCT((L49:O84=AG55)*(BI49:BI84))</f>
        <v>0</v>
      </c>
      <c r="AQ55" s="11">
        <f>SUMPRODUCT((F49:I84=AG55)*(BJ49:BJ84))+SUMPRODUCT((L49:O84=AG55)*(BK49:BK84))</f>
        <v>0</v>
      </c>
      <c r="AR55" s="11">
        <f>SUMPRODUCT((F49:I84=AG55)*(BL49:BL84))+SUMPRODUCT((L49:O84=AG55)*(BM49:BM84))</f>
        <v>0</v>
      </c>
      <c r="AS55" s="11">
        <f t="shared" si="36"/>
        <v>0</v>
      </c>
      <c r="AT55" s="1">
        <f t="shared" si="37"/>
        <v>0</v>
      </c>
      <c r="AU55" s="1">
        <f>AT55+0.000003</f>
        <v>3.0000000000000001E-6</v>
      </c>
      <c r="AV55" s="1">
        <f t="shared" si="38"/>
        <v>0</v>
      </c>
      <c r="AW55" s="1">
        <f t="shared" si="39"/>
        <v>0</v>
      </c>
      <c r="AX55" s="1">
        <f>IF(J55="",0,IF(J55&gt;K55,Equipes!$J$16,IF('2 POULES DE 9'!J55='2 POULES DE 9'!K55,Equipes!$J$18,IF('2 POULES DE 9'!J55&lt;'2 POULES DE 9'!K55,Equipes!$J$20))))</f>
        <v>0</v>
      </c>
      <c r="AY55" s="1">
        <f>IF(K55="",0,IF(K55&gt;J55,Equipes!$J$16,IF('2 POULES DE 9'!K55='2 POULES DE 9'!J55,Equipes!$J$18,IF('2 POULES DE 9'!K55&lt;'2 POULES DE 9'!J55,Equipes!$J$20))))</f>
        <v>0</v>
      </c>
      <c r="AZ55" s="1">
        <f t="shared" si="40"/>
        <v>0</v>
      </c>
      <c r="BA55" s="1">
        <f t="shared" si="41"/>
        <v>0</v>
      </c>
      <c r="BB55" s="1">
        <f t="shared" si="42"/>
        <v>0</v>
      </c>
      <c r="BC55" s="1">
        <f t="shared" si="43"/>
        <v>0</v>
      </c>
      <c r="BD55" s="1" t="b">
        <f t="shared" si="44"/>
        <v>0</v>
      </c>
      <c r="BE55" s="1" t="b">
        <f t="shared" si="45"/>
        <v>0</v>
      </c>
      <c r="BF55" s="1" t="b">
        <f t="shared" si="46"/>
        <v>0</v>
      </c>
      <c r="BG55" s="1" t="b">
        <f t="shared" si="47"/>
        <v>0</v>
      </c>
      <c r="BH55" s="1" t="b">
        <f t="shared" si="48"/>
        <v>0</v>
      </c>
      <c r="BI55" s="1" t="b">
        <f t="shared" si="49"/>
        <v>0</v>
      </c>
      <c r="BJ55" s="1">
        <f t="shared" si="50"/>
        <v>0</v>
      </c>
      <c r="BK55" s="1">
        <f t="shared" si="51"/>
        <v>0</v>
      </c>
      <c r="BL55" s="1">
        <f t="shared" si="52"/>
        <v>0</v>
      </c>
      <c r="BM55" s="1">
        <f t="shared" si="53"/>
        <v>0</v>
      </c>
      <c r="BN55" s="1" t="str">
        <f>VLOOKUP(AE55,AF49:AJ57,2,0)</f>
        <v>pp</v>
      </c>
      <c r="BO55" s="1">
        <f>VLOOKUP(BN55,AG49:AT57,14,0)</f>
        <v>0</v>
      </c>
      <c r="BP55" s="1">
        <f>RANK(BO55,BO49:BO57)</f>
        <v>1</v>
      </c>
    </row>
    <row r="56" spans="2:68" x14ac:dyDescent="0.3">
      <c r="B56" s="5"/>
      <c r="F56" s="53" t="str">
        <f>AG56</f>
        <v>qq</v>
      </c>
      <c r="G56" s="53"/>
      <c r="H56" s="53"/>
      <c r="I56" s="53"/>
      <c r="J56" s="28"/>
      <c r="K56" s="28"/>
      <c r="L56" s="53" t="str">
        <f>AG55</f>
        <v>pp</v>
      </c>
      <c r="M56" s="53"/>
      <c r="N56" s="53"/>
      <c r="O56" s="53"/>
      <c r="Q56" s="45" t="str">
        <f>VLOOKUP(AE56,AF49:AJ57,2,0)</f>
        <v>qq</v>
      </c>
      <c r="R56" s="45"/>
      <c r="S56" s="45"/>
      <c r="T56" s="45"/>
      <c r="U56" s="27">
        <f t="shared" si="54"/>
        <v>1</v>
      </c>
      <c r="V56" s="28">
        <f>VLOOKUP(Q56,AG49:AS57,6,0)</f>
        <v>0</v>
      </c>
      <c r="W56" s="1">
        <f>VLOOKUP(Q56,AG49:AS57,7,0)</f>
        <v>0</v>
      </c>
      <c r="X56" s="1">
        <f>VLOOKUP(Q56,AG49:AS57,8,0)</f>
        <v>0</v>
      </c>
      <c r="Y56" s="1">
        <f>VLOOKUP(Q56,AG49:AS57,9,0)</f>
        <v>0</v>
      </c>
      <c r="Z56" s="1">
        <f>VLOOKUP(Q56,AG49:AS57,10,0)</f>
        <v>0</v>
      </c>
      <c r="AA56" s="1">
        <f>VLOOKUP(Q56,AG49:AS57,11,0)</f>
        <v>0</v>
      </c>
      <c r="AB56" s="1">
        <f>VLOOKUP(Q56,AG49:AS57,12,0)</f>
        <v>0</v>
      </c>
      <c r="AC56" s="1">
        <f>VLOOKUP(Q56,AG49:AS57,13,0)</f>
        <v>0</v>
      </c>
      <c r="AD56" s="6"/>
      <c r="AE56" s="1">
        <v>8</v>
      </c>
      <c r="AF56" s="1">
        <f t="shared" si="35"/>
        <v>8</v>
      </c>
      <c r="AG56" s="44" t="str">
        <f>Equipes!E25</f>
        <v>qq</v>
      </c>
      <c r="AH56" s="44"/>
      <c r="AI56" s="44"/>
      <c r="AJ56" s="44"/>
      <c r="AK56" s="11">
        <f>RANK(AU56,AU49:AU57)</f>
        <v>8</v>
      </c>
      <c r="AL56" s="11">
        <f>SUMPRODUCT((F49:I84=AG56)*(AZ49:AZ84))+SUMPRODUCT((L49:O84=AG56)*(BA49:BA84))</f>
        <v>0</v>
      </c>
      <c r="AM56" s="11">
        <f>SUMPRODUCT((F49:I84=AG56)*(BB49:BB84))+SUMPRODUCT((L49:O84=AG56)*(BC49:BC84))</f>
        <v>0</v>
      </c>
      <c r="AN56" s="11">
        <f>SUMPRODUCT((F49:I84=AG56)*(BD49:BD84))+SUMPRODUCT((L49:O84=AG56)*(BE49:BE84))</f>
        <v>0</v>
      </c>
      <c r="AO56" s="11">
        <f>SUMPRODUCT((F49:I84=AG56)*(BF49:BF84))+SUMPRODUCT((L49:O84=AG56)*(BG49:BG84))</f>
        <v>0</v>
      </c>
      <c r="AP56" s="11">
        <f>SUMPRODUCT((F49:I84=AG56)*(BH49:BH84))+SUMPRODUCT((L49:O84=AG56)*(BI49:BI84))</f>
        <v>0</v>
      </c>
      <c r="AQ56" s="11">
        <f>SUMPRODUCT((F49:I84=AG56)*(BJ49:BJ84))+SUMPRODUCT((L49:O84=AG56)*(BK49:BK84))</f>
        <v>0</v>
      </c>
      <c r="AR56" s="11">
        <f>SUMPRODUCT((F49:I84=AG56)*(BL49:BL84))+SUMPRODUCT((L49:O84=AG56)*(BM49:BM84))</f>
        <v>0</v>
      </c>
      <c r="AS56" s="11">
        <f t="shared" si="36"/>
        <v>0</v>
      </c>
      <c r="AT56" s="1">
        <f t="shared" si="37"/>
        <v>0</v>
      </c>
      <c r="AU56" s="1">
        <f>AT56+0.000002</f>
        <v>1.9999999999999999E-6</v>
      </c>
      <c r="AV56" s="1">
        <f t="shared" si="38"/>
        <v>0</v>
      </c>
      <c r="AW56" s="1">
        <f t="shared" si="39"/>
        <v>0</v>
      </c>
      <c r="AX56" s="1">
        <f>IF(J56="",0,IF(J56&gt;K56,Equipes!$J$16,IF('2 POULES DE 9'!J56='2 POULES DE 9'!K56,Equipes!$J$18,IF('2 POULES DE 9'!J56&lt;'2 POULES DE 9'!K56,Equipes!$J$20))))</f>
        <v>0</v>
      </c>
      <c r="AY56" s="1">
        <f>IF(K56="",0,IF(K56&gt;J56,Equipes!$J$16,IF('2 POULES DE 9'!K56='2 POULES DE 9'!J56,Equipes!$J$18,IF('2 POULES DE 9'!K56&lt;'2 POULES DE 9'!J56,Equipes!$J$20))))</f>
        <v>0</v>
      </c>
      <c r="AZ56" s="1">
        <f t="shared" si="40"/>
        <v>0</v>
      </c>
      <c r="BA56" s="1">
        <f t="shared" si="41"/>
        <v>0</v>
      </c>
      <c r="BB56" s="1">
        <f t="shared" si="42"/>
        <v>0</v>
      </c>
      <c r="BC56" s="1">
        <f t="shared" si="43"/>
        <v>0</v>
      </c>
      <c r="BD56" s="1" t="b">
        <f t="shared" si="44"/>
        <v>0</v>
      </c>
      <c r="BE56" s="1" t="b">
        <f t="shared" si="45"/>
        <v>0</v>
      </c>
      <c r="BF56" s="1" t="b">
        <f t="shared" si="46"/>
        <v>0</v>
      </c>
      <c r="BG56" s="1" t="b">
        <f t="shared" si="47"/>
        <v>0</v>
      </c>
      <c r="BH56" s="1" t="b">
        <f t="shared" si="48"/>
        <v>0</v>
      </c>
      <c r="BI56" s="1" t="b">
        <f t="shared" si="49"/>
        <v>0</v>
      </c>
      <c r="BJ56" s="1">
        <f t="shared" si="50"/>
        <v>0</v>
      </c>
      <c r="BK56" s="1">
        <f t="shared" si="51"/>
        <v>0</v>
      </c>
      <c r="BL56" s="1">
        <f t="shared" si="52"/>
        <v>0</v>
      </c>
      <c r="BM56" s="1">
        <f t="shared" si="53"/>
        <v>0</v>
      </c>
      <c r="BN56" s="1" t="str">
        <f>VLOOKUP(AE56,AF49:AJ57,2,0)</f>
        <v>qq</v>
      </c>
      <c r="BO56" s="1">
        <f>VLOOKUP(BN56,AG49:AT57,14,0)</f>
        <v>0</v>
      </c>
      <c r="BP56" s="1">
        <f>RANK(BO56,BO49:BO57)</f>
        <v>1</v>
      </c>
    </row>
    <row r="57" spans="2:68" x14ac:dyDescent="0.3">
      <c r="B57" s="5"/>
      <c r="F57" s="53" t="str">
        <f>AG50</f>
        <v>kk</v>
      </c>
      <c r="G57" s="53"/>
      <c r="H57" s="53"/>
      <c r="I57" s="53"/>
      <c r="J57" s="28"/>
      <c r="K57" s="28"/>
      <c r="L57" s="53" t="str">
        <f>AG54</f>
        <v>oo</v>
      </c>
      <c r="M57" s="53"/>
      <c r="N57" s="53"/>
      <c r="O57" s="53"/>
      <c r="Q57" s="45" t="str">
        <f>VLOOKUP(AE57,AF49:AJ57,2,0)</f>
        <v>rr</v>
      </c>
      <c r="R57" s="45"/>
      <c r="S57" s="45"/>
      <c r="T57" s="45"/>
      <c r="U57" s="27">
        <f t="shared" si="54"/>
        <v>1</v>
      </c>
      <c r="V57" s="28">
        <f>VLOOKUP(Q57,AG49:AS57,6,0)</f>
        <v>0</v>
      </c>
      <c r="W57" s="1">
        <f>VLOOKUP(Q57,AG49:AS57,7,0)</f>
        <v>0</v>
      </c>
      <c r="X57" s="1">
        <f>VLOOKUP(Q57,AG49:AS57,8,0)</f>
        <v>0</v>
      </c>
      <c r="Y57" s="1">
        <f>VLOOKUP(Q57,AG49:AS57,9,0)</f>
        <v>0</v>
      </c>
      <c r="Z57" s="1">
        <f>VLOOKUP(Q57,AG49:AS57,10,0)</f>
        <v>0</v>
      </c>
      <c r="AA57" s="1">
        <f>VLOOKUP(Q57,AG49:AS57,11,0)</f>
        <v>0</v>
      </c>
      <c r="AB57" s="1">
        <f>VLOOKUP(Q57,AG49:AS57,12,0)</f>
        <v>0</v>
      </c>
      <c r="AC57" s="1">
        <f>VLOOKUP(Q57,AG49:AS57,13,0)</f>
        <v>0</v>
      </c>
      <c r="AD57" s="6"/>
      <c r="AE57" s="1">
        <v>9</v>
      </c>
      <c r="AF57" s="1">
        <f t="shared" si="35"/>
        <v>9</v>
      </c>
      <c r="AG57" s="44" t="str">
        <f>Equipes!E26</f>
        <v>rr</v>
      </c>
      <c r="AH57" s="44"/>
      <c r="AI57" s="44"/>
      <c r="AJ57" s="44"/>
      <c r="AK57" s="11">
        <f>RANK(AU57,AU49:AU57)</f>
        <v>9</v>
      </c>
      <c r="AL57" s="11">
        <f>SUMPRODUCT((F49:I84=AG57)*(AZ49:AZ84))+SUMPRODUCT((L49:O84=AG57)*(BA49:BA84))</f>
        <v>0</v>
      </c>
      <c r="AM57" s="11">
        <f>SUMPRODUCT((F49:I84=AG57)*(BB49:BB84))+SUMPRODUCT((L49:O84=AG57)*(BC49:BC84))</f>
        <v>0</v>
      </c>
      <c r="AN57" s="11">
        <f>SUMPRODUCT((F49:I84=AG57)*(BD49:BD84))+SUMPRODUCT((L49:O84=AG57)*(BE49:BE84))</f>
        <v>0</v>
      </c>
      <c r="AO57" s="11">
        <f>SUMPRODUCT((F49:I84=AG57)*(BF49:BF84))+SUMPRODUCT((L49:O84=AG57)*(BG49:BG84))</f>
        <v>0</v>
      </c>
      <c r="AP57" s="11">
        <f>SUMPRODUCT((F49:I84=AG57)*(BH49:BH84))+SUMPRODUCT((L49:O84=AG57)*(BI49:BI84))</f>
        <v>0</v>
      </c>
      <c r="AQ57" s="11">
        <f>SUMPRODUCT((F49:I84=AG57)*(BJ49:BJ84))+SUMPRODUCT((L49:O84=AG57)*(BK49:BK84))</f>
        <v>0</v>
      </c>
      <c r="AR57" s="11">
        <f>SUMPRODUCT((F49:I84=AG57)*(BL49:BL84))+SUMPRODUCT((L49:O84=AG57)*(BM49:BM84))</f>
        <v>0</v>
      </c>
      <c r="AS57" s="11">
        <f t="shared" si="36"/>
        <v>0</v>
      </c>
      <c r="AT57" s="1">
        <f t="shared" si="37"/>
        <v>0</v>
      </c>
      <c r="AU57" s="1">
        <f>AT57+0.000001</f>
        <v>9.9999999999999995E-7</v>
      </c>
      <c r="AV57" s="1">
        <f t="shared" si="38"/>
        <v>0</v>
      </c>
      <c r="AW57" s="1">
        <f t="shared" si="39"/>
        <v>0</v>
      </c>
      <c r="AX57" s="1">
        <f>IF(J57="",0,IF(J57&gt;K57,Equipes!$J$16,IF('2 POULES DE 9'!J57='2 POULES DE 9'!K57,Equipes!$J$18,IF('2 POULES DE 9'!J57&lt;'2 POULES DE 9'!K57,Equipes!$J$20))))</f>
        <v>0</v>
      </c>
      <c r="AY57" s="1">
        <f>IF(K57="",0,IF(K57&gt;J57,Equipes!$J$16,IF('2 POULES DE 9'!K57='2 POULES DE 9'!J57,Equipes!$J$18,IF('2 POULES DE 9'!K57&lt;'2 POULES DE 9'!J57,Equipes!$J$20))))</f>
        <v>0</v>
      </c>
      <c r="AZ57" s="1">
        <f t="shared" si="40"/>
        <v>0</v>
      </c>
      <c r="BA57" s="1">
        <f t="shared" si="41"/>
        <v>0</v>
      </c>
      <c r="BB57" s="1">
        <f t="shared" si="42"/>
        <v>0</v>
      </c>
      <c r="BC57" s="1">
        <f t="shared" si="43"/>
        <v>0</v>
      </c>
      <c r="BD57" s="1" t="b">
        <f t="shared" si="44"/>
        <v>0</v>
      </c>
      <c r="BE57" s="1" t="b">
        <f t="shared" si="45"/>
        <v>0</v>
      </c>
      <c r="BF57" s="1" t="b">
        <f t="shared" si="46"/>
        <v>0</v>
      </c>
      <c r="BG57" s="1" t="b">
        <f t="shared" si="47"/>
        <v>0</v>
      </c>
      <c r="BH57" s="1" t="b">
        <f t="shared" si="48"/>
        <v>0</v>
      </c>
      <c r="BI57" s="1" t="b">
        <f t="shared" si="49"/>
        <v>0</v>
      </c>
      <c r="BJ57" s="1">
        <f t="shared" si="50"/>
        <v>0</v>
      </c>
      <c r="BK57" s="1">
        <f t="shared" si="51"/>
        <v>0</v>
      </c>
      <c r="BL57" s="1">
        <f t="shared" si="52"/>
        <v>0</v>
      </c>
      <c r="BM57" s="1">
        <f t="shared" si="53"/>
        <v>0</v>
      </c>
      <c r="BN57" s="1" t="str">
        <f>VLOOKUP(AE57,AF49:AJ57,2,0)</f>
        <v>rr</v>
      </c>
      <c r="BO57" s="1">
        <f>VLOOKUP(BN57,AG49:AT57,14,0)</f>
        <v>0</v>
      </c>
      <c r="BP57" s="1">
        <f>RANK(BO57,BO49:BO57)</f>
        <v>1</v>
      </c>
    </row>
    <row r="58" spans="2:68" x14ac:dyDescent="0.3">
      <c r="B58" s="5"/>
      <c r="F58" s="53" t="str">
        <f>AG52</f>
        <v>mm</v>
      </c>
      <c r="G58" s="53"/>
      <c r="H58" s="53"/>
      <c r="I58" s="53"/>
      <c r="J58" s="28"/>
      <c r="K58" s="28"/>
      <c r="L58" s="53" t="str">
        <f>AG49</f>
        <v>jj</v>
      </c>
      <c r="M58" s="53"/>
      <c r="N58" s="53"/>
      <c r="O58" s="53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7"/>
      <c r="AV58" s="1">
        <f t="shared" si="38"/>
        <v>0</v>
      </c>
      <c r="AW58" s="1">
        <f t="shared" si="39"/>
        <v>0</v>
      </c>
      <c r="AX58" s="1">
        <f>IF(J58="",0,IF(J58&gt;K58,Equipes!$J$16,IF('2 POULES DE 9'!J58='2 POULES DE 9'!K58,Equipes!$J$18,IF('2 POULES DE 9'!J58&lt;'2 POULES DE 9'!K58,Equipes!$J$20))))</f>
        <v>0</v>
      </c>
      <c r="AY58" s="1">
        <f>IF(K58="",0,IF(K58&gt;J58,Equipes!$J$16,IF('2 POULES DE 9'!K58='2 POULES DE 9'!J58,Equipes!$J$18,IF('2 POULES DE 9'!K58&lt;'2 POULES DE 9'!J58,Equipes!$J$20))))</f>
        <v>0</v>
      </c>
      <c r="AZ58" s="1">
        <f t="shared" si="40"/>
        <v>0</v>
      </c>
      <c r="BA58" s="1">
        <f t="shared" si="41"/>
        <v>0</v>
      </c>
      <c r="BB58" s="1">
        <f t="shared" si="42"/>
        <v>0</v>
      </c>
      <c r="BC58" s="1">
        <f t="shared" si="43"/>
        <v>0</v>
      </c>
      <c r="BD58" s="1" t="b">
        <f t="shared" si="44"/>
        <v>0</v>
      </c>
      <c r="BE58" s="1" t="b">
        <f t="shared" si="45"/>
        <v>0</v>
      </c>
      <c r="BF58" s="1" t="b">
        <f t="shared" si="46"/>
        <v>0</v>
      </c>
      <c r="BG58" s="1" t="b">
        <f t="shared" si="47"/>
        <v>0</v>
      </c>
      <c r="BH58" s="1" t="b">
        <f t="shared" si="48"/>
        <v>0</v>
      </c>
      <c r="BI58" s="1" t="b">
        <f t="shared" si="49"/>
        <v>0</v>
      </c>
      <c r="BJ58" s="1">
        <f t="shared" si="50"/>
        <v>0</v>
      </c>
      <c r="BK58" s="1">
        <f t="shared" si="51"/>
        <v>0</v>
      </c>
      <c r="BL58" s="1">
        <f t="shared" si="52"/>
        <v>0</v>
      </c>
      <c r="BM58" s="1">
        <f t="shared" si="53"/>
        <v>0</v>
      </c>
    </row>
    <row r="59" spans="2:68" x14ac:dyDescent="0.3">
      <c r="B59" s="5"/>
      <c r="F59" s="53" t="str">
        <f>AG53</f>
        <v>nn</v>
      </c>
      <c r="G59" s="53"/>
      <c r="H59" s="53"/>
      <c r="I59" s="53"/>
      <c r="J59" s="28"/>
      <c r="K59" s="28"/>
      <c r="L59" s="53" t="str">
        <f>AG51</f>
        <v>ll</v>
      </c>
      <c r="M59" s="53"/>
      <c r="N59" s="53"/>
      <c r="O59" s="53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7"/>
      <c r="AV59" s="1">
        <f t="shared" si="38"/>
        <v>0</v>
      </c>
      <c r="AW59" s="1">
        <f t="shared" si="39"/>
        <v>0</v>
      </c>
      <c r="AX59" s="1">
        <f>IF(J59="",0,IF(J59&gt;K59,Equipes!$J$16,IF('2 POULES DE 9'!J59='2 POULES DE 9'!K59,Equipes!$J$18,IF('2 POULES DE 9'!J59&lt;'2 POULES DE 9'!K59,Equipes!$J$20))))</f>
        <v>0</v>
      </c>
      <c r="AY59" s="1">
        <f>IF(K59="",0,IF(K59&gt;J59,Equipes!$J$16,IF('2 POULES DE 9'!K59='2 POULES DE 9'!J59,Equipes!$J$18,IF('2 POULES DE 9'!K59&lt;'2 POULES DE 9'!J59,Equipes!$J$20))))</f>
        <v>0</v>
      </c>
      <c r="AZ59" s="1">
        <f t="shared" si="40"/>
        <v>0</v>
      </c>
      <c r="BA59" s="1">
        <f t="shared" si="41"/>
        <v>0</v>
      </c>
      <c r="BB59" s="1">
        <f t="shared" si="42"/>
        <v>0</v>
      </c>
      <c r="BC59" s="1">
        <f t="shared" si="43"/>
        <v>0</v>
      </c>
      <c r="BD59" s="1" t="b">
        <f t="shared" si="44"/>
        <v>0</v>
      </c>
      <c r="BE59" s="1" t="b">
        <f t="shared" si="45"/>
        <v>0</v>
      </c>
      <c r="BF59" s="1" t="b">
        <f t="shared" si="46"/>
        <v>0</v>
      </c>
      <c r="BG59" s="1" t="b">
        <f t="shared" si="47"/>
        <v>0</v>
      </c>
      <c r="BH59" s="1" t="b">
        <f t="shared" si="48"/>
        <v>0</v>
      </c>
      <c r="BI59" s="1" t="b">
        <f t="shared" si="49"/>
        <v>0</v>
      </c>
      <c r="BJ59" s="1">
        <f t="shared" si="50"/>
        <v>0</v>
      </c>
      <c r="BK59" s="1">
        <f t="shared" si="51"/>
        <v>0</v>
      </c>
      <c r="BL59" s="1">
        <f t="shared" si="52"/>
        <v>0</v>
      </c>
      <c r="BM59" s="1">
        <f t="shared" si="53"/>
        <v>0</v>
      </c>
    </row>
    <row r="60" spans="2:68" x14ac:dyDescent="0.3">
      <c r="B60" s="5"/>
      <c r="F60" s="53" t="str">
        <f>AG57</f>
        <v>rr</v>
      </c>
      <c r="G60" s="53"/>
      <c r="H60" s="53"/>
      <c r="I60" s="53"/>
      <c r="J60" s="28"/>
      <c r="K60" s="28"/>
      <c r="L60" s="53" t="str">
        <f>AG56</f>
        <v>qq</v>
      </c>
      <c r="M60" s="53"/>
      <c r="N60" s="53"/>
      <c r="O60" s="53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7"/>
      <c r="AV60" s="1">
        <f t="shared" si="38"/>
        <v>0</v>
      </c>
      <c r="AW60" s="1">
        <f t="shared" si="39"/>
        <v>0</v>
      </c>
      <c r="AX60" s="1">
        <f>IF(J60="",0,IF(J60&gt;K60,Equipes!$J$16,IF('2 POULES DE 9'!J60='2 POULES DE 9'!K60,Equipes!$J$18,IF('2 POULES DE 9'!J60&lt;'2 POULES DE 9'!K60,Equipes!$J$20))))</f>
        <v>0</v>
      </c>
      <c r="AY60" s="1">
        <f>IF(K60="",0,IF(K60&gt;J60,Equipes!$J$16,IF('2 POULES DE 9'!K60='2 POULES DE 9'!J60,Equipes!$J$18,IF('2 POULES DE 9'!K60&lt;'2 POULES DE 9'!J60,Equipes!$J$20))))</f>
        <v>0</v>
      </c>
      <c r="AZ60" s="1">
        <f t="shared" si="40"/>
        <v>0</v>
      </c>
      <c r="BA60" s="1">
        <f t="shared" si="41"/>
        <v>0</v>
      </c>
      <c r="BB60" s="1">
        <f t="shared" si="42"/>
        <v>0</v>
      </c>
      <c r="BC60" s="1">
        <f t="shared" si="43"/>
        <v>0</v>
      </c>
      <c r="BD60" s="1" t="b">
        <f t="shared" si="44"/>
        <v>0</v>
      </c>
      <c r="BE60" s="1" t="b">
        <f t="shared" si="45"/>
        <v>0</v>
      </c>
      <c r="BF60" s="1" t="b">
        <f t="shared" si="46"/>
        <v>0</v>
      </c>
      <c r="BG60" s="1" t="b">
        <f t="shared" si="47"/>
        <v>0</v>
      </c>
      <c r="BH60" s="1" t="b">
        <f t="shared" si="48"/>
        <v>0</v>
      </c>
      <c r="BI60" s="1" t="b">
        <f t="shared" si="49"/>
        <v>0</v>
      </c>
      <c r="BJ60" s="1">
        <f t="shared" si="50"/>
        <v>0</v>
      </c>
      <c r="BK60" s="1">
        <f t="shared" si="51"/>
        <v>0</v>
      </c>
      <c r="BL60" s="1">
        <f t="shared" si="52"/>
        <v>0</v>
      </c>
      <c r="BM60" s="1">
        <f t="shared" si="53"/>
        <v>0</v>
      </c>
    </row>
    <row r="61" spans="2:68" x14ac:dyDescent="0.3">
      <c r="B61" s="5"/>
      <c r="F61" s="53" t="str">
        <f>AG49</f>
        <v>jj</v>
      </c>
      <c r="G61" s="53"/>
      <c r="H61" s="53"/>
      <c r="I61" s="53"/>
      <c r="J61" s="28"/>
      <c r="K61" s="28"/>
      <c r="L61" s="53" t="str">
        <f>AG53</f>
        <v>nn</v>
      </c>
      <c r="M61" s="53"/>
      <c r="N61" s="53"/>
      <c r="O61" s="53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7"/>
      <c r="AV61" s="1">
        <f t="shared" si="38"/>
        <v>0</v>
      </c>
      <c r="AW61" s="1">
        <f t="shared" si="39"/>
        <v>0</v>
      </c>
      <c r="AX61" s="1">
        <f>IF(J61="",0,IF(J61&gt;K61,Equipes!$J$16,IF('2 POULES DE 9'!J61='2 POULES DE 9'!K61,Equipes!$J$18,IF('2 POULES DE 9'!J61&lt;'2 POULES DE 9'!K61,Equipes!$J$20))))</f>
        <v>0</v>
      </c>
      <c r="AY61" s="1">
        <f>IF(K61="",0,IF(K61&gt;J61,Equipes!$J$16,IF('2 POULES DE 9'!K61='2 POULES DE 9'!J61,Equipes!$J$18,IF('2 POULES DE 9'!K61&lt;'2 POULES DE 9'!J61,Equipes!$J$20))))</f>
        <v>0</v>
      </c>
      <c r="AZ61" s="1">
        <f t="shared" si="40"/>
        <v>0</v>
      </c>
      <c r="BA61" s="1">
        <f t="shared" si="41"/>
        <v>0</v>
      </c>
      <c r="BB61" s="1">
        <f t="shared" si="42"/>
        <v>0</v>
      </c>
      <c r="BC61" s="1">
        <f t="shared" si="43"/>
        <v>0</v>
      </c>
      <c r="BD61" s="1" t="b">
        <f t="shared" si="44"/>
        <v>0</v>
      </c>
      <c r="BE61" s="1" t="b">
        <f t="shared" si="45"/>
        <v>0</v>
      </c>
      <c r="BF61" s="1" t="b">
        <f t="shared" si="46"/>
        <v>0</v>
      </c>
      <c r="BG61" s="1" t="b">
        <f t="shared" si="47"/>
        <v>0</v>
      </c>
      <c r="BH61" s="1" t="b">
        <f t="shared" si="48"/>
        <v>0</v>
      </c>
      <c r="BI61" s="1" t="b">
        <f t="shared" si="49"/>
        <v>0</v>
      </c>
      <c r="BJ61" s="1">
        <f t="shared" si="50"/>
        <v>0</v>
      </c>
      <c r="BK61" s="1">
        <f t="shared" si="51"/>
        <v>0</v>
      </c>
      <c r="BL61" s="1">
        <f t="shared" si="52"/>
        <v>0</v>
      </c>
      <c r="BM61" s="1">
        <f t="shared" si="53"/>
        <v>0</v>
      </c>
    </row>
    <row r="62" spans="2:68" x14ac:dyDescent="0.3">
      <c r="B62" s="5"/>
      <c r="F62" s="53" t="str">
        <f>AG51</f>
        <v>ll</v>
      </c>
      <c r="G62" s="53"/>
      <c r="H62" s="53"/>
      <c r="I62" s="53"/>
      <c r="J62" s="28"/>
      <c r="K62" s="28"/>
      <c r="L62" s="53" t="str">
        <f>AG55</f>
        <v>pp</v>
      </c>
      <c r="M62" s="53"/>
      <c r="N62" s="53"/>
      <c r="O62" s="53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7"/>
      <c r="AV62" s="1">
        <f t="shared" si="38"/>
        <v>0</v>
      </c>
      <c r="AW62" s="1">
        <f t="shared" si="39"/>
        <v>0</v>
      </c>
      <c r="AX62" s="1">
        <f>IF(J62="",0,IF(J62&gt;K62,Equipes!$J$16,IF('2 POULES DE 9'!J62='2 POULES DE 9'!K62,Equipes!$J$18,IF('2 POULES DE 9'!J62&lt;'2 POULES DE 9'!K62,Equipes!$J$20))))</f>
        <v>0</v>
      </c>
      <c r="AY62" s="1">
        <f>IF(K62="",0,IF(K62&gt;J62,Equipes!$J$16,IF('2 POULES DE 9'!K62='2 POULES DE 9'!J62,Equipes!$J$18,IF('2 POULES DE 9'!K62&lt;'2 POULES DE 9'!J62,Equipes!$J$20))))</f>
        <v>0</v>
      </c>
      <c r="AZ62" s="1">
        <f t="shared" si="40"/>
        <v>0</v>
      </c>
      <c r="BA62" s="1">
        <f t="shared" si="41"/>
        <v>0</v>
      </c>
      <c r="BB62" s="1">
        <f t="shared" si="42"/>
        <v>0</v>
      </c>
      <c r="BC62" s="1">
        <f t="shared" si="43"/>
        <v>0</v>
      </c>
      <c r="BD62" s="1" t="b">
        <f t="shared" si="44"/>
        <v>0</v>
      </c>
      <c r="BE62" s="1" t="b">
        <f t="shared" si="45"/>
        <v>0</v>
      </c>
      <c r="BF62" s="1" t="b">
        <f t="shared" si="46"/>
        <v>0</v>
      </c>
      <c r="BG62" s="1" t="b">
        <f t="shared" si="47"/>
        <v>0</v>
      </c>
      <c r="BH62" s="1" t="b">
        <f t="shared" si="48"/>
        <v>0</v>
      </c>
      <c r="BI62" s="1" t="b">
        <f t="shared" si="49"/>
        <v>0</v>
      </c>
      <c r="BJ62" s="1">
        <f t="shared" si="50"/>
        <v>0</v>
      </c>
      <c r="BK62" s="1">
        <f t="shared" si="51"/>
        <v>0</v>
      </c>
      <c r="BL62" s="1">
        <f t="shared" si="52"/>
        <v>0</v>
      </c>
      <c r="BM62" s="1">
        <f t="shared" si="53"/>
        <v>0</v>
      </c>
    </row>
    <row r="63" spans="2:68" x14ac:dyDescent="0.3">
      <c r="B63" s="5"/>
      <c r="F63" s="53" t="str">
        <f>AG54</f>
        <v>oo</v>
      </c>
      <c r="G63" s="53"/>
      <c r="H63" s="53"/>
      <c r="I63" s="53"/>
      <c r="J63" s="28"/>
      <c r="K63" s="28"/>
      <c r="L63" s="53" t="str">
        <f>AG52</f>
        <v>mm</v>
      </c>
      <c r="M63" s="53"/>
      <c r="N63" s="53"/>
      <c r="O63" s="53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7"/>
      <c r="AV63" s="1">
        <f t="shared" si="38"/>
        <v>0</v>
      </c>
      <c r="AW63" s="1">
        <f t="shared" si="39"/>
        <v>0</v>
      </c>
      <c r="AX63" s="1">
        <f>IF(J63="",0,IF(J63&gt;K63,Equipes!$J$16,IF('2 POULES DE 9'!J63='2 POULES DE 9'!K63,Equipes!$J$18,IF('2 POULES DE 9'!J63&lt;'2 POULES DE 9'!K63,Equipes!$J$20))))</f>
        <v>0</v>
      </c>
      <c r="AY63" s="1">
        <f>IF(K63="",0,IF(K63&gt;J63,Equipes!$J$16,IF('2 POULES DE 9'!K63='2 POULES DE 9'!J63,Equipes!$J$18,IF('2 POULES DE 9'!K63&lt;'2 POULES DE 9'!J63,Equipes!$J$20))))</f>
        <v>0</v>
      </c>
      <c r="AZ63" s="1">
        <f t="shared" si="40"/>
        <v>0</v>
      </c>
      <c r="BA63" s="1">
        <f t="shared" si="41"/>
        <v>0</v>
      </c>
      <c r="BB63" s="1">
        <f t="shared" si="42"/>
        <v>0</v>
      </c>
      <c r="BC63" s="1">
        <f t="shared" si="43"/>
        <v>0</v>
      </c>
      <c r="BD63" s="1" t="b">
        <f t="shared" si="44"/>
        <v>0</v>
      </c>
      <c r="BE63" s="1" t="b">
        <f t="shared" si="45"/>
        <v>0</v>
      </c>
      <c r="BF63" s="1" t="b">
        <f t="shared" si="46"/>
        <v>0</v>
      </c>
      <c r="BG63" s="1" t="b">
        <f t="shared" si="47"/>
        <v>0</v>
      </c>
      <c r="BH63" s="1" t="b">
        <f t="shared" si="48"/>
        <v>0</v>
      </c>
      <c r="BI63" s="1" t="b">
        <f t="shared" si="49"/>
        <v>0</v>
      </c>
      <c r="BJ63" s="1">
        <f t="shared" si="50"/>
        <v>0</v>
      </c>
      <c r="BK63" s="1">
        <f t="shared" si="51"/>
        <v>0</v>
      </c>
      <c r="BL63" s="1">
        <f t="shared" si="52"/>
        <v>0</v>
      </c>
      <c r="BM63" s="1">
        <f t="shared" si="53"/>
        <v>0</v>
      </c>
    </row>
    <row r="64" spans="2:68" x14ac:dyDescent="0.3">
      <c r="B64" s="5"/>
      <c r="F64" s="53" t="str">
        <f>AG56</f>
        <v>qq</v>
      </c>
      <c r="G64" s="53"/>
      <c r="H64" s="53"/>
      <c r="I64" s="53"/>
      <c r="J64" s="28"/>
      <c r="K64" s="28"/>
      <c r="L64" s="53" t="str">
        <f>AG50</f>
        <v>kk</v>
      </c>
      <c r="M64" s="53"/>
      <c r="N64" s="53"/>
      <c r="O64" s="53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7"/>
      <c r="AV64" s="1">
        <f t="shared" si="38"/>
        <v>0</v>
      </c>
      <c r="AW64" s="1">
        <f t="shared" si="39"/>
        <v>0</v>
      </c>
      <c r="AX64" s="1">
        <f>IF(J64="",0,IF(J64&gt;K64,Equipes!$J$16,IF('2 POULES DE 9'!J64='2 POULES DE 9'!K64,Equipes!$J$18,IF('2 POULES DE 9'!J64&lt;'2 POULES DE 9'!K64,Equipes!$J$20))))</f>
        <v>0</v>
      </c>
      <c r="AY64" s="1">
        <f>IF(K64="",0,IF(K64&gt;J64,Equipes!$J$16,IF('2 POULES DE 9'!K64='2 POULES DE 9'!J64,Equipes!$J$18,IF('2 POULES DE 9'!K64&lt;'2 POULES DE 9'!J64,Equipes!$J$20))))</f>
        <v>0</v>
      </c>
      <c r="AZ64" s="1">
        <f t="shared" si="40"/>
        <v>0</v>
      </c>
      <c r="BA64" s="1">
        <f t="shared" si="41"/>
        <v>0</v>
      </c>
      <c r="BB64" s="1">
        <f t="shared" si="42"/>
        <v>0</v>
      </c>
      <c r="BC64" s="1">
        <f t="shared" si="43"/>
        <v>0</v>
      </c>
      <c r="BD64" s="1" t="b">
        <f t="shared" si="44"/>
        <v>0</v>
      </c>
      <c r="BE64" s="1" t="b">
        <f t="shared" si="45"/>
        <v>0</v>
      </c>
      <c r="BF64" s="1" t="b">
        <f t="shared" si="46"/>
        <v>0</v>
      </c>
      <c r="BG64" s="1" t="b">
        <f t="shared" si="47"/>
        <v>0</v>
      </c>
      <c r="BH64" s="1" t="b">
        <f t="shared" si="48"/>
        <v>0</v>
      </c>
      <c r="BI64" s="1" t="b">
        <f t="shared" si="49"/>
        <v>0</v>
      </c>
      <c r="BJ64" s="1">
        <f t="shared" si="50"/>
        <v>0</v>
      </c>
      <c r="BK64" s="1">
        <f t="shared" si="51"/>
        <v>0</v>
      </c>
      <c r="BL64" s="1">
        <f t="shared" si="52"/>
        <v>0</v>
      </c>
      <c r="BM64" s="1">
        <f t="shared" si="53"/>
        <v>0</v>
      </c>
    </row>
    <row r="65" spans="2:65" x14ac:dyDescent="0.3">
      <c r="B65" s="5"/>
      <c r="F65" s="53" t="str">
        <f>AG52</f>
        <v>mm</v>
      </c>
      <c r="G65" s="53"/>
      <c r="H65" s="53"/>
      <c r="I65" s="53"/>
      <c r="J65" s="28"/>
      <c r="K65" s="28"/>
      <c r="L65" s="53" t="str">
        <f>AG56</f>
        <v>qq</v>
      </c>
      <c r="M65" s="53"/>
      <c r="N65" s="53"/>
      <c r="O65" s="53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7"/>
      <c r="AV65" s="1">
        <f t="shared" si="38"/>
        <v>0</v>
      </c>
      <c r="AW65" s="1">
        <f t="shared" si="39"/>
        <v>0</v>
      </c>
      <c r="AX65" s="1">
        <f>IF(J65="",0,IF(J65&gt;K65,Equipes!$J$16,IF('2 POULES DE 9'!J65='2 POULES DE 9'!K65,Equipes!$J$18,IF('2 POULES DE 9'!J65&lt;'2 POULES DE 9'!K65,Equipes!$J$20))))</f>
        <v>0</v>
      </c>
      <c r="AY65" s="1">
        <f>IF(K65="",0,IF(K65&gt;J65,Equipes!$J$16,IF('2 POULES DE 9'!K65='2 POULES DE 9'!J65,Equipes!$J$18,IF('2 POULES DE 9'!K65&lt;'2 POULES DE 9'!J65,Equipes!$J$20))))</f>
        <v>0</v>
      </c>
      <c r="AZ65" s="1">
        <f t="shared" si="40"/>
        <v>0</v>
      </c>
      <c r="BA65" s="1">
        <f t="shared" si="41"/>
        <v>0</v>
      </c>
      <c r="BB65" s="1">
        <f t="shared" si="42"/>
        <v>0</v>
      </c>
      <c r="BC65" s="1">
        <f t="shared" si="43"/>
        <v>0</v>
      </c>
      <c r="BD65" s="1" t="b">
        <f t="shared" si="44"/>
        <v>0</v>
      </c>
      <c r="BE65" s="1" t="b">
        <f t="shared" si="45"/>
        <v>0</v>
      </c>
      <c r="BF65" s="1" t="b">
        <f t="shared" si="46"/>
        <v>0</v>
      </c>
      <c r="BG65" s="1" t="b">
        <f t="shared" si="47"/>
        <v>0</v>
      </c>
      <c r="BH65" s="1" t="b">
        <f t="shared" si="48"/>
        <v>0</v>
      </c>
      <c r="BI65" s="1" t="b">
        <f t="shared" si="49"/>
        <v>0</v>
      </c>
      <c r="BJ65" s="1">
        <f t="shared" si="50"/>
        <v>0</v>
      </c>
      <c r="BK65" s="1">
        <f t="shared" si="51"/>
        <v>0</v>
      </c>
      <c r="BL65" s="1">
        <f t="shared" si="52"/>
        <v>0</v>
      </c>
      <c r="BM65" s="1">
        <f t="shared" si="53"/>
        <v>0</v>
      </c>
    </row>
    <row r="66" spans="2:65" x14ac:dyDescent="0.3">
      <c r="B66" s="5"/>
      <c r="F66" s="53" t="str">
        <f>AG54</f>
        <v>oo</v>
      </c>
      <c r="G66" s="53"/>
      <c r="H66" s="53"/>
      <c r="I66" s="53"/>
      <c r="J66" s="28"/>
      <c r="K66" s="28"/>
      <c r="L66" s="53" t="str">
        <f>AG49</f>
        <v>jj</v>
      </c>
      <c r="M66" s="53"/>
      <c r="N66" s="53"/>
      <c r="O66" s="53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7"/>
      <c r="AV66" s="1">
        <f t="shared" si="38"/>
        <v>0</v>
      </c>
      <c r="AW66" s="1">
        <f t="shared" si="39"/>
        <v>0</v>
      </c>
      <c r="AX66" s="1">
        <f>IF(J66="",0,IF(J66&gt;K66,Equipes!$J$16,IF('2 POULES DE 9'!J66='2 POULES DE 9'!K66,Equipes!$J$18,IF('2 POULES DE 9'!J66&lt;'2 POULES DE 9'!K66,Equipes!$J$20))))</f>
        <v>0</v>
      </c>
      <c r="AY66" s="1">
        <f>IF(K66="",0,IF(K66&gt;J66,Equipes!$J$16,IF('2 POULES DE 9'!K66='2 POULES DE 9'!J66,Equipes!$J$18,IF('2 POULES DE 9'!K66&lt;'2 POULES DE 9'!J66,Equipes!$J$20))))</f>
        <v>0</v>
      </c>
      <c r="AZ66" s="1">
        <f t="shared" si="40"/>
        <v>0</v>
      </c>
      <c r="BA66" s="1">
        <f t="shared" si="41"/>
        <v>0</v>
      </c>
      <c r="BB66" s="1">
        <f t="shared" si="42"/>
        <v>0</v>
      </c>
      <c r="BC66" s="1">
        <f t="shared" si="43"/>
        <v>0</v>
      </c>
      <c r="BD66" s="1" t="b">
        <f t="shared" si="44"/>
        <v>0</v>
      </c>
      <c r="BE66" s="1" t="b">
        <f t="shared" si="45"/>
        <v>0</v>
      </c>
      <c r="BF66" s="1" t="b">
        <f t="shared" si="46"/>
        <v>0</v>
      </c>
      <c r="BG66" s="1" t="b">
        <f t="shared" si="47"/>
        <v>0</v>
      </c>
      <c r="BH66" s="1" t="b">
        <f t="shared" si="48"/>
        <v>0</v>
      </c>
      <c r="BI66" s="1" t="b">
        <f t="shared" si="49"/>
        <v>0</v>
      </c>
      <c r="BJ66" s="1">
        <f t="shared" si="50"/>
        <v>0</v>
      </c>
      <c r="BK66" s="1">
        <f t="shared" si="51"/>
        <v>0</v>
      </c>
      <c r="BL66" s="1">
        <f t="shared" si="52"/>
        <v>0</v>
      </c>
      <c r="BM66" s="1">
        <f t="shared" si="53"/>
        <v>0</v>
      </c>
    </row>
    <row r="67" spans="2:65" x14ac:dyDescent="0.3">
      <c r="B67" s="5"/>
      <c r="F67" s="53" t="str">
        <f>AG55</f>
        <v>pp</v>
      </c>
      <c r="G67" s="53"/>
      <c r="H67" s="53"/>
      <c r="I67" s="53"/>
      <c r="J67" s="28"/>
      <c r="K67" s="28"/>
      <c r="L67" s="53" t="str">
        <f>AG53</f>
        <v>nn</v>
      </c>
      <c r="M67" s="53"/>
      <c r="N67" s="53"/>
      <c r="O67" s="53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7"/>
      <c r="AV67" s="1">
        <f t="shared" si="38"/>
        <v>0</v>
      </c>
      <c r="AW67" s="1">
        <f t="shared" si="39"/>
        <v>0</v>
      </c>
      <c r="AX67" s="1">
        <f>IF(J67="",0,IF(J67&gt;K67,Equipes!$J$16,IF('2 POULES DE 9'!J67='2 POULES DE 9'!K67,Equipes!$J$18,IF('2 POULES DE 9'!J67&lt;'2 POULES DE 9'!K67,Equipes!$J$20))))</f>
        <v>0</v>
      </c>
      <c r="AY67" s="1">
        <f>IF(K67="",0,IF(K67&gt;J67,Equipes!$J$16,IF('2 POULES DE 9'!K67='2 POULES DE 9'!J67,Equipes!$J$18,IF('2 POULES DE 9'!K67&lt;'2 POULES DE 9'!J67,Equipes!$J$20))))</f>
        <v>0</v>
      </c>
      <c r="AZ67" s="1">
        <f t="shared" si="40"/>
        <v>0</v>
      </c>
      <c r="BA67" s="1">
        <f t="shared" si="41"/>
        <v>0</v>
      </c>
      <c r="BB67" s="1">
        <f t="shared" si="42"/>
        <v>0</v>
      </c>
      <c r="BC67" s="1">
        <f t="shared" si="43"/>
        <v>0</v>
      </c>
      <c r="BD67" s="1" t="b">
        <f t="shared" si="44"/>
        <v>0</v>
      </c>
      <c r="BE67" s="1" t="b">
        <f t="shared" si="45"/>
        <v>0</v>
      </c>
      <c r="BF67" s="1" t="b">
        <f t="shared" si="46"/>
        <v>0</v>
      </c>
      <c r="BG67" s="1" t="b">
        <f t="shared" si="47"/>
        <v>0</v>
      </c>
      <c r="BH67" s="1" t="b">
        <f t="shared" si="48"/>
        <v>0</v>
      </c>
      <c r="BI67" s="1" t="b">
        <f t="shared" si="49"/>
        <v>0</v>
      </c>
      <c r="BJ67" s="1">
        <f t="shared" si="50"/>
        <v>0</v>
      </c>
      <c r="BK67" s="1">
        <f t="shared" si="51"/>
        <v>0</v>
      </c>
      <c r="BL67" s="1">
        <f t="shared" si="52"/>
        <v>0</v>
      </c>
      <c r="BM67" s="1">
        <f t="shared" si="53"/>
        <v>0</v>
      </c>
    </row>
    <row r="68" spans="2:65" x14ac:dyDescent="0.3">
      <c r="B68" s="5"/>
      <c r="F68" s="53" t="str">
        <f>AG57</f>
        <v>rr</v>
      </c>
      <c r="G68" s="53"/>
      <c r="H68" s="53"/>
      <c r="I68" s="53"/>
      <c r="J68" s="28"/>
      <c r="K68" s="28"/>
      <c r="L68" s="53" t="str">
        <f>AG51</f>
        <v>ll</v>
      </c>
      <c r="M68" s="53"/>
      <c r="N68" s="53"/>
      <c r="O68" s="53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7"/>
      <c r="AV68" s="1">
        <f t="shared" si="38"/>
        <v>0</v>
      </c>
      <c r="AW68" s="1">
        <f t="shared" si="39"/>
        <v>0</v>
      </c>
      <c r="AX68" s="1">
        <f>IF(J68="",0,IF(J68&gt;K68,Equipes!$J$16,IF('2 POULES DE 9'!J68='2 POULES DE 9'!K68,Equipes!$J$18,IF('2 POULES DE 9'!J68&lt;'2 POULES DE 9'!K68,Equipes!$J$20))))</f>
        <v>0</v>
      </c>
      <c r="AY68" s="1">
        <f>IF(K68="",0,IF(K68&gt;J68,Equipes!$J$16,IF('2 POULES DE 9'!K68='2 POULES DE 9'!J68,Equipes!$J$18,IF('2 POULES DE 9'!K68&lt;'2 POULES DE 9'!J68,Equipes!$J$20))))</f>
        <v>0</v>
      </c>
      <c r="AZ68" s="1">
        <f t="shared" si="40"/>
        <v>0</v>
      </c>
      <c r="BA68" s="1">
        <f t="shared" si="41"/>
        <v>0</v>
      </c>
      <c r="BB68" s="1">
        <f t="shared" si="42"/>
        <v>0</v>
      </c>
      <c r="BC68" s="1">
        <f t="shared" si="43"/>
        <v>0</v>
      </c>
      <c r="BD68" s="1" t="b">
        <f t="shared" si="44"/>
        <v>0</v>
      </c>
      <c r="BE68" s="1" t="b">
        <f t="shared" si="45"/>
        <v>0</v>
      </c>
      <c r="BF68" s="1" t="b">
        <f t="shared" si="46"/>
        <v>0</v>
      </c>
      <c r="BG68" s="1" t="b">
        <f t="shared" si="47"/>
        <v>0</v>
      </c>
      <c r="BH68" s="1" t="b">
        <f t="shared" si="48"/>
        <v>0</v>
      </c>
      <c r="BI68" s="1" t="b">
        <f t="shared" si="49"/>
        <v>0</v>
      </c>
      <c r="BJ68" s="1">
        <f t="shared" si="50"/>
        <v>0</v>
      </c>
      <c r="BK68" s="1">
        <f t="shared" si="51"/>
        <v>0</v>
      </c>
      <c r="BL68" s="1">
        <f t="shared" si="52"/>
        <v>0</v>
      </c>
      <c r="BM68" s="1">
        <f t="shared" si="53"/>
        <v>0</v>
      </c>
    </row>
    <row r="69" spans="2:65" x14ac:dyDescent="0.3">
      <c r="B69" s="5"/>
      <c r="F69" s="53" t="str">
        <f>AG49</f>
        <v>jj</v>
      </c>
      <c r="G69" s="53"/>
      <c r="H69" s="53"/>
      <c r="I69" s="53"/>
      <c r="J69" s="28"/>
      <c r="K69" s="28"/>
      <c r="L69" s="53" t="str">
        <f>AG55</f>
        <v>pp</v>
      </c>
      <c r="M69" s="53"/>
      <c r="N69" s="53"/>
      <c r="O69" s="53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7"/>
      <c r="AV69" s="1">
        <f t="shared" si="38"/>
        <v>0</v>
      </c>
      <c r="AW69" s="1">
        <f t="shared" si="39"/>
        <v>0</v>
      </c>
      <c r="AX69" s="1">
        <f>IF(J69="",0,IF(J69&gt;K69,Equipes!$J$16,IF('2 POULES DE 9'!J69='2 POULES DE 9'!K69,Equipes!$J$18,IF('2 POULES DE 9'!J69&lt;'2 POULES DE 9'!K69,Equipes!$J$20))))</f>
        <v>0</v>
      </c>
      <c r="AY69" s="1">
        <f>IF(K69="",0,IF(K69&gt;J69,Equipes!$J$16,IF('2 POULES DE 9'!K69='2 POULES DE 9'!J69,Equipes!$J$18,IF('2 POULES DE 9'!K69&lt;'2 POULES DE 9'!J69,Equipes!$J$20))))</f>
        <v>0</v>
      </c>
      <c r="AZ69" s="1">
        <f t="shared" si="40"/>
        <v>0</v>
      </c>
      <c r="BA69" s="1">
        <f t="shared" si="41"/>
        <v>0</v>
      </c>
      <c r="BB69" s="1">
        <f t="shared" si="42"/>
        <v>0</v>
      </c>
      <c r="BC69" s="1">
        <f t="shared" si="43"/>
        <v>0</v>
      </c>
      <c r="BD69" s="1" t="b">
        <f t="shared" si="44"/>
        <v>0</v>
      </c>
      <c r="BE69" s="1" t="b">
        <f t="shared" si="45"/>
        <v>0</v>
      </c>
      <c r="BF69" s="1" t="b">
        <f t="shared" si="46"/>
        <v>0</v>
      </c>
      <c r="BG69" s="1" t="b">
        <f t="shared" si="47"/>
        <v>0</v>
      </c>
      <c r="BH69" s="1" t="b">
        <f t="shared" si="48"/>
        <v>0</v>
      </c>
      <c r="BI69" s="1" t="b">
        <f t="shared" si="49"/>
        <v>0</v>
      </c>
      <c r="BJ69" s="1">
        <f t="shared" si="50"/>
        <v>0</v>
      </c>
      <c r="BK69" s="1">
        <f t="shared" si="51"/>
        <v>0</v>
      </c>
      <c r="BL69" s="1">
        <f t="shared" si="52"/>
        <v>0</v>
      </c>
      <c r="BM69" s="1">
        <f t="shared" si="53"/>
        <v>0</v>
      </c>
    </row>
    <row r="70" spans="2:65" x14ac:dyDescent="0.3">
      <c r="B70" s="5"/>
      <c r="F70" s="53" t="str">
        <f>AG51</f>
        <v>ll</v>
      </c>
      <c r="G70" s="53"/>
      <c r="H70" s="53"/>
      <c r="I70" s="53"/>
      <c r="J70" s="28"/>
      <c r="K70" s="28"/>
      <c r="L70" s="53" t="str">
        <f>AG50</f>
        <v>kk</v>
      </c>
      <c r="M70" s="53"/>
      <c r="N70" s="53"/>
      <c r="O70" s="53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7"/>
      <c r="AV70" s="1">
        <f t="shared" si="38"/>
        <v>0</v>
      </c>
      <c r="AW70" s="1">
        <f t="shared" si="39"/>
        <v>0</v>
      </c>
      <c r="AX70" s="1">
        <f>IF(J70="",0,IF(J70&gt;K70,Equipes!$J$16,IF('2 POULES DE 9'!J70='2 POULES DE 9'!K70,Equipes!$J$18,IF('2 POULES DE 9'!J70&lt;'2 POULES DE 9'!K70,Equipes!$J$20))))</f>
        <v>0</v>
      </c>
      <c r="AY70" s="1">
        <f>IF(K70="",0,IF(K70&gt;J70,Equipes!$J$16,IF('2 POULES DE 9'!K70='2 POULES DE 9'!J70,Equipes!$J$18,IF('2 POULES DE 9'!K70&lt;'2 POULES DE 9'!J70,Equipes!$J$20))))</f>
        <v>0</v>
      </c>
      <c r="AZ70" s="1">
        <f t="shared" si="40"/>
        <v>0</v>
      </c>
      <c r="BA70" s="1">
        <f t="shared" si="41"/>
        <v>0</v>
      </c>
      <c r="BB70" s="1">
        <f t="shared" si="42"/>
        <v>0</v>
      </c>
      <c r="BC70" s="1">
        <f t="shared" si="43"/>
        <v>0</v>
      </c>
      <c r="BD70" s="1" t="b">
        <f t="shared" si="44"/>
        <v>0</v>
      </c>
      <c r="BE70" s="1" t="b">
        <f t="shared" si="45"/>
        <v>0</v>
      </c>
      <c r="BF70" s="1" t="b">
        <f t="shared" si="46"/>
        <v>0</v>
      </c>
      <c r="BG70" s="1" t="b">
        <f t="shared" si="47"/>
        <v>0</v>
      </c>
      <c r="BH70" s="1" t="b">
        <f t="shared" si="48"/>
        <v>0</v>
      </c>
      <c r="BI70" s="1" t="b">
        <f t="shared" si="49"/>
        <v>0</v>
      </c>
      <c r="BJ70" s="1">
        <f t="shared" si="50"/>
        <v>0</v>
      </c>
      <c r="BK70" s="1">
        <f t="shared" si="51"/>
        <v>0</v>
      </c>
      <c r="BL70" s="1">
        <f t="shared" si="52"/>
        <v>0</v>
      </c>
      <c r="BM70" s="1">
        <f t="shared" si="53"/>
        <v>0</v>
      </c>
    </row>
    <row r="71" spans="2:65" x14ac:dyDescent="0.3">
      <c r="B71" s="5"/>
      <c r="F71" s="53" t="str">
        <f>AG53</f>
        <v>nn</v>
      </c>
      <c r="G71" s="53"/>
      <c r="H71" s="53"/>
      <c r="I71" s="53"/>
      <c r="J71" s="28"/>
      <c r="K71" s="28"/>
      <c r="L71" s="53" t="str">
        <f>AG57</f>
        <v>rr</v>
      </c>
      <c r="M71" s="53"/>
      <c r="N71" s="53"/>
      <c r="O71" s="53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7"/>
      <c r="AV71" s="1">
        <f t="shared" si="38"/>
        <v>0</v>
      </c>
      <c r="AW71" s="1">
        <f t="shared" si="39"/>
        <v>0</v>
      </c>
      <c r="AX71" s="1">
        <f>IF(J71="",0,IF(J71&gt;K71,Equipes!$J$16,IF('2 POULES DE 9'!J71='2 POULES DE 9'!K71,Equipes!$J$18,IF('2 POULES DE 9'!J71&lt;'2 POULES DE 9'!K71,Equipes!$J$20))))</f>
        <v>0</v>
      </c>
      <c r="AY71" s="1">
        <f>IF(K71="",0,IF(K71&gt;J71,Equipes!$J$16,IF('2 POULES DE 9'!K71='2 POULES DE 9'!J71,Equipes!$J$18,IF('2 POULES DE 9'!K71&lt;'2 POULES DE 9'!J71,Equipes!$J$20))))</f>
        <v>0</v>
      </c>
      <c r="AZ71" s="1">
        <f t="shared" si="40"/>
        <v>0</v>
      </c>
      <c r="BA71" s="1">
        <f t="shared" si="41"/>
        <v>0</v>
      </c>
      <c r="BB71" s="1">
        <f t="shared" si="42"/>
        <v>0</v>
      </c>
      <c r="BC71" s="1">
        <f t="shared" si="43"/>
        <v>0</v>
      </c>
      <c r="BD71" s="1" t="b">
        <f t="shared" si="44"/>
        <v>0</v>
      </c>
      <c r="BE71" s="1" t="b">
        <f t="shared" si="45"/>
        <v>0</v>
      </c>
      <c r="BF71" s="1" t="b">
        <f t="shared" si="46"/>
        <v>0</v>
      </c>
      <c r="BG71" s="1" t="b">
        <f t="shared" si="47"/>
        <v>0</v>
      </c>
      <c r="BH71" s="1" t="b">
        <f t="shared" si="48"/>
        <v>0</v>
      </c>
      <c r="BI71" s="1" t="b">
        <f t="shared" si="49"/>
        <v>0</v>
      </c>
      <c r="BJ71" s="1">
        <f t="shared" si="50"/>
        <v>0</v>
      </c>
      <c r="BK71" s="1">
        <f t="shared" si="51"/>
        <v>0</v>
      </c>
      <c r="BL71" s="1">
        <f t="shared" si="52"/>
        <v>0</v>
      </c>
      <c r="BM71" s="1">
        <f t="shared" si="53"/>
        <v>0</v>
      </c>
    </row>
    <row r="72" spans="2:65" x14ac:dyDescent="0.3">
      <c r="B72" s="5"/>
      <c r="F72" s="53" t="str">
        <f>AG56</f>
        <v>qq</v>
      </c>
      <c r="G72" s="53"/>
      <c r="H72" s="53"/>
      <c r="I72" s="53"/>
      <c r="J72" s="28"/>
      <c r="K72" s="28"/>
      <c r="L72" s="53" t="str">
        <f>AG54</f>
        <v>oo</v>
      </c>
      <c r="M72" s="53"/>
      <c r="N72" s="53"/>
      <c r="O72" s="53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7"/>
      <c r="AV72" s="1">
        <f t="shared" si="38"/>
        <v>0</v>
      </c>
      <c r="AW72" s="1">
        <f t="shared" si="39"/>
        <v>0</v>
      </c>
      <c r="AX72" s="1">
        <f>IF(J72="",0,IF(J72&gt;K72,Equipes!$J$16,IF('2 POULES DE 9'!J72='2 POULES DE 9'!K72,Equipes!$J$18,IF('2 POULES DE 9'!J72&lt;'2 POULES DE 9'!K72,Equipes!$J$20))))</f>
        <v>0</v>
      </c>
      <c r="AY72" s="1">
        <f>IF(K72="",0,IF(K72&gt;J72,Equipes!$J$16,IF('2 POULES DE 9'!K72='2 POULES DE 9'!J72,Equipes!$J$18,IF('2 POULES DE 9'!K72&lt;'2 POULES DE 9'!J72,Equipes!$J$20))))</f>
        <v>0</v>
      </c>
      <c r="AZ72" s="1">
        <f t="shared" si="40"/>
        <v>0</v>
      </c>
      <c r="BA72" s="1">
        <f t="shared" si="41"/>
        <v>0</v>
      </c>
      <c r="BB72" s="1">
        <f t="shared" si="42"/>
        <v>0</v>
      </c>
      <c r="BC72" s="1">
        <f t="shared" si="43"/>
        <v>0</v>
      </c>
      <c r="BD72" s="1" t="b">
        <f t="shared" si="44"/>
        <v>0</v>
      </c>
      <c r="BE72" s="1" t="b">
        <f t="shared" si="45"/>
        <v>0</v>
      </c>
      <c r="BF72" s="1" t="b">
        <f t="shared" si="46"/>
        <v>0</v>
      </c>
      <c r="BG72" s="1" t="b">
        <f t="shared" si="47"/>
        <v>0</v>
      </c>
      <c r="BH72" s="1" t="b">
        <f t="shared" si="48"/>
        <v>0</v>
      </c>
      <c r="BI72" s="1" t="b">
        <f t="shared" si="49"/>
        <v>0</v>
      </c>
      <c r="BJ72" s="1">
        <f t="shared" si="50"/>
        <v>0</v>
      </c>
      <c r="BK72" s="1">
        <f t="shared" si="51"/>
        <v>0</v>
      </c>
      <c r="BL72" s="1">
        <f t="shared" si="52"/>
        <v>0</v>
      </c>
      <c r="BM72" s="1">
        <f t="shared" si="53"/>
        <v>0</v>
      </c>
    </row>
    <row r="73" spans="2:65" x14ac:dyDescent="0.3">
      <c r="B73" s="5"/>
      <c r="F73" s="53" t="str">
        <f>AG50</f>
        <v>kk</v>
      </c>
      <c r="G73" s="53"/>
      <c r="H73" s="53"/>
      <c r="I73" s="53"/>
      <c r="J73" s="28"/>
      <c r="K73" s="28"/>
      <c r="L73" s="53" t="str">
        <f>AG53</f>
        <v>nn</v>
      </c>
      <c r="M73" s="53"/>
      <c r="N73" s="53"/>
      <c r="O73" s="53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7"/>
      <c r="AV73" s="1">
        <f t="shared" si="38"/>
        <v>0</v>
      </c>
      <c r="AW73" s="1">
        <f t="shared" si="39"/>
        <v>0</v>
      </c>
      <c r="AX73" s="1">
        <f>IF(J73="",0,IF(J73&gt;K73,Equipes!$J$16,IF('2 POULES DE 9'!J73='2 POULES DE 9'!K73,Equipes!$J$18,IF('2 POULES DE 9'!J73&lt;'2 POULES DE 9'!K73,Equipes!$J$20))))</f>
        <v>0</v>
      </c>
      <c r="AY73" s="1">
        <f>IF(K73="",0,IF(K73&gt;J73,Equipes!$J$16,IF('2 POULES DE 9'!K73='2 POULES DE 9'!J73,Equipes!$J$18,IF('2 POULES DE 9'!K73&lt;'2 POULES DE 9'!J73,Equipes!$J$20))))</f>
        <v>0</v>
      </c>
      <c r="AZ73" s="1">
        <f t="shared" si="40"/>
        <v>0</v>
      </c>
      <c r="BA73" s="1">
        <f t="shared" si="41"/>
        <v>0</v>
      </c>
      <c r="BB73" s="1">
        <f t="shared" si="42"/>
        <v>0</v>
      </c>
      <c r="BC73" s="1">
        <f t="shared" si="43"/>
        <v>0</v>
      </c>
      <c r="BD73" s="1" t="b">
        <f t="shared" si="44"/>
        <v>0</v>
      </c>
      <c r="BE73" s="1" t="b">
        <f t="shared" si="45"/>
        <v>0</v>
      </c>
      <c r="BF73" s="1" t="b">
        <f t="shared" si="46"/>
        <v>0</v>
      </c>
      <c r="BG73" s="1" t="b">
        <f t="shared" si="47"/>
        <v>0</v>
      </c>
      <c r="BH73" s="1" t="b">
        <f t="shared" si="48"/>
        <v>0</v>
      </c>
      <c r="BI73" s="1" t="b">
        <f t="shared" si="49"/>
        <v>0</v>
      </c>
      <c r="BJ73" s="1">
        <f t="shared" si="50"/>
        <v>0</v>
      </c>
      <c r="BK73" s="1">
        <f t="shared" si="51"/>
        <v>0</v>
      </c>
      <c r="BL73" s="1">
        <f t="shared" si="52"/>
        <v>0</v>
      </c>
      <c r="BM73" s="1">
        <f t="shared" si="53"/>
        <v>0</v>
      </c>
    </row>
    <row r="74" spans="2:65" x14ac:dyDescent="0.3">
      <c r="B74" s="5"/>
      <c r="F74" s="53" t="str">
        <f>AG52</f>
        <v>mm</v>
      </c>
      <c r="G74" s="53"/>
      <c r="H74" s="53"/>
      <c r="I74" s="53"/>
      <c r="J74" s="28"/>
      <c r="K74" s="28"/>
      <c r="L74" s="53" t="str">
        <f>AG51</f>
        <v>ll</v>
      </c>
      <c r="M74" s="53"/>
      <c r="N74" s="53"/>
      <c r="O74" s="53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7"/>
      <c r="AV74" s="1">
        <f t="shared" si="38"/>
        <v>0</v>
      </c>
      <c r="AW74" s="1">
        <f t="shared" si="39"/>
        <v>0</v>
      </c>
      <c r="AX74" s="1">
        <f>IF(J74="",0,IF(J74&gt;K74,Equipes!$J$16,IF('2 POULES DE 9'!J74='2 POULES DE 9'!K74,Equipes!$J$18,IF('2 POULES DE 9'!J74&lt;'2 POULES DE 9'!K74,Equipes!$J$20))))</f>
        <v>0</v>
      </c>
      <c r="AY74" s="1">
        <f>IF(K74="",0,IF(K74&gt;J74,Equipes!$J$16,IF('2 POULES DE 9'!K74='2 POULES DE 9'!J74,Equipes!$J$18,IF('2 POULES DE 9'!K74&lt;'2 POULES DE 9'!J74,Equipes!$J$20))))</f>
        <v>0</v>
      </c>
      <c r="AZ74" s="1">
        <f t="shared" si="40"/>
        <v>0</v>
      </c>
      <c r="BA74" s="1">
        <f t="shared" si="41"/>
        <v>0</v>
      </c>
      <c r="BB74" s="1">
        <f t="shared" si="42"/>
        <v>0</v>
      </c>
      <c r="BC74" s="1">
        <f t="shared" si="43"/>
        <v>0</v>
      </c>
      <c r="BD74" s="1" t="b">
        <f t="shared" si="44"/>
        <v>0</v>
      </c>
      <c r="BE74" s="1" t="b">
        <f t="shared" si="45"/>
        <v>0</v>
      </c>
      <c r="BF74" s="1" t="b">
        <f t="shared" si="46"/>
        <v>0</v>
      </c>
      <c r="BG74" s="1" t="b">
        <f t="shared" si="47"/>
        <v>0</v>
      </c>
      <c r="BH74" s="1" t="b">
        <f t="shared" si="48"/>
        <v>0</v>
      </c>
      <c r="BI74" s="1" t="b">
        <f t="shared" si="49"/>
        <v>0</v>
      </c>
      <c r="BJ74" s="1">
        <f t="shared" si="50"/>
        <v>0</v>
      </c>
      <c r="BK74" s="1">
        <f t="shared" si="51"/>
        <v>0</v>
      </c>
      <c r="BL74" s="1">
        <f t="shared" si="52"/>
        <v>0</v>
      </c>
      <c r="BM74" s="1">
        <f t="shared" si="53"/>
        <v>0</v>
      </c>
    </row>
    <row r="75" spans="2:65" x14ac:dyDescent="0.3">
      <c r="B75" s="5"/>
      <c r="F75" s="53" t="str">
        <f>AG56</f>
        <v>qq</v>
      </c>
      <c r="G75" s="53"/>
      <c r="H75" s="53"/>
      <c r="I75" s="53"/>
      <c r="J75" s="28"/>
      <c r="K75" s="28"/>
      <c r="L75" s="53" t="str">
        <f>AG49</f>
        <v>jj</v>
      </c>
      <c r="M75" s="53"/>
      <c r="N75" s="53"/>
      <c r="O75" s="53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7"/>
      <c r="AV75" s="1">
        <f t="shared" si="38"/>
        <v>0</v>
      </c>
      <c r="AW75" s="1">
        <f t="shared" si="39"/>
        <v>0</v>
      </c>
      <c r="AX75" s="1">
        <f>IF(J75="",0,IF(J75&gt;K75,Equipes!$J$16,IF('2 POULES DE 9'!J75='2 POULES DE 9'!K75,Equipes!$J$18,IF('2 POULES DE 9'!J75&lt;'2 POULES DE 9'!K75,Equipes!$J$20))))</f>
        <v>0</v>
      </c>
      <c r="AY75" s="1">
        <f>IF(K75="",0,IF(K75&gt;J75,Equipes!$J$16,IF('2 POULES DE 9'!K75='2 POULES DE 9'!J75,Equipes!$J$18,IF('2 POULES DE 9'!K75&lt;'2 POULES DE 9'!J75,Equipes!$J$20))))</f>
        <v>0</v>
      </c>
      <c r="AZ75" s="1">
        <f t="shared" si="40"/>
        <v>0</v>
      </c>
      <c r="BA75" s="1">
        <f t="shared" si="41"/>
        <v>0</v>
      </c>
      <c r="BB75" s="1">
        <f t="shared" si="42"/>
        <v>0</v>
      </c>
      <c r="BC75" s="1">
        <f t="shared" si="43"/>
        <v>0</v>
      </c>
      <c r="BD75" s="1" t="b">
        <f t="shared" si="44"/>
        <v>0</v>
      </c>
      <c r="BE75" s="1" t="b">
        <f t="shared" si="45"/>
        <v>0</v>
      </c>
      <c r="BF75" s="1" t="b">
        <f t="shared" si="46"/>
        <v>0</v>
      </c>
      <c r="BG75" s="1" t="b">
        <f t="shared" si="47"/>
        <v>0</v>
      </c>
      <c r="BH75" s="1" t="b">
        <f t="shared" si="48"/>
        <v>0</v>
      </c>
      <c r="BI75" s="1" t="b">
        <f t="shared" si="49"/>
        <v>0</v>
      </c>
      <c r="BJ75" s="1">
        <f t="shared" si="50"/>
        <v>0</v>
      </c>
      <c r="BK75" s="1">
        <f t="shared" si="51"/>
        <v>0</v>
      </c>
      <c r="BL75" s="1">
        <f t="shared" si="52"/>
        <v>0</v>
      </c>
      <c r="BM75" s="1">
        <f t="shared" si="53"/>
        <v>0</v>
      </c>
    </row>
    <row r="76" spans="2:65" x14ac:dyDescent="0.3">
      <c r="B76" s="5"/>
      <c r="F76" s="53" t="str">
        <f>AG57</f>
        <v>rr</v>
      </c>
      <c r="G76" s="53"/>
      <c r="H76" s="53"/>
      <c r="I76" s="53"/>
      <c r="J76" s="28"/>
      <c r="K76" s="28"/>
      <c r="L76" s="53" t="str">
        <f>AG55</f>
        <v>pp</v>
      </c>
      <c r="M76" s="53"/>
      <c r="N76" s="53"/>
      <c r="O76" s="53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7"/>
      <c r="AV76" s="1">
        <f t="shared" si="38"/>
        <v>0</v>
      </c>
      <c r="AW76" s="1">
        <f t="shared" si="39"/>
        <v>0</v>
      </c>
      <c r="AX76" s="1">
        <f>IF(J76="",0,IF(J76&gt;K76,Equipes!$J$16,IF('2 POULES DE 9'!J76='2 POULES DE 9'!K76,Equipes!$J$18,IF('2 POULES DE 9'!J76&lt;'2 POULES DE 9'!K76,Equipes!$J$20))))</f>
        <v>0</v>
      </c>
      <c r="AY76" s="1">
        <f>IF(K76="",0,IF(K76&gt;J76,Equipes!$J$16,IF('2 POULES DE 9'!K76='2 POULES DE 9'!J76,Equipes!$J$18,IF('2 POULES DE 9'!K76&lt;'2 POULES DE 9'!J76,Equipes!$J$20))))</f>
        <v>0</v>
      </c>
      <c r="AZ76" s="1">
        <f t="shared" si="40"/>
        <v>0</v>
      </c>
      <c r="BA76" s="1">
        <f t="shared" si="41"/>
        <v>0</v>
      </c>
      <c r="BB76" s="1">
        <f t="shared" si="42"/>
        <v>0</v>
      </c>
      <c r="BC76" s="1">
        <f t="shared" si="43"/>
        <v>0</v>
      </c>
      <c r="BD76" s="1" t="b">
        <f t="shared" si="44"/>
        <v>0</v>
      </c>
      <c r="BE76" s="1" t="b">
        <f t="shared" si="45"/>
        <v>0</v>
      </c>
      <c r="BF76" s="1" t="b">
        <f t="shared" si="46"/>
        <v>0</v>
      </c>
      <c r="BG76" s="1" t="b">
        <f t="shared" si="47"/>
        <v>0</v>
      </c>
      <c r="BH76" s="1" t="b">
        <f t="shared" si="48"/>
        <v>0</v>
      </c>
      <c r="BI76" s="1" t="b">
        <f t="shared" si="49"/>
        <v>0</v>
      </c>
      <c r="BJ76" s="1">
        <f t="shared" si="50"/>
        <v>0</v>
      </c>
      <c r="BK76" s="1">
        <f t="shared" si="51"/>
        <v>0</v>
      </c>
      <c r="BL76" s="1">
        <f t="shared" si="52"/>
        <v>0</v>
      </c>
      <c r="BM76" s="1">
        <f t="shared" si="53"/>
        <v>0</v>
      </c>
    </row>
    <row r="77" spans="2:65" x14ac:dyDescent="0.3">
      <c r="B77" s="5"/>
      <c r="F77" s="53" t="str">
        <f>AG49</f>
        <v>jj</v>
      </c>
      <c r="G77" s="53"/>
      <c r="H77" s="53"/>
      <c r="I77" s="53"/>
      <c r="J77" s="28"/>
      <c r="K77" s="28"/>
      <c r="L77" s="53" t="str">
        <f>AG57</f>
        <v>rr</v>
      </c>
      <c r="M77" s="53"/>
      <c r="N77" s="53"/>
      <c r="O77" s="53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7"/>
      <c r="AV77" s="1">
        <f t="shared" si="38"/>
        <v>0</v>
      </c>
      <c r="AW77" s="1">
        <f t="shared" si="39"/>
        <v>0</v>
      </c>
      <c r="AX77" s="1">
        <f>IF(J77="",0,IF(J77&gt;K77,Equipes!$J$16,IF('2 POULES DE 9'!J77='2 POULES DE 9'!K77,Equipes!$J$18,IF('2 POULES DE 9'!J77&lt;'2 POULES DE 9'!K77,Equipes!$J$20))))</f>
        <v>0</v>
      </c>
      <c r="AY77" s="1">
        <f>IF(K77="",0,IF(K77&gt;J77,Equipes!$J$16,IF('2 POULES DE 9'!K77='2 POULES DE 9'!J77,Equipes!$J$18,IF('2 POULES DE 9'!K77&lt;'2 POULES DE 9'!J77,Equipes!$J$20))))</f>
        <v>0</v>
      </c>
      <c r="AZ77" s="1">
        <f t="shared" si="40"/>
        <v>0</v>
      </c>
      <c r="BA77" s="1">
        <f t="shared" si="41"/>
        <v>0</v>
      </c>
      <c r="BB77" s="1">
        <f t="shared" si="42"/>
        <v>0</v>
      </c>
      <c r="BC77" s="1">
        <f t="shared" si="43"/>
        <v>0</v>
      </c>
      <c r="BD77" s="1" t="b">
        <f t="shared" si="44"/>
        <v>0</v>
      </c>
      <c r="BE77" s="1" t="b">
        <f t="shared" si="45"/>
        <v>0</v>
      </c>
      <c r="BF77" s="1" t="b">
        <f t="shared" si="46"/>
        <v>0</v>
      </c>
      <c r="BG77" s="1" t="b">
        <f t="shared" si="47"/>
        <v>0</v>
      </c>
      <c r="BH77" s="1" t="b">
        <f t="shared" si="48"/>
        <v>0</v>
      </c>
      <c r="BI77" s="1" t="b">
        <f t="shared" si="49"/>
        <v>0</v>
      </c>
      <c r="BJ77" s="1">
        <f t="shared" si="50"/>
        <v>0</v>
      </c>
      <c r="BK77" s="1">
        <f t="shared" si="51"/>
        <v>0</v>
      </c>
      <c r="BL77" s="1">
        <f t="shared" si="52"/>
        <v>0</v>
      </c>
      <c r="BM77" s="1">
        <f t="shared" si="53"/>
        <v>0</v>
      </c>
    </row>
    <row r="78" spans="2:65" x14ac:dyDescent="0.3">
      <c r="B78" s="5"/>
      <c r="F78" s="53" t="str">
        <f>AG51</f>
        <v>ll</v>
      </c>
      <c r="G78" s="53"/>
      <c r="H78" s="53"/>
      <c r="I78" s="53"/>
      <c r="J78" s="28"/>
      <c r="K78" s="28"/>
      <c r="L78" s="53" t="str">
        <f>AG54</f>
        <v>oo</v>
      </c>
      <c r="M78" s="53"/>
      <c r="N78" s="53"/>
      <c r="O78" s="53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7"/>
      <c r="AV78" s="1">
        <f t="shared" si="38"/>
        <v>0</v>
      </c>
      <c r="AW78" s="1">
        <f t="shared" si="39"/>
        <v>0</v>
      </c>
      <c r="AX78" s="1">
        <f>IF(J78="",0,IF(J78&gt;K78,Equipes!$J$16,IF('2 POULES DE 9'!J78='2 POULES DE 9'!K78,Equipes!$J$18,IF('2 POULES DE 9'!J78&lt;'2 POULES DE 9'!K78,Equipes!$J$20))))</f>
        <v>0</v>
      </c>
      <c r="AY78" s="1">
        <f>IF(K78="",0,IF(K78&gt;J78,Equipes!$J$16,IF('2 POULES DE 9'!K78='2 POULES DE 9'!J78,Equipes!$J$18,IF('2 POULES DE 9'!K78&lt;'2 POULES DE 9'!J78,Equipes!$J$20))))</f>
        <v>0</v>
      </c>
      <c r="AZ78" s="1">
        <f t="shared" si="40"/>
        <v>0</v>
      </c>
      <c r="BA78" s="1">
        <f t="shared" si="41"/>
        <v>0</v>
      </c>
      <c r="BB78" s="1">
        <f t="shared" si="42"/>
        <v>0</v>
      </c>
      <c r="BC78" s="1">
        <f t="shared" si="43"/>
        <v>0</v>
      </c>
      <c r="BD78" s="1" t="b">
        <f t="shared" si="44"/>
        <v>0</v>
      </c>
      <c r="BE78" s="1" t="b">
        <f t="shared" si="45"/>
        <v>0</v>
      </c>
      <c r="BF78" s="1" t="b">
        <f t="shared" si="46"/>
        <v>0</v>
      </c>
      <c r="BG78" s="1" t="b">
        <f t="shared" si="47"/>
        <v>0</v>
      </c>
      <c r="BH78" s="1" t="b">
        <f t="shared" si="48"/>
        <v>0</v>
      </c>
      <c r="BI78" s="1" t="b">
        <f t="shared" si="49"/>
        <v>0</v>
      </c>
      <c r="BJ78" s="1">
        <f t="shared" si="50"/>
        <v>0</v>
      </c>
      <c r="BK78" s="1">
        <f t="shared" si="51"/>
        <v>0</v>
      </c>
      <c r="BL78" s="1">
        <f t="shared" si="52"/>
        <v>0</v>
      </c>
      <c r="BM78" s="1">
        <f t="shared" si="53"/>
        <v>0</v>
      </c>
    </row>
    <row r="79" spans="2:65" x14ac:dyDescent="0.3">
      <c r="B79" s="5"/>
      <c r="F79" s="53" t="str">
        <f>AG53</f>
        <v>nn</v>
      </c>
      <c r="G79" s="53"/>
      <c r="H79" s="53"/>
      <c r="I79" s="53"/>
      <c r="J79" s="28"/>
      <c r="K79" s="28"/>
      <c r="L79" s="53" t="str">
        <f>AG52</f>
        <v>mm</v>
      </c>
      <c r="M79" s="53"/>
      <c r="N79" s="53"/>
      <c r="O79" s="53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7"/>
      <c r="AV79" s="1">
        <f t="shared" si="38"/>
        <v>0</v>
      </c>
      <c r="AW79" s="1">
        <f t="shared" si="39"/>
        <v>0</v>
      </c>
      <c r="AX79" s="1">
        <f>IF(J79="",0,IF(J79&gt;K79,Equipes!$J$16,IF('2 POULES DE 9'!J79='2 POULES DE 9'!K79,Equipes!$J$18,IF('2 POULES DE 9'!J79&lt;'2 POULES DE 9'!K79,Equipes!$J$20))))</f>
        <v>0</v>
      </c>
      <c r="AY79" s="1">
        <f>IF(K79="",0,IF(K79&gt;J79,Equipes!$J$16,IF('2 POULES DE 9'!K79='2 POULES DE 9'!J79,Equipes!$J$18,IF('2 POULES DE 9'!K79&lt;'2 POULES DE 9'!J79,Equipes!$J$20))))</f>
        <v>0</v>
      </c>
      <c r="AZ79" s="1">
        <f t="shared" si="40"/>
        <v>0</v>
      </c>
      <c r="BA79" s="1">
        <f t="shared" si="41"/>
        <v>0</v>
      </c>
      <c r="BB79" s="1">
        <f t="shared" si="42"/>
        <v>0</v>
      </c>
      <c r="BC79" s="1">
        <f t="shared" si="43"/>
        <v>0</v>
      </c>
      <c r="BD79" s="1" t="b">
        <f t="shared" si="44"/>
        <v>0</v>
      </c>
      <c r="BE79" s="1" t="b">
        <f t="shared" si="45"/>
        <v>0</v>
      </c>
      <c r="BF79" s="1" t="b">
        <f t="shared" si="46"/>
        <v>0</v>
      </c>
      <c r="BG79" s="1" t="b">
        <f t="shared" si="47"/>
        <v>0</v>
      </c>
      <c r="BH79" s="1" t="b">
        <f t="shared" si="48"/>
        <v>0</v>
      </c>
      <c r="BI79" s="1" t="b">
        <f t="shared" si="49"/>
        <v>0</v>
      </c>
      <c r="BJ79" s="1">
        <f t="shared" si="50"/>
        <v>0</v>
      </c>
      <c r="BK79" s="1">
        <f t="shared" si="51"/>
        <v>0</v>
      </c>
      <c r="BL79" s="1">
        <f t="shared" si="52"/>
        <v>0</v>
      </c>
      <c r="BM79" s="1">
        <f t="shared" si="53"/>
        <v>0</v>
      </c>
    </row>
    <row r="80" spans="2:65" x14ac:dyDescent="0.3">
      <c r="B80" s="5"/>
      <c r="F80" s="53" t="str">
        <f>AG55</f>
        <v>pp</v>
      </c>
      <c r="G80" s="53"/>
      <c r="H80" s="53"/>
      <c r="I80" s="53"/>
      <c r="J80" s="28"/>
      <c r="K80" s="28"/>
      <c r="L80" s="53" t="str">
        <f>AG50</f>
        <v>kk</v>
      </c>
      <c r="M80" s="53"/>
      <c r="N80" s="53"/>
      <c r="O80" s="53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7"/>
      <c r="AV80" s="1">
        <f t="shared" si="38"/>
        <v>0</v>
      </c>
      <c r="AW80" s="1">
        <f t="shared" si="39"/>
        <v>0</v>
      </c>
      <c r="AX80" s="1">
        <f>IF(J80="",0,IF(J80&gt;K80,Equipes!$J$16,IF('2 POULES DE 9'!J80='2 POULES DE 9'!K80,Equipes!$J$18,IF('2 POULES DE 9'!J80&lt;'2 POULES DE 9'!K80,Equipes!$J$20))))</f>
        <v>0</v>
      </c>
      <c r="AY80" s="1">
        <f>IF(K80="",0,IF(K80&gt;J80,Equipes!$J$16,IF('2 POULES DE 9'!K80='2 POULES DE 9'!J80,Equipes!$J$18,IF('2 POULES DE 9'!K80&lt;'2 POULES DE 9'!J80,Equipes!$J$20))))</f>
        <v>0</v>
      </c>
      <c r="AZ80" s="1">
        <f t="shared" si="40"/>
        <v>0</v>
      </c>
      <c r="BA80" s="1">
        <f t="shared" si="41"/>
        <v>0</v>
      </c>
      <c r="BB80" s="1">
        <f t="shared" si="42"/>
        <v>0</v>
      </c>
      <c r="BC80" s="1">
        <f t="shared" si="43"/>
        <v>0</v>
      </c>
      <c r="BD80" s="1" t="b">
        <f t="shared" si="44"/>
        <v>0</v>
      </c>
      <c r="BE80" s="1" t="b">
        <f t="shared" si="45"/>
        <v>0</v>
      </c>
      <c r="BF80" s="1" t="b">
        <f t="shared" si="46"/>
        <v>0</v>
      </c>
      <c r="BG80" s="1" t="b">
        <f t="shared" si="47"/>
        <v>0</v>
      </c>
      <c r="BH80" s="1" t="b">
        <f t="shared" si="48"/>
        <v>0</v>
      </c>
      <c r="BI80" s="1" t="b">
        <f t="shared" si="49"/>
        <v>0</v>
      </c>
      <c r="BJ80" s="1">
        <f t="shared" si="50"/>
        <v>0</v>
      </c>
      <c r="BK80" s="1">
        <f t="shared" si="51"/>
        <v>0</v>
      </c>
      <c r="BL80" s="1">
        <f t="shared" si="52"/>
        <v>0</v>
      </c>
      <c r="BM80" s="1">
        <f t="shared" si="53"/>
        <v>0</v>
      </c>
    </row>
    <row r="81" spans="2:65" x14ac:dyDescent="0.3">
      <c r="B81" s="5"/>
      <c r="F81" s="53" t="str">
        <f>AG50</f>
        <v>kk</v>
      </c>
      <c r="G81" s="53"/>
      <c r="H81" s="53"/>
      <c r="I81" s="53"/>
      <c r="J81" s="28"/>
      <c r="K81" s="28"/>
      <c r="L81" s="53" t="str">
        <f>AG57</f>
        <v>rr</v>
      </c>
      <c r="M81" s="53"/>
      <c r="N81" s="53"/>
      <c r="O81" s="53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7"/>
      <c r="AV81" s="1">
        <f t="shared" si="38"/>
        <v>0</v>
      </c>
      <c r="AW81" s="1">
        <f t="shared" si="39"/>
        <v>0</v>
      </c>
      <c r="AX81" s="1">
        <f>IF(J81="",0,IF(J81&gt;K81,Equipes!$J$16,IF('2 POULES DE 9'!J81='2 POULES DE 9'!K81,Equipes!$J$18,IF('2 POULES DE 9'!J81&lt;'2 POULES DE 9'!K81,Equipes!$J$20))))</f>
        <v>0</v>
      </c>
      <c r="AY81" s="1">
        <f>IF(K81="",0,IF(K81&gt;J81,Equipes!$J$16,IF('2 POULES DE 9'!K81='2 POULES DE 9'!J81,Equipes!$J$18,IF('2 POULES DE 9'!K81&lt;'2 POULES DE 9'!J81,Equipes!$J$20))))</f>
        <v>0</v>
      </c>
      <c r="AZ81" s="1">
        <f t="shared" si="40"/>
        <v>0</v>
      </c>
      <c r="BA81" s="1">
        <f t="shared" si="41"/>
        <v>0</v>
      </c>
      <c r="BB81" s="1">
        <f t="shared" si="42"/>
        <v>0</v>
      </c>
      <c r="BC81" s="1">
        <f t="shared" si="43"/>
        <v>0</v>
      </c>
      <c r="BD81" s="1" t="b">
        <f t="shared" si="44"/>
        <v>0</v>
      </c>
      <c r="BE81" s="1" t="b">
        <f t="shared" si="45"/>
        <v>0</v>
      </c>
      <c r="BF81" s="1" t="b">
        <f t="shared" si="46"/>
        <v>0</v>
      </c>
      <c r="BG81" s="1" t="b">
        <f t="shared" si="47"/>
        <v>0</v>
      </c>
      <c r="BH81" s="1" t="b">
        <f t="shared" si="48"/>
        <v>0</v>
      </c>
      <c r="BI81" s="1" t="b">
        <f t="shared" si="49"/>
        <v>0</v>
      </c>
      <c r="BJ81" s="1">
        <f t="shared" si="50"/>
        <v>0</v>
      </c>
      <c r="BK81" s="1">
        <f t="shared" si="51"/>
        <v>0</v>
      </c>
      <c r="BL81" s="1">
        <f t="shared" si="52"/>
        <v>0</v>
      </c>
      <c r="BM81" s="1">
        <f t="shared" si="53"/>
        <v>0</v>
      </c>
    </row>
    <row r="82" spans="2:65" x14ac:dyDescent="0.3">
      <c r="B82" s="5"/>
      <c r="F82" s="53" t="str">
        <f>AG52</f>
        <v>mm</v>
      </c>
      <c r="G82" s="53"/>
      <c r="H82" s="53"/>
      <c r="I82" s="53"/>
      <c r="J82" s="28"/>
      <c r="K82" s="28"/>
      <c r="L82" s="53" t="str">
        <f>AG55</f>
        <v>pp</v>
      </c>
      <c r="M82" s="53"/>
      <c r="N82" s="53"/>
      <c r="O82" s="53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7"/>
      <c r="AV82" s="1">
        <f t="shared" si="38"/>
        <v>0</v>
      </c>
      <c r="AW82" s="1">
        <f t="shared" si="39"/>
        <v>0</v>
      </c>
      <c r="AX82" s="1">
        <f>IF(J82="",0,IF(J82&gt;K82,Equipes!$J$16,IF('2 POULES DE 9'!J82='2 POULES DE 9'!K82,Equipes!$J$18,IF('2 POULES DE 9'!J82&lt;'2 POULES DE 9'!K82,Equipes!$J$20))))</f>
        <v>0</v>
      </c>
      <c r="AY82" s="1">
        <f>IF(K82="",0,IF(K82&gt;J82,Equipes!$J$16,IF('2 POULES DE 9'!K82='2 POULES DE 9'!J82,Equipes!$J$18,IF('2 POULES DE 9'!K82&lt;'2 POULES DE 9'!J82,Equipes!$J$20))))</f>
        <v>0</v>
      </c>
      <c r="AZ82" s="1">
        <f t="shared" si="40"/>
        <v>0</v>
      </c>
      <c r="BA82" s="1">
        <f t="shared" si="41"/>
        <v>0</v>
      </c>
      <c r="BB82" s="1">
        <f t="shared" si="42"/>
        <v>0</v>
      </c>
      <c r="BC82" s="1">
        <f t="shared" si="43"/>
        <v>0</v>
      </c>
      <c r="BD82" s="1" t="b">
        <f t="shared" si="44"/>
        <v>0</v>
      </c>
      <c r="BE82" s="1" t="b">
        <f t="shared" si="45"/>
        <v>0</v>
      </c>
      <c r="BF82" s="1" t="b">
        <f t="shared" si="46"/>
        <v>0</v>
      </c>
      <c r="BG82" s="1" t="b">
        <f t="shared" si="47"/>
        <v>0</v>
      </c>
      <c r="BH82" s="1" t="b">
        <f t="shared" si="48"/>
        <v>0</v>
      </c>
      <c r="BI82" s="1" t="b">
        <f t="shared" si="49"/>
        <v>0</v>
      </c>
      <c r="BJ82" s="1">
        <f t="shared" si="50"/>
        <v>0</v>
      </c>
      <c r="BK82" s="1">
        <f t="shared" si="51"/>
        <v>0</v>
      </c>
      <c r="BL82" s="1">
        <f t="shared" si="52"/>
        <v>0</v>
      </c>
      <c r="BM82" s="1">
        <f t="shared" si="53"/>
        <v>0</v>
      </c>
    </row>
    <row r="83" spans="2:65" x14ac:dyDescent="0.3">
      <c r="B83" s="5"/>
      <c r="F83" s="53" t="str">
        <f>AG54</f>
        <v>oo</v>
      </c>
      <c r="G83" s="53"/>
      <c r="H83" s="53"/>
      <c r="I83" s="53"/>
      <c r="J83" s="28"/>
      <c r="K83" s="28"/>
      <c r="L83" s="53" t="str">
        <f>AG53</f>
        <v>nn</v>
      </c>
      <c r="M83" s="53"/>
      <c r="N83" s="53"/>
      <c r="O83" s="53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7"/>
      <c r="AV83" s="1">
        <f t="shared" si="38"/>
        <v>0</v>
      </c>
      <c r="AW83" s="1">
        <f t="shared" si="39"/>
        <v>0</v>
      </c>
      <c r="AX83" s="1">
        <f>IF(J83="",0,IF(J83&gt;K83,Equipes!$J$16,IF('2 POULES DE 9'!J83='2 POULES DE 9'!K83,Equipes!$J$18,IF('2 POULES DE 9'!J83&lt;'2 POULES DE 9'!K83,Equipes!$J$20))))</f>
        <v>0</v>
      </c>
      <c r="AY83" s="1">
        <f>IF(K83="",0,IF(K83&gt;J83,Equipes!$J$16,IF('2 POULES DE 9'!K83='2 POULES DE 9'!J83,Equipes!$J$18,IF('2 POULES DE 9'!K83&lt;'2 POULES DE 9'!J83,Equipes!$J$20))))</f>
        <v>0</v>
      </c>
      <c r="AZ83" s="1">
        <f t="shared" si="40"/>
        <v>0</v>
      </c>
      <c r="BA83" s="1">
        <f t="shared" si="41"/>
        <v>0</v>
      </c>
      <c r="BB83" s="1">
        <f t="shared" si="42"/>
        <v>0</v>
      </c>
      <c r="BC83" s="1">
        <f t="shared" si="43"/>
        <v>0</v>
      </c>
      <c r="BD83" s="1" t="b">
        <f t="shared" si="44"/>
        <v>0</v>
      </c>
      <c r="BE83" s="1" t="b">
        <f t="shared" si="45"/>
        <v>0</v>
      </c>
      <c r="BF83" s="1" t="b">
        <f t="shared" si="46"/>
        <v>0</v>
      </c>
      <c r="BG83" s="1" t="b">
        <f t="shared" si="47"/>
        <v>0</v>
      </c>
      <c r="BH83" s="1" t="b">
        <f t="shared" si="48"/>
        <v>0</v>
      </c>
      <c r="BI83" s="1" t="b">
        <f t="shared" si="49"/>
        <v>0</v>
      </c>
      <c r="BJ83" s="1">
        <f t="shared" si="50"/>
        <v>0</v>
      </c>
      <c r="BK83" s="1">
        <f t="shared" si="51"/>
        <v>0</v>
      </c>
      <c r="BL83" s="1">
        <f t="shared" si="52"/>
        <v>0</v>
      </c>
      <c r="BM83" s="1">
        <f t="shared" si="53"/>
        <v>0</v>
      </c>
    </row>
    <row r="84" spans="2:65" x14ac:dyDescent="0.3">
      <c r="B84" s="5"/>
      <c r="F84" s="53" t="str">
        <f>AG56</f>
        <v>qq</v>
      </c>
      <c r="G84" s="53"/>
      <c r="H84" s="53"/>
      <c r="I84" s="53"/>
      <c r="J84" s="28"/>
      <c r="K84" s="28"/>
      <c r="L84" s="53" t="str">
        <f>AG51</f>
        <v>ll</v>
      </c>
      <c r="M84" s="53"/>
      <c r="N84" s="53"/>
      <c r="O84" s="53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7"/>
      <c r="AV84" s="1">
        <f t="shared" si="38"/>
        <v>0</v>
      </c>
      <c r="AW84" s="1">
        <f t="shared" si="39"/>
        <v>0</v>
      </c>
      <c r="AX84" s="1">
        <f>IF(J84="",0,IF(J84&gt;K84,Equipes!$J$16,IF('2 POULES DE 9'!J84='2 POULES DE 9'!K84,Equipes!$J$18,IF('2 POULES DE 9'!J84&lt;'2 POULES DE 9'!K84,Equipes!$J$20))))</f>
        <v>0</v>
      </c>
      <c r="AY84" s="1">
        <f>IF(K84="",0,IF(K84&gt;J84,Equipes!$J$16,IF('2 POULES DE 9'!K84='2 POULES DE 9'!J84,Equipes!$J$18,IF('2 POULES DE 9'!K84&lt;'2 POULES DE 9'!J84,Equipes!$J$20))))</f>
        <v>0</v>
      </c>
      <c r="AZ84" s="1">
        <f t="shared" si="40"/>
        <v>0</v>
      </c>
      <c r="BA84" s="1">
        <f t="shared" si="41"/>
        <v>0</v>
      </c>
      <c r="BB84" s="1">
        <f t="shared" si="42"/>
        <v>0</v>
      </c>
      <c r="BC84" s="1">
        <f t="shared" si="43"/>
        <v>0</v>
      </c>
      <c r="BD84" s="1" t="b">
        <f t="shared" si="44"/>
        <v>0</v>
      </c>
      <c r="BE84" s="1" t="b">
        <f t="shared" si="45"/>
        <v>0</v>
      </c>
      <c r="BF84" s="1" t="b">
        <f t="shared" si="46"/>
        <v>0</v>
      </c>
      <c r="BG84" s="1" t="b">
        <f t="shared" si="47"/>
        <v>0</v>
      </c>
      <c r="BH84" s="1" t="b">
        <f t="shared" si="48"/>
        <v>0</v>
      </c>
      <c r="BI84" s="1" t="b">
        <f t="shared" si="49"/>
        <v>0</v>
      </c>
      <c r="BJ84" s="1">
        <f t="shared" si="50"/>
        <v>0</v>
      </c>
      <c r="BK84" s="1">
        <f t="shared" si="51"/>
        <v>0</v>
      </c>
      <c r="BL84" s="1">
        <f t="shared" si="52"/>
        <v>0</v>
      </c>
      <c r="BM84" s="1">
        <f t="shared" si="53"/>
        <v>0</v>
      </c>
    </row>
    <row r="85" spans="2:65" ht="15" thickBot="1" x14ac:dyDescent="0.35"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9"/>
    </row>
  </sheetData>
  <mergeCells count="196">
    <mergeCell ref="F84:I84"/>
    <mergeCell ref="L84:O84"/>
    <mergeCell ref="F81:I81"/>
    <mergeCell ref="L81:O81"/>
    <mergeCell ref="F82:I82"/>
    <mergeCell ref="L82:O82"/>
    <mergeCell ref="F83:I83"/>
    <mergeCell ref="L83:O83"/>
    <mergeCell ref="F78:I78"/>
    <mergeCell ref="L78:O78"/>
    <mergeCell ref="F79:I79"/>
    <mergeCell ref="L79:O79"/>
    <mergeCell ref="F80:I80"/>
    <mergeCell ref="L80:O80"/>
    <mergeCell ref="F75:I75"/>
    <mergeCell ref="L75:O75"/>
    <mergeCell ref="F76:I76"/>
    <mergeCell ref="L76:O76"/>
    <mergeCell ref="F77:I77"/>
    <mergeCell ref="L77:O77"/>
    <mergeCell ref="F72:I72"/>
    <mergeCell ref="L72:O72"/>
    <mergeCell ref="F73:I73"/>
    <mergeCell ref="L73:O73"/>
    <mergeCell ref="F74:I74"/>
    <mergeCell ref="L74:O74"/>
    <mergeCell ref="L70:O70"/>
    <mergeCell ref="F71:I71"/>
    <mergeCell ref="L71:O71"/>
    <mergeCell ref="F66:I66"/>
    <mergeCell ref="L66:O66"/>
    <mergeCell ref="F67:I67"/>
    <mergeCell ref="L67:O67"/>
    <mergeCell ref="F68:I68"/>
    <mergeCell ref="L68:O68"/>
    <mergeCell ref="L63:O63"/>
    <mergeCell ref="F64:I64"/>
    <mergeCell ref="L64:O64"/>
    <mergeCell ref="F65:I65"/>
    <mergeCell ref="L65:O65"/>
    <mergeCell ref="F57:I57"/>
    <mergeCell ref="L57:O57"/>
    <mergeCell ref="Q57:T57"/>
    <mergeCell ref="AG57:AJ57"/>
    <mergeCell ref="F58:I58"/>
    <mergeCell ref="L58:O58"/>
    <mergeCell ref="Q58:AD85"/>
    <mergeCell ref="F59:I59"/>
    <mergeCell ref="L59:O59"/>
    <mergeCell ref="F60:I60"/>
    <mergeCell ref="L60:O60"/>
    <mergeCell ref="F61:I61"/>
    <mergeCell ref="L61:O61"/>
    <mergeCell ref="F62:I62"/>
    <mergeCell ref="L62:O62"/>
    <mergeCell ref="F63:I63"/>
    <mergeCell ref="F69:I69"/>
    <mergeCell ref="L69:O69"/>
    <mergeCell ref="F70:I70"/>
    <mergeCell ref="F55:I55"/>
    <mergeCell ref="L55:O55"/>
    <mergeCell ref="Q55:T55"/>
    <mergeCell ref="AG55:AJ55"/>
    <mergeCell ref="F56:I56"/>
    <mergeCell ref="L56:O56"/>
    <mergeCell ref="Q56:T56"/>
    <mergeCell ref="AG56:AJ56"/>
    <mergeCell ref="F53:I53"/>
    <mergeCell ref="L53:O53"/>
    <mergeCell ref="Q53:T53"/>
    <mergeCell ref="AG53:AJ53"/>
    <mergeCell ref="F54:I54"/>
    <mergeCell ref="L54:O54"/>
    <mergeCell ref="Q54:T54"/>
    <mergeCell ref="AG54:AJ54"/>
    <mergeCell ref="F51:I51"/>
    <mergeCell ref="L51:O51"/>
    <mergeCell ref="Q51:T51"/>
    <mergeCell ref="AG51:AJ51"/>
    <mergeCell ref="F52:I52"/>
    <mergeCell ref="L52:O52"/>
    <mergeCell ref="Q52:T52"/>
    <mergeCell ref="AG52:AJ52"/>
    <mergeCell ref="F49:I49"/>
    <mergeCell ref="L49:O49"/>
    <mergeCell ref="Q49:T49"/>
    <mergeCell ref="AG49:AJ49"/>
    <mergeCell ref="F50:I50"/>
    <mergeCell ref="L50:O50"/>
    <mergeCell ref="Q50:T50"/>
    <mergeCell ref="AG50:AJ50"/>
    <mergeCell ref="C46:P47"/>
    <mergeCell ref="Q46:AC47"/>
    <mergeCell ref="AG46:AS47"/>
    <mergeCell ref="F48:I48"/>
    <mergeCell ref="L48:O48"/>
    <mergeCell ref="Q48:T48"/>
    <mergeCell ref="AG48:AJ48"/>
    <mergeCell ref="F12:I12"/>
    <mergeCell ref="C3:P4"/>
    <mergeCell ref="Q3:AC4"/>
    <mergeCell ref="F5:I5"/>
    <mergeCell ref="L5:O5"/>
    <mergeCell ref="Q5:T5"/>
    <mergeCell ref="F6:I6"/>
    <mergeCell ref="L6:O6"/>
    <mergeCell ref="Q6:T6"/>
    <mergeCell ref="F7:I7"/>
    <mergeCell ref="F8:I8"/>
    <mergeCell ref="F9:I9"/>
    <mergeCell ref="F10:I10"/>
    <mergeCell ref="F11:I11"/>
    <mergeCell ref="F24:I24"/>
    <mergeCell ref="F13:I13"/>
    <mergeCell ref="F14:I14"/>
    <mergeCell ref="F15:I15"/>
    <mergeCell ref="F16:I16"/>
    <mergeCell ref="F17:I17"/>
    <mergeCell ref="F18:I18"/>
    <mergeCell ref="F19:I19"/>
    <mergeCell ref="F20:I20"/>
    <mergeCell ref="F21:I21"/>
    <mergeCell ref="F22:I22"/>
    <mergeCell ref="F23:I23"/>
    <mergeCell ref="L17:O17"/>
    <mergeCell ref="L18:O18"/>
    <mergeCell ref="L7:O7"/>
    <mergeCell ref="L8:O8"/>
    <mergeCell ref="L9:O9"/>
    <mergeCell ref="L10:O10"/>
    <mergeCell ref="L11:O11"/>
    <mergeCell ref="L12:O12"/>
    <mergeCell ref="F41:I41"/>
    <mergeCell ref="F25:I25"/>
    <mergeCell ref="F31:I31"/>
    <mergeCell ref="F32:I32"/>
    <mergeCell ref="F33:I33"/>
    <mergeCell ref="F34:I34"/>
    <mergeCell ref="F35:I35"/>
    <mergeCell ref="F28:I28"/>
    <mergeCell ref="F29:I29"/>
    <mergeCell ref="F30:I30"/>
    <mergeCell ref="F36:I36"/>
    <mergeCell ref="F37:I37"/>
    <mergeCell ref="F38:I38"/>
    <mergeCell ref="F39:I39"/>
    <mergeCell ref="F40:I40"/>
    <mergeCell ref="F26:I26"/>
    <mergeCell ref="L34:O34"/>
    <mergeCell ref="L35:O35"/>
    <mergeCell ref="L28:O28"/>
    <mergeCell ref="L29:O29"/>
    <mergeCell ref="L30:O30"/>
    <mergeCell ref="AG9:AJ9"/>
    <mergeCell ref="AG10:AJ10"/>
    <mergeCell ref="Q7:T7"/>
    <mergeCell ref="Q8:T8"/>
    <mergeCell ref="Q9:T9"/>
    <mergeCell ref="Q10:T10"/>
    <mergeCell ref="AG14:AJ14"/>
    <mergeCell ref="Q11:T11"/>
    <mergeCell ref="Q12:T12"/>
    <mergeCell ref="L19:O19"/>
    <mergeCell ref="L20:O20"/>
    <mergeCell ref="L21:O21"/>
    <mergeCell ref="L22:O22"/>
    <mergeCell ref="L23:O23"/>
    <mergeCell ref="L24:O24"/>
    <mergeCell ref="L13:O13"/>
    <mergeCell ref="L14:O14"/>
    <mergeCell ref="L15:O15"/>
    <mergeCell ref="L16:O16"/>
    <mergeCell ref="AG3:AS4"/>
    <mergeCell ref="AG5:AJ5"/>
    <mergeCell ref="AG6:AJ6"/>
    <mergeCell ref="AG7:AJ7"/>
    <mergeCell ref="AG8:AJ8"/>
    <mergeCell ref="F27:I27"/>
    <mergeCell ref="L26:O26"/>
    <mergeCell ref="L27:O27"/>
    <mergeCell ref="Q13:T13"/>
    <mergeCell ref="Q14:T14"/>
    <mergeCell ref="Q15:AD42"/>
    <mergeCell ref="L36:O36"/>
    <mergeCell ref="L37:O37"/>
    <mergeCell ref="L38:O38"/>
    <mergeCell ref="L39:O39"/>
    <mergeCell ref="L40:O40"/>
    <mergeCell ref="L41:O41"/>
    <mergeCell ref="L25:O25"/>
    <mergeCell ref="L31:O31"/>
    <mergeCell ref="L32:O32"/>
    <mergeCell ref="L33:O33"/>
    <mergeCell ref="AG11:AJ11"/>
    <mergeCell ref="AG12:AJ12"/>
    <mergeCell ref="AG13:AJ13"/>
  </mergeCells>
  <conditionalFormatting sqref="AC6:AC14">
    <cfRule type="cellIs" dxfId="3" priority="2" operator="lessThan">
      <formula>0</formula>
    </cfRule>
  </conditionalFormatting>
  <conditionalFormatting sqref="AC49:AC57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2E25-9153-4CBA-BF33-DACFE48ED58D}">
  <dimension ref="B1:BP103"/>
  <sheetViews>
    <sheetView workbookViewId="0">
      <selection activeCell="BX15" sqref="BX15"/>
    </sheetView>
  </sheetViews>
  <sheetFormatPr baseColWidth="10" defaultColWidth="6.77734375" defaultRowHeight="14.4" x14ac:dyDescent="0.3"/>
  <cols>
    <col min="1" max="30" width="6.77734375" style="1"/>
    <col min="31" max="45" width="0" style="1" hidden="1" customWidth="1"/>
    <col min="46" max="46" width="13.5546875" style="1" hidden="1" customWidth="1"/>
    <col min="47" max="47" width="13.33203125" style="1" hidden="1" customWidth="1"/>
    <col min="48" max="65" width="0" style="1" hidden="1" customWidth="1"/>
    <col min="66" max="66" width="20.33203125" style="1" hidden="1" customWidth="1"/>
    <col min="67" max="67" width="16.21875" style="1" hidden="1" customWidth="1"/>
    <col min="68" max="71" width="0" style="1" hidden="1" customWidth="1"/>
    <col min="72" max="16384" width="6.77734375" style="1"/>
  </cols>
  <sheetData>
    <row r="1" spans="2:68" ht="15" thickBot="1" x14ac:dyDescent="0.35"/>
    <row r="2" spans="2:68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2:68" x14ac:dyDescent="0.3">
      <c r="B3" s="5"/>
      <c r="C3" s="54" t="s">
        <v>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 t="s">
        <v>1</v>
      </c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6"/>
      <c r="AG3" s="50" t="s">
        <v>1</v>
      </c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</row>
    <row r="4" spans="2:68" x14ac:dyDescent="0.3">
      <c r="B4" s="5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6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</row>
    <row r="5" spans="2:68" x14ac:dyDescent="0.3">
      <c r="B5" s="5"/>
      <c r="C5" s="9" t="s">
        <v>2</v>
      </c>
      <c r="D5" s="9" t="s">
        <v>3</v>
      </c>
      <c r="E5" s="9" t="s">
        <v>4</v>
      </c>
      <c r="F5" s="52" t="s">
        <v>5</v>
      </c>
      <c r="G5" s="52"/>
      <c r="H5" s="52"/>
      <c r="I5" s="52"/>
      <c r="J5" s="9" t="s">
        <v>6</v>
      </c>
      <c r="K5" s="9" t="s">
        <v>6</v>
      </c>
      <c r="L5" s="52" t="s">
        <v>5</v>
      </c>
      <c r="M5" s="52"/>
      <c r="N5" s="52"/>
      <c r="O5" s="52"/>
      <c r="P5" s="9" t="s">
        <v>4</v>
      </c>
      <c r="Q5" s="52" t="s">
        <v>5</v>
      </c>
      <c r="R5" s="52"/>
      <c r="S5" s="52"/>
      <c r="T5" s="52"/>
      <c r="U5" s="9" t="s">
        <v>7</v>
      </c>
      <c r="V5" s="9" t="s">
        <v>8</v>
      </c>
      <c r="W5" s="9" t="s">
        <v>9</v>
      </c>
      <c r="X5" s="9" t="s">
        <v>10</v>
      </c>
      <c r="Y5" s="9" t="s">
        <v>11</v>
      </c>
      <c r="Z5" s="9" t="s">
        <v>12</v>
      </c>
      <c r="AA5" s="9" t="s">
        <v>13</v>
      </c>
      <c r="AB5" s="9" t="s">
        <v>14</v>
      </c>
      <c r="AC5" s="9" t="s">
        <v>15</v>
      </c>
      <c r="AD5" s="6"/>
      <c r="AF5" s="1" t="s">
        <v>16</v>
      </c>
      <c r="AG5" s="51" t="s">
        <v>5</v>
      </c>
      <c r="AH5" s="51"/>
      <c r="AI5" s="51"/>
      <c r="AJ5" s="51"/>
      <c r="AK5" s="10" t="s">
        <v>7</v>
      </c>
      <c r="AL5" s="10" t="s">
        <v>8</v>
      </c>
      <c r="AM5" s="10" t="s">
        <v>9</v>
      </c>
      <c r="AN5" s="10" t="s">
        <v>10</v>
      </c>
      <c r="AO5" s="10" t="s">
        <v>11</v>
      </c>
      <c r="AP5" s="10" t="s">
        <v>12</v>
      </c>
      <c r="AQ5" s="10" t="s">
        <v>13</v>
      </c>
      <c r="AR5" s="10" t="s">
        <v>14</v>
      </c>
      <c r="AS5" s="10" t="s">
        <v>15</v>
      </c>
      <c r="AT5" s="1" t="s">
        <v>34</v>
      </c>
      <c r="AU5" s="1" t="s">
        <v>34</v>
      </c>
      <c r="AV5" s="1" t="s">
        <v>12</v>
      </c>
      <c r="AW5" s="1" t="s">
        <v>12</v>
      </c>
      <c r="AX5" s="1" t="s">
        <v>35</v>
      </c>
      <c r="AY5" s="1" t="s">
        <v>35</v>
      </c>
      <c r="AZ5" s="1" t="s">
        <v>36</v>
      </c>
      <c r="BA5" s="1" t="s">
        <v>36</v>
      </c>
      <c r="BB5" s="1" t="s">
        <v>9</v>
      </c>
      <c r="BC5" s="1" t="s">
        <v>9</v>
      </c>
      <c r="BD5" s="1" t="s">
        <v>10</v>
      </c>
      <c r="BE5" s="1" t="s">
        <v>10</v>
      </c>
      <c r="BF5" s="1" t="s">
        <v>11</v>
      </c>
      <c r="BG5" s="1" t="s">
        <v>11</v>
      </c>
      <c r="BH5" s="1" t="s">
        <v>12</v>
      </c>
      <c r="BI5" s="1" t="s">
        <v>12</v>
      </c>
      <c r="BJ5" s="1" t="s">
        <v>37</v>
      </c>
      <c r="BK5" s="1" t="s">
        <v>37</v>
      </c>
      <c r="BL5" s="1" t="s">
        <v>38</v>
      </c>
      <c r="BM5" s="1" t="s">
        <v>38</v>
      </c>
      <c r="BN5" s="1" t="s">
        <v>5</v>
      </c>
      <c r="BO5" s="1" t="s">
        <v>34</v>
      </c>
      <c r="BP5" s="1" t="s">
        <v>16</v>
      </c>
    </row>
    <row r="6" spans="2:68" x14ac:dyDescent="0.3">
      <c r="B6" s="5"/>
      <c r="F6" s="53" t="str">
        <f>AG7</f>
        <v>bb</v>
      </c>
      <c r="G6" s="53"/>
      <c r="H6" s="53"/>
      <c r="I6" s="53"/>
      <c r="J6" s="28"/>
      <c r="K6" s="28"/>
      <c r="L6" s="53" t="str">
        <f>AG6</f>
        <v>aa</v>
      </c>
      <c r="M6" s="53"/>
      <c r="N6" s="53"/>
      <c r="O6" s="53"/>
      <c r="Q6" s="45" t="str">
        <f>VLOOKUP(AE6,AF6:AJ15,2,0)</f>
        <v>aa</v>
      </c>
      <c r="R6" s="45"/>
      <c r="S6" s="45"/>
      <c r="T6" s="45"/>
      <c r="U6" s="27">
        <v>1</v>
      </c>
      <c r="V6" s="28">
        <f>VLOOKUP(Q6,AG6:AS15,6,0)</f>
        <v>0</v>
      </c>
      <c r="W6" s="1">
        <f>VLOOKUP(Q6,AG6:AS15,7,0)</f>
        <v>0</v>
      </c>
      <c r="X6" s="1">
        <f>VLOOKUP(Q6,AG6:AS15,8,0)</f>
        <v>0</v>
      </c>
      <c r="Y6" s="1">
        <f>VLOOKUP(Q6,AG6:AS15,9,0)</f>
        <v>0</v>
      </c>
      <c r="Z6" s="1">
        <f>VLOOKUP(Q6,AG6:AS15,10,0)</f>
        <v>0</v>
      </c>
      <c r="AA6" s="1">
        <f>VLOOKUP(Q6,AG6:AS15,11,0)</f>
        <v>0</v>
      </c>
      <c r="AB6" s="1">
        <f>VLOOKUP(Q6,AG6:AS15,12,0)</f>
        <v>0</v>
      </c>
      <c r="AC6" s="1">
        <f>VLOOKUP(Q6,AG6:AS15,13,0)</f>
        <v>0</v>
      </c>
      <c r="AD6" s="6"/>
      <c r="AE6" s="1">
        <v>1</v>
      </c>
      <c r="AF6" s="1">
        <f>AK6</f>
        <v>1</v>
      </c>
      <c r="AG6" s="44" t="str">
        <f>Equipes!C32</f>
        <v>aa</v>
      </c>
      <c r="AH6" s="44"/>
      <c r="AI6" s="44"/>
      <c r="AJ6" s="44"/>
      <c r="AK6" s="11">
        <f>RANK(AU6,AU6:AU15)</f>
        <v>1</v>
      </c>
      <c r="AL6" s="11">
        <f>SUMPRODUCT((F6:I50=AG6)*(AZ6:AZ50))+SUMPRODUCT((L6:O50=AG6)*(BA6:BA50))</f>
        <v>0</v>
      </c>
      <c r="AM6" s="11">
        <f>SUMPRODUCT((F6:I50=AG6)*(BB6:BB50))+SUMPRODUCT((L6:O50=AG6)*(BC6:BC50))</f>
        <v>0</v>
      </c>
      <c r="AN6" s="11">
        <f>SUMPRODUCT((F6:I50=AG6)*(BD6:BD50))+SUMPRODUCT((L6:O50=AG6)*(BE6:BE50))</f>
        <v>0</v>
      </c>
      <c r="AO6" s="11">
        <f>SUMPRODUCT((F6:I50=AG6)*(BF6:BF50))+SUMPRODUCT((L6:O50=AG6)*(BG6:BG50))</f>
        <v>0</v>
      </c>
      <c r="AP6" s="11">
        <f>SUMPRODUCT((F6:I50=AG6)*(BH6:BH50))+SUMPRODUCT((L6:O50=AG6)*(BI6:BI50))</f>
        <v>0</v>
      </c>
      <c r="AQ6" s="11">
        <f>SUMPRODUCT((F6:I50=AG6)*(BJ6:BJ50))+SUMPRODUCT((L6:O50=AG6)*(BK6:BK50))</f>
        <v>0</v>
      </c>
      <c r="AR6" s="11">
        <f>SUMPRODUCT((F6:I50=AG6)*(BL6:BL50))+SUMPRODUCT((L6:O50=AG6)*(BM6:BM50))</f>
        <v>0</v>
      </c>
      <c r="AS6" s="11">
        <f>AQ6-AR6</f>
        <v>0</v>
      </c>
      <c r="AT6" s="1">
        <f>SUM(AL6*1000+(AS6)/100+(AQ6)/1000)</f>
        <v>0</v>
      </c>
      <c r="AU6" s="1">
        <f>AT6+0.00001</f>
        <v>1.0000000000000001E-5</v>
      </c>
      <c r="AV6" s="1">
        <f>E6</f>
        <v>0</v>
      </c>
      <c r="AW6" s="1">
        <f>P6</f>
        <v>0</v>
      </c>
      <c r="AX6" s="1">
        <f>IF(J6="",0,IF(J6&gt;K6,Equipes!$J$30,IF('2 POULES DE 10'!J6='2 POULES DE 10'!K6,Equipes!$J$32,IF('2 POULES DE 10'!J6&lt;'2 POULES DE 10'!K6,Equipes!$J$34))))</f>
        <v>0</v>
      </c>
      <c r="AY6" s="1">
        <f>IF(K6="",0,IF(K6&gt;J6,Equipes!$J$30,IF('2 POULES DE 10'!K6='2 POULES DE 10'!J6,Equipes!$J$32,IF('2 POULES DE 10'!K6&lt;'2 POULES DE 10'!J6,Equipes!$J$34))))</f>
        <v>0</v>
      </c>
      <c r="AZ6" s="1">
        <f>AX6-AV6</f>
        <v>0</v>
      </c>
      <c r="BA6" s="1">
        <f>AY6-AW6</f>
        <v>0</v>
      </c>
      <c r="BB6" s="1">
        <f>IF(J6="",0,1)</f>
        <v>0</v>
      </c>
      <c r="BC6" s="1">
        <f>IF(K6="",0,1)</f>
        <v>0</v>
      </c>
      <c r="BD6" s="1" t="b">
        <f>IF(J6&lt;&gt;"",IF(J6&gt;K6,1))</f>
        <v>0</v>
      </c>
      <c r="BE6" s="1" t="b">
        <f>IF(K6&lt;&gt;"",IF(K6&gt;J6,1))</f>
        <v>0</v>
      </c>
      <c r="BF6" s="1" t="b">
        <f>IF(J6&lt;&gt;"",IF(J6=K6,1))</f>
        <v>0</v>
      </c>
      <c r="BG6" s="1" t="b">
        <f>IF(K6&lt;&gt;"",IF(K6=J6,1))</f>
        <v>0</v>
      </c>
      <c r="BH6" s="1" t="b">
        <f>IF(J6&lt;&gt;"",IF(J6&lt;K6,1))</f>
        <v>0</v>
      </c>
      <c r="BI6" s="1" t="b">
        <f>IF(K6&lt;&gt;"",IF(K6&lt;J6,1))</f>
        <v>0</v>
      </c>
      <c r="BJ6" s="1">
        <f>J6</f>
        <v>0</v>
      </c>
      <c r="BK6" s="1">
        <f>K6</f>
        <v>0</v>
      </c>
      <c r="BL6" s="1">
        <f>K6</f>
        <v>0</v>
      </c>
      <c r="BM6" s="1">
        <f>J6</f>
        <v>0</v>
      </c>
      <c r="BN6" s="1" t="str">
        <f>VLOOKUP(AE6,AF6:AJ15,2,0)</f>
        <v>aa</v>
      </c>
      <c r="BO6" s="1">
        <f>VLOOKUP(BN6,AG6:AT15,14,0)</f>
        <v>0</v>
      </c>
      <c r="BP6" s="1">
        <f>RANK(BO6,BO6:BO15)</f>
        <v>1</v>
      </c>
    </row>
    <row r="7" spans="2:68" x14ac:dyDescent="0.3">
      <c r="B7" s="5"/>
      <c r="F7" s="53" t="str">
        <f>AG8</f>
        <v>cc</v>
      </c>
      <c r="G7" s="53"/>
      <c r="H7" s="53"/>
      <c r="I7" s="53"/>
      <c r="J7" s="28"/>
      <c r="K7" s="28"/>
      <c r="L7" s="53" t="str">
        <f>AG15</f>
        <v>jj</v>
      </c>
      <c r="M7" s="53"/>
      <c r="N7" s="53"/>
      <c r="O7" s="53"/>
      <c r="Q7" s="45" t="str">
        <f>VLOOKUP(AE7,AF6:AJ15,2,0)</f>
        <v>bb</v>
      </c>
      <c r="R7" s="45"/>
      <c r="S7" s="45"/>
      <c r="T7" s="45"/>
      <c r="U7" s="27">
        <f>IF(BO7=BO6,BP6,BP7)</f>
        <v>1</v>
      </c>
      <c r="V7" s="28">
        <f>VLOOKUP(Q7,AG6:AS15,6,0)</f>
        <v>0</v>
      </c>
      <c r="W7" s="1">
        <f>VLOOKUP(Q7,AG6:AS15,7,0)</f>
        <v>0</v>
      </c>
      <c r="X7" s="1">
        <f>VLOOKUP(Q7,AG6:AS15,8,0)</f>
        <v>0</v>
      </c>
      <c r="Y7" s="1">
        <f>VLOOKUP(Q7,AG6:AS15,9,0)</f>
        <v>0</v>
      </c>
      <c r="Z7" s="1">
        <f>VLOOKUP(Q7,AG6:AS15,10,0)</f>
        <v>0</v>
      </c>
      <c r="AA7" s="1">
        <f>VLOOKUP(Q7,AG6:AS15,11,0)</f>
        <v>0</v>
      </c>
      <c r="AB7" s="1">
        <f>VLOOKUP(Q7,AG6:AS15,12,0)</f>
        <v>0</v>
      </c>
      <c r="AC7" s="1">
        <f>VLOOKUP(Q7,AG6:AS15,13,0)</f>
        <v>0</v>
      </c>
      <c r="AD7" s="6"/>
      <c r="AE7" s="1">
        <v>2</v>
      </c>
      <c r="AF7" s="1">
        <f t="shared" ref="AF7:AF15" si="0">AK7</f>
        <v>2</v>
      </c>
      <c r="AG7" s="44" t="str">
        <f>Equipes!C33</f>
        <v>bb</v>
      </c>
      <c r="AH7" s="44"/>
      <c r="AI7" s="44"/>
      <c r="AJ7" s="44"/>
      <c r="AK7" s="11">
        <f>RANK(AU7,AU6:AU15)</f>
        <v>2</v>
      </c>
      <c r="AL7" s="11">
        <f>SUMPRODUCT((F6:I50=AG7)*(AZ6:AZ50))+SUMPRODUCT((L6:O50=AG7)*(BA6:BA50))</f>
        <v>0</v>
      </c>
      <c r="AM7" s="11">
        <f>SUMPRODUCT((F6:I50=AG7)*(BB6:BB50))+SUMPRODUCT((L6:O50=AG7)*(BC6:BC50))</f>
        <v>0</v>
      </c>
      <c r="AN7" s="11">
        <f>SUMPRODUCT((F6:I50=AG7)*(BD6:BD50))+SUMPRODUCT((L6:O50=AG7)*(BE6:BE50))</f>
        <v>0</v>
      </c>
      <c r="AO7" s="11">
        <f>SUMPRODUCT((F6:I50=AG7)*(BF6:BF50))+SUMPRODUCT((L6:O50=AG7)*(BG6:BG50))</f>
        <v>0</v>
      </c>
      <c r="AP7" s="11">
        <f>SUMPRODUCT((F6:I50=AG7)*(BH6:BH50))+SUMPRODUCT((L6:O50=AG7)*(BI6:BI50))</f>
        <v>0</v>
      </c>
      <c r="AQ7" s="11">
        <f>SUMPRODUCT((F6:I50=AG7)*(BJ6:BJ50))+SUMPRODUCT((L6:O50=AG7)*(BK6:BK50))</f>
        <v>0</v>
      </c>
      <c r="AR7" s="11">
        <f>SUMPRODUCT((F6:I50=AG7)*(BL6:BL50))+SUMPRODUCT((L6:O50=AG7)*(BM6:BM50))</f>
        <v>0</v>
      </c>
      <c r="AS7" s="11">
        <f t="shared" ref="AS7:AS15" si="1">AQ7-AR7</f>
        <v>0</v>
      </c>
      <c r="AT7" s="1">
        <f t="shared" ref="AT7:AT15" si="2">SUM(AL7*1000+(AS7)/100+(AQ7)/1000)</f>
        <v>0</v>
      </c>
      <c r="AU7" s="1">
        <f>AT7+0.000009</f>
        <v>9.0000000000000002E-6</v>
      </c>
      <c r="AV7" s="1">
        <f t="shared" ref="AV7:AV50" si="3">E7</f>
        <v>0</v>
      </c>
      <c r="AW7" s="1">
        <f t="shared" ref="AW7:AW50" si="4">P7</f>
        <v>0</v>
      </c>
      <c r="AX7" s="1">
        <f>IF(J7="",0,IF(J7&gt;K7,Equipes!$J$30,IF('2 POULES DE 10'!J7='2 POULES DE 10'!K7,Equipes!$J$32,IF('2 POULES DE 10'!J7&lt;'2 POULES DE 10'!K7,Equipes!$J$34))))</f>
        <v>0</v>
      </c>
      <c r="AY7" s="1">
        <f>IF(K7="",0,IF(K7&gt;J7,Equipes!$J$30,IF('2 POULES DE 10'!K7='2 POULES DE 10'!J7,Equipes!$J$32,IF('2 POULES DE 10'!K7&lt;'2 POULES DE 10'!J7,Equipes!$J$34))))</f>
        <v>0</v>
      </c>
      <c r="AZ7" s="1">
        <f t="shared" ref="AZ7:AZ50" si="5">AX7-AV7</f>
        <v>0</v>
      </c>
      <c r="BA7" s="1">
        <f t="shared" ref="BA7:BA50" si="6">AY7-AW7</f>
        <v>0</v>
      </c>
      <c r="BB7" s="1">
        <f t="shared" ref="BB7:BB50" si="7">IF(J7="",0,1)</f>
        <v>0</v>
      </c>
      <c r="BC7" s="1">
        <f t="shared" ref="BC7:BC50" si="8">IF(K7="",0,1)</f>
        <v>0</v>
      </c>
      <c r="BD7" s="1" t="b">
        <f t="shared" ref="BD7:BD50" si="9">IF(J7&lt;&gt;"",IF(J7&gt;K7,1))</f>
        <v>0</v>
      </c>
      <c r="BE7" s="1" t="b">
        <f t="shared" ref="BE7:BE50" si="10">IF(K7&lt;&gt;"",IF(K7&gt;J7,1))</f>
        <v>0</v>
      </c>
      <c r="BF7" s="1" t="b">
        <f t="shared" ref="BF7:BF50" si="11">IF(J7&lt;&gt;"",IF(J7=K7,1))</f>
        <v>0</v>
      </c>
      <c r="BG7" s="1" t="b">
        <f t="shared" ref="BG7:BG50" si="12">IF(K7&lt;&gt;"",IF(K7=J7,1))</f>
        <v>0</v>
      </c>
      <c r="BH7" s="1" t="b">
        <f t="shared" ref="BH7:BH50" si="13">IF(J7&lt;&gt;"",IF(J7&lt;K7,1))</f>
        <v>0</v>
      </c>
      <c r="BI7" s="1" t="b">
        <f t="shared" ref="BI7:BI50" si="14">IF(K7&lt;&gt;"",IF(K7&lt;J7,1))</f>
        <v>0</v>
      </c>
      <c r="BJ7" s="1">
        <f t="shared" ref="BJ7:BJ50" si="15">J7</f>
        <v>0</v>
      </c>
      <c r="BK7" s="1">
        <f t="shared" ref="BK7:BK50" si="16">K7</f>
        <v>0</v>
      </c>
      <c r="BL7" s="1">
        <f t="shared" ref="BL7:BL50" si="17">K7</f>
        <v>0</v>
      </c>
      <c r="BM7" s="1">
        <f t="shared" ref="BM7:BM50" si="18">J7</f>
        <v>0</v>
      </c>
      <c r="BN7" s="1" t="str">
        <f>VLOOKUP(AE7,AF6:AJ15,2,0)</f>
        <v>bb</v>
      </c>
      <c r="BO7" s="1">
        <f>VLOOKUP(BN7,AG6:AT15,14,0)</f>
        <v>0</v>
      </c>
      <c r="BP7" s="1">
        <f>RANK(BO7,BO6:BO15)</f>
        <v>1</v>
      </c>
    </row>
    <row r="8" spans="2:68" x14ac:dyDescent="0.3">
      <c r="B8" s="5"/>
      <c r="F8" s="53" t="str">
        <f>AG10</f>
        <v>ee</v>
      </c>
      <c r="G8" s="53"/>
      <c r="H8" s="53"/>
      <c r="I8" s="53"/>
      <c r="J8" s="28"/>
      <c r="K8" s="28"/>
      <c r="L8" s="53" t="str">
        <f>AG13</f>
        <v>hh</v>
      </c>
      <c r="M8" s="53"/>
      <c r="N8" s="53"/>
      <c r="O8" s="53"/>
      <c r="Q8" s="45" t="str">
        <f>VLOOKUP(AE8,AF6:AJ15,2,0)</f>
        <v>cc</v>
      </c>
      <c r="R8" s="45"/>
      <c r="S8" s="45"/>
      <c r="T8" s="45"/>
      <c r="U8" s="27">
        <f t="shared" ref="U8:U15" si="19">IF(BO8=BO7,BP7,BP8)</f>
        <v>1</v>
      </c>
      <c r="V8" s="28">
        <f>VLOOKUP(Q8,AG6:AS15,6,0)</f>
        <v>0</v>
      </c>
      <c r="W8" s="1">
        <f>VLOOKUP(Q8,AG6:AS15,7,0)</f>
        <v>0</v>
      </c>
      <c r="X8" s="1">
        <f>VLOOKUP(Q8,AG6:AS15,8,0)</f>
        <v>0</v>
      </c>
      <c r="Y8" s="1">
        <f>VLOOKUP(Q8,AG6:AS15,9,0)</f>
        <v>0</v>
      </c>
      <c r="Z8" s="1">
        <f>VLOOKUP(Q8,AG6:AS15,10,0)</f>
        <v>0</v>
      </c>
      <c r="AA8" s="1">
        <f>VLOOKUP(Q8,AG6:AS15,11,0)</f>
        <v>0</v>
      </c>
      <c r="AB8" s="1">
        <f>VLOOKUP(Q8,AG6:AS15,12,0)</f>
        <v>0</v>
      </c>
      <c r="AC8" s="1">
        <f>VLOOKUP(Q8,AG6:AS15,13,0)</f>
        <v>0</v>
      </c>
      <c r="AD8" s="6"/>
      <c r="AE8" s="1">
        <v>3</v>
      </c>
      <c r="AF8" s="1">
        <f t="shared" si="0"/>
        <v>3</v>
      </c>
      <c r="AG8" s="44" t="str">
        <f>Equipes!C34</f>
        <v>cc</v>
      </c>
      <c r="AH8" s="44"/>
      <c r="AI8" s="44"/>
      <c r="AJ8" s="44"/>
      <c r="AK8" s="11">
        <f>RANK(AU8,AU6:AU15)</f>
        <v>3</v>
      </c>
      <c r="AL8" s="11">
        <f>SUMPRODUCT((F6:I50=AG8)*(AZ6:AZ50))+SUMPRODUCT((L6:O50=AG8)*(BA6:BA50))</f>
        <v>0</v>
      </c>
      <c r="AM8" s="11">
        <f>SUMPRODUCT((F6:I50=AG8)*(BB6:BB50))+SUMPRODUCT((L6:O50=AG8)*(BC6:BC50))</f>
        <v>0</v>
      </c>
      <c r="AN8" s="11">
        <f>SUMPRODUCT((F6:I50=AG8)*(BD6:BD50))+SUMPRODUCT((L6:O50=AG8)*(BE6:BE50))</f>
        <v>0</v>
      </c>
      <c r="AO8" s="11">
        <f>SUMPRODUCT((F6:I50=AG8)*(BF6:BF50))+SUMPRODUCT((L6:O50=AG8)*(BG6:BG50))</f>
        <v>0</v>
      </c>
      <c r="AP8" s="11">
        <f>SUMPRODUCT((F6:I50=AG8)*(BH6:BH50))+SUMPRODUCT((L6:O50=AG8)*(BI6:BI50))</f>
        <v>0</v>
      </c>
      <c r="AQ8" s="11">
        <f>SUMPRODUCT((F6:I50=AG8)*(BJ6:BJ50))+SUMPRODUCT((L6:O50=AG8)*(BK6:BK50))</f>
        <v>0</v>
      </c>
      <c r="AR8" s="11">
        <f>SUMPRODUCT((F6:I50=AG8)*(BL6:BL50))+SUMPRODUCT((L6:O50=AG8)*(BM6:BM50))</f>
        <v>0</v>
      </c>
      <c r="AS8" s="11">
        <f t="shared" si="1"/>
        <v>0</v>
      </c>
      <c r="AT8" s="1">
        <f t="shared" si="2"/>
        <v>0</v>
      </c>
      <c r="AU8" s="1">
        <f>AT8+0.000008</f>
        <v>7.9999999999999996E-6</v>
      </c>
      <c r="AV8" s="1">
        <f t="shared" si="3"/>
        <v>0</v>
      </c>
      <c r="AW8" s="1">
        <f t="shared" si="4"/>
        <v>0</v>
      </c>
      <c r="AX8" s="1">
        <f>IF(J8="",0,IF(J8&gt;K8,Equipes!$J$30,IF('2 POULES DE 10'!J8='2 POULES DE 10'!K8,Equipes!$J$32,IF('2 POULES DE 10'!J8&lt;'2 POULES DE 10'!K8,Equipes!$J$34))))</f>
        <v>0</v>
      </c>
      <c r="AY8" s="1">
        <f>IF(K8="",0,IF(K8&gt;J8,Equipes!$J$30,IF('2 POULES DE 10'!K8='2 POULES DE 10'!J8,Equipes!$J$32,IF('2 POULES DE 10'!K8&lt;'2 POULES DE 10'!J8,Equipes!$J$34))))</f>
        <v>0</v>
      </c>
      <c r="AZ8" s="1">
        <f t="shared" si="5"/>
        <v>0</v>
      </c>
      <c r="BA8" s="1">
        <f t="shared" si="6"/>
        <v>0</v>
      </c>
      <c r="BB8" s="1">
        <f t="shared" si="7"/>
        <v>0</v>
      </c>
      <c r="BC8" s="1">
        <f t="shared" si="8"/>
        <v>0</v>
      </c>
      <c r="BD8" s="1" t="b">
        <f t="shared" si="9"/>
        <v>0</v>
      </c>
      <c r="BE8" s="1" t="b">
        <f t="shared" si="10"/>
        <v>0</v>
      </c>
      <c r="BF8" s="1" t="b">
        <f t="shared" si="11"/>
        <v>0</v>
      </c>
      <c r="BG8" s="1" t="b">
        <f t="shared" si="12"/>
        <v>0</v>
      </c>
      <c r="BH8" s="1" t="b">
        <f t="shared" si="13"/>
        <v>0</v>
      </c>
      <c r="BI8" s="1" t="b">
        <f t="shared" si="14"/>
        <v>0</v>
      </c>
      <c r="BJ8" s="1">
        <f t="shared" si="15"/>
        <v>0</v>
      </c>
      <c r="BK8" s="1">
        <f t="shared" si="16"/>
        <v>0</v>
      </c>
      <c r="BL8" s="1">
        <f t="shared" si="17"/>
        <v>0</v>
      </c>
      <c r="BM8" s="1">
        <f t="shared" si="18"/>
        <v>0</v>
      </c>
      <c r="BN8" s="1" t="str">
        <f>VLOOKUP(AE8,AF6:AJ15,2,0)</f>
        <v>cc</v>
      </c>
      <c r="BO8" s="1">
        <f>VLOOKUP(BN8,AG6:AT15,14,0)</f>
        <v>0</v>
      </c>
      <c r="BP8" s="1">
        <f>RANK(BO8,BO6:BO15)</f>
        <v>1</v>
      </c>
    </row>
    <row r="9" spans="2:68" x14ac:dyDescent="0.3">
      <c r="B9" s="5"/>
      <c r="F9" s="53" t="str">
        <f>AG12</f>
        <v>gg</v>
      </c>
      <c r="G9" s="53"/>
      <c r="H9" s="53"/>
      <c r="I9" s="53"/>
      <c r="J9" s="28"/>
      <c r="K9" s="28"/>
      <c r="L9" s="53" t="str">
        <f>AG11</f>
        <v>ff</v>
      </c>
      <c r="M9" s="53"/>
      <c r="N9" s="53"/>
      <c r="O9" s="53"/>
      <c r="Q9" s="45" t="str">
        <f>VLOOKUP(AE9,AF6:AJ15,2,0)</f>
        <v>dd</v>
      </c>
      <c r="R9" s="45"/>
      <c r="S9" s="45"/>
      <c r="T9" s="45"/>
      <c r="U9" s="27">
        <f t="shared" si="19"/>
        <v>1</v>
      </c>
      <c r="V9" s="28">
        <f>VLOOKUP(Q9,AG6:AS15,6,0)</f>
        <v>0</v>
      </c>
      <c r="W9" s="1">
        <f>VLOOKUP(Q9,AG6:AS15,7,0)</f>
        <v>0</v>
      </c>
      <c r="X9" s="1">
        <f>VLOOKUP(Q9,AG6:AS15,8,0)</f>
        <v>0</v>
      </c>
      <c r="Y9" s="1">
        <f>VLOOKUP(Q9,AG6:AS15,9,0)</f>
        <v>0</v>
      </c>
      <c r="Z9" s="1">
        <f>VLOOKUP(Q9,AG6:AS15,10,0)</f>
        <v>0</v>
      </c>
      <c r="AA9" s="1">
        <f>VLOOKUP(Q9,AG6:AS15,11,0)</f>
        <v>0</v>
      </c>
      <c r="AB9" s="1">
        <f>VLOOKUP(Q9,AG6:AS15,12,0)</f>
        <v>0</v>
      </c>
      <c r="AC9" s="1">
        <f>VLOOKUP(Q9,AG6:AS15,13,0)</f>
        <v>0</v>
      </c>
      <c r="AD9" s="6"/>
      <c r="AE9" s="1">
        <v>4</v>
      </c>
      <c r="AF9" s="1">
        <f t="shared" si="0"/>
        <v>4</v>
      </c>
      <c r="AG9" s="44" t="str">
        <f>Equipes!C35</f>
        <v>dd</v>
      </c>
      <c r="AH9" s="44"/>
      <c r="AI9" s="44"/>
      <c r="AJ9" s="44"/>
      <c r="AK9" s="11">
        <f>RANK(AU9,AU6:AU15)</f>
        <v>4</v>
      </c>
      <c r="AL9" s="11">
        <f>SUMPRODUCT((F6:I50=AG9)*(AZ6:AZ50))+SUMPRODUCT((L6:O50=AG9)*(BA6:BA50))</f>
        <v>0</v>
      </c>
      <c r="AM9" s="11">
        <f>SUMPRODUCT((F6:I50=AG9)*(BB6:BB50))+SUMPRODUCT((L6:O50=AG9)*(BC6:BC50))</f>
        <v>0</v>
      </c>
      <c r="AN9" s="11">
        <f>SUMPRODUCT((F6:I50=AG9)*(BD6:BD50))+SUMPRODUCT((L6:O50=AG9)*(BE6:BE50))</f>
        <v>0</v>
      </c>
      <c r="AO9" s="11">
        <f>SUMPRODUCT((F6:I50=AG9)*(BF6:BF50))+SUMPRODUCT((L6:O50=AG9)*(BG6:BG50))</f>
        <v>0</v>
      </c>
      <c r="AP9" s="11">
        <f>SUMPRODUCT((F6:I50=AG9)*(BH6:BH50))+SUMPRODUCT((L6:O50=AG9)*(BI6:BI50))</f>
        <v>0</v>
      </c>
      <c r="AQ9" s="11">
        <f>SUMPRODUCT((F6:I50=AG9)*(BJ6:BJ50))+SUMPRODUCT((L6:O50=AG9)*(BK6:BK50))</f>
        <v>0</v>
      </c>
      <c r="AR9" s="11">
        <f>SUMPRODUCT((F6:I50=AG9)*(BL6:BL50))+SUMPRODUCT((L6:O50=AG9)*(BM6:BM50))</f>
        <v>0</v>
      </c>
      <c r="AS9" s="11">
        <f t="shared" si="1"/>
        <v>0</v>
      </c>
      <c r="AT9" s="1">
        <f t="shared" si="2"/>
        <v>0</v>
      </c>
      <c r="AU9" s="1">
        <f>AT9+0.000007</f>
        <v>6.9999999999999999E-6</v>
      </c>
      <c r="AV9" s="1">
        <f t="shared" si="3"/>
        <v>0</v>
      </c>
      <c r="AW9" s="1">
        <f t="shared" si="4"/>
        <v>0</v>
      </c>
      <c r="AX9" s="1">
        <f>IF(J9="",0,IF(J9&gt;K9,Equipes!$J$30,IF('2 POULES DE 10'!J9='2 POULES DE 10'!K9,Equipes!$J$32,IF('2 POULES DE 10'!J9&lt;'2 POULES DE 10'!K9,Equipes!$J$34))))</f>
        <v>0</v>
      </c>
      <c r="AY9" s="1">
        <f>IF(K9="",0,IF(K9&gt;J9,Equipes!$J$30,IF('2 POULES DE 10'!K9='2 POULES DE 10'!J9,Equipes!$J$32,IF('2 POULES DE 10'!K9&lt;'2 POULES DE 10'!J9,Equipes!$J$34))))</f>
        <v>0</v>
      </c>
      <c r="AZ9" s="1">
        <f t="shared" si="5"/>
        <v>0</v>
      </c>
      <c r="BA9" s="1">
        <f t="shared" si="6"/>
        <v>0</v>
      </c>
      <c r="BB9" s="1">
        <f t="shared" si="7"/>
        <v>0</v>
      </c>
      <c r="BC9" s="1">
        <f t="shared" si="8"/>
        <v>0</v>
      </c>
      <c r="BD9" s="1" t="b">
        <f t="shared" si="9"/>
        <v>0</v>
      </c>
      <c r="BE9" s="1" t="b">
        <f t="shared" si="10"/>
        <v>0</v>
      </c>
      <c r="BF9" s="1" t="b">
        <f t="shared" si="11"/>
        <v>0</v>
      </c>
      <c r="BG9" s="1" t="b">
        <f t="shared" si="12"/>
        <v>0</v>
      </c>
      <c r="BH9" s="1" t="b">
        <f t="shared" si="13"/>
        <v>0</v>
      </c>
      <c r="BI9" s="1" t="b">
        <f t="shared" si="14"/>
        <v>0</v>
      </c>
      <c r="BJ9" s="1">
        <f t="shared" si="15"/>
        <v>0</v>
      </c>
      <c r="BK9" s="1">
        <f t="shared" si="16"/>
        <v>0</v>
      </c>
      <c r="BL9" s="1">
        <f t="shared" si="17"/>
        <v>0</v>
      </c>
      <c r="BM9" s="1">
        <f t="shared" si="18"/>
        <v>0</v>
      </c>
      <c r="BN9" s="1" t="str">
        <f>VLOOKUP(AE9,AF6:AJ15,2,0)</f>
        <v>dd</v>
      </c>
      <c r="BO9" s="1">
        <f>VLOOKUP(BN9,AG6:AT15,14,0)</f>
        <v>0</v>
      </c>
      <c r="BP9" s="1">
        <f>RANK(BO9,BO6:BO15)</f>
        <v>1</v>
      </c>
    </row>
    <row r="10" spans="2:68" x14ac:dyDescent="0.3">
      <c r="B10" s="5"/>
      <c r="F10" s="53" t="str">
        <f>AG14</f>
        <v>ii</v>
      </c>
      <c r="G10" s="53"/>
      <c r="H10" s="53"/>
      <c r="I10" s="53"/>
      <c r="J10" s="28"/>
      <c r="K10" s="28"/>
      <c r="L10" s="53" t="str">
        <f>AG9</f>
        <v>dd</v>
      </c>
      <c r="M10" s="53"/>
      <c r="N10" s="53"/>
      <c r="O10" s="53"/>
      <c r="Q10" s="45" t="str">
        <f>VLOOKUP(AE10,AF6:AJ15,2,0)</f>
        <v>ee</v>
      </c>
      <c r="R10" s="45"/>
      <c r="S10" s="45"/>
      <c r="T10" s="45"/>
      <c r="U10" s="27">
        <f t="shared" si="19"/>
        <v>1</v>
      </c>
      <c r="V10" s="28">
        <f>VLOOKUP(Q10,AG6:AS15,6,0)</f>
        <v>0</v>
      </c>
      <c r="W10" s="1">
        <f>VLOOKUP(Q10,AG6:AS15,7,0)</f>
        <v>0</v>
      </c>
      <c r="X10" s="1">
        <f>VLOOKUP(Q10,AG6:AS15,8,0)</f>
        <v>0</v>
      </c>
      <c r="Y10" s="1">
        <f>VLOOKUP(Q10,AG6:AS15,9,0)</f>
        <v>0</v>
      </c>
      <c r="Z10" s="1">
        <f>VLOOKUP(Q10,AG6:AS15,10,0)</f>
        <v>0</v>
      </c>
      <c r="AA10" s="1">
        <f>VLOOKUP(Q10,AG6:AS15,11,0)</f>
        <v>0</v>
      </c>
      <c r="AB10" s="1">
        <f>VLOOKUP(Q10,AG6:AS15,12,0)</f>
        <v>0</v>
      </c>
      <c r="AC10" s="1">
        <f>VLOOKUP(Q10,AG6:AS15,13,0)</f>
        <v>0</v>
      </c>
      <c r="AD10" s="6"/>
      <c r="AE10" s="1">
        <v>5</v>
      </c>
      <c r="AF10" s="1">
        <f t="shared" si="0"/>
        <v>5</v>
      </c>
      <c r="AG10" s="44" t="str">
        <f>Equipes!C36</f>
        <v>ee</v>
      </c>
      <c r="AH10" s="44"/>
      <c r="AI10" s="44"/>
      <c r="AJ10" s="44"/>
      <c r="AK10" s="11">
        <f>RANK(AU10,AU6:AU15)</f>
        <v>5</v>
      </c>
      <c r="AL10" s="11">
        <f>SUMPRODUCT((F6:I50=AG10)*(AZ6:AZ50))+SUMPRODUCT((L6:O50=AG10)*(BA6:BA50))</f>
        <v>0</v>
      </c>
      <c r="AM10" s="11">
        <f>SUMPRODUCT((F6:I50=AG10)*(BB6:BB50))+SUMPRODUCT((L6:O50=AG10)*(BC6:BC50))</f>
        <v>0</v>
      </c>
      <c r="AN10" s="11">
        <f>SUMPRODUCT((F6:I50=AG10)*(BD6:BD50))+SUMPRODUCT((L6:O50=AG10)*(BE6:BE50))</f>
        <v>0</v>
      </c>
      <c r="AO10" s="11">
        <f>SUMPRODUCT((F6:I50=AG10)*(BF6:BF50))+SUMPRODUCT((L6:O50=AG10)*(BG6:BG50))</f>
        <v>0</v>
      </c>
      <c r="AP10" s="11">
        <f>SUMPRODUCT((F6:I50=AG10)*(BH6:BH50))+SUMPRODUCT((L6:O50=AG10)*(BI6:BI50))</f>
        <v>0</v>
      </c>
      <c r="AQ10" s="11">
        <f>SUMPRODUCT((F6:I50=AG10)*(BJ6:BJ50))+SUMPRODUCT((L6:O50=AG10)*(BK6:BK50))</f>
        <v>0</v>
      </c>
      <c r="AR10" s="11">
        <f>SUMPRODUCT((F6:I50=AG10)*(BL6:BL50))+SUMPRODUCT((L6:O50=AG10)*(BM6:BM50))</f>
        <v>0</v>
      </c>
      <c r="AS10" s="11">
        <f t="shared" si="1"/>
        <v>0</v>
      </c>
      <c r="AT10" s="1">
        <f t="shared" si="2"/>
        <v>0</v>
      </c>
      <c r="AU10" s="1">
        <f>AT10+0.000006</f>
        <v>6.0000000000000002E-6</v>
      </c>
      <c r="AV10" s="1">
        <f t="shared" si="3"/>
        <v>0</v>
      </c>
      <c r="AW10" s="1">
        <f t="shared" si="4"/>
        <v>0</v>
      </c>
      <c r="AX10" s="1">
        <f>IF(J10="",0,IF(J10&gt;K10,Equipes!$J$30,IF('2 POULES DE 10'!J10='2 POULES DE 10'!K10,Equipes!$J$32,IF('2 POULES DE 10'!J10&lt;'2 POULES DE 10'!K10,Equipes!$J$34))))</f>
        <v>0</v>
      </c>
      <c r="AY10" s="1">
        <f>IF(K10="",0,IF(K10&gt;J10,Equipes!$J$30,IF('2 POULES DE 10'!K10='2 POULES DE 10'!J10,Equipes!$J$32,IF('2 POULES DE 10'!K10&lt;'2 POULES DE 10'!J10,Equipes!$J$34))))</f>
        <v>0</v>
      </c>
      <c r="AZ10" s="1">
        <f t="shared" si="5"/>
        <v>0</v>
      </c>
      <c r="BA10" s="1">
        <f t="shared" si="6"/>
        <v>0</v>
      </c>
      <c r="BB10" s="1">
        <f t="shared" si="7"/>
        <v>0</v>
      </c>
      <c r="BC10" s="1">
        <f t="shared" si="8"/>
        <v>0</v>
      </c>
      <c r="BD10" s="1" t="b">
        <f t="shared" si="9"/>
        <v>0</v>
      </c>
      <c r="BE10" s="1" t="b">
        <f t="shared" si="10"/>
        <v>0</v>
      </c>
      <c r="BF10" s="1" t="b">
        <f t="shared" si="11"/>
        <v>0</v>
      </c>
      <c r="BG10" s="1" t="b">
        <f t="shared" si="12"/>
        <v>0</v>
      </c>
      <c r="BH10" s="1" t="b">
        <f t="shared" si="13"/>
        <v>0</v>
      </c>
      <c r="BI10" s="1" t="b">
        <f t="shared" si="14"/>
        <v>0</v>
      </c>
      <c r="BJ10" s="1">
        <f t="shared" si="15"/>
        <v>0</v>
      </c>
      <c r="BK10" s="1">
        <f t="shared" si="16"/>
        <v>0</v>
      </c>
      <c r="BL10" s="1">
        <f t="shared" si="17"/>
        <v>0</v>
      </c>
      <c r="BM10" s="1">
        <f t="shared" si="18"/>
        <v>0</v>
      </c>
      <c r="BN10" s="1" t="str">
        <f>VLOOKUP(AE10,AF6:AJ15,2,0)</f>
        <v>ee</v>
      </c>
      <c r="BO10" s="1">
        <f>VLOOKUP(BN10,AG6:AT15,14,0)</f>
        <v>0</v>
      </c>
      <c r="BP10" s="1">
        <f>RANK(BO10,BO6:BO15)</f>
        <v>1</v>
      </c>
    </row>
    <row r="11" spans="2:68" x14ac:dyDescent="0.3">
      <c r="B11" s="5"/>
      <c r="F11" s="53" t="str">
        <f>AG6</f>
        <v>aa</v>
      </c>
      <c r="G11" s="53"/>
      <c r="H11" s="53"/>
      <c r="I11" s="53"/>
      <c r="J11" s="28"/>
      <c r="K11" s="28"/>
      <c r="L11" s="53" t="str">
        <f>AG8</f>
        <v>cc</v>
      </c>
      <c r="M11" s="53"/>
      <c r="N11" s="53"/>
      <c r="O11" s="53"/>
      <c r="Q11" s="45" t="str">
        <f>VLOOKUP(AE11,AF6:AJ15,2,0)</f>
        <v>ff</v>
      </c>
      <c r="R11" s="45"/>
      <c r="S11" s="45"/>
      <c r="T11" s="45"/>
      <c r="U11" s="27">
        <f t="shared" si="19"/>
        <v>1</v>
      </c>
      <c r="V11" s="28">
        <f>VLOOKUP(Q11,AG6:AS15,6,0)</f>
        <v>0</v>
      </c>
      <c r="W11" s="1">
        <f>VLOOKUP(Q11,AG6:AS15,7,0)</f>
        <v>0</v>
      </c>
      <c r="X11" s="1">
        <f>VLOOKUP(Q11,AG6:AS15,8,0)</f>
        <v>0</v>
      </c>
      <c r="Y11" s="1">
        <f>VLOOKUP(Q11,AG6:AS15,9,0)</f>
        <v>0</v>
      </c>
      <c r="Z11" s="1">
        <f>VLOOKUP(Q11,AG6:AS15,10,0)</f>
        <v>0</v>
      </c>
      <c r="AA11" s="1">
        <f>VLOOKUP(Q11,AG6:AS15,11,0)</f>
        <v>0</v>
      </c>
      <c r="AB11" s="1">
        <f>VLOOKUP(Q11,AG6:AS15,12,0)</f>
        <v>0</v>
      </c>
      <c r="AC11" s="1">
        <f>VLOOKUP(Q11,AG6:AS15,13,0)</f>
        <v>0</v>
      </c>
      <c r="AD11" s="6"/>
      <c r="AE11" s="1">
        <v>6</v>
      </c>
      <c r="AF11" s="1">
        <f t="shared" si="0"/>
        <v>6</v>
      </c>
      <c r="AG11" s="44" t="str">
        <f>Equipes!C37</f>
        <v>ff</v>
      </c>
      <c r="AH11" s="44"/>
      <c r="AI11" s="44"/>
      <c r="AJ11" s="44"/>
      <c r="AK11" s="11">
        <f>RANK(AU11,AU6:AU15)</f>
        <v>6</v>
      </c>
      <c r="AL11" s="11">
        <f>SUMPRODUCT((F6:I50=AG11)*(AZ6:AZ50))+SUMPRODUCT((L6:O50=AG11)*(BA6:BA50))</f>
        <v>0</v>
      </c>
      <c r="AM11" s="11">
        <f>SUMPRODUCT((F6:I50=AG11)*(BB6:BB50))+SUMPRODUCT((L6:O50=AG11)*(BC6:BC50))</f>
        <v>0</v>
      </c>
      <c r="AN11" s="11">
        <f>SUMPRODUCT((F6:I50=AG11)*(BD6:BD50))+SUMPRODUCT((L6:O50=AG11)*(BE6:BE50))</f>
        <v>0</v>
      </c>
      <c r="AO11" s="11">
        <f>SUMPRODUCT((F6:I50=AG11)*(BF6:BF50))+SUMPRODUCT((L6:O50=AG11)*(BG6:BG50))</f>
        <v>0</v>
      </c>
      <c r="AP11" s="11">
        <f>SUMPRODUCT((F6:I50=AG11)*(BH6:BH50))+SUMPRODUCT((L6:O50=AG11)*(BI6:BI50))</f>
        <v>0</v>
      </c>
      <c r="AQ11" s="11">
        <f>SUMPRODUCT((F6:I50=AG11)*(BJ6:BJ50))+SUMPRODUCT((L6:O50=AG11)*(BK6:BK50))</f>
        <v>0</v>
      </c>
      <c r="AR11" s="11">
        <f>SUMPRODUCT((F6:I50=AG11)*(BL6:BL50))+SUMPRODUCT((L6:O50=AG11)*(BM6:BM50))</f>
        <v>0</v>
      </c>
      <c r="AS11" s="11">
        <f t="shared" si="1"/>
        <v>0</v>
      </c>
      <c r="AT11" s="1">
        <f t="shared" si="2"/>
        <v>0</v>
      </c>
      <c r="AU11" s="1">
        <f>AT11+0.000005</f>
        <v>5.0000000000000004E-6</v>
      </c>
      <c r="AV11" s="1">
        <f t="shared" si="3"/>
        <v>0</v>
      </c>
      <c r="AW11" s="1">
        <f t="shared" si="4"/>
        <v>0</v>
      </c>
      <c r="AX11" s="1">
        <f>IF(J11="",0,IF(J11&gt;K11,Equipes!$J$30,IF('2 POULES DE 10'!J11='2 POULES DE 10'!K11,Equipes!$J$32,IF('2 POULES DE 10'!J11&lt;'2 POULES DE 10'!K11,Equipes!$J$34))))</f>
        <v>0</v>
      </c>
      <c r="AY11" s="1">
        <f>IF(K11="",0,IF(K11&gt;J11,Equipes!$J$30,IF('2 POULES DE 10'!K11='2 POULES DE 10'!J11,Equipes!$J$32,IF('2 POULES DE 10'!K11&lt;'2 POULES DE 10'!J11,Equipes!$J$34))))</f>
        <v>0</v>
      </c>
      <c r="AZ11" s="1">
        <f t="shared" si="5"/>
        <v>0</v>
      </c>
      <c r="BA11" s="1">
        <f t="shared" si="6"/>
        <v>0</v>
      </c>
      <c r="BB11" s="1">
        <f t="shared" si="7"/>
        <v>0</v>
      </c>
      <c r="BC11" s="1">
        <f t="shared" si="8"/>
        <v>0</v>
      </c>
      <c r="BD11" s="1" t="b">
        <f t="shared" si="9"/>
        <v>0</v>
      </c>
      <c r="BE11" s="1" t="b">
        <f t="shared" si="10"/>
        <v>0</v>
      </c>
      <c r="BF11" s="1" t="b">
        <f t="shared" si="11"/>
        <v>0</v>
      </c>
      <c r="BG11" s="1" t="b">
        <f t="shared" si="12"/>
        <v>0</v>
      </c>
      <c r="BH11" s="1" t="b">
        <f t="shared" si="13"/>
        <v>0</v>
      </c>
      <c r="BI11" s="1" t="b">
        <f t="shared" si="14"/>
        <v>0</v>
      </c>
      <c r="BJ11" s="1">
        <f t="shared" si="15"/>
        <v>0</v>
      </c>
      <c r="BK11" s="1">
        <f t="shared" si="16"/>
        <v>0</v>
      </c>
      <c r="BL11" s="1">
        <f t="shared" si="17"/>
        <v>0</v>
      </c>
      <c r="BM11" s="1">
        <f t="shared" si="18"/>
        <v>0</v>
      </c>
      <c r="BN11" s="1" t="str">
        <f>VLOOKUP(AE11,AF6:AJ15,2,0)</f>
        <v>ff</v>
      </c>
      <c r="BO11" s="1">
        <f>VLOOKUP(BN11,AG6:AT15,14,0)</f>
        <v>0</v>
      </c>
      <c r="BP11" s="1">
        <f>RANK(BO11,BO6:BO15)</f>
        <v>1</v>
      </c>
    </row>
    <row r="12" spans="2:68" x14ac:dyDescent="0.3">
      <c r="B12" s="5"/>
      <c r="F12" s="53" t="str">
        <f>AG9</f>
        <v>dd</v>
      </c>
      <c r="G12" s="53"/>
      <c r="H12" s="53"/>
      <c r="I12" s="53"/>
      <c r="J12" s="28"/>
      <c r="K12" s="28"/>
      <c r="L12" s="53" t="str">
        <f>AG7</f>
        <v>bb</v>
      </c>
      <c r="M12" s="53"/>
      <c r="N12" s="53"/>
      <c r="O12" s="53"/>
      <c r="Q12" s="45" t="str">
        <f>VLOOKUP(AE12,AF6:AJ15,2,0)</f>
        <v>gg</v>
      </c>
      <c r="R12" s="45"/>
      <c r="S12" s="45"/>
      <c r="T12" s="45"/>
      <c r="U12" s="27">
        <f t="shared" si="19"/>
        <v>1</v>
      </c>
      <c r="V12" s="28">
        <f>VLOOKUP(Q12,AG6:AS15,6,0)</f>
        <v>0</v>
      </c>
      <c r="W12" s="1">
        <f>VLOOKUP(Q12,AG6:AS15,7,0)</f>
        <v>0</v>
      </c>
      <c r="X12" s="1">
        <f>VLOOKUP(Q12,AG6:AS15,8,0)</f>
        <v>0</v>
      </c>
      <c r="Y12" s="1">
        <f>VLOOKUP(Q12,AG6:AS15,9,0)</f>
        <v>0</v>
      </c>
      <c r="Z12" s="1">
        <f>VLOOKUP(Q12,AG6:AS15,10,0)</f>
        <v>0</v>
      </c>
      <c r="AA12" s="1">
        <f>VLOOKUP(Q12,AG6:AS15,11,0)</f>
        <v>0</v>
      </c>
      <c r="AB12" s="1">
        <f>VLOOKUP(Q12,AG6:AS15,12,0)</f>
        <v>0</v>
      </c>
      <c r="AC12" s="1">
        <f>VLOOKUP(Q12,AG6:AS15,13,0)</f>
        <v>0</v>
      </c>
      <c r="AD12" s="6"/>
      <c r="AE12" s="1">
        <v>7</v>
      </c>
      <c r="AF12" s="1">
        <f t="shared" si="0"/>
        <v>7</v>
      </c>
      <c r="AG12" s="44" t="str">
        <f>Equipes!C38</f>
        <v>gg</v>
      </c>
      <c r="AH12" s="44"/>
      <c r="AI12" s="44"/>
      <c r="AJ12" s="44"/>
      <c r="AK12" s="11">
        <f>RANK(AU12,AU6:AU15)</f>
        <v>7</v>
      </c>
      <c r="AL12" s="11">
        <f>SUMPRODUCT((F6:I50=AG12)*(AZ6:AZ50))+SUMPRODUCT((L6:O50=AG12)*(BA6:BA50))</f>
        <v>0</v>
      </c>
      <c r="AM12" s="11">
        <f>SUMPRODUCT((F6:I50=AG12)*(BB6:BB50))+SUMPRODUCT((L6:O50=AG12)*(BC6:BC50))</f>
        <v>0</v>
      </c>
      <c r="AN12" s="11">
        <f>SUMPRODUCT((F6:I50=AG12)*(BD6:BD50))+SUMPRODUCT((L6:O50=AG12)*(BE6:BE50))</f>
        <v>0</v>
      </c>
      <c r="AO12" s="11">
        <f>SUMPRODUCT((F6:I50=AG12)*(BF6:BF50))+SUMPRODUCT((L6:O50=AG12)*(BG6:BG50))</f>
        <v>0</v>
      </c>
      <c r="AP12" s="11">
        <f>SUMPRODUCT((F6:I50=AG12)*(BH6:BH50))+SUMPRODUCT((L6:O50=AG12)*(BI6:BI50))</f>
        <v>0</v>
      </c>
      <c r="AQ12" s="11">
        <f>SUMPRODUCT((F6:I50=AG12)*(BJ6:BJ50))+SUMPRODUCT((L6:O50=AG12)*(BK6:BK50))</f>
        <v>0</v>
      </c>
      <c r="AR12" s="11">
        <f>SUMPRODUCT((F6:I50=AG12)*(BL6:BL50))+SUMPRODUCT((L6:O50=AG12)*(BM6:BM50))</f>
        <v>0</v>
      </c>
      <c r="AS12" s="11">
        <f t="shared" si="1"/>
        <v>0</v>
      </c>
      <c r="AT12" s="1">
        <f t="shared" si="2"/>
        <v>0</v>
      </c>
      <c r="AU12" s="1">
        <f>AT12+0.000004</f>
        <v>3.9999999999999998E-6</v>
      </c>
      <c r="AV12" s="1">
        <f t="shared" si="3"/>
        <v>0</v>
      </c>
      <c r="AW12" s="1">
        <f t="shared" si="4"/>
        <v>0</v>
      </c>
      <c r="AX12" s="1">
        <f>IF(J12="",0,IF(J12&gt;K12,Equipes!$J$30,IF('2 POULES DE 10'!J12='2 POULES DE 10'!K12,Equipes!$J$32,IF('2 POULES DE 10'!J12&lt;'2 POULES DE 10'!K12,Equipes!$J$34))))</f>
        <v>0</v>
      </c>
      <c r="AY12" s="1">
        <f>IF(K12="",0,IF(K12&gt;J12,Equipes!$J$30,IF('2 POULES DE 10'!K12='2 POULES DE 10'!J12,Equipes!$J$32,IF('2 POULES DE 10'!K12&lt;'2 POULES DE 10'!J12,Equipes!$J$34))))</f>
        <v>0</v>
      </c>
      <c r="AZ12" s="1">
        <f t="shared" si="5"/>
        <v>0</v>
      </c>
      <c r="BA12" s="1">
        <f t="shared" si="6"/>
        <v>0</v>
      </c>
      <c r="BB12" s="1">
        <f t="shared" si="7"/>
        <v>0</v>
      </c>
      <c r="BC12" s="1">
        <f t="shared" si="8"/>
        <v>0</v>
      </c>
      <c r="BD12" s="1" t="b">
        <f t="shared" si="9"/>
        <v>0</v>
      </c>
      <c r="BE12" s="1" t="b">
        <f t="shared" si="10"/>
        <v>0</v>
      </c>
      <c r="BF12" s="1" t="b">
        <f t="shared" si="11"/>
        <v>0</v>
      </c>
      <c r="BG12" s="1" t="b">
        <f t="shared" si="12"/>
        <v>0</v>
      </c>
      <c r="BH12" s="1" t="b">
        <f t="shared" si="13"/>
        <v>0</v>
      </c>
      <c r="BI12" s="1" t="b">
        <f t="shared" si="14"/>
        <v>0</v>
      </c>
      <c r="BJ12" s="1">
        <f t="shared" si="15"/>
        <v>0</v>
      </c>
      <c r="BK12" s="1">
        <f t="shared" si="16"/>
        <v>0</v>
      </c>
      <c r="BL12" s="1">
        <f t="shared" si="17"/>
        <v>0</v>
      </c>
      <c r="BM12" s="1">
        <f t="shared" si="18"/>
        <v>0</v>
      </c>
      <c r="BN12" s="1" t="str">
        <f>VLOOKUP(AE12,AF6:AJ15,2,0)</f>
        <v>gg</v>
      </c>
      <c r="BO12" s="1">
        <f>VLOOKUP(BN12,AG6:AT15,14,0)</f>
        <v>0</v>
      </c>
      <c r="BP12" s="1">
        <f>RANK(BO12,BO6:BO15)</f>
        <v>1</v>
      </c>
    </row>
    <row r="13" spans="2:68" x14ac:dyDescent="0.3">
      <c r="B13" s="5"/>
      <c r="F13" s="53" t="str">
        <f>AG11</f>
        <v>ff</v>
      </c>
      <c r="G13" s="53"/>
      <c r="H13" s="53"/>
      <c r="I13" s="53"/>
      <c r="J13" s="28"/>
      <c r="K13" s="28"/>
      <c r="L13" s="53" t="str">
        <f>AG14</f>
        <v>ii</v>
      </c>
      <c r="M13" s="53"/>
      <c r="N13" s="53"/>
      <c r="O13" s="53"/>
      <c r="Q13" s="45" t="str">
        <f>VLOOKUP(AE13,AF6:AJ15,2,0)</f>
        <v>hh</v>
      </c>
      <c r="R13" s="45"/>
      <c r="S13" s="45"/>
      <c r="T13" s="45"/>
      <c r="U13" s="27">
        <f t="shared" si="19"/>
        <v>1</v>
      </c>
      <c r="V13" s="28">
        <f>VLOOKUP(Q13,AG6:AS15,6,0)</f>
        <v>0</v>
      </c>
      <c r="W13" s="1">
        <f>VLOOKUP(Q13,AG6:AS15,7,0)</f>
        <v>0</v>
      </c>
      <c r="X13" s="1">
        <f>VLOOKUP(Q13,AG6:AS15,8,0)</f>
        <v>0</v>
      </c>
      <c r="Y13" s="1">
        <f>VLOOKUP(Q13,AG6:AS15,9,0)</f>
        <v>0</v>
      </c>
      <c r="Z13" s="1">
        <f>VLOOKUP(Q13,AG6:AS15,10,0)</f>
        <v>0</v>
      </c>
      <c r="AA13" s="1">
        <f>VLOOKUP(Q13,AG6:AS15,11,0)</f>
        <v>0</v>
      </c>
      <c r="AB13" s="1">
        <f>VLOOKUP(Q13,AG6:AS15,12,0)</f>
        <v>0</v>
      </c>
      <c r="AC13" s="1">
        <f>VLOOKUP(Q13,AG6:AS15,13,0)</f>
        <v>0</v>
      </c>
      <c r="AD13" s="6"/>
      <c r="AE13" s="1">
        <v>8</v>
      </c>
      <c r="AF13" s="1">
        <f t="shared" si="0"/>
        <v>8</v>
      </c>
      <c r="AG13" s="44" t="str">
        <f>Equipes!C39</f>
        <v>hh</v>
      </c>
      <c r="AH13" s="44"/>
      <c r="AI13" s="44"/>
      <c r="AJ13" s="44"/>
      <c r="AK13" s="11">
        <f>RANK(AU13,AU6:AU15)</f>
        <v>8</v>
      </c>
      <c r="AL13" s="11">
        <f>SUMPRODUCT((F6:I50=AG13)*(AZ6:AZ50))+SUMPRODUCT((L6:O50=AG13)*(BA6:BA50))</f>
        <v>0</v>
      </c>
      <c r="AM13" s="11">
        <f>SUMPRODUCT((F6:I50=AG13)*(BB6:BB50))+SUMPRODUCT((L6:O50=AG13)*(BC6:BC50))</f>
        <v>0</v>
      </c>
      <c r="AN13" s="11">
        <f>SUMPRODUCT((F6:I50=AG13)*(BD6:BD50))+SUMPRODUCT((L6:O50=AG13)*(BE6:BE50))</f>
        <v>0</v>
      </c>
      <c r="AO13" s="11">
        <f>SUMPRODUCT((F6:I50=AG13)*(BF6:BF50))+SUMPRODUCT((L6:O50=AG13)*(BG6:BG50))</f>
        <v>0</v>
      </c>
      <c r="AP13" s="11">
        <f>SUMPRODUCT((F6:I50=AG13)*(BH6:BH50))+SUMPRODUCT((L6:O50=AG13)*(BI6:BI50))</f>
        <v>0</v>
      </c>
      <c r="AQ13" s="11">
        <f>SUMPRODUCT((F6:I50=AG13)*(BJ6:BJ50))+SUMPRODUCT((L6:O50=AG13)*(BK6:BK50))</f>
        <v>0</v>
      </c>
      <c r="AR13" s="11">
        <f>SUMPRODUCT((F6:I50=AG13)*(BL6:BL50))+SUMPRODUCT((L6:O50=AG13)*(BM6:BM50))</f>
        <v>0</v>
      </c>
      <c r="AS13" s="11">
        <f t="shared" si="1"/>
        <v>0</v>
      </c>
      <c r="AT13" s="1">
        <f t="shared" si="2"/>
        <v>0</v>
      </c>
      <c r="AU13" s="1">
        <f>AT13+0.000003</f>
        <v>3.0000000000000001E-6</v>
      </c>
      <c r="AV13" s="1">
        <f t="shared" si="3"/>
        <v>0</v>
      </c>
      <c r="AW13" s="1">
        <f t="shared" si="4"/>
        <v>0</v>
      </c>
      <c r="AX13" s="1">
        <f>IF(J13="",0,IF(J13&gt;K13,Equipes!$J$30,IF('2 POULES DE 10'!J13='2 POULES DE 10'!K13,Equipes!$J$32,IF('2 POULES DE 10'!J13&lt;'2 POULES DE 10'!K13,Equipes!$J$34))))</f>
        <v>0</v>
      </c>
      <c r="AY13" s="1">
        <f>IF(K13="",0,IF(K13&gt;J13,Equipes!$J$30,IF('2 POULES DE 10'!K13='2 POULES DE 10'!J13,Equipes!$J$32,IF('2 POULES DE 10'!K13&lt;'2 POULES DE 10'!J13,Equipes!$J$34))))</f>
        <v>0</v>
      </c>
      <c r="AZ13" s="1">
        <f t="shared" si="5"/>
        <v>0</v>
      </c>
      <c r="BA13" s="1">
        <f t="shared" si="6"/>
        <v>0</v>
      </c>
      <c r="BB13" s="1">
        <f t="shared" si="7"/>
        <v>0</v>
      </c>
      <c r="BC13" s="1">
        <f t="shared" si="8"/>
        <v>0</v>
      </c>
      <c r="BD13" s="1" t="b">
        <f t="shared" si="9"/>
        <v>0</v>
      </c>
      <c r="BE13" s="1" t="b">
        <f t="shared" si="10"/>
        <v>0</v>
      </c>
      <c r="BF13" s="1" t="b">
        <f t="shared" si="11"/>
        <v>0</v>
      </c>
      <c r="BG13" s="1" t="b">
        <f t="shared" si="12"/>
        <v>0</v>
      </c>
      <c r="BH13" s="1" t="b">
        <f t="shared" si="13"/>
        <v>0</v>
      </c>
      <c r="BI13" s="1" t="b">
        <f t="shared" si="14"/>
        <v>0</v>
      </c>
      <c r="BJ13" s="1">
        <f t="shared" si="15"/>
        <v>0</v>
      </c>
      <c r="BK13" s="1">
        <f t="shared" si="16"/>
        <v>0</v>
      </c>
      <c r="BL13" s="1">
        <f t="shared" si="17"/>
        <v>0</v>
      </c>
      <c r="BM13" s="1">
        <f t="shared" si="18"/>
        <v>0</v>
      </c>
      <c r="BN13" s="1" t="str">
        <f>VLOOKUP(AE13,AF6:AJ15,2,0)</f>
        <v>hh</v>
      </c>
      <c r="BO13" s="1">
        <f>VLOOKUP(BN13,AG6:AT15,14,0)</f>
        <v>0</v>
      </c>
      <c r="BP13" s="1">
        <f>RANK(BO13,BO6:BO15)</f>
        <v>1</v>
      </c>
    </row>
    <row r="14" spans="2:68" x14ac:dyDescent="0.3">
      <c r="B14" s="5"/>
      <c r="F14" s="53" t="str">
        <f>AG13</f>
        <v>hh</v>
      </c>
      <c r="G14" s="53"/>
      <c r="H14" s="53"/>
      <c r="I14" s="53"/>
      <c r="J14" s="28"/>
      <c r="K14" s="28"/>
      <c r="L14" s="53" t="str">
        <f>AG12</f>
        <v>gg</v>
      </c>
      <c r="M14" s="53"/>
      <c r="N14" s="53"/>
      <c r="O14" s="53"/>
      <c r="Q14" s="45" t="str">
        <f>VLOOKUP(AE14,AF6:AJ15,2,0)</f>
        <v>ii</v>
      </c>
      <c r="R14" s="45"/>
      <c r="S14" s="45"/>
      <c r="T14" s="45"/>
      <c r="U14" s="27">
        <f t="shared" si="19"/>
        <v>1</v>
      </c>
      <c r="V14" s="28">
        <f>VLOOKUP(Q14,AG6:AS15,6,0)</f>
        <v>0</v>
      </c>
      <c r="W14" s="1">
        <f>VLOOKUP(Q14,AG6:AS15,7,0)</f>
        <v>0</v>
      </c>
      <c r="X14" s="1">
        <f>VLOOKUP(Q14,AG6:AS15,8,0)</f>
        <v>0</v>
      </c>
      <c r="Y14" s="1">
        <f>VLOOKUP(Q14,AG6:AS15,9,0)</f>
        <v>0</v>
      </c>
      <c r="Z14" s="1">
        <f>VLOOKUP(Q14,AG6:AS15,10,0)</f>
        <v>0</v>
      </c>
      <c r="AA14" s="1">
        <f>VLOOKUP(Q14,AG6:AS15,11,0)</f>
        <v>0</v>
      </c>
      <c r="AB14" s="1">
        <f>VLOOKUP(Q14,AG6:AS15,12,0)</f>
        <v>0</v>
      </c>
      <c r="AC14" s="1">
        <f>VLOOKUP(Q14,AG6:AS15,13,0)</f>
        <v>0</v>
      </c>
      <c r="AD14" s="6"/>
      <c r="AE14" s="1">
        <v>9</v>
      </c>
      <c r="AF14" s="1">
        <f t="shared" si="0"/>
        <v>9</v>
      </c>
      <c r="AG14" s="44" t="str">
        <f>Equipes!C40</f>
        <v>ii</v>
      </c>
      <c r="AH14" s="44"/>
      <c r="AI14" s="44"/>
      <c r="AJ14" s="44"/>
      <c r="AK14" s="11">
        <f>RANK(AU14,AU6:AU15)</f>
        <v>9</v>
      </c>
      <c r="AL14" s="11">
        <f>SUMPRODUCT((F6:I50=AG14)*(AZ6:AZ50))+SUMPRODUCT((L6:O50=AG14)*(BA6:BA50))</f>
        <v>0</v>
      </c>
      <c r="AM14" s="11">
        <f>SUMPRODUCT((F6:I50=AG14)*(BB6:BB50))+SUMPRODUCT((L6:O50=AG14)*(BC6:BC50))</f>
        <v>0</v>
      </c>
      <c r="AN14" s="11">
        <f>SUMPRODUCT((F6:I50=AG14)*(BD6:BD50))+SUMPRODUCT((L6:O50=AG14)*(BE6:BE50))</f>
        <v>0</v>
      </c>
      <c r="AO14" s="11">
        <f>SUMPRODUCT((F6:I50=AG14)*(BF6:BF50))+SUMPRODUCT((L6:O50=AG14)*(BG6:BG50))</f>
        <v>0</v>
      </c>
      <c r="AP14" s="11">
        <f>SUMPRODUCT((F6:I50=AG14)*(BH6:BH50))+SUMPRODUCT((L6:O50=AG14)*(BI6:BI50))</f>
        <v>0</v>
      </c>
      <c r="AQ14" s="11">
        <f>SUMPRODUCT((F6:I50=AG14)*(BJ6:BJ50))+SUMPRODUCT((L6:O50=AG14)*(BK6:BK50))</f>
        <v>0</v>
      </c>
      <c r="AR14" s="11">
        <f>SUMPRODUCT((F6:I50=AG14)*(BL6:BL50))+SUMPRODUCT((L6:O50=AG14)*(BM6:BM50))</f>
        <v>0</v>
      </c>
      <c r="AS14" s="11">
        <f t="shared" si="1"/>
        <v>0</v>
      </c>
      <c r="AT14" s="1">
        <f t="shared" si="2"/>
        <v>0</v>
      </c>
      <c r="AU14" s="1">
        <f>AT14+0.000002</f>
        <v>1.9999999999999999E-6</v>
      </c>
      <c r="AV14" s="1">
        <f t="shared" si="3"/>
        <v>0</v>
      </c>
      <c r="AW14" s="1">
        <f t="shared" si="4"/>
        <v>0</v>
      </c>
      <c r="AX14" s="1">
        <f>IF(J14="",0,IF(J14&gt;K14,Equipes!$J$30,IF('2 POULES DE 10'!J14='2 POULES DE 10'!K14,Equipes!$J$32,IF('2 POULES DE 10'!J14&lt;'2 POULES DE 10'!K14,Equipes!$J$34))))</f>
        <v>0</v>
      </c>
      <c r="AY14" s="1">
        <f>IF(K14="",0,IF(K14&gt;J14,Equipes!$J$30,IF('2 POULES DE 10'!K14='2 POULES DE 10'!J14,Equipes!$J$32,IF('2 POULES DE 10'!K14&lt;'2 POULES DE 10'!J14,Equipes!$J$34))))</f>
        <v>0</v>
      </c>
      <c r="AZ14" s="1">
        <f t="shared" si="5"/>
        <v>0</v>
      </c>
      <c r="BA14" s="1">
        <f t="shared" si="6"/>
        <v>0</v>
      </c>
      <c r="BB14" s="1">
        <f t="shared" si="7"/>
        <v>0</v>
      </c>
      <c r="BC14" s="1">
        <f t="shared" si="8"/>
        <v>0</v>
      </c>
      <c r="BD14" s="1" t="b">
        <f t="shared" si="9"/>
        <v>0</v>
      </c>
      <c r="BE14" s="1" t="b">
        <f t="shared" si="10"/>
        <v>0</v>
      </c>
      <c r="BF14" s="1" t="b">
        <f t="shared" si="11"/>
        <v>0</v>
      </c>
      <c r="BG14" s="1" t="b">
        <f t="shared" si="12"/>
        <v>0</v>
      </c>
      <c r="BH14" s="1" t="b">
        <f t="shared" si="13"/>
        <v>0</v>
      </c>
      <c r="BI14" s="1" t="b">
        <f t="shared" si="14"/>
        <v>0</v>
      </c>
      <c r="BJ14" s="1">
        <f t="shared" si="15"/>
        <v>0</v>
      </c>
      <c r="BK14" s="1">
        <f t="shared" si="16"/>
        <v>0</v>
      </c>
      <c r="BL14" s="1">
        <f t="shared" si="17"/>
        <v>0</v>
      </c>
      <c r="BM14" s="1">
        <f t="shared" si="18"/>
        <v>0</v>
      </c>
      <c r="BN14" s="1" t="str">
        <f>VLOOKUP(AE14,AF6:AJ15,2,0)</f>
        <v>ii</v>
      </c>
      <c r="BO14" s="1">
        <f>VLOOKUP(BN14,AG6:AT15,14,0)</f>
        <v>0</v>
      </c>
      <c r="BP14" s="1">
        <f>RANK(BO14,BO6:BO15)</f>
        <v>1</v>
      </c>
    </row>
    <row r="15" spans="2:68" x14ac:dyDescent="0.3">
      <c r="B15" s="5"/>
      <c r="F15" s="53" t="str">
        <f>AG15</f>
        <v>jj</v>
      </c>
      <c r="G15" s="53"/>
      <c r="H15" s="53"/>
      <c r="I15" s="53"/>
      <c r="J15" s="28"/>
      <c r="K15" s="28"/>
      <c r="L15" s="53" t="str">
        <f>AG10</f>
        <v>ee</v>
      </c>
      <c r="M15" s="53"/>
      <c r="N15" s="53"/>
      <c r="O15" s="53"/>
      <c r="Q15" s="45" t="str">
        <f>VLOOKUP(AE15,AF6:AJ15,2,0)</f>
        <v>jj</v>
      </c>
      <c r="R15" s="45"/>
      <c r="S15" s="45"/>
      <c r="T15" s="45"/>
      <c r="U15" s="27">
        <f t="shared" si="19"/>
        <v>1</v>
      </c>
      <c r="V15" s="28">
        <f>VLOOKUP(Q15,AG6:AS15,6,0)</f>
        <v>0</v>
      </c>
      <c r="W15" s="1">
        <f>VLOOKUP(Q15,AG6:AS15,7,0)</f>
        <v>0</v>
      </c>
      <c r="X15" s="1">
        <f>VLOOKUP(Q15,AG6:AS15,8,0)</f>
        <v>0</v>
      </c>
      <c r="Y15" s="1">
        <f>VLOOKUP(Q15,AG6:AS15,9,0)</f>
        <v>0</v>
      </c>
      <c r="Z15" s="1">
        <f>VLOOKUP(Q15,AG6:AS15,10,0)</f>
        <v>0</v>
      </c>
      <c r="AA15" s="1">
        <f>VLOOKUP(Q15,AG6:AS15,11,0)</f>
        <v>0</v>
      </c>
      <c r="AB15" s="1">
        <f>VLOOKUP(Q15,AG6:AS15,12,0)</f>
        <v>0</v>
      </c>
      <c r="AC15" s="1">
        <f>VLOOKUP(Q15,AG6:AS15,13,0)</f>
        <v>0</v>
      </c>
      <c r="AD15" s="6"/>
      <c r="AE15" s="1">
        <v>10</v>
      </c>
      <c r="AF15" s="1">
        <f t="shared" si="0"/>
        <v>10</v>
      </c>
      <c r="AG15" s="44" t="str">
        <f>Equipes!C41</f>
        <v>jj</v>
      </c>
      <c r="AH15" s="44"/>
      <c r="AI15" s="44"/>
      <c r="AJ15" s="44"/>
      <c r="AK15" s="11">
        <f>RANK(AU15,AU6:AU15)</f>
        <v>10</v>
      </c>
      <c r="AL15" s="11">
        <f>SUMPRODUCT((F6:I50=AG15)*(AZ6:AZ50))+SUMPRODUCT((L6:O50=AG15)*(BA6:BA50))</f>
        <v>0</v>
      </c>
      <c r="AM15" s="11">
        <f>SUMPRODUCT((F6:I50=AG15)*(BB6:BB50))+SUMPRODUCT((L6:O50=AG15)*(BC6:BC50))</f>
        <v>0</v>
      </c>
      <c r="AN15" s="11">
        <f>SUMPRODUCT((F6:I50=AG15)*(BD6:BD50))+SUMPRODUCT((L6:O50=AG15)*(BE6:BE50))</f>
        <v>0</v>
      </c>
      <c r="AO15" s="11">
        <f>SUMPRODUCT((F6:I50=AG15)*(BF6:BF50))+SUMPRODUCT((L6:O50=AG15)*(BG6:BG50))</f>
        <v>0</v>
      </c>
      <c r="AP15" s="11">
        <f>SUMPRODUCT((F6:I50=AG15)*(BH6:BH50))+SUMPRODUCT((L6:O50=AG15)*(BI6:BI50))</f>
        <v>0</v>
      </c>
      <c r="AQ15" s="11">
        <f>SUMPRODUCT((F6:I50=AG15)*(BJ6:BJ50))+SUMPRODUCT((L6:O50=AG15)*(BK6:BK50))</f>
        <v>0</v>
      </c>
      <c r="AR15" s="11">
        <f>SUMPRODUCT((F6:I50=AG15)*(BL6:BL50))+SUMPRODUCT((L6:O50=AG15)*(BM6:BM50))</f>
        <v>0</v>
      </c>
      <c r="AS15" s="11">
        <f t="shared" si="1"/>
        <v>0</v>
      </c>
      <c r="AT15" s="1">
        <f t="shared" si="2"/>
        <v>0</v>
      </c>
      <c r="AU15" s="1">
        <f>AT15+0.000001</f>
        <v>9.9999999999999995E-7</v>
      </c>
      <c r="AV15" s="1">
        <f t="shared" si="3"/>
        <v>0</v>
      </c>
      <c r="AW15" s="1">
        <f t="shared" si="4"/>
        <v>0</v>
      </c>
      <c r="AX15" s="1">
        <f>IF(J15="",0,IF(J15&gt;K15,Equipes!$J$30,IF('2 POULES DE 10'!J15='2 POULES DE 10'!K15,Equipes!$J$32,IF('2 POULES DE 10'!J15&lt;'2 POULES DE 10'!K15,Equipes!$J$34))))</f>
        <v>0</v>
      </c>
      <c r="AY15" s="1">
        <f>IF(K15="",0,IF(K15&gt;J15,Equipes!$J$30,IF('2 POULES DE 10'!K15='2 POULES DE 10'!J15,Equipes!$J$32,IF('2 POULES DE 10'!K15&lt;'2 POULES DE 10'!J15,Equipes!$J$34))))</f>
        <v>0</v>
      </c>
      <c r="AZ15" s="1">
        <f t="shared" si="5"/>
        <v>0</v>
      </c>
      <c r="BA15" s="1">
        <f t="shared" si="6"/>
        <v>0</v>
      </c>
      <c r="BB15" s="1">
        <f t="shared" si="7"/>
        <v>0</v>
      </c>
      <c r="BC15" s="1">
        <f t="shared" si="8"/>
        <v>0</v>
      </c>
      <c r="BD15" s="1" t="b">
        <f t="shared" si="9"/>
        <v>0</v>
      </c>
      <c r="BE15" s="1" t="b">
        <f t="shared" si="10"/>
        <v>0</v>
      </c>
      <c r="BF15" s="1" t="b">
        <f t="shared" si="11"/>
        <v>0</v>
      </c>
      <c r="BG15" s="1" t="b">
        <f t="shared" si="12"/>
        <v>0</v>
      </c>
      <c r="BH15" s="1" t="b">
        <f t="shared" si="13"/>
        <v>0</v>
      </c>
      <c r="BI15" s="1" t="b">
        <f t="shared" si="14"/>
        <v>0</v>
      </c>
      <c r="BJ15" s="1">
        <f t="shared" si="15"/>
        <v>0</v>
      </c>
      <c r="BK15" s="1">
        <f t="shared" si="16"/>
        <v>0</v>
      </c>
      <c r="BL15" s="1">
        <f t="shared" si="17"/>
        <v>0</v>
      </c>
      <c r="BM15" s="1">
        <f t="shared" si="18"/>
        <v>0</v>
      </c>
      <c r="BN15" s="1" t="str">
        <f>VLOOKUP(AE15,AF6:AJ15,2,0)</f>
        <v>jj</v>
      </c>
      <c r="BO15" s="1">
        <f>VLOOKUP(BN15,AG6:AT15,14,0)</f>
        <v>0</v>
      </c>
      <c r="BP15" s="1">
        <f>RANK(BO15,BO6:BO15)</f>
        <v>1</v>
      </c>
    </row>
    <row r="16" spans="2:68" x14ac:dyDescent="0.3">
      <c r="B16" s="5"/>
      <c r="F16" s="53" t="str">
        <f>AG7</f>
        <v>bb</v>
      </c>
      <c r="G16" s="53"/>
      <c r="H16" s="53"/>
      <c r="I16" s="53"/>
      <c r="J16" s="28"/>
      <c r="K16" s="28"/>
      <c r="L16" s="53" t="str">
        <f>AG11</f>
        <v>ff</v>
      </c>
      <c r="M16" s="53"/>
      <c r="N16" s="53"/>
      <c r="O16" s="53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7"/>
      <c r="AV16" s="1">
        <f t="shared" si="3"/>
        <v>0</v>
      </c>
      <c r="AW16" s="1">
        <f t="shared" si="4"/>
        <v>0</v>
      </c>
      <c r="AX16" s="1">
        <f>IF(J16="",0,IF(J16&gt;K16,Equipes!$J$30,IF('2 POULES DE 10'!J16='2 POULES DE 10'!K16,Equipes!$J$32,IF('2 POULES DE 10'!J16&lt;'2 POULES DE 10'!K16,Equipes!$J$34))))</f>
        <v>0</v>
      </c>
      <c r="AY16" s="1">
        <f>IF(K16="",0,IF(K16&gt;J16,Equipes!$J$30,IF('2 POULES DE 10'!K16='2 POULES DE 10'!J16,Equipes!$J$32,IF('2 POULES DE 10'!K16&lt;'2 POULES DE 10'!J16,Equipes!$J$34))))</f>
        <v>0</v>
      </c>
      <c r="AZ16" s="1">
        <f t="shared" si="5"/>
        <v>0</v>
      </c>
      <c r="BA16" s="1">
        <f t="shared" si="6"/>
        <v>0</v>
      </c>
      <c r="BB16" s="1">
        <f t="shared" si="7"/>
        <v>0</v>
      </c>
      <c r="BC16" s="1">
        <f t="shared" si="8"/>
        <v>0</v>
      </c>
      <c r="BD16" s="1" t="b">
        <f t="shared" si="9"/>
        <v>0</v>
      </c>
      <c r="BE16" s="1" t="b">
        <f t="shared" si="10"/>
        <v>0</v>
      </c>
      <c r="BF16" s="1" t="b">
        <f t="shared" si="11"/>
        <v>0</v>
      </c>
      <c r="BG16" s="1" t="b">
        <f t="shared" si="12"/>
        <v>0</v>
      </c>
      <c r="BH16" s="1" t="b">
        <f t="shared" si="13"/>
        <v>0</v>
      </c>
      <c r="BI16" s="1" t="b">
        <f t="shared" si="14"/>
        <v>0</v>
      </c>
      <c r="BJ16" s="1">
        <f t="shared" si="15"/>
        <v>0</v>
      </c>
      <c r="BK16" s="1">
        <f t="shared" si="16"/>
        <v>0</v>
      </c>
      <c r="BL16" s="1">
        <f t="shared" si="17"/>
        <v>0</v>
      </c>
      <c r="BM16" s="1">
        <f t="shared" si="18"/>
        <v>0</v>
      </c>
    </row>
    <row r="17" spans="2:65" x14ac:dyDescent="0.3">
      <c r="B17" s="5"/>
      <c r="F17" s="53" t="str">
        <f>AG9</f>
        <v>dd</v>
      </c>
      <c r="G17" s="53"/>
      <c r="H17" s="53"/>
      <c r="I17" s="53"/>
      <c r="J17" s="28"/>
      <c r="K17" s="28"/>
      <c r="L17" s="53" t="str">
        <f>AG6</f>
        <v>aa</v>
      </c>
      <c r="M17" s="53"/>
      <c r="N17" s="53"/>
      <c r="O17" s="53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7"/>
      <c r="AV17" s="1">
        <f t="shared" si="3"/>
        <v>0</v>
      </c>
      <c r="AW17" s="1">
        <f t="shared" si="4"/>
        <v>0</v>
      </c>
      <c r="AX17" s="1">
        <f>IF(J17="",0,IF(J17&gt;K17,Equipes!$J$30,IF('2 POULES DE 10'!J17='2 POULES DE 10'!K17,Equipes!$J$32,IF('2 POULES DE 10'!J17&lt;'2 POULES DE 10'!K17,Equipes!$J$34))))</f>
        <v>0</v>
      </c>
      <c r="AY17" s="1">
        <f>IF(K17="",0,IF(K17&gt;J17,Equipes!$J$30,IF('2 POULES DE 10'!K17='2 POULES DE 10'!J17,Equipes!$J$32,IF('2 POULES DE 10'!K17&lt;'2 POULES DE 10'!J17,Equipes!$J$34))))</f>
        <v>0</v>
      </c>
      <c r="AZ17" s="1">
        <f t="shared" si="5"/>
        <v>0</v>
      </c>
      <c r="BA17" s="1">
        <f t="shared" si="6"/>
        <v>0</v>
      </c>
      <c r="BB17" s="1">
        <f t="shared" si="7"/>
        <v>0</v>
      </c>
      <c r="BC17" s="1">
        <f t="shared" si="8"/>
        <v>0</v>
      </c>
      <c r="BD17" s="1" t="b">
        <f t="shared" si="9"/>
        <v>0</v>
      </c>
      <c r="BE17" s="1" t="b">
        <f t="shared" si="10"/>
        <v>0</v>
      </c>
      <c r="BF17" s="1" t="b">
        <f t="shared" si="11"/>
        <v>0</v>
      </c>
      <c r="BG17" s="1" t="b">
        <f t="shared" si="12"/>
        <v>0</v>
      </c>
      <c r="BH17" s="1" t="b">
        <f t="shared" si="13"/>
        <v>0</v>
      </c>
      <c r="BI17" s="1" t="b">
        <f t="shared" si="14"/>
        <v>0</v>
      </c>
      <c r="BJ17" s="1">
        <f t="shared" si="15"/>
        <v>0</v>
      </c>
      <c r="BK17" s="1">
        <f t="shared" si="16"/>
        <v>0</v>
      </c>
      <c r="BL17" s="1">
        <f t="shared" si="17"/>
        <v>0</v>
      </c>
      <c r="BM17" s="1">
        <f t="shared" si="18"/>
        <v>0</v>
      </c>
    </row>
    <row r="18" spans="2:65" x14ac:dyDescent="0.3">
      <c r="B18" s="5"/>
      <c r="F18" s="53" t="str">
        <f>AG10</f>
        <v>ee</v>
      </c>
      <c r="G18" s="53"/>
      <c r="H18" s="53"/>
      <c r="I18" s="53"/>
      <c r="J18" s="28"/>
      <c r="K18" s="28"/>
      <c r="L18" s="53" t="str">
        <f>AG8</f>
        <v>cc</v>
      </c>
      <c r="M18" s="53"/>
      <c r="N18" s="53"/>
      <c r="O18" s="53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7"/>
      <c r="AV18" s="1">
        <f t="shared" si="3"/>
        <v>0</v>
      </c>
      <c r="AW18" s="1">
        <f t="shared" si="4"/>
        <v>0</v>
      </c>
      <c r="AX18" s="1">
        <f>IF(J18="",0,IF(J18&gt;K18,Equipes!$J$30,IF('2 POULES DE 10'!J18='2 POULES DE 10'!K18,Equipes!$J$32,IF('2 POULES DE 10'!J18&lt;'2 POULES DE 10'!K18,Equipes!$J$34))))</f>
        <v>0</v>
      </c>
      <c r="AY18" s="1">
        <f>IF(K18="",0,IF(K18&gt;J18,Equipes!$J$30,IF('2 POULES DE 10'!K18='2 POULES DE 10'!J18,Equipes!$J$32,IF('2 POULES DE 10'!K18&lt;'2 POULES DE 10'!J18,Equipes!$J$34))))</f>
        <v>0</v>
      </c>
      <c r="AZ18" s="1">
        <f t="shared" si="5"/>
        <v>0</v>
      </c>
      <c r="BA18" s="1">
        <f t="shared" si="6"/>
        <v>0</v>
      </c>
      <c r="BB18" s="1">
        <f t="shared" si="7"/>
        <v>0</v>
      </c>
      <c r="BC18" s="1">
        <f t="shared" si="8"/>
        <v>0</v>
      </c>
      <c r="BD18" s="1" t="b">
        <f t="shared" si="9"/>
        <v>0</v>
      </c>
      <c r="BE18" s="1" t="b">
        <f t="shared" si="10"/>
        <v>0</v>
      </c>
      <c r="BF18" s="1" t="b">
        <f t="shared" si="11"/>
        <v>0</v>
      </c>
      <c r="BG18" s="1" t="b">
        <f t="shared" si="12"/>
        <v>0</v>
      </c>
      <c r="BH18" s="1" t="b">
        <f t="shared" si="13"/>
        <v>0</v>
      </c>
      <c r="BI18" s="1" t="b">
        <f t="shared" si="14"/>
        <v>0</v>
      </c>
      <c r="BJ18" s="1">
        <f t="shared" si="15"/>
        <v>0</v>
      </c>
      <c r="BK18" s="1">
        <f t="shared" si="16"/>
        <v>0</v>
      </c>
      <c r="BL18" s="1">
        <f t="shared" si="17"/>
        <v>0</v>
      </c>
      <c r="BM18" s="1">
        <f t="shared" si="18"/>
        <v>0</v>
      </c>
    </row>
    <row r="19" spans="2:65" x14ac:dyDescent="0.3">
      <c r="B19" s="5"/>
      <c r="F19" s="53" t="str">
        <f>AG12</f>
        <v>gg</v>
      </c>
      <c r="G19" s="53"/>
      <c r="H19" s="53"/>
      <c r="I19" s="53"/>
      <c r="J19" s="28"/>
      <c r="K19" s="28"/>
      <c r="L19" s="53" t="str">
        <f>AG15</f>
        <v>jj</v>
      </c>
      <c r="M19" s="53"/>
      <c r="N19" s="53"/>
      <c r="O19" s="53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7"/>
      <c r="AV19" s="1">
        <f t="shared" si="3"/>
        <v>0</v>
      </c>
      <c r="AW19" s="1">
        <f t="shared" si="4"/>
        <v>0</v>
      </c>
      <c r="AX19" s="1">
        <f>IF(J19="",0,IF(J19&gt;K19,Equipes!$J$30,IF('2 POULES DE 10'!J19='2 POULES DE 10'!K19,Equipes!$J$32,IF('2 POULES DE 10'!J19&lt;'2 POULES DE 10'!K19,Equipes!$J$34))))</f>
        <v>0</v>
      </c>
      <c r="AY19" s="1">
        <f>IF(K19="",0,IF(K19&gt;J19,Equipes!$J$30,IF('2 POULES DE 10'!K19='2 POULES DE 10'!J19,Equipes!$J$32,IF('2 POULES DE 10'!K19&lt;'2 POULES DE 10'!J19,Equipes!$J$34))))</f>
        <v>0</v>
      </c>
      <c r="AZ19" s="1">
        <f t="shared" si="5"/>
        <v>0</v>
      </c>
      <c r="BA19" s="1">
        <f t="shared" si="6"/>
        <v>0</v>
      </c>
      <c r="BB19" s="1">
        <f t="shared" si="7"/>
        <v>0</v>
      </c>
      <c r="BC19" s="1">
        <f t="shared" si="8"/>
        <v>0</v>
      </c>
      <c r="BD19" s="1" t="b">
        <f t="shared" si="9"/>
        <v>0</v>
      </c>
      <c r="BE19" s="1" t="b">
        <f t="shared" si="10"/>
        <v>0</v>
      </c>
      <c r="BF19" s="1" t="b">
        <f t="shared" si="11"/>
        <v>0</v>
      </c>
      <c r="BG19" s="1" t="b">
        <f t="shared" si="12"/>
        <v>0</v>
      </c>
      <c r="BH19" s="1" t="b">
        <f t="shared" si="13"/>
        <v>0</v>
      </c>
      <c r="BI19" s="1" t="b">
        <f t="shared" si="14"/>
        <v>0</v>
      </c>
      <c r="BJ19" s="1">
        <f t="shared" si="15"/>
        <v>0</v>
      </c>
      <c r="BK19" s="1">
        <f t="shared" si="16"/>
        <v>0</v>
      </c>
      <c r="BL19" s="1">
        <f t="shared" si="17"/>
        <v>0</v>
      </c>
      <c r="BM19" s="1">
        <f t="shared" si="18"/>
        <v>0</v>
      </c>
    </row>
    <row r="20" spans="2:65" x14ac:dyDescent="0.3">
      <c r="B20" s="5"/>
      <c r="F20" s="53" t="str">
        <f>AG14</f>
        <v>ii</v>
      </c>
      <c r="G20" s="53"/>
      <c r="H20" s="53"/>
      <c r="I20" s="53"/>
      <c r="J20" s="28"/>
      <c r="K20" s="28"/>
      <c r="L20" s="53" t="str">
        <f>AG13</f>
        <v>hh</v>
      </c>
      <c r="M20" s="53"/>
      <c r="N20" s="53"/>
      <c r="O20" s="53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7"/>
      <c r="AV20" s="1">
        <f t="shared" si="3"/>
        <v>0</v>
      </c>
      <c r="AW20" s="1">
        <f t="shared" si="4"/>
        <v>0</v>
      </c>
      <c r="AX20" s="1">
        <f>IF(J20="",0,IF(J20&gt;K20,Equipes!$J$30,IF('2 POULES DE 10'!J20='2 POULES DE 10'!K20,Equipes!$J$32,IF('2 POULES DE 10'!J20&lt;'2 POULES DE 10'!K20,Equipes!$J$34))))</f>
        <v>0</v>
      </c>
      <c r="AY20" s="1">
        <f>IF(K20="",0,IF(K20&gt;J20,Equipes!$J$30,IF('2 POULES DE 10'!K20='2 POULES DE 10'!J20,Equipes!$J$32,IF('2 POULES DE 10'!K20&lt;'2 POULES DE 10'!J20,Equipes!$J$34))))</f>
        <v>0</v>
      </c>
      <c r="AZ20" s="1">
        <f t="shared" si="5"/>
        <v>0</v>
      </c>
      <c r="BA20" s="1">
        <f t="shared" si="6"/>
        <v>0</v>
      </c>
      <c r="BB20" s="1">
        <f t="shared" si="7"/>
        <v>0</v>
      </c>
      <c r="BC20" s="1">
        <f t="shared" si="8"/>
        <v>0</v>
      </c>
      <c r="BD20" s="1" t="b">
        <f t="shared" si="9"/>
        <v>0</v>
      </c>
      <c r="BE20" s="1" t="b">
        <f t="shared" si="10"/>
        <v>0</v>
      </c>
      <c r="BF20" s="1" t="b">
        <f t="shared" si="11"/>
        <v>0</v>
      </c>
      <c r="BG20" s="1" t="b">
        <f t="shared" si="12"/>
        <v>0</v>
      </c>
      <c r="BH20" s="1" t="b">
        <f t="shared" si="13"/>
        <v>0</v>
      </c>
      <c r="BI20" s="1" t="b">
        <f t="shared" si="14"/>
        <v>0</v>
      </c>
      <c r="BJ20" s="1">
        <f t="shared" si="15"/>
        <v>0</v>
      </c>
      <c r="BK20" s="1">
        <f t="shared" si="16"/>
        <v>0</v>
      </c>
      <c r="BL20" s="1">
        <f t="shared" si="17"/>
        <v>0</v>
      </c>
      <c r="BM20" s="1">
        <f t="shared" si="18"/>
        <v>0</v>
      </c>
    </row>
    <row r="21" spans="2:65" x14ac:dyDescent="0.3">
      <c r="B21" s="5"/>
      <c r="F21" s="53" t="str">
        <f>AG6</f>
        <v>aa</v>
      </c>
      <c r="G21" s="53"/>
      <c r="H21" s="53"/>
      <c r="I21" s="53"/>
      <c r="J21" s="28"/>
      <c r="K21" s="28"/>
      <c r="L21" s="53" t="str">
        <f>AG10</f>
        <v>ee</v>
      </c>
      <c r="M21" s="53"/>
      <c r="N21" s="53"/>
      <c r="O21" s="53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7"/>
      <c r="AV21" s="1">
        <f t="shared" si="3"/>
        <v>0</v>
      </c>
      <c r="AW21" s="1">
        <f t="shared" si="4"/>
        <v>0</v>
      </c>
      <c r="AX21" s="1">
        <f>IF(J21="",0,IF(J21&gt;K21,Equipes!$J$30,IF('2 POULES DE 10'!J21='2 POULES DE 10'!K21,Equipes!$J$32,IF('2 POULES DE 10'!J21&lt;'2 POULES DE 10'!K21,Equipes!$J$34))))</f>
        <v>0</v>
      </c>
      <c r="AY21" s="1">
        <f>IF(K21="",0,IF(K21&gt;J21,Equipes!$J$30,IF('2 POULES DE 10'!K21='2 POULES DE 10'!J21,Equipes!$J$32,IF('2 POULES DE 10'!K21&lt;'2 POULES DE 10'!J21,Equipes!$J$34))))</f>
        <v>0</v>
      </c>
      <c r="AZ21" s="1">
        <f t="shared" si="5"/>
        <v>0</v>
      </c>
      <c r="BA21" s="1">
        <f t="shared" si="6"/>
        <v>0</v>
      </c>
      <c r="BB21" s="1">
        <f t="shared" si="7"/>
        <v>0</v>
      </c>
      <c r="BC21" s="1">
        <f t="shared" si="8"/>
        <v>0</v>
      </c>
      <c r="BD21" s="1" t="b">
        <f t="shared" si="9"/>
        <v>0</v>
      </c>
      <c r="BE21" s="1" t="b">
        <f t="shared" si="10"/>
        <v>0</v>
      </c>
      <c r="BF21" s="1" t="b">
        <f t="shared" si="11"/>
        <v>0</v>
      </c>
      <c r="BG21" s="1" t="b">
        <f t="shared" si="12"/>
        <v>0</v>
      </c>
      <c r="BH21" s="1" t="b">
        <f t="shared" si="13"/>
        <v>0</v>
      </c>
      <c r="BI21" s="1" t="b">
        <f t="shared" si="14"/>
        <v>0</v>
      </c>
      <c r="BJ21" s="1">
        <f t="shared" si="15"/>
        <v>0</v>
      </c>
      <c r="BK21" s="1">
        <f t="shared" si="16"/>
        <v>0</v>
      </c>
      <c r="BL21" s="1">
        <f t="shared" si="17"/>
        <v>0</v>
      </c>
      <c r="BM21" s="1">
        <f t="shared" si="18"/>
        <v>0</v>
      </c>
    </row>
    <row r="22" spans="2:65" x14ac:dyDescent="0.3">
      <c r="B22" s="5"/>
      <c r="F22" s="53" t="str">
        <f>AG8</f>
        <v>cc</v>
      </c>
      <c r="G22" s="53"/>
      <c r="H22" s="53"/>
      <c r="I22" s="53"/>
      <c r="J22" s="28"/>
      <c r="K22" s="28"/>
      <c r="L22" s="53" t="str">
        <f>AG12</f>
        <v>gg</v>
      </c>
      <c r="M22" s="53"/>
      <c r="N22" s="53"/>
      <c r="O22" s="53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7"/>
      <c r="AV22" s="1">
        <f t="shared" si="3"/>
        <v>0</v>
      </c>
      <c r="AW22" s="1">
        <f t="shared" si="4"/>
        <v>0</v>
      </c>
      <c r="AX22" s="1">
        <f>IF(J22="",0,IF(J22&gt;K22,Equipes!$J$30,IF('2 POULES DE 10'!J22='2 POULES DE 10'!K22,Equipes!$J$32,IF('2 POULES DE 10'!J22&lt;'2 POULES DE 10'!K22,Equipes!$J$34))))</f>
        <v>0</v>
      </c>
      <c r="AY22" s="1">
        <f>IF(K22="",0,IF(K22&gt;J22,Equipes!$J$30,IF('2 POULES DE 10'!K22='2 POULES DE 10'!J22,Equipes!$J$32,IF('2 POULES DE 10'!K22&lt;'2 POULES DE 10'!J22,Equipes!$J$34))))</f>
        <v>0</v>
      </c>
      <c r="AZ22" s="1">
        <f t="shared" si="5"/>
        <v>0</v>
      </c>
      <c r="BA22" s="1">
        <f t="shared" si="6"/>
        <v>0</v>
      </c>
      <c r="BB22" s="1">
        <f t="shared" si="7"/>
        <v>0</v>
      </c>
      <c r="BC22" s="1">
        <f t="shared" si="8"/>
        <v>0</v>
      </c>
      <c r="BD22" s="1" t="b">
        <f t="shared" si="9"/>
        <v>0</v>
      </c>
      <c r="BE22" s="1" t="b">
        <f t="shared" si="10"/>
        <v>0</v>
      </c>
      <c r="BF22" s="1" t="b">
        <f t="shared" si="11"/>
        <v>0</v>
      </c>
      <c r="BG22" s="1" t="b">
        <f t="shared" si="12"/>
        <v>0</v>
      </c>
      <c r="BH22" s="1" t="b">
        <f t="shared" si="13"/>
        <v>0</v>
      </c>
      <c r="BI22" s="1" t="b">
        <f t="shared" si="14"/>
        <v>0</v>
      </c>
      <c r="BJ22" s="1">
        <f t="shared" si="15"/>
        <v>0</v>
      </c>
      <c r="BK22" s="1">
        <f t="shared" si="16"/>
        <v>0</v>
      </c>
      <c r="BL22" s="1">
        <f t="shared" si="17"/>
        <v>0</v>
      </c>
      <c r="BM22" s="1">
        <f t="shared" si="18"/>
        <v>0</v>
      </c>
    </row>
    <row r="23" spans="2:65" x14ac:dyDescent="0.3">
      <c r="B23" s="5"/>
      <c r="F23" s="53" t="str">
        <f>AG11</f>
        <v>ff</v>
      </c>
      <c r="G23" s="53"/>
      <c r="H23" s="53"/>
      <c r="I23" s="53"/>
      <c r="J23" s="28"/>
      <c r="K23" s="28"/>
      <c r="L23" s="53" t="str">
        <f>AG9</f>
        <v>dd</v>
      </c>
      <c r="M23" s="53"/>
      <c r="N23" s="53"/>
      <c r="O23" s="53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7"/>
      <c r="AV23" s="1">
        <f t="shared" si="3"/>
        <v>0</v>
      </c>
      <c r="AW23" s="1">
        <f t="shared" si="4"/>
        <v>0</v>
      </c>
      <c r="AX23" s="1">
        <f>IF(J23="",0,IF(J23&gt;K23,Equipes!$J$30,IF('2 POULES DE 10'!J23='2 POULES DE 10'!K23,Equipes!$J$32,IF('2 POULES DE 10'!J23&lt;'2 POULES DE 10'!K23,Equipes!$J$34))))</f>
        <v>0</v>
      </c>
      <c r="AY23" s="1">
        <f>IF(K23="",0,IF(K23&gt;J23,Equipes!$J$30,IF('2 POULES DE 10'!K23='2 POULES DE 10'!J23,Equipes!$J$32,IF('2 POULES DE 10'!K23&lt;'2 POULES DE 10'!J23,Equipes!$J$34))))</f>
        <v>0</v>
      </c>
      <c r="AZ23" s="1">
        <f t="shared" si="5"/>
        <v>0</v>
      </c>
      <c r="BA23" s="1">
        <f t="shared" si="6"/>
        <v>0</v>
      </c>
      <c r="BB23" s="1">
        <f t="shared" si="7"/>
        <v>0</v>
      </c>
      <c r="BC23" s="1">
        <f t="shared" si="8"/>
        <v>0</v>
      </c>
      <c r="BD23" s="1" t="b">
        <f t="shared" si="9"/>
        <v>0</v>
      </c>
      <c r="BE23" s="1" t="b">
        <f t="shared" si="10"/>
        <v>0</v>
      </c>
      <c r="BF23" s="1" t="b">
        <f t="shared" si="11"/>
        <v>0</v>
      </c>
      <c r="BG23" s="1" t="b">
        <f t="shared" si="12"/>
        <v>0</v>
      </c>
      <c r="BH23" s="1" t="b">
        <f t="shared" si="13"/>
        <v>0</v>
      </c>
      <c r="BI23" s="1" t="b">
        <f t="shared" si="14"/>
        <v>0</v>
      </c>
      <c r="BJ23" s="1">
        <f t="shared" si="15"/>
        <v>0</v>
      </c>
      <c r="BK23" s="1">
        <f t="shared" si="16"/>
        <v>0</v>
      </c>
      <c r="BL23" s="1">
        <f t="shared" si="17"/>
        <v>0</v>
      </c>
      <c r="BM23" s="1">
        <f t="shared" si="18"/>
        <v>0</v>
      </c>
    </row>
    <row r="24" spans="2:65" x14ac:dyDescent="0.3">
      <c r="B24" s="5"/>
      <c r="F24" s="53" t="str">
        <f>AG13</f>
        <v>hh</v>
      </c>
      <c r="G24" s="53"/>
      <c r="H24" s="53"/>
      <c r="I24" s="53"/>
      <c r="J24" s="28"/>
      <c r="K24" s="28"/>
      <c r="L24" s="53" t="str">
        <f>AG7</f>
        <v>bb</v>
      </c>
      <c r="M24" s="53"/>
      <c r="N24" s="53"/>
      <c r="O24" s="53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7"/>
      <c r="AV24" s="1">
        <f t="shared" si="3"/>
        <v>0</v>
      </c>
      <c r="AW24" s="1">
        <f t="shared" si="4"/>
        <v>0</v>
      </c>
      <c r="AX24" s="1">
        <f>IF(J24="",0,IF(J24&gt;K24,Equipes!$J$30,IF('2 POULES DE 10'!J24='2 POULES DE 10'!K24,Equipes!$J$32,IF('2 POULES DE 10'!J24&lt;'2 POULES DE 10'!K24,Equipes!$J$34))))</f>
        <v>0</v>
      </c>
      <c r="AY24" s="1">
        <f>IF(K24="",0,IF(K24&gt;J24,Equipes!$J$30,IF('2 POULES DE 10'!K24='2 POULES DE 10'!J24,Equipes!$J$32,IF('2 POULES DE 10'!K24&lt;'2 POULES DE 10'!J24,Equipes!$J$34))))</f>
        <v>0</v>
      </c>
      <c r="AZ24" s="1">
        <f t="shared" si="5"/>
        <v>0</v>
      </c>
      <c r="BA24" s="1">
        <f t="shared" si="6"/>
        <v>0</v>
      </c>
      <c r="BB24" s="1">
        <f t="shared" si="7"/>
        <v>0</v>
      </c>
      <c r="BC24" s="1">
        <f t="shared" si="8"/>
        <v>0</v>
      </c>
      <c r="BD24" s="1" t="b">
        <f t="shared" si="9"/>
        <v>0</v>
      </c>
      <c r="BE24" s="1" t="b">
        <f t="shared" si="10"/>
        <v>0</v>
      </c>
      <c r="BF24" s="1" t="b">
        <f t="shared" si="11"/>
        <v>0</v>
      </c>
      <c r="BG24" s="1" t="b">
        <f t="shared" si="12"/>
        <v>0</v>
      </c>
      <c r="BH24" s="1" t="b">
        <f t="shared" si="13"/>
        <v>0</v>
      </c>
      <c r="BI24" s="1" t="b">
        <f t="shared" si="14"/>
        <v>0</v>
      </c>
      <c r="BJ24" s="1">
        <f t="shared" si="15"/>
        <v>0</v>
      </c>
      <c r="BK24" s="1">
        <f t="shared" si="16"/>
        <v>0</v>
      </c>
      <c r="BL24" s="1">
        <f t="shared" si="17"/>
        <v>0</v>
      </c>
      <c r="BM24" s="1">
        <f t="shared" si="18"/>
        <v>0</v>
      </c>
    </row>
    <row r="25" spans="2:65" x14ac:dyDescent="0.3">
      <c r="B25" s="5"/>
      <c r="F25" s="53" t="str">
        <f>AG15</f>
        <v>jj</v>
      </c>
      <c r="G25" s="53"/>
      <c r="H25" s="53"/>
      <c r="I25" s="53"/>
      <c r="J25" s="28"/>
      <c r="K25" s="28"/>
      <c r="L25" s="53" t="str">
        <f>AG14</f>
        <v>ii</v>
      </c>
      <c r="M25" s="53"/>
      <c r="N25" s="53"/>
      <c r="O25" s="53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7"/>
      <c r="AV25" s="1">
        <f t="shared" si="3"/>
        <v>0</v>
      </c>
      <c r="AW25" s="1">
        <f t="shared" si="4"/>
        <v>0</v>
      </c>
      <c r="AX25" s="1">
        <f>IF(J25="",0,IF(J25&gt;K25,Equipes!$J$30,IF('2 POULES DE 10'!J25='2 POULES DE 10'!K25,Equipes!$J$32,IF('2 POULES DE 10'!J25&lt;'2 POULES DE 10'!K25,Equipes!$J$34))))</f>
        <v>0</v>
      </c>
      <c r="AY25" s="1">
        <f>IF(K25="",0,IF(K25&gt;J25,Equipes!$J$30,IF('2 POULES DE 10'!K25='2 POULES DE 10'!J25,Equipes!$J$32,IF('2 POULES DE 10'!K25&lt;'2 POULES DE 10'!J25,Equipes!$J$34))))</f>
        <v>0</v>
      </c>
      <c r="AZ25" s="1">
        <f t="shared" si="5"/>
        <v>0</v>
      </c>
      <c r="BA25" s="1">
        <f t="shared" si="6"/>
        <v>0</v>
      </c>
      <c r="BB25" s="1">
        <f t="shared" si="7"/>
        <v>0</v>
      </c>
      <c r="BC25" s="1">
        <f t="shared" si="8"/>
        <v>0</v>
      </c>
      <c r="BD25" s="1" t="b">
        <f t="shared" si="9"/>
        <v>0</v>
      </c>
      <c r="BE25" s="1" t="b">
        <f t="shared" si="10"/>
        <v>0</v>
      </c>
      <c r="BF25" s="1" t="b">
        <f t="shared" si="11"/>
        <v>0</v>
      </c>
      <c r="BG25" s="1" t="b">
        <f t="shared" si="12"/>
        <v>0</v>
      </c>
      <c r="BH25" s="1" t="b">
        <f t="shared" si="13"/>
        <v>0</v>
      </c>
      <c r="BI25" s="1" t="b">
        <f t="shared" si="14"/>
        <v>0</v>
      </c>
      <c r="BJ25" s="1">
        <f t="shared" si="15"/>
        <v>0</v>
      </c>
      <c r="BK25" s="1">
        <f t="shared" si="16"/>
        <v>0</v>
      </c>
      <c r="BL25" s="1">
        <f t="shared" si="17"/>
        <v>0</v>
      </c>
      <c r="BM25" s="1">
        <f t="shared" si="18"/>
        <v>0</v>
      </c>
    </row>
    <row r="26" spans="2:65" x14ac:dyDescent="0.3">
      <c r="B26" s="5"/>
      <c r="F26" s="53" t="str">
        <f>AG7</f>
        <v>bb</v>
      </c>
      <c r="G26" s="53"/>
      <c r="H26" s="53"/>
      <c r="I26" s="53"/>
      <c r="J26" s="28"/>
      <c r="K26" s="28"/>
      <c r="L26" s="53" t="str">
        <f>AG15</f>
        <v>jj</v>
      </c>
      <c r="M26" s="53"/>
      <c r="N26" s="53"/>
      <c r="O26" s="53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7"/>
      <c r="AV26" s="1">
        <f t="shared" si="3"/>
        <v>0</v>
      </c>
      <c r="AW26" s="1">
        <f t="shared" si="4"/>
        <v>0</v>
      </c>
      <c r="AX26" s="1">
        <f>IF(J26="",0,IF(J26&gt;K26,Equipes!$J$30,IF('2 POULES DE 10'!J26='2 POULES DE 10'!K26,Equipes!$J$32,IF('2 POULES DE 10'!J26&lt;'2 POULES DE 10'!K26,Equipes!$J$34))))</f>
        <v>0</v>
      </c>
      <c r="AY26" s="1">
        <f>IF(K26="",0,IF(K26&gt;J26,Equipes!$J$30,IF('2 POULES DE 10'!K26='2 POULES DE 10'!J26,Equipes!$J$32,IF('2 POULES DE 10'!K26&lt;'2 POULES DE 10'!J26,Equipes!$J$34))))</f>
        <v>0</v>
      </c>
      <c r="AZ26" s="1">
        <f t="shared" si="5"/>
        <v>0</v>
      </c>
      <c r="BA26" s="1">
        <f t="shared" si="6"/>
        <v>0</v>
      </c>
      <c r="BB26" s="1">
        <f t="shared" si="7"/>
        <v>0</v>
      </c>
      <c r="BC26" s="1">
        <f t="shared" si="8"/>
        <v>0</v>
      </c>
      <c r="BD26" s="1" t="b">
        <f t="shared" si="9"/>
        <v>0</v>
      </c>
      <c r="BE26" s="1" t="b">
        <f t="shared" si="10"/>
        <v>0</v>
      </c>
      <c r="BF26" s="1" t="b">
        <f t="shared" si="11"/>
        <v>0</v>
      </c>
      <c r="BG26" s="1" t="b">
        <f t="shared" si="12"/>
        <v>0</v>
      </c>
      <c r="BH26" s="1" t="b">
        <f t="shared" si="13"/>
        <v>0</v>
      </c>
      <c r="BI26" s="1" t="b">
        <f t="shared" si="14"/>
        <v>0</v>
      </c>
      <c r="BJ26" s="1">
        <f t="shared" si="15"/>
        <v>0</v>
      </c>
      <c r="BK26" s="1">
        <f t="shared" si="16"/>
        <v>0</v>
      </c>
      <c r="BL26" s="1">
        <f t="shared" si="17"/>
        <v>0</v>
      </c>
      <c r="BM26" s="1">
        <f t="shared" si="18"/>
        <v>0</v>
      </c>
    </row>
    <row r="27" spans="2:65" x14ac:dyDescent="0.3">
      <c r="B27" s="5"/>
      <c r="F27" s="53" t="str">
        <f>AG9</f>
        <v>dd</v>
      </c>
      <c r="G27" s="53"/>
      <c r="H27" s="53"/>
      <c r="I27" s="53"/>
      <c r="J27" s="28"/>
      <c r="K27" s="28"/>
      <c r="L27" s="53" t="str">
        <f>AG13</f>
        <v>hh</v>
      </c>
      <c r="M27" s="53"/>
      <c r="N27" s="53"/>
      <c r="O27" s="53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7"/>
      <c r="AV27" s="1">
        <f t="shared" si="3"/>
        <v>0</v>
      </c>
      <c r="AW27" s="1">
        <f t="shared" si="4"/>
        <v>0</v>
      </c>
      <c r="AX27" s="1">
        <f>IF(J27="",0,IF(J27&gt;K27,Equipes!$J$30,IF('2 POULES DE 10'!J27='2 POULES DE 10'!K27,Equipes!$J$32,IF('2 POULES DE 10'!J27&lt;'2 POULES DE 10'!K27,Equipes!$J$34))))</f>
        <v>0</v>
      </c>
      <c r="AY27" s="1">
        <f>IF(K27="",0,IF(K27&gt;J27,Equipes!$J$30,IF('2 POULES DE 10'!K27='2 POULES DE 10'!J27,Equipes!$J$32,IF('2 POULES DE 10'!K27&lt;'2 POULES DE 10'!J27,Equipes!$J$34))))</f>
        <v>0</v>
      </c>
      <c r="AZ27" s="1">
        <f t="shared" si="5"/>
        <v>0</v>
      </c>
      <c r="BA27" s="1">
        <f t="shared" si="6"/>
        <v>0</v>
      </c>
      <c r="BB27" s="1">
        <f t="shared" si="7"/>
        <v>0</v>
      </c>
      <c r="BC27" s="1">
        <f t="shared" si="8"/>
        <v>0</v>
      </c>
      <c r="BD27" s="1" t="b">
        <f t="shared" si="9"/>
        <v>0</v>
      </c>
      <c r="BE27" s="1" t="b">
        <f t="shared" si="10"/>
        <v>0</v>
      </c>
      <c r="BF27" s="1" t="b">
        <f t="shared" si="11"/>
        <v>0</v>
      </c>
      <c r="BG27" s="1" t="b">
        <f t="shared" si="12"/>
        <v>0</v>
      </c>
      <c r="BH27" s="1" t="b">
        <f t="shared" si="13"/>
        <v>0</v>
      </c>
      <c r="BI27" s="1" t="b">
        <f t="shared" si="14"/>
        <v>0</v>
      </c>
      <c r="BJ27" s="1">
        <f t="shared" si="15"/>
        <v>0</v>
      </c>
      <c r="BK27" s="1">
        <f t="shared" si="16"/>
        <v>0</v>
      </c>
      <c r="BL27" s="1">
        <f t="shared" si="17"/>
        <v>0</v>
      </c>
      <c r="BM27" s="1">
        <f t="shared" si="18"/>
        <v>0</v>
      </c>
    </row>
    <row r="28" spans="2:65" x14ac:dyDescent="0.3">
      <c r="B28" s="5"/>
      <c r="F28" s="53" t="str">
        <f>AG11</f>
        <v>ff</v>
      </c>
      <c r="G28" s="53"/>
      <c r="H28" s="53"/>
      <c r="I28" s="53"/>
      <c r="J28" s="28"/>
      <c r="K28" s="28"/>
      <c r="L28" s="53" t="str">
        <f>AG6</f>
        <v>aa</v>
      </c>
      <c r="M28" s="53"/>
      <c r="N28" s="53"/>
      <c r="O28" s="53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7"/>
      <c r="AV28" s="1">
        <f t="shared" si="3"/>
        <v>0</v>
      </c>
      <c r="AW28" s="1">
        <f t="shared" si="4"/>
        <v>0</v>
      </c>
      <c r="AX28" s="1">
        <f>IF(J28="",0,IF(J28&gt;K28,Equipes!$J$30,IF('2 POULES DE 10'!J28='2 POULES DE 10'!K28,Equipes!$J$32,IF('2 POULES DE 10'!J28&lt;'2 POULES DE 10'!K28,Equipes!$J$34))))</f>
        <v>0</v>
      </c>
      <c r="AY28" s="1">
        <f>IF(K28="",0,IF(K28&gt;J28,Equipes!$J$30,IF('2 POULES DE 10'!K28='2 POULES DE 10'!J28,Equipes!$J$32,IF('2 POULES DE 10'!K28&lt;'2 POULES DE 10'!J28,Equipes!$J$34))))</f>
        <v>0</v>
      </c>
      <c r="AZ28" s="1">
        <f t="shared" si="5"/>
        <v>0</v>
      </c>
      <c r="BA28" s="1">
        <f t="shared" si="6"/>
        <v>0</v>
      </c>
      <c r="BB28" s="1">
        <f t="shared" si="7"/>
        <v>0</v>
      </c>
      <c r="BC28" s="1">
        <f t="shared" si="8"/>
        <v>0</v>
      </c>
      <c r="BD28" s="1" t="b">
        <f t="shared" si="9"/>
        <v>0</v>
      </c>
      <c r="BE28" s="1" t="b">
        <f t="shared" si="10"/>
        <v>0</v>
      </c>
      <c r="BF28" s="1" t="b">
        <f t="shared" si="11"/>
        <v>0</v>
      </c>
      <c r="BG28" s="1" t="b">
        <f t="shared" si="12"/>
        <v>0</v>
      </c>
      <c r="BH28" s="1" t="b">
        <f t="shared" si="13"/>
        <v>0</v>
      </c>
      <c r="BI28" s="1" t="b">
        <f t="shared" si="14"/>
        <v>0</v>
      </c>
      <c r="BJ28" s="1">
        <f t="shared" si="15"/>
        <v>0</v>
      </c>
      <c r="BK28" s="1">
        <f t="shared" si="16"/>
        <v>0</v>
      </c>
      <c r="BL28" s="1">
        <f t="shared" si="17"/>
        <v>0</v>
      </c>
      <c r="BM28" s="1">
        <f t="shared" si="18"/>
        <v>0</v>
      </c>
    </row>
    <row r="29" spans="2:65" x14ac:dyDescent="0.3">
      <c r="B29" s="5"/>
      <c r="F29" s="53" t="str">
        <f>AG12</f>
        <v>gg</v>
      </c>
      <c r="G29" s="53"/>
      <c r="H29" s="53"/>
      <c r="I29" s="53"/>
      <c r="J29" s="28"/>
      <c r="K29" s="28"/>
      <c r="L29" s="53" t="str">
        <f>AG10</f>
        <v>ee</v>
      </c>
      <c r="M29" s="53"/>
      <c r="N29" s="53"/>
      <c r="O29" s="53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7"/>
      <c r="AV29" s="1">
        <f t="shared" si="3"/>
        <v>0</v>
      </c>
      <c r="AW29" s="1">
        <f t="shared" si="4"/>
        <v>0</v>
      </c>
      <c r="AX29" s="1">
        <f>IF(J29="",0,IF(J29&gt;K29,Equipes!$J$30,IF('2 POULES DE 10'!J29='2 POULES DE 10'!K29,Equipes!$J$32,IF('2 POULES DE 10'!J29&lt;'2 POULES DE 10'!K29,Equipes!$J$34))))</f>
        <v>0</v>
      </c>
      <c r="AY29" s="1">
        <f>IF(K29="",0,IF(K29&gt;J29,Equipes!$J$30,IF('2 POULES DE 10'!K29='2 POULES DE 10'!J29,Equipes!$J$32,IF('2 POULES DE 10'!K29&lt;'2 POULES DE 10'!J29,Equipes!$J$34))))</f>
        <v>0</v>
      </c>
      <c r="AZ29" s="1">
        <f t="shared" si="5"/>
        <v>0</v>
      </c>
      <c r="BA29" s="1">
        <f t="shared" si="6"/>
        <v>0</v>
      </c>
      <c r="BB29" s="1">
        <f t="shared" si="7"/>
        <v>0</v>
      </c>
      <c r="BC29" s="1">
        <f t="shared" si="8"/>
        <v>0</v>
      </c>
      <c r="BD29" s="1" t="b">
        <f t="shared" si="9"/>
        <v>0</v>
      </c>
      <c r="BE29" s="1" t="b">
        <f t="shared" si="10"/>
        <v>0</v>
      </c>
      <c r="BF29" s="1" t="b">
        <f t="shared" si="11"/>
        <v>0</v>
      </c>
      <c r="BG29" s="1" t="b">
        <f t="shared" si="12"/>
        <v>0</v>
      </c>
      <c r="BH29" s="1" t="b">
        <f t="shared" si="13"/>
        <v>0</v>
      </c>
      <c r="BI29" s="1" t="b">
        <f t="shared" si="14"/>
        <v>0</v>
      </c>
      <c r="BJ29" s="1">
        <f t="shared" si="15"/>
        <v>0</v>
      </c>
      <c r="BK29" s="1">
        <f t="shared" si="16"/>
        <v>0</v>
      </c>
      <c r="BL29" s="1">
        <f t="shared" si="17"/>
        <v>0</v>
      </c>
      <c r="BM29" s="1">
        <f t="shared" si="18"/>
        <v>0</v>
      </c>
    </row>
    <row r="30" spans="2:65" x14ac:dyDescent="0.3">
      <c r="B30" s="5"/>
      <c r="F30" s="53" t="str">
        <f>AG14</f>
        <v>ii</v>
      </c>
      <c r="G30" s="53"/>
      <c r="H30" s="53"/>
      <c r="I30" s="53"/>
      <c r="J30" s="28"/>
      <c r="K30" s="28"/>
      <c r="L30" s="53" t="str">
        <f>AG8</f>
        <v>cc</v>
      </c>
      <c r="M30" s="53"/>
      <c r="N30" s="53"/>
      <c r="O30" s="53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7"/>
      <c r="AV30" s="1">
        <f t="shared" si="3"/>
        <v>0</v>
      </c>
      <c r="AW30" s="1">
        <f t="shared" si="4"/>
        <v>0</v>
      </c>
      <c r="AX30" s="1">
        <f>IF(J30="",0,IF(J30&gt;K30,Equipes!$J$30,IF('2 POULES DE 10'!J30='2 POULES DE 10'!K30,Equipes!$J$32,IF('2 POULES DE 10'!J30&lt;'2 POULES DE 10'!K30,Equipes!$J$34))))</f>
        <v>0</v>
      </c>
      <c r="AY30" s="1">
        <f>IF(K30="",0,IF(K30&gt;J30,Equipes!$J$30,IF('2 POULES DE 10'!K30='2 POULES DE 10'!J30,Equipes!$J$32,IF('2 POULES DE 10'!K30&lt;'2 POULES DE 10'!J30,Equipes!$J$34))))</f>
        <v>0</v>
      </c>
      <c r="AZ30" s="1">
        <f t="shared" si="5"/>
        <v>0</v>
      </c>
      <c r="BA30" s="1">
        <f t="shared" si="6"/>
        <v>0</v>
      </c>
      <c r="BB30" s="1">
        <f t="shared" si="7"/>
        <v>0</v>
      </c>
      <c r="BC30" s="1">
        <f t="shared" si="8"/>
        <v>0</v>
      </c>
      <c r="BD30" s="1" t="b">
        <f t="shared" si="9"/>
        <v>0</v>
      </c>
      <c r="BE30" s="1" t="b">
        <f t="shared" si="10"/>
        <v>0</v>
      </c>
      <c r="BF30" s="1" t="b">
        <f t="shared" si="11"/>
        <v>0</v>
      </c>
      <c r="BG30" s="1" t="b">
        <f t="shared" si="12"/>
        <v>0</v>
      </c>
      <c r="BH30" s="1" t="b">
        <f t="shared" si="13"/>
        <v>0</v>
      </c>
      <c r="BI30" s="1" t="b">
        <f t="shared" si="14"/>
        <v>0</v>
      </c>
      <c r="BJ30" s="1">
        <f t="shared" si="15"/>
        <v>0</v>
      </c>
      <c r="BK30" s="1">
        <f t="shared" si="16"/>
        <v>0</v>
      </c>
      <c r="BL30" s="1">
        <f t="shared" si="17"/>
        <v>0</v>
      </c>
      <c r="BM30" s="1">
        <f t="shared" si="18"/>
        <v>0</v>
      </c>
    </row>
    <row r="31" spans="2:65" x14ac:dyDescent="0.3">
      <c r="B31" s="5"/>
      <c r="F31" s="53" t="str">
        <f>AG6</f>
        <v>aa</v>
      </c>
      <c r="G31" s="53"/>
      <c r="H31" s="53"/>
      <c r="I31" s="53"/>
      <c r="J31" s="28"/>
      <c r="K31" s="28"/>
      <c r="L31" s="53" t="str">
        <f>AG12</f>
        <v>gg</v>
      </c>
      <c r="M31" s="53"/>
      <c r="N31" s="53"/>
      <c r="O31" s="53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7"/>
      <c r="AV31" s="1">
        <f t="shared" si="3"/>
        <v>0</v>
      </c>
      <c r="AW31" s="1">
        <f t="shared" si="4"/>
        <v>0</v>
      </c>
      <c r="AX31" s="1">
        <f>IF(J31="",0,IF(J31&gt;K31,Equipes!$J$30,IF('2 POULES DE 10'!J31='2 POULES DE 10'!K31,Equipes!$J$32,IF('2 POULES DE 10'!J31&lt;'2 POULES DE 10'!K31,Equipes!$J$34))))</f>
        <v>0</v>
      </c>
      <c r="AY31" s="1">
        <f>IF(K31="",0,IF(K31&gt;J31,Equipes!$J$30,IF('2 POULES DE 10'!K31='2 POULES DE 10'!J31,Equipes!$J$32,IF('2 POULES DE 10'!K31&lt;'2 POULES DE 10'!J31,Equipes!$J$34))))</f>
        <v>0</v>
      </c>
      <c r="AZ31" s="1">
        <f t="shared" si="5"/>
        <v>0</v>
      </c>
      <c r="BA31" s="1">
        <f t="shared" si="6"/>
        <v>0</v>
      </c>
      <c r="BB31" s="1">
        <f t="shared" si="7"/>
        <v>0</v>
      </c>
      <c r="BC31" s="1">
        <f t="shared" si="8"/>
        <v>0</v>
      </c>
      <c r="BD31" s="1" t="b">
        <f t="shared" si="9"/>
        <v>0</v>
      </c>
      <c r="BE31" s="1" t="b">
        <f t="shared" si="10"/>
        <v>0</v>
      </c>
      <c r="BF31" s="1" t="b">
        <f t="shared" si="11"/>
        <v>0</v>
      </c>
      <c r="BG31" s="1" t="b">
        <f t="shared" si="12"/>
        <v>0</v>
      </c>
      <c r="BH31" s="1" t="b">
        <f t="shared" si="13"/>
        <v>0</v>
      </c>
      <c r="BI31" s="1" t="b">
        <f t="shared" si="14"/>
        <v>0</v>
      </c>
      <c r="BJ31" s="1">
        <f t="shared" si="15"/>
        <v>0</v>
      </c>
      <c r="BK31" s="1">
        <f t="shared" si="16"/>
        <v>0</v>
      </c>
      <c r="BL31" s="1">
        <f t="shared" si="17"/>
        <v>0</v>
      </c>
      <c r="BM31" s="1">
        <f t="shared" si="18"/>
        <v>0</v>
      </c>
    </row>
    <row r="32" spans="2:65" x14ac:dyDescent="0.3">
      <c r="B32" s="5"/>
      <c r="F32" s="53" t="str">
        <f>AG8</f>
        <v>cc</v>
      </c>
      <c r="G32" s="53"/>
      <c r="H32" s="53"/>
      <c r="I32" s="53"/>
      <c r="J32" s="28"/>
      <c r="K32" s="28"/>
      <c r="L32" s="53" t="str">
        <f>AG7</f>
        <v>bb</v>
      </c>
      <c r="M32" s="53"/>
      <c r="N32" s="53"/>
      <c r="O32" s="53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7"/>
      <c r="AV32" s="1">
        <f t="shared" si="3"/>
        <v>0</v>
      </c>
      <c r="AW32" s="1">
        <f t="shared" si="4"/>
        <v>0</v>
      </c>
      <c r="AX32" s="1">
        <f>IF(J32="",0,IF(J32&gt;K32,Equipes!$J$30,IF('2 POULES DE 10'!J32='2 POULES DE 10'!K32,Equipes!$J$32,IF('2 POULES DE 10'!J32&lt;'2 POULES DE 10'!K32,Equipes!$J$34))))</f>
        <v>0</v>
      </c>
      <c r="AY32" s="1">
        <f>IF(K32="",0,IF(K32&gt;J32,Equipes!$J$30,IF('2 POULES DE 10'!K32='2 POULES DE 10'!J32,Equipes!$J$32,IF('2 POULES DE 10'!K32&lt;'2 POULES DE 10'!J32,Equipes!$J$34))))</f>
        <v>0</v>
      </c>
      <c r="AZ32" s="1">
        <f t="shared" si="5"/>
        <v>0</v>
      </c>
      <c r="BA32" s="1">
        <f t="shared" si="6"/>
        <v>0</v>
      </c>
      <c r="BB32" s="1">
        <f t="shared" si="7"/>
        <v>0</v>
      </c>
      <c r="BC32" s="1">
        <f t="shared" si="8"/>
        <v>0</v>
      </c>
      <c r="BD32" s="1" t="b">
        <f t="shared" si="9"/>
        <v>0</v>
      </c>
      <c r="BE32" s="1" t="b">
        <f t="shared" si="10"/>
        <v>0</v>
      </c>
      <c r="BF32" s="1" t="b">
        <f t="shared" si="11"/>
        <v>0</v>
      </c>
      <c r="BG32" s="1" t="b">
        <f t="shared" si="12"/>
        <v>0</v>
      </c>
      <c r="BH32" s="1" t="b">
        <f t="shared" si="13"/>
        <v>0</v>
      </c>
      <c r="BI32" s="1" t="b">
        <f t="shared" si="14"/>
        <v>0</v>
      </c>
      <c r="BJ32" s="1">
        <f t="shared" si="15"/>
        <v>0</v>
      </c>
      <c r="BK32" s="1">
        <f t="shared" si="16"/>
        <v>0</v>
      </c>
      <c r="BL32" s="1">
        <f t="shared" si="17"/>
        <v>0</v>
      </c>
      <c r="BM32" s="1">
        <f t="shared" si="18"/>
        <v>0</v>
      </c>
    </row>
    <row r="33" spans="2:65" x14ac:dyDescent="0.3">
      <c r="B33" s="5"/>
      <c r="F33" s="53" t="str">
        <f>AG10</f>
        <v>ee</v>
      </c>
      <c r="G33" s="53"/>
      <c r="H33" s="53"/>
      <c r="I33" s="53"/>
      <c r="J33" s="28"/>
      <c r="K33" s="28"/>
      <c r="L33" s="53" t="str">
        <f>AG14</f>
        <v>ii</v>
      </c>
      <c r="M33" s="53"/>
      <c r="N33" s="53"/>
      <c r="O33" s="53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7"/>
      <c r="AV33" s="1">
        <f t="shared" si="3"/>
        <v>0</v>
      </c>
      <c r="AW33" s="1">
        <f t="shared" si="4"/>
        <v>0</v>
      </c>
      <c r="AX33" s="1">
        <f>IF(J33="",0,IF(J33&gt;K33,Equipes!$J$30,IF('2 POULES DE 10'!J33='2 POULES DE 10'!K33,Equipes!$J$32,IF('2 POULES DE 10'!J33&lt;'2 POULES DE 10'!K33,Equipes!$J$34))))</f>
        <v>0</v>
      </c>
      <c r="AY33" s="1">
        <f>IF(K33="",0,IF(K33&gt;J33,Equipes!$J$30,IF('2 POULES DE 10'!K33='2 POULES DE 10'!J33,Equipes!$J$32,IF('2 POULES DE 10'!K33&lt;'2 POULES DE 10'!J33,Equipes!$J$34))))</f>
        <v>0</v>
      </c>
      <c r="AZ33" s="1">
        <f t="shared" si="5"/>
        <v>0</v>
      </c>
      <c r="BA33" s="1">
        <f t="shared" si="6"/>
        <v>0</v>
      </c>
      <c r="BB33" s="1">
        <f t="shared" si="7"/>
        <v>0</v>
      </c>
      <c r="BC33" s="1">
        <f t="shared" si="8"/>
        <v>0</v>
      </c>
      <c r="BD33" s="1" t="b">
        <f t="shared" si="9"/>
        <v>0</v>
      </c>
      <c r="BE33" s="1" t="b">
        <f t="shared" si="10"/>
        <v>0</v>
      </c>
      <c r="BF33" s="1" t="b">
        <f t="shared" si="11"/>
        <v>0</v>
      </c>
      <c r="BG33" s="1" t="b">
        <f t="shared" si="12"/>
        <v>0</v>
      </c>
      <c r="BH33" s="1" t="b">
        <f t="shared" si="13"/>
        <v>0</v>
      </c>
      <c r="BI33" s="1" t="b">
        <f t="shared" si="14"/>
        <v>0</v>
      </c>
      <c r="BJ33" s="1">
        <f t="shared" si="15"/>
        <v>0</v>
      </c>
      <c r="BK33" s="1">
        <f t="shared" si="16"/>
        <v>0</v>
      </c>
      <c r="BL33" s="1">
        <f t="shared" si="17"/>
        <v>0</v>
      </c>
      <c r="BM33" s="1">
        <f t="shared" si="18"/>
        <v>0</v>
      </c>
    </row>
    <row r="34" spans="2:65" x14ac:dyDescent="0.3">
      <c r="B34" s="5"/>
      <c r="F34" s="53" t="str">
        <f>AG13</f>
        <v>hh</v>
      </c>
      <c r="G34" s="53"/>
      <c r="H34" s="53"/>
      <c r="I34" s="53"/>
      <c r="J34" s="28"/>
      <c r="K34" s="28"/>
      <c r="L34" s="53" t="str">
        <f>AG11</f>
        <v>ff</v>
      </c>
      <c r="M34" s="53"/>
      <c r="N34" s="53"/>
      <c r="O34" s="53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7"/>
      <c r="AV34" s="1">
        <f t="shared" si="3"/>
        <v>0</v>
      </c>
      <c r="AW34" s="1">
        <f t="shared" si="4"/>
        <v>0</v>
      </c>
      <c r="AX34" s="1">
        <f>IF(J34="",0,IF(J34&gt;K34,Equipes!$J$30,IF('2 POULES DE 10'!J34='2 POULES DE 10'!K34,Equipes!$J$32,IF('2 POULES DE 10'!J34&lt;'2 POULES DE 10'!K34,Equipes!$J$34))))</f>
        <v>0</v>
      </c>
      <c r="AY34" s="1">
        <f>IF(K34="",0,IF(K34&gt;J34,Equipes!$J$30,IF('2 POULES DE 10'!K34='2 POULES DE 10'!J34,Equipes!$J$32,IF('2 POULES DE 10'!K34&lt;'2 POULES DE 10'!J34,Equipes!$J$34))))</f>
        <v>0</v>
      </c>
      <c r="AZ34" s="1">
        <f t="shared" si="5"/>
        <v>0</v>
      </c>
      <c r="BA34" s="1">
        <f t="shared" si="6"/>
        <v>0</v>
      </c>
      <c r="BB34" s="1">
        <f t="shared" si="7"/>
        <v>0</v>
      </c>
      <c r="BC34" s="1">
        <f t="shared" si="8"/>
        <v>0</v>
      </c>
      <c r="BD34" s="1" t="b">
        <f t="shared" si="9"/>
        <v>0</v>
      </c>
      <c r="BE34" s="1" t="b">
        <f t="shared" si="10"/>
        <v>0</v>
      </c>
      <c r="BF34" s="1" t="b">
        <f t="shared" si="11"/>
        <v>0</v>
      </c>
      <c r="BG34" s="1" t="b">
        <f t="shared" si="12"/>
        <v>0</v>
      </c>
      <c r="BH34" s="1" t="b">
        <f t="shared" si="13"/>
        <v>0</v>
      </c>
      <c r="BI34" s="1" t="b">
        <f t="shared" si="14"/>
        <v>0</v>
      </c>
      <c r="BJ34" s="1">
        <f t="shared" si="15"/>
        <v>0</v>
      </c>
      <c r="BK34" s="1">
        <f t="shared" si="16"/>
        <v>0</v>
      </c>
      <c r="BL34" s="1">
        <f t="shared" si="17"/>
        <v>0</v>
      </c>
      <c r="BM34" s="1">
        <f t="shared" si="18"/>
        <v>0</v>
      </c>
    </row>
    <row r="35" spans="2:65" x14ac:dyDescent="0.3">
      <c r="B35" s="5"/>
      <c r="F35" s="53" t="str">
        <f>AG15</f>
        <v>jj</v>
      </c>
      <c r="G35" s="53"/>
      <c r="H35" s="53"/>
      <c r="I35" s="53"/>
      <c r="J35" s="28"/>
      <c r="K35" s="28"/>
      <c r="L35" s="53" t="str">
        <f>AG9</f>
        <v>dd</v>
      </c>
      <c r="M35" s="53"/>
      <c r="N35" s="53"/>
      <c r="O35" s="53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7"/>
      <c r="AV35" s="1">
        <f t="shared" si="3"/>
        <v>0</v>
      </c>
      <c r="AW35" s="1">
        <f t="shared" si="4"/>
        <v>0</v>
      </c>
      <c r="AX35" s="1">
        <f>IF(J35="",0,IF(J35&gt;K35,Equipes!$J$30,IF('2 POULES DE 10'!J35='2 POULES DE 10'!K35,Equipes!$J$32,IF('2 POULES DE 10'!J35&lt;'2 POULES DE 10'!K35,Equipes!$J$34))))</f>
        <v>0</v>
      </c>
      <c r="AY35" s="1">
        <f>IF(K35="",0,IF(K35&gt;J35,Equipes!$J$30,IF('2 POULES DE 10'!K35='2 POULES DE 10'!J35,Equipes!$J$32,IF('2 POULES DE 10'!K35&lt;'2 POULES DE 10'!J35,Equipes!$J$34))))</f>
        <v>0</v>
      </c>
      <c r="AZ35" s="1">
        <f t="shared" si="5"/>
        <v>0</v>
      </c>
      <c r="BA35" s="1">
        <f t="shared" si="6"/>
        <v>0</v>
      </c>
      <c r="BB35" s="1">
        <f t="shared" si="7"/>
        <v>0</v>
      </c>
      <c r="BC35" s="1">
        <f t="shared" si="8"/>
        <v>0</v>
      </c>
      <c r="BD35" s="1" t="b">
        <f t="shared" si="9"/>
        <v>0</v>
      </c>
      <c r="BE35" s="1" t="b">
        <f t="shared" si="10"/>
        <v>0</v>
      </c>
      <c r="BF35" s="1" t="b">
        <f t="shared" si="11"/>
        <v>0</v>
      </c>
      <c r="BG35" s="1" t="b">
        <f t="shared" si="12"/>
        <v>0</v>
      </c>
      <c r="BH35" s="1" t="b">
        <f t="shared" si="13"/>
        <v>0</v>
      </c>
      <c r="BI35" s="1" t="b">
        <f t="shared" si="14"/>
        <v>0</v>
      </c>
      <c r="BJ35" s="1">
        <f t="shared" si="15"/>
        <v>0</v>
      </c>
      <c r="BK35" s="1">
        <f t="shared" si="16"/>
        <v>0</v>
      </c>
      <c r="BL35" s="1">
        <f t="shared" si="17"/>
        <v>0</v>
      </c>
      <c r="BM35" s="1">
        <f t="shared" si="18"/>
        <v>0</v>
      </c>
    </row>
    <row r="36" spans="2:65" x14ac:dyDescent="0.3">
      <c r="B36" s="5"/>
      <c r="F36" s="53" t="str">
        <f>AG7</f>
        <v>bb</v>
      </c>
      <c r="G36" s="53"/>
      <c r="H36" s="53"/>
      <c r="I36" s="53"/>
      <c r="J36" s="28"/>
      <c r="K36" s="28"/>
      <c r="L36" s="53" t="str">
        <f>AG10</f>
        <v>ee</v>
      </c>
      <c r="M36" s="53"/>
      <c r="N36" s="53"/>
      <c r="O36" s="53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7"/>
      <c r="AV36" s="1">
        <f t="shared" si="3"/>
        <v>0</v>
      </c>
      <c r="AW36" s="1">
        <f t="shared" si="4"/>
        <v>0</v>
      </c>
      <c r="AX36" s="1">
        <f>IF(J36="",0,IF(J36&gt;K36,Equipes!$J$30,IF('2 POULES DE 10'!J36='2 POULES DE 10'!K36,Equipes!$J$32,IF('2 POULES DE 10'!J36&lt;'2 POULES DE 10'!K36,Equipes!$J$34))))</f>
        <v>0</v>
      </c>
      <c r="AY36" s="1">
        <f>IF(K36="",0,IF(K36&gt;J36,Equipes!$J$30,IF('2 POULES DE 10'!K36='2 POULES DE 10'!J36,Equipes!$J$32,IF('2 POULES DE 10'!K36&lt;'2 POULES DE 10'!J36,Equipes!$J$34))))</f>
        <v>0</v>
      </c>
      <c r="AZ36" s="1">
        <f t="shared" si="5"/>
        <v>0</v>
      </c>
      <c r="BA36" s="1">
        <f t="shared" si="6"/>
        <v>0</v>
      </c>
      <c r="BB36" s="1">
        <f t="shared" si="7"/>
        <v>0</v>
      </c>
      <c r="BC36" s="1">
        <f t="shared" si="8"/>
        <v>0</v>
      </c>
      <c r="BD36" s="1" t="b">
        <f t="shared" si="9"/>
        <v>0</v>
      </c>
      <c r="BE36" s="1" t="b">
        <f t="shared" si="10"/>
        <v>0</v>
      </c>
      <c r="BF36" s="1" t="b">
        <f t="shared" si="11"/>
        <v>0</v>
      </c>
      <c r="BG36" s="1" t="b">
        <f t="shared" si="12"/>
        <v>0</v>
      </c>
      <c r="BH36" s="1" t="b">
        <f t="shared" si="13"/>
        <v>0</v>
      </c>
      <c r="BI36" s="1" t="b">
        <f t="shared" si="14"/>
        <v>0</v>
      </c>
      <c r="BJ36" s="1">
        <f t="shared" si="15"/>
        <v>0</v>
      </c>
      <c r="BK36" s="1">
        <f t="shared" si="16"/>
        <v>0</v>
      </c>
      <c r="BL36" s="1">
        <f t="shared" si="17"/>
        <v>0</v>
      </c>
      <c r="BM36" s="1">
        <f t="shared" si="18"/>
        <v>0</v>
      </c>
    </row>
    <row r="37" spans="2:65" x14ac:dyDescent="0.3">
      <c r="B37" s="5"/>
      <c r="F37" s="53" t="str">
        <f>AG9</f>
        <v>dd</v>
      </c>
      <c r="G37" s="53"/>
      <c r="H37" s="53"/>
      <c r="I37" s="53"/>
      <c r="J37" s="28"/>
      <c r="K37" s="28"/>
      <c r="L37" s="53" t="str">
        <f>AG8</f>
        <v>cc</v>
      </c>
      <c r="M37" s="53"/>
      <c r="N37" s="53"/>
      <c r="O37" s="53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7"/>
      <c r="AV37" s="1">
        <f t="shared" si="3"/>
        <v>0</v>
      </c>
      <c r="AW37" s="1">
        <f t="shared" si="4"/>
        <v>0</v>
      </c>
      <c r="AX37" s="1">
        <f>IF(J37="",0,IF(J37&gt;K37,Equipes!$J$30,IF('2 POULES DE 10'!J37='2 POULES DE 10'!K37,Equipes!$J$32,IF('2 POULES DE 10'!J37&lt;'2 POULES DE 10'!K37,Equipes!$J$34))))</f>
        <v>0</v>
      </c>
      <c r="AY37" s="1">
        <f>IF(K37="",0,IF(K37&gt;J37,Equipes!$J$30,IF('2 POULES DE 10'!K37='2 POULES DE 10'!J37,Equipes!$J$32,IF('2 POULES DE 10'!K37&lt;'2 POULES DE 10'!J37,Equipes!$J$34))))</f>
        <v>0</v>
      </c>
      <c r="AZ37" s="1">
        <f t="shared" si="5"/>
        <v>0</v>
      </c>
      <c r="BA37" s="1">
        <f t="shared" si="6"/>
        <v>0</v>
      </c>
      <c r="BB37" s="1">
        <f t="shared" si="7"/>
        <v>0</v>
      </c>
      <c r="BC37" s="1">
        <f t="shared" si="8"/>
        <v>0</v>
      </c>
      <c r="BD37" s="1" t="b">
        <f t="shared" si="9"/>
        <v>0</v>
      </c>
      <c r="BE37" s="1" t="b">
        <f t="shared" si="10"/>
        <v>0</v>
      </c>
      <c r="BF37" s="1" t="b">
        <f t="shared" si="11"/>
        <v>0</v>
      </c>
      <c r="BG37" s="1" t="b">
        <f t="shared" si="12"/>
        <v>0</v>
      </c>
      <c r="BH37" s="1" t="b">
        <f t="shared" si="13"/>
        <v>0</v>
      </c>
      <c r="BI37" s="1" t="b">
        <f t="shared" si="14"/>
        <v>0</v>
      </c>
      <c r="BJ37" s="1">
        <f t="shared" si="15"/>
        <v>0</v>
      </c>
      <c r="BK37" s="1">
        <f t="shared" si="16"/>
        <v>0</v>
      </c>
      <c r="BL37" s="1">
        <f t="shared" si="17"/>
        <v>0</v>
      </c>
      <c r="BM37" s="1">
        <f t="shared" si="18"/>
        <v>0</v>
      </c>
    </row>
    <row r="38" spans="2:65" x14ac:dyDescent="0.3">
      <c r="B38" s="5"/>
      <c r="F38" s="53" t="str">
        <f>AG11</f>
        <v>ff</v>
      </c>
      <c r="G38" s="53"/>
      <c r="H38" s="53"/>
      <c r="I38" s="53"/>
      <c r="J38" s="28"/>
      <c r="K38" s="28"/>
      <c r="L38" s="53" t="str">
        <f>AG15</f>
        <v>jj</v>
      </c>
      <c r="M38" s="53"/>
      <c r="N38" s="53"/>
      <c r="O38" s="53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7"/>
      <c r="AV38" s="1">
        <f t="shared" si="3"/>
        <v>0</v>
      </c>
      <c r="AW38" s="1">
        <f t="shared" si="4"/>
        <v>0</v>
      </c>
      <c r="AX38" s="1">
        <f>IF(J38="",0,IF(J38&gt;K38,Equipes!$J$30,IF('2 POULES DE 10'!J38='2 POULES DE 10'!K38,Equipes!$J$32,IF('2 POULES DE 10'!J38&lt;'2 POULES DE 10'!K38,Equipes!$J$34))))</f>
        <v>0</v>
      </c>
      <c r="AY38" s="1">
        <f>IF(K38="",0,IF(K38&gt;J38,Equipes!$J$30,IF('2 POULES DE 10'!K38='2 POULES DE 10'!J38,Equipes!$J$32,IF('2 POULES DE 10'!K38&lt;'2 POULES DE 10'!J38,Equipes!$J$34))))</f>
        <v>0</v>
      </c>
      <c r="AZ38" s="1">
        <f t="shared" si="5"/>
        <v>0</v>
      </c>
      <c r="BA38" s="1">
        <f t="shared" si="6"/>
        <v>0</v>
      </c>
      <c r="BB38" s="1">
        <f t="shared" si="7"/>
        <v>0</v>
      </c>
      <c r="BC38" s="1">
        <f t="shared" si="8"/>
        <v>0</v>
      </c>
      <c r="BD38" s="1" t="b">
        <f t="shared" si="9"/>
        <v>0</v>
      </c>
      <c r="BE38" s="1" t="b">
        <f t="shared" si="10"/>
        <v>0</v>
      </c>
      <c r="BF38" s="1" t="b">
        <f t="shared" si="11"/>
        <v>0</v>
      </c>
      <c r="BG38" s="1" t="b">
        <f t="shared" si="12"/>
        <v>0</v>
      </c>
      <c r="BH38" s="1" t="b">
        <f t="shared" si="13"/>
        <v>0</v>
      </c>
      <c r="BI38" s="1" t="b">
        <f t="shared" si="14"/>
        <v>0</v>
      </c>
      <c r="BJ38" s="1">
        <f t="shared" si="15"/>
        <v>0</v>
      </c>
      <c r="BK38" s="1">
        <f t="shared" si="16"/>
        <v>0</v>
      </c>
      <c r="BL38" s="1">
        <f t="shared" si="17"/>
        <v>0</v>
      </c>
      <c r="BM38" s="1">
        <f t="shared" si="18"/>
        <v>0</v>
      </c>
    </row>
    <row r="39" spans="2:65" x14ac:dyDescent="0.3">
      <c r="B39" s="5"/>
      <c r="F39" s="53" t="str">
        <f>AG13</f>
        <v>hh</v>
      </c>
      <c r="G39" s="53"/>
      <c r="H39" s="53"/>
      <c r="I39" s="53"/>
      <c r="J39" s="28"/>
      <c r="K39" s="28"/>
      <c r="L39" s="53" t="str">
        <f>AG6</f>
        <v>aa</v>
      </c>
      <c r="M39" s="53"/>
      <c r="N39" s="53"/>
      <c r="O39" s="53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7"/>
      <c r="AV39" s="1">
        <f t="shared" si="3"/>
        <v>0</v>
      </c>
      <c r="AW39" s="1">
        <f t="shared" si="4"/>
        <v>0</v>
      </c>
      <c r="AX39" s="1">
        <f>IF(J39="",0,IF(J39&gt;K39,Equipes!$J$30,IF('2 POULES DE 10'!J39='2 POULES DE 10'!K39,Equipes!$J$32,IF('2 POULES DE 10'!J39&lt;'2 POULES DE 10'!K39,Equipes!$J$34))))</f>
        <v>0</v>
      </c>
      <c r="AY39" s="1">
        <f>IF(K39="",0,IF(K39&gt;J39,Equipes!$J$30,IF('2 POULES DE 10'!K39='2 POULES DE 10'!J39,Equipes!$J$32,IF('2 POULES DE 10'!K39&lt;'2 POULES DE 10'!J39,Equipes!$J$34))))</f>
        <v>0</v>
      </c>
      <c r="AZ39" s="1">
        <f t="shared" si="5"/>
        <v>0</v>
      </c>
      <c r="BA39" s="1">
        <f t="shared" si="6"/>
        <v>0</v>
      </c>
      <c r="BB39" s="1">
        <f t="shared" si="7"/>
        <v>0</v>
      </c>
      <c r="BC39" s="1">
        <f t="shared" si="8"/>
        <v>0</v>
      </c>
      <c r="BD39" s="1" t="b">
        <f t="shared" si="9"/>
        <v>0</v>
      </c>
      <c r="BE39" s="1" t="b">
        <f t="shared" si="10"/>
        <v>0</v>
      </c>
      <c r="BF39" s="1" t="b">
        <f t="shared" si="11"/>
        <v>0</v>
      </c>
      <c r="BG39" s="1" t="b">
        <f t="shared" si="12"/>
        <v>0</v>
      </c>
      <c r="BH39" s="1" t="b">
        <f t="shared" si="13"/>
        <v>0</v>
      </c>
      <c r="BI39" s="1" t="b">
        <f t="shared" si="14"/>
        <v>0</v>
      </c>
      <c r="BJ39" s="1">
        <f t="shared" si="15"/>
        <v>0</v>
      </c>
      <c r="BK39" s="1">
        <f t="shared" si="16"/>
        <v>0</v>
      </c>
      <c r="BL39" s="1">
        <f t="shared" si="17"/>
        <v>0</v>
      </c>
      <c r="BM39" s="1">
        <f t="shared" si="18"/>
        <v>0</v>
      </c>
    </row>
    <row r="40" spans="2:65" x14ac:dyDescent="0.3">
      <c r="B40" s="5"/>
      <c r="F40" s="53" t="str">
        <f>AG14</f>
        <v>ii</v>
      </c>
      <c r="G40" s="53"/>
      <c r="H40" s="53"/>
      <c r="I40" s="53"/>
      <c r="J40" s="28"/>
      <c r="K40" s="28"/>
      <c r="L40" s="53" t="str">
        <f>AG12</f>
        <v>gg</v>
      </c>
      <c r="M40" s="53"/>
      <c r="N40" s="53"/>
      <c r="O40" s="53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7"/>
      <c r="AV40" s="1">
        <f t="shared" si="3"/>
        <v>0</v>
      </c>
      <c r="AW40" s="1">
        <f t="shared" si="4"/>
        <v>0</v>
      </c>
      <c r="AX40" s="1">
        <f>IF(J40="",0,IF(J40&gt;K40,Equipes!$J$30,IF('2 POULES DE 10'!J40='2 POULES DE 10'!K40,Equipes!$J$32,IF('2 POULES DE 10'!J40&lt;'2 POULES DE 10'!K40,Equipes!$J$34))))</f>
        <v>0</v>
      </c>
      <c r="AY40" s="1">
        <f>IF(K40="",0,IF(K40&gt;J40,Equipes!$J$30,IF('2 POULES DE 10'!K40='2 POULES DE 10'!J40,Equipes!$J$32,IF('2 POULES DE 10'!K40&lt;'2 POULES DE 10'!J40,Equipes!$J$34))))</f>
        <v>0</v>
      </c>
      <c r="AZ40" s="1">
        <f t="shared" si="5"/>
        <v>0</v>
      </c>
      <c r="BA40" s="1">
        <f t="shared" si="6"/>
        <v>0</v>
      </c>
      <c r="BB40" s="1">
        <f t="shared" si="7"/>
        <v>0</v>
      </c>
      <c r="BC40" s="1">
        <f t="shared" si="8"/>
        <v>0</v>
      </c>
      <c r="BD40" s="1" t="b">
        <f t="shared" si="9"/>
        <v>0</v>
      </c>
      <c r="BE40" s="1" t="b">
        <f t="shared" si="10"/>
        <v>0</v>
      </c>
      <c r="BF40" s="1" t="b">
        <f t="shared" si="11"/>
        <v>0</v>
      </c>
      <c r="BG40" s="1" t="b">
        <f t="shared" si="12"/>
        <v>0</v>
      </c>
      <c r="BH40" s="1" t="b">
        <f t="shared" si="13"/>
        <v>0</v>
      </c>
      <c r="BI40" s="1" t="b">
        <f t="shared" si="14"/>
        <v>0</v>
      </c>
      <c r="BJ40" s="1">
        <f t="shared" si="15"/>
        <v>0</v>
      </c>
      <c r="BK40" s="1">
        <f t="shared" si="16"/>
        <v>0</v>
      </c>
      <c r="BL40" s="1">
        <f t="shared" si="17"/>
        <v>0</v>
      </c>
      <c r="BM40" s="1">
        <f t="shared" si="18"/>
        <v>0</v>
      </c>
    </row>
    <row r="41" spans="2:65" x14ac:dyDescent="0.3">
      <c r="B41" s="5"/>
      <c r="F41" s="53" t="str">
        <f>AG6</f>
        <v>aa</v>
      </c>
      <c r="G41" s="53"/>
      <c r="H41" s="53"/>
      <c r="I41" s="53"/>
      <c r="J41" s="28"/>
      <c r="K41" s="28"/>
      <c r="L41" s="53" t="str">
        <f>AG14</f>
        <v>ii</v>
      </c>
      <c r="M41" s="53"/>
      <c r="N41" s="53"/>
      <c r="O41" s="53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7"/>
      <c r="AV41" s="1">
        <f t="shared" si="3"/>
        <v>0</v>
      </c>
      <c r="AW41" s="1">
        <f t="shared" si="4"/>
        <v>0</v>
      </c>
      <c r="AX41" s="1">
        <f>IF(J41="",0,IF(J41&gt;K41,Equipes!$J$30,IF('2 POULES DE 10'!J41='2 POULES DE 10'!K41,Equipes!$J$32,IF('2 POULES DE 10'!J41&lt;'2 POULES DE 10'!K41,Equipes!$J$34))))</f>
        <v>0</v>
      </c>
      <c r="AY41" s="1">
        <f>IF(K41="",0,IF(K41&gt;J41,Equipes!$J$30,IF('2 POULES DE 10'!K41='2 POULES DE 10'!J41,Equipes!$J$32,IF('2 POULES DE 10'!K41&lt;'2 POULES DE 10'!J41,Equipes!$J$34))))</f>
        <v>0</v>
      </c>
      <c r="AZ41" s="1">
        <f t="shared" si="5"/>
        <v>0</v>
      </c>
      <c r="BA41" s="1">
        <f t="shared" si="6"/>
        <v>0</v>
      </c>
      <c r="BB41" s="1">
        <f t="shared" si="7"/>
        <v>0</v>
      </c>
      <c r="BC41" s="1">
        <f t="shared" si="8"/>
        <v>0</v>
      </c>
      <c r="BD41" s="1" t="b">
        <f t="shared" si="9"/>
        <v>0</v>
      </c>
      <c r="BE41" s="1" t="b">
        <f t="shared" si="10"/>
        <v>0</v>
      </c>
      <c r="BF41" s="1" t="b">
        <f t="shared" si="11"/>
        <v>0</v>
      </c>
      <c r="BG41" s="1" t="b">
        <f t="shared" si="12"/>
        <v>0</v>
      </c>
      <c r="BH41" s="1" t="b">
        <f t="shared" si="13"/>
        <v>0</v>
      </c>
      <c r="BI41" s="1" t="b">
        <f t="shared" si="14"/>
        <v>0</v>
      </c>
      <c r="BJ41" s="1">
        <f t="shared" si="15"/>
        <v>0</v>
      </c>
      <c r="BK41" s="1">
        <f t="shared" si="16"/>
        <v>0</v>
      </c>
      <c r="BL41" s="1">
        <f t="shared" si="17"/>
        <v>0</v>
      </c>
      <c r="BM41" s="1">
        <f t="shared" si="18"/>
        <v>0</v>
      </c>
    </row>
    <row r="42" spans="2:65" x14ac:dyDescent="0.3">
      <c r="B42" s="5"/>
      <c r="F42" s="53" t="str">
        <f>AG8</f>
        <v>cc</v>
      </c>
      <c r="G42" s="53"/>
      <c r="H42" s="53"/>
      <c r="I42" s="53"/>
      <c r="J42" s="28"/>
      <c r="K42" s="28"/>
      <c r="L42" s="53" t="str">
        <f>AG11</f>
        <v>ff</v>
      </c>
      <c r="M42" s="53"/>
      <c r="N42" s="53"/>
      <c r="O42" s="53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7"/>
      <c r="AV42" s="1">
        <f t="shared" si="3"/>
        <v>0</v>
      </c>
      <c r="AW42" s="1">
        <f t="shared" si="4"/>
        <v>0</v>
      </c>
      <c r="AX42" s="1">
        <f>IF(J42="",0,IF(J42&gt;K42,Equipes!$J$30,IF('2 POULES DE 10'!J42='2 POULES DE 10'!K42,Equipes!$J$32,IF('2 POULES DE 10'!J42&lt;'2 POULES DE 10'!K42,Equipes!$J$34))))</f>
        <v>0</v>
      </c>
      <c r="AY42" s="1">
        <f>IF(K42="",0,IF(K42&gt;J42,Equipes!$J$30,IF('2 POULES DE 10'!K42='2 POULES DE 10'!J42,Equipes!$J$32,IF('2 POULES DE 10'!K42&lt;'2 POULES DE 10'!J42,Equipes!$J$34))))</f>
        <v>0</v>
      </c>
      <c r="AZ42" s="1">
        <f t="shared" si="5"/>
        <v>0</v>
      </c>
      <c r="BA42" s="1">
        <f t="shared" si="6"/>
        <v>0</v>
      </c>
      <c r="BB42" s="1">
        <f t="shared" si="7"/>
        <v>0</v>
      </c>
      <c r="BC42" s="1">
        <f t="shared" si="8"/>
        <v>0</v>
      </c>
      <c r="BD42" s="1" t="b">
        <f t="shared" si="9"/>
        <v>0</v>
      </c>
      <c r="BE42" s="1" t="b">
        <f t="shared" si="10"/>
        <v>0</v>
      </c>
      <c r="BF42" s="1" t="b">
        <f t="shared" si="11"/>
        <v>0</v>
      </c>
      <c r="BG42" s="1" t="b">
        <f t="shared" si="12"/>
        <v>0</v>
      </c>
      <c r="BH42" s="1" t="b">
        <f t="shared" si="13"/>
        <v>0</v>
      </c>
      <c r="BI42" s="1" t="b">
        <f t="shared" si="14"/>
        <v>0</v>
      </c>
      <c r="BJ42" s="1">
        <f t="shared" si="15"/>
        <v>0</v>
      </c>
      <c r="BK42" s="1">
        <f t="shared" si="16"/>
        <v>0</v>
      </c>
      <c r="BL42" s="1">
        <f t="shared" si="17"/>
        <v>0</v>
      </c>
      <c r="BM42" s="1">
        <f t="shared" si="18"/>
        <v>0</v>
      </c>
    </row>
    <row r="43" spans="2:65" x14ac:dyDescent="0.3">
      <c r="B43" s="5"/>
      <c r="F43" s="53" t="str">
        <f>AG10</f>
        <v>ee</v>
      </c>
      <c r="G43" s="53"/>
      <c r="H43" s="53"/>
      <c r="I43" s="53"/>
      <c r="J43" s="28"/>
      <c r="K43" s="28"/>
      <c r="L43" s="53" t="str">
        <f>AG9</f>
        <v>dd</v>
      </c>
      <c r="M43" s="53"/>
      <c r="N43" s="53"/>
      <c r="O43" s="53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7"/>
      <c r="AV43" s="1">
        <f t="shared" si="3"/>
        <v>0</v>
      </c>
      <c r="AW43" s="1">
        <f t="shared" si="4"/>
        <v>0</v>
      </c>
      <c r="AX43" s="1">
        <f>IF(J43="",0,IF(J43&gt;K43,Equipes!$J$30,IF('2 POULES DE 10'!J43='2 POULES DE 10'!K43,Equipes!$J$32,IF('2 POULES DE 10'!J43&lt;'2 POULES DE 10'!K43,Equipes!$J$34))))</f>
        <v>0</v>
      </c>
      <c r="AY43" s="1">
        <f>IF(K43="",0,IF(K43&gt;J43,Equipes!$J$30,IF('2 POULES DE 10'!K43='2 POULES DE 10'!J43,Equipes!$J$32,IF('2 POULES DE 10'!K43&lt;'2 POULES DE 10'!J43,Equipes!$J$34))))</f>
        <v>0</v>
      </c>
      <c r="AZ43" s="1">
        <f t="shared" si="5"/>
        <v>0</v>
      </c>
      <c r="BA43" s="1">
        <f t="shared" si="6"/>
        <v>0</v>
      </c>
      <c r="BB43" s="1">
        <f t="shared" si="7"/>
        <v>0</v>
      </c>
      <c r="BC43" s="1">
        <f t="shared" si="8"/>
        <v>0</v>
      </c>
      <c r="BD43" s="1" t="b">
        <f t="shared" si="9"/>
        <v>0</v>
      </c>
      <c r="BE43" s="1" t="b">
        <f t="shared" si="10"/>
        <v>0</v>
      </c>
      <c r="BF43" s="1" t="b">
        <f t="shared" si="11"/>
        <v>0</v>
      </c>
      <c r="BG43" s="1" t="b">
        <f t="shared" si="12"/>
        <v>0</v>
      </c>
      <c r="BH43" s="1" t="b">
        <f t="shared" si="13"/>
        <v>0</v>
      </c>
      <c r="BI43" s="1" t="b">
        <f t="shared" si="14"/>
        <v>0</v>
      </c>
      <c r="BJ43" s="1">
        <f t="shared" si="15"/>
        <v>0</v>
      </c>
      <c r="BK43" s="1">
        <f t="shared" si="16"/>
        <v>0</v>
      </c>
      <c r="BL43" s="1">
        <f t="shared" si="17"/>
        <v>0</v>
      </c>
      <c r="BM43" s="1">
        <f t="shared" si="18"/>
        <v>0</v>
      </c>
    </row>
    <row r="44" spans="2:65" x14ac:dyDescent="0.3">
      <c r="B44" s="5"/>
      <c r="F44" s="53" t="str">
        <f>AG12</f>
        <v>gg</v>
      </c>
      <c r="G44" s="53"/>
      <c r="H44" s="53"/>
      <c r="I44" s="53"/>
      <c r="J44" s="28"/>
      <c r="K44" s="28"/>
      <c r="L44" s="53" t="str">
        <f>AG7</f>
        <v>bb</v>
      </c>
      <c r="M44" s="53"/>
      <c r="N44" s="53"/>
      <c r="O44" s="53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7"/>
      <c r="AV44" s="1">
        <f t="shared" si="3"/>
        <v>0</v>
      </c>
      <c r="AW44" s="1">
        <f t="shared" si="4"/>
        <v>0</v>
      </c>
      <c r="AX44" s="1">
        <f>IF(J44="",0,IF(J44&gt;K44,Equipes!$J$30,IF('2 POULES DE 10'!J44='2 POULES DE 10'!K44,Equipes!$J$32,IF('2 POULES DE 10'!J44&lt;'2 POULES DE 10'!K44,Equipes!$J$34))))</f>
        <v>0</v>
      </c>
      <c r="AY44" s="1">
        <f>IF(K44="",0,IF(K44&gt;J44,Equipes!$J$30,IF('2 POULES DE 10'!K44='2 POULES DE 10'!J44,Equipes!$J$32,IF('2 POULES DE 10'!K44&lt;'2 POULES DE 10'!J44,Equipes!$J$34))))</f>
        <v>0</v>
      </c>
      <c r="AZ44" s="1">
        <f t="shared" si="5"/>
        <v>0</v>
      </c>
      <c r="BA44" s="1">
        <f t="shared" si="6"/>
        <v>0</v>
      </c>
      <c r="BB44" s="1">
        <f t="shared" si="7"/>
        <v>0</v>
      </c>
      <c r="BC44" s="1">
        <f t="shared" si="8"/>
        <v>0</v>
      </c>
      <c r="BD44" s="1" t="b">
        <f t="shared" si="9"/>
        <v>0</v>
      </c>
      <c r="BE44" s="1" t="b">
        <f t="shared" si="10"/>
        <v>0</v>
      </c>
      <c r="BF44" s="1" t="b">
        <f t="shared" si="11"/>
        <v>0</v>
      </c>
      <c r="BG44" s="1" t="b">
        <f t="shared" si="12"/>
        <v>0</v>
      </c>
      <c r="BH44" s="1" t="b">
        <f t="shared" si="13"/>
        <v>0</v>
      </c>
      <c r="BI44" s="1" t="b">
        <f t="shared" si="14"/>
        <v>0</v>
      </c>
      <c r="BJ44" s="1">
        <f t="shared" si="15"/>
        <v>0</v>
      </c>
      <c r="BK44" s="1">
        <f t="shared" si="16"/>
        <v>0</v>
      </c>
      <c r="BL44" s="1">
        <f t="shared" si="17"/>
        <v>0</v>
      </c>
      <c r="BM44" s="1">
        <f t="shared" si="18"/>
        <v>0</v>
      </c>
    </row>
    <row r="45" spans="2:65" x14ac:dyDescent="0.3">
      <c r="B45" s="5"/>
      <c r="F45" s="53" t="str">
        <f>AG15</f>
        <v>jj</v>
      </c>
      <c r="G45" s="53"/>
      <c r="H45" s="53"/>
      <c r="I45" s="53"/>
      <c r="J45" s="28"/>
      <c r="K45" s="28"/>
      <c r="L45" s="53" t="str">
        <f>AG13</f>
        <v>hh</v>
      </c>
      <c r="M45" s="53"/>
      <c r="N45" s="53"/>
      <c r="O45" s="53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7"/>
      <c r="AV45" s="1">
        <f t="shared" si="3"/>
        <v>0</v>
      </c>
      <c r="AW45" s="1">
        <f t="shared" si="4"/>
        <v>0</v>
      </c>
      <c r="AX45" s="1">
        <f>IF(J45="",0,IF(J45&gt;K45,Equipes!$J$30,IF('2 POULES DE 10'!J45='2 POULES DE 10'!K45,Equipes!$J$32,IF('2 POULES DE 10'!J45&lt;'2 POULES DE 10'!K45,Equipes!$J$34))))</f>
        <v>0</v>
      </c>
      <c r="AY45" s="1">
        <f>IF(K45="",0,IF(K45&gt;J45,Equipes!$J$30,IF('2 POULES DE 10'!K45='2 POULES DE 10'!J45,Equipes!$J$32,IF('2 POULES DE 10'!K45&lt;'2 POULES DE 10'!J45,Equipes!$J$34))))</f>
        <v>0</v>
      </c>
      <c r="AZ45" s="1">
        <f t="shared" si="5"/>
        <v>0</v>
      </c>
      <c r="BA45" s="1">
        <f t="shared" si="6"/>
        <v>0</v>
      </c>
      <c r="BB45" s="1">
        <f t="shared" si="7"/>
        <v>0</v>
      </c>
      <c r="BC45" s="1">
        <f t="shared" si="8"/>
        <v>0</v>
      </c>
      <c r="BD45" s="1" t="b">
        <f t="shared" si="9"/>
        <v>0</v>
      </c>
      <c r="BE45" s="1" t="b">
        <f t="shared" si="10"/>
        <v>0</v>
      </c>
      <c r="BF45" s="1" t="b">
        <f t="shared" si="11"/>
        <v>0</v>
      </c>
      <c r="BG45" s="1" t="b">
        <f t="shared" si="12"/>
        <v>0</v>
      </c>
      <c r="BH45" s="1" t="b">
        <f t="shared" si="13"/>
        <v>0</v>
      </c>
      <c r="BI45" s="1" t="b">
        <f t="shared" si="14"/>
        <v>0</v>
      </c>
      <c r="BJ45" s="1">
        <f t="shared" si="15"/>
        <v>0</v>
      </c>
      <c r="BK45" s="1">
        <f t="shared" si="16"/>
        <v>0</v>
      </c>
      <c r="BL45" s="1">
        <f t="shared" si="17"/>
        <v>0</v>
      </c>
      <c r="BM45" s="1">
        <f t="shared" si="18"/>
        <v>0</v>
      </c>
    </row>
    <row r="46" spans="2:65" x14ac:dyDescent="0.3">
      <c r="B46" s="5"/>
      <c r="F46" s="53" t="str">
        <f>AG7</f>
        <v>bb</v>
      </c>
      <c r="G46" s="53"/>
      <c r="H46" s="53"/>
      <c r="I46" s="53"/>
      <c r="J46" s="28"/>
      <c r="K46" s="28"/>
      <c r="L46" s="53" t="str">
        <f>AG14</f>
        <v>ii</v>
      </c>
      <c r="M46" s="53"/>
      <c r="N46" s="53"/>
      <c r="O46" s="53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7"/>
      <c r="AV46" s="1">
        <f t="shared" si="3"/>
        <v>0</v>
      </c>
      <c r="AW46" s="1">
        <f t="shared" si="4"/>
        <v>0</v>
      </c>
      <c r="AX46" s="1">
        <f>IF(J46="",0,IF(J46&gt;K46,Equipes!$J$30,IF('2 POULES DE 10'!J46='2 POULES DE 10'!K46,Equipes!$J$32,IF('2 POULES DE 10'!J46&lt;'2 POULES DE 10'!K46,Equipes!$J$34))))</f>
        <v>0</v>
      </c>
      <c r="AY46" s="1">
        <f>IF(K46="",0,IF(K46&gt;J46,Equipes!$J$30,IF('2 POULES DE 10'!K46='2 POULES DE 10'!J46,Equipes!$J$32,IF('2 POULES DE 10'!K46&lt;'2 POULES DE 10'!J46,Equipes!$J$34))))</f>
        <v>0</v>
      </c>
      <c r="AZ46" s="1">
        <f t="shared" si="5"/>
        <v>0</v>
      </c>
      <c r="BA46" s="1">
        <f t="shared" si="6"/>
        <v>0</v>
      </c>
      <c r="BB46" s="1">
        <f t="shared" si="7"/>
        <v>0</v>
      </c>
      <c r="BC46" s="1">
        <f t="shared" si="8"/>
        <v>0</v>
      </c>
      <c r="BD46" s="1" t="b">
        <f t="shared" si="9"/>
        <v>0</v>
      </c>
      <c r="BE46" s="1" t="b">
        <f t="shared" si="10"/>
        <v>0</v>
      </c>
      <c r="BF46" s="1" t="b">
        <f t="shared" si="11"/>
        <v>0</v>
      </c>
      <c r="BG46" s="1" t="b">
        <f t="shared" si="12"/>
        <v>0</v>
      </c>
      <c r="BH46" s="1" t="b">
        <f t="shared" si="13"/>
        <v>0</v>
      </c>
      <c r="BI46" s="1" t="b">
        <f t="shared" si="14"/>
        <v>0</v>
      </c>
      <c r="BJ46" s="1">
        <f t="shared" si="15"/>
        <v>0</v>
      </c>
      <c r="BK46" s="1">
        <f t="shared" si="16"/>
        <v>0</v>
      </c>
      <c r="BL46" s="1">
        <f t="shared" si="17"/>
        <v>0</v>
      </c>
      <c r="BM46" s="1">
        <f t="shared" si="18"/>
        <v>0</v>
      </c>
    </row>
    <row r="47" spans="2:65" x14ac:dyDescent="0.3">
      <c r="B47" s="5"/>
      <c r="F47" s="53" t="str">
        <f>AG9</f>
        <v>dd</v>
      </c>
      <c r="G47" s="53"/>
      <c r="H47" s="53"/>
      <c r="I47" s="53"/>
      <c r="J47" s="28"/>
      <c r="K47" s="28"/>
      <c r="L47" s="53" t="str">
        <f>AG12</f>
        <v>gg</v>
      </c>
      <c r="M47" s="53"/>
      <c r="N47" s="53"/>
      <c r="O47" s="53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7"/>
      <c r="AV47" s="1">
        <f t="shared" si="3"/>
        <v>0</v>
      </c>
      <c r="AW47" s="1">
        <f t="shared" si="4"/>
        <v>0</v>
      </c>
      <c r="AX47" s="1">
        <f>IF(J47="",0,IF(J47&gt;K47,Equipes!$J$30,IF('2 POULES DE 10'!J47='2 POULES DE 10'!K47,Equipes!$J$32,IF('2 POULES DE 10'!J47&lt;'2 POULES DE 10'!K47,Equipes!$J$34))))</f>
        <v>0</v>
      </c>
      <c r="AY47" s="1">
        <f>IF(K47="",0,IF(K47&gt;J47,Equipes!$J$30,IF('2 POULES DE 10'!K47='2 POULES DE 10'!J47,Equipes!$J$32,IF('2 POULES DE 10'!K47&lt;'2 POULES DE 10'!J47,Equipes!$J$34))))</f>
        <v>0</v>
      </c>
      <c r="AZ47" s="1">
        <f t="shared" si="5"/>
        <v>0</v>
      </c>
      <c r="BA47" s="1">
        <f t="shared" si="6"/>
        <v>0</v>
      </c>
      <c r="BB47" s="1">
        <f t="shared" si="7"/>
        <v>0</v>
      </c>
      <c r="BC47" s="1">
        <f t="shared" si="8"/>
        <v>0</v>
      </c>
      <c r="BD47" s="1" t="b">
        <f t="shared" si="9"/>
        <v>0</v>
      </c>
      <c r="BE47" s="1" t="b">
        <f t="shared" si="10"/>
        <v>0</v>
      </c>
      <c r="BF47" s="1" t="b">
        <f t="shared" si="11"/>
        <v>0</v>
      </c>
      <c r="BG47" s="1" t="b">
        <f t="shared" si="12"/>
        <v>0</v>
      </c>
      <c r="BH47" s="1" t="b">
        <f t="shared" si="13"/>
        <v>0</v>
      </c>
      <c r="BI47" s="1" t="b">
        <f t="shared" si="14"/>
        <v>0</v>
      </c>
      <c r="BJ47" s="1">
        <f t="shared" si="15"/>
        <v>0</v>
      </c>
      <c r="BK47" s="1">
        <f t="shared" si="16"/>
        <v>0</v>
      </c>
      <c r="BL47" s="1">
        <f t="shared" si="17"/>
        <v>0</v>
      </c>
      <c r="BM47" s="1">
        <f t="shared" si="18"/>
        <v>0</v>
      </c>
    </row>
    <row r="48" spans="2:65" x14ac:dyDescent="0.3">
      <c r="B48" s="5"/>
      <c r="F48" s="53" t="str">
        <f>AG11</f>
        <v>ff</v>
      </c>
      <c r="G48" s="53"/>
      <c r="H48" s="53"/>
      <c r="I48" s="53"/>
      <c r="J48" s="28"/>
      <c r="K48" s="28"/>
      <c r="L48" s="53" t="str">
        <f>AG10</f>
        <v>ee</v>
      </c>
      <c r="M48" s="53"/>
      <c r="N48" s="53"/>
      <c r="O48" s="53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7"/>
      <c r="AV48" s="1">
        <f t="shared" si="3"/>
        <v>0</v>
      </c>
      <c r="AW48" s="1">
        <f t="shared" si="4"/>
        <v>0</v>
      </c>
      <c r="AX48" s="1">
        <f>IF(J48="",0,IF(J48&gt;K48,Equipes!$J$30,IF('2 POULES DE 10'!J48='2 POULES DE 10'!K48,Equipes!$J$32,IF('2 POULES DE 10'!J48&lt;'2 POULES DE 10'!K48,Equipes!$J$34))))</f>
        <v>0</v>
      </c>
      <c r="AY48" s="1">
        <f>IF(K48="",0,IF(K48&gt;J48,Equipes!$J$30,IF('2 POULES DE 10'!K48='2 POULES DE 10'!J48,Equipes!$J$32,IF('2 POULES DE 10'!K48&lt;'2 POULES DE 10'!J48,Equipes!$J$34))))</f>
        <v>0</v>
      </c>
      <c r="AZ48" s="1">
        <f t="shared" si="5"/>
        <v>0</v>
      </c>
      <c r="BA48" s="1">
        <f t="shared" si="6"/>
        <v>0</v>
      </c>
      <c r="BB48" s="1">
        <f t="shared" si="7"/>
        <v>0</v>
      </c>
      <c r="BC48" s="1">
        <f t="shared" si="8"/>
        <v>0</v>
      </c>
      <c r="BD48" s="1" t="b">
        <f t="shared" si="9"/>
        <v>0</v>
      </c>
      <c r="BE48" s="1" t="b">
        <f t="shared" si="10"/>
        <v>0</v>
      </c>
      <c r="BF48" s="1" t="b">
        <f t="shared" si="11"/>
        <v>0</v>
      </c>
      <c r="BG48" s="1" t="b">
        <f t="shared" si="12"/>
        <v>0</v>
      </c>
      <c r="BH48" s="1" t="b">
        <f t="shared" si="13"/>
        <v>0</v>
      </c>
      <c r="BI48" s="1" t="b">
        <f t="shared" si="14"/>
        <v>0</v>
      </c>
      <c r="BJ48" s="1">
        <f t="shared" si="15"/>
        <v>0</v>
      </c>
      <c r="BK48" s="1">
        <f t="shared" si="16"/>
        <v>0</v>
      </c>
      <c r="BL48" s="1">
        <f t="shared" si="17"/>
        <v>0</v>
      </c>
      <c r="BM48" s="1">
        <f t="shared" si="18"/>
        <v>0</v>
      </c>
    </row>
    <row r="49" spans="2:68" x14ac:dyDescent="0.3">
      <c r="B49" s="5"/>
      <c r="F49" s="53" t="str">
        <f>AG13</f>
        <v>hh</v>
      </c>
      <c r="G49" s="53"/>
      <c r="H49" s="53"/>
      <c r="I49" s="53"/>
      <c r="J49" s="28"/>
      <c r="K49" s="28"/>
      <c r="L49" s="53" t="str">
        <f>AG8</f>
        <v>cc</v>
      </c>
      <c r="M49" s="53"/>
      <c r="N49" s="53"/>
      <c r="O49" s="53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7"/>
      <c r="AV49" s="1">
        <f t="shared" si="3"/>
        <v>0</v>
      </c>
      <c r="AW49" s="1">
        <f t="shared" si="4"/>
        <v>0</v>
      </c>
      <c r="AX49" s="1">
        <f>IF(J49="",0,IF(J49&gt;K49,Equipes!$J$30,IF('2 POULES DE 10'!J49='2 POULES DE 10'!K49,Equipes!$J$32,IF('2 POULES DE 10'!J49&lt;'2 POULES DE 10'!K49,Equipes!$J$34))))</f>
        <v>0</v>
      </c>
      <c r="AY49" s="1">
        <f>IF(K49="",0,IF(K49&gt;J49,Equipes!$J$30,IF('2 POULES DE 10'!K49='2 POULES DE 10'!J49,Equipes!$J$32,IF('2 POULES DE 10'!K49&lt;'2 POULES DE 10'!J49,Equipes!$J$34))))</f>
        <v>0</v>
      </c>
      <c r="AZ49" s="1">
        <f t="shared" si="5"/>
        <v>0</v>
      </c>
      <c r="BA49" s="1">
        <f t="shared" si="6"/>
        <v>0</v>
      </c>
      <c r="BB49" s="1">
        <f t="shared" si="7"/>
        <v>0</v>
      </c>
      <c r="BC49" s="1">
        <f t="shared" si="8"/>
        <v>0</v>
      </c>
      <c r="BD49" s="1" t="b">
        <f t="shared" si="9"/>
        <v>0</v>
      </c>
      <c r="BE49" s="1" t="b">
        <f t="shared" si="10"/>
        <v>0</v>
      </c>
      <c r="BF49" s="1" t="b">
        <f t="shared" si="11"/>
        <v>0</v>
      </c>
      <c r="BG49" s="1" t="b">
        <f t="shared" si="12"/>
        <v>0</v>
      </c>
      <c r="BH49" s="1" t="b">
        <f t="shared" si="13"/>
        <v>0</v>
      </c>
      <c r="BI49" s="1" t="b">
        <f t="shared" si="14"/>
        <v>0</v>
      </c>
      <c r="BJ49" s="1">
        <f t="shared" si="15"/>
        <v>0</v>
      </c>
      <c r="BK49" s="1">
        <f t="shared" si="16"/>
        <v>0</v>
      </c>
      <c r="BL49" s="1">
        <f t="shared" si="17"/>
        <v>0</v>
      </c>
      <c r="BM49" s="1">
        <f t="shared" si="18"/>
        <v>0</v>
      </c>
    </row>
    <row r="50" spans="2:68" x14ac:dyDescent="0.3">
      <c r="B50" s="5"/>
      <c r="F50" s="53" t="str">
        <f>AG15</f>
        <v>jj</v>
      </c>
      <c r="G50" s="53"/>
      <c r="H50" s="53"/>
      <c r="I50" s="53"/>
      <c r="J50" s="28"/>
      <c r="K50" s="28"/>
      <c r="L50" s="53" t="str">
        <f>AG6</f>
        <v>aa</v>
      </c>
      <c r="M50" s="53"/>
      <c r="N50" s="53"/>
      <c r="O50" s="53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7"/>
      <c r="AV50" s="1">
        <f t="shared" si="3"/>
        <v>0</v>
      </c>
      <c r="AW50" s="1">
        <f t="shared" si="4"/>
        <v>0</v>
      </c>
      <c r="AX50" s="1">
        <f>IF(J50="",0,IF(J50&gt;K50,Equipes!$J$30,IF('2 POULES DE 10'!J50='2 POULES DE 10'!K50,Equipes!$J$32,IF('2 POULES DE 10'!J50&lt;'2 POULES DE 10'!K50,Equipes!$J$34))))</f>
        <v>0</v>
      </c>
      <c r="AY50" s="1">
        <f>IF(K50="",0,IF(K50&gt;J50,Equipes!$J$30,IF('2 POULES DE 10'!K50='2 POULES DE 10'!J50,Equipes!$J$32,IF('2 POULES DE 10'!K50&lt;'2 POULES DE 10'!J50,Equipes!$J$34))))</f>
        <v>0</v>
      </c>
      <c r="AZ50" s="1">
        <f t="shared" si="5"/>
        <v>0</v>
      </c>
      <c r="BA50" s="1">
        <f t="shared" si="6"/>
        <v>0</v>
      </c>
      <c r="BB50" s="1">
        <f t="shared" si="7"/>
        <v>0</v>
      </c>
      <c r="BC50" s="1">
        <f t="shared" si="8"/>
        <v>0</v>
      </c>
      <c r="BD50" s="1" t="b">
        <f t="shared" si="9"/>
        <v>0</v>
      </c>
      <c r="BE50" s="1" t="b">
        <f t="shared" si="10"/>
        <v>0</v>
      </c>
      <c r="BF50" s="1" t="b">
        <f t="shared" si="11"/>
        <v>0</v>
      </c>
      <c r="BG50" s="1" t="b">
        <f t="shared" si="12"/>
        <v>0</v>
      </c>
      <c r="BH50" s="1" t="b">
        <f t="shared" si="13"/>
        <v>0</v>
      </c>
      <c r="BI50" s="1" t="b">
        <f t="shared" si="14"/>
        <v>0</v>
      </c>
      <c r="BJ50" s="1">
        <f t="shared" si="15"/>
        <v>0</v>
      </c>
      <c r="BK50" s="1">
        <f t="shared" si="16"/>
        <v>0</v>
      </c>
      <c r="BL50" s="1">
        <f t="shared" si="17"/>
        <v>0</v>
      </c>
      <c r="BM50" s="1">
        <f t="shared" si="18"/>
        <v>0</v>
      </c>
    </row>
    <row r="51" spans="2:68" ht="15" thickBot="1" x14ac:dyDescent="0.35"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9"/>
    </row>
    <row r="53" spans="2:68" ht="15" thickBot="1" x14ac:dyDescent="0.35"/>
    <row r="54" spans="2:68" x14ac:dyDescent="0.3"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4"/>
    </row>
    <row r="55" spans="2:68" x14ac:dyDescent="0.3">
      <c r="B55" s="5"/>
      <c r="C55" s="54" t="s">
        <v>43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 t="s">
        <v>1</v>
      </c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6"/>
      <c r="AG55" s="50" t="s">
        <v>1</v>
      </c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2:68" x14ac:dyDescent="0.3">
      <c r="B56" s="5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6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2:68" x14ac:dyDescent="0.3">
      <c r="B57" s="5"/>
      <c r="C57" s="9" t="s">
        <v>2</v>
      </c>
      <c r="D57" s="9" t="s">
        <v>3</v>
      </c>
      <c r="E57" s="9" t="s">
        <v>4</v>
      </c>
      <c r="F57" s="52" t="s">
        <v>5</v>
      </c>
      <c r="G57" s="52"/>
      <c r="H57" s="52"/>
      <c r="I57" s="52"/>
      <c r="J57" s="9" t="s">
        <v>6</v>
      </c>
      <c r="K57" s="9" t="s">
        <v>6</v>
      </c>
      <c r="L57" s="52" t="s">
        <v>5</v>
      </c>
      <c r="M57" s="52"/>
      <c r="N57" s="52"/>
      <c r="O57" s="52"/>
      <c r="P57" s="9" t="s">
        <v>4</v>
      </c>
      <c r="Q57" s="52" t="s">
        <v>5</v>
      </c>
      <c r="R57" s="52"/>
      <c r="S57" s="52"/>
      <c r="T57" s="52"/>
      <c r="U57" s="9" t="s">
        <v>7</v>
      </c>
      <c r="V57" s="9" t="s">
        <v>8</v>
      </c>
      <c r="W57" s="9" t="s">
        <v>9</v>
      </c>
      <c r="X57" s="9" t="s">
        <v>10</v>
      </c>
      <c r="Y57" s="9" t="s">
        <v>11</v>
      </c>
      <c r="Z57" s="9" t="s">
        <v>12</v>
      </c>
      <c r="AA57" s="9" t="s">
        <v>13</v>
      </c>
      <c r="AB57" s="9" t="s">
        <v>14</v>
      </c>
      <c r="AC57" s="9" t="s">
        <v>15</v>
      </c>
      <c r="AD57" s="6"/>
      <c r="AF57" s="1" t="s">
        <v>16</v>
      </c>
      <c r="AG57" s="51" t="s">
        <v>5</v>
      </c>
      <c r="AH57" s="51"/>
      <c r="AI57" s="51"/>
      <c r="AJ57" s="51"/>
      <c r="AK57" s="10" t="s">
        <v>7</v>
      </c>
      <c r="AL57" s="10" t="s">
        <v>8</v>
      </c>
      <c r="AM57" s="10" t="s">
        <v>9</v>
      </c>
      <c r="AN57" s="10" t="s">
        <v>10</v>
      </c>
      <c r="AO57" s="10" t="s">
        <v>11</v>
      </c>
      <c r="AP57" s="10" t="s">
        <v>12</v>
      </c>
      <c r="AQ57" s="10" t="s">
        <v>13</v>
      </c>
      <c r="AR57" s="10" t="s">
        <v>14</v>
      </c>
      <c r="AS57" s="10" t="s">
        <v>15</v>
      </c>
      <c r="AT57" s="1" t="s">
        <v>34</v>
      </c>
      <c r="AU57" s="1" t="s">
        <v>34</v>
      </c>
      <c r="AV57" s="1" t="s">
        <v>12</v>
      </c>
      <c r="AW57" s="1" t="s">
        <v>12</v>
      </c>
      <c r="AX57" s="1" t="s">
        <v>35</v>
      </c>
      <c r="AY57" s="1" t="s">
        <v>35</v>
      </c>
      <c r="AZ57" s="1" t="s">
        <v>36</v>
      </c>
      <c r="BA57" s="1" t="s">
        <v>36</v>
      </c>
      <c r="BB57" s="1" t="s">
        <v>9</v>
      </c>
      <c r="BC57" s="1" t="s">
        <v>9</v>
      </c>
      <c r="BD57" s="1" t="s">
        <v>10</v>
      </c>
      <c r="BE57" s="1" t="s">
        <v>10</v>
      </c>
      <c r="BF57" s="1" t="s">
        <v>11</v>
      </c>
      <c r="BG57" s="1" t="s">
        <v>11</v>
      </c>
      <c r="BH57" s="1" t="s">
        <v>12</v>
      </c>
      <c r="BI57" s="1" t="s">
        <v>12</v>
      </c>
      <c r="BJ57" s="1" t="s">
        <v>37</v>
      </c>
      <c r="BK57" s="1" t="s">
        <v>37</v>
      </c>
      <c r="BL57" s="1" t="s">
        <v>38</v>
      </c>
      <c r="BM57" s="1" t="s">
        <v>38</v>
      </c>
      <c r="BN57" s="1" t="s">
        <v>5</v>
      </c>
      <c r="BO57" s="1" t="s">
        <v>34</v>
      </c>
      <c r="BP57" s="1" t="s">
        <v>16</v>
      </c>
    </row>
    <row r="58" spans="2:68" x14ac:dyDescent="0.3">
      <c r="B58" s="5"/>
      <c r="F58" s="53" t="str">
        <f>AG59</f>
        <v>ll</v>
      </c>
      <c r="G58" s="53"/>
      <c r="H58" s="53"/>
      <c r="I58" s="53"/>
      <c r="J58" s="28"/>
      <c r="K58" s="28"/>
      <c r="L58" s="53" t="str">
        <f>AG58</f>
        <v>kk</v>
      </c>
      <c r="M58" s="53"/>
      <c r="N58" s="53"/>
      <c r="O58" s="53"/>
      <c r="Q58" s="45" t="str">
        <f>VLOOKUP(AE58,AF58:AJ67,2,0)</f>
        <v>kk</v>
      </c>
      <c r="R58" s="45"/>
      <c r="S58" s="45"/>
      <c r="T58" s="45"/>
      <c r="U58" s="27">
        <v>1</v>
      </c>
      <c r="V58" s="28">
        <f>VLOOKUP(Q58,AG58:AS67,6,0)</f>
        <v>0</v>
      </c>
      <c r="W58" s="1">
        <f>VLOOKUP(Q58,AG58:AS67,7,0)</f>
        <v>0</v>
      </c>
      <c r="X58" s="1">
        <f>VLOOKUP(Q58,AG58:AS67,8,0)</f>
        <v>0</v>
      </c>
      <c r="Y58" s="1">
        <f>VLOOKUP(Q58,AG58:AS67,9,0)</f>
        <v>0</v>
      </c>
      <c r="Z58" s="1">
        <f>VLOOKUP(Q58,AG58:AS67,10,0)</f>
        <v>0</v>
      </c>
      <c r="AA58" s="1">
        <f>VLOOKUP(Q58,AG58:AS67,11,0)</f>
        <v>0</v>
      </c>
      <c r="AB58" s="1">
        <f>VLOOKUP(Q58,AG58:AS67,12,0)</f>
        <v>0</v>
      </c>
      <c r="AC58" s="1">
        <f>VLOOKUP(Q58,AG58:AS67,13,0)</f>
        <v>0</v>
      </c>
      <c r="AD58" s="6"/>
      <c r="AE58" s="1">
        <v>1</v>
      </c>
      <c r="AF58" s="1">
        <f>AK58</f>
        <v>1</v>
      </c>
      <c r="AG58" s="44" t="str">
        <f>Equipes!E32</f>
        <v>kk</v>
      </c>
      <c r="AH58" s="44"/>
      <c r="AI58" s="44"/>
      <c r="AJ58" s="44"/>
      <c r="AK58" s="11">
        <f>RANK(AU58,AU58:AU67)</f>
        <v>1</v>
      </c>
      <c r="AL58" s="11">
        <f>SUMPRODUCT((F58:I102=AG58)*(AZ58:AZ102))+SUMPRODUCT((L58:O102=AG58)*(BA58:BA102))</f>
        <v>0</v>
      </c>
      <c r="AM58" s="11">
        <f>SUMPRODUCT((F58:I102=AG58)*(BB58:BB102))+SUMPRODUCT((L58:O102=AG58)*(BC58:BC102))</f>
        <v>0</v>
      </c>
      <c r="AN58" s="11">
        <f>SUMPRODUCT((F58:I102=AG58)*(BD58:BD102))+SUMPRODUCT((L58:O102=AG58)*(BE58:BE102))</f>
        <v>0</v>
      </c>
      <c r="AO58" s="11">
        <f>SUMPRODUCT((F58:I102=AG58)*(BF58:BF102))+SUMPRODUCT((L58:O102=AG58)*(BG58:BG102))</f>
        <v>0</v>
      </c>
      <c r="AP58" s="11">
        <f>SUMPRODUCT((F58:I102=AG58)*(BH58:BH102))+SUMPRODUCT((L58:O102=AG58)*(BI58:BI102))</f>
        <v>0</v>
      </c>
      <c r="AQ58" s="11">
        <f>SUMPRODUCT((F58:I102=AG58)*(BJ58:BJ102))+SUMPRODUCT((L58:O102=AG58)*(BK58:BK102))</f>
        <v>0</v>
      </c>
      <c r="AR58" s="11">
        <f>SUMPRODUCT((F58:I102=AG58)*(BL58:BL102))+SUMPRODUCT((L58:O102=AG58)*(BM58:BM102))</f>
        <v>0</v>
      </c>
      <c r="AS58" s="11">
        <f>AQ58-AR58</f>
        <v>0</v>
      </c>
      <c r="AT58" s="1">
        <f>SUM(AL58*1000+(AS58)/100+(AQ58)/1000)</f>
        <v>0</v>
      </c>
      <c r="AU58" s="1">
        <f>AT58+0.00001</f>
        <v>1.0000000000000001E-5</v>
      </c>
      <c r="AV58" s="1">
        <f>E58</f>
        <v>0</v>
      </c>
      <c r="AW58" s="1">
        <f>P58</f>
        <v>0</v>
      </c>
      <c r="AX58" s="1">
        <f>IF(J58="",0,IF(J58&gt;K58,Equipes!$J$30,IF('2 POULES DE 10'!J58='2 POULES DE 10'!K58,Equipes!$J$32,IF('2 POULES DE 10'!J58&lt;'2 POULES DE 10'!K58,Equipes!$J$34))))</f>
        <v>0</v>
      </c>
      <c r="AY58" s="1">
        <f>IF(K58="",0,IF(K58&gt;J58,Equipes!$J$30,IF('2 POULES DE 10'!K58='2 POULES DE 10'!J58,Equipes!$J$32,IF('2 POULES DE 10'!K58&lt;'2 POULES DE 10'!J58,Equipes!$J$34))))</f>
        <v>0</v>
      </c>
      <c r="AZ58" s="1">
        <f>AX58-AV58</f>
        <v>0</v>
      </c>
      <c r="BA58" s="1">
        <f>AY58-AW58</f>
        <v>0</v>
      </c>
      <c r="BB58" s="1">
        <f>IF(J58="",0,1)</f>
        <v>0</v>
      </c>
      <c r="BC58" s="1">
        <f>IF(K58="",0,1)</f>
        <v>0</v>
      </c>
      <c r="BD58" s="1" t="b">
        <f>IF(J58&lt;&gt;"",IF(J58&gt;K58,1))</f>
        <v>0</v>
      </c>
      <c r="BE58" s="1" t="b">
        <f>IF(K58&lt;&gt;"",IF(K58&gt;J58,1))</f>
        <v>0</v>
      </c>
      <c r="BF58" s="1" t="b">
        <f>IF(J58&lt;&gt;"",IF(J58=K58,1))</f>
        <v>0</v>
      </c>
      <c r="BG58" s="1" t="b">
        <f>IF(K58&lt;&gt;"",IF(K58=J58,1))</f>
        <v>0</v>
      </c>
      <c r="BH58" s="1" t="b">
        <f>IF(J58&lt;&gt;"",IF(J58&lt;K58,1))</f>
        <v>0</v>
      </c>
      <c r="BI58" s="1" t="b">
        <f>IF(K58&lt;&gt;"",IF(K58&lt;J58,1))</f>
        <v>0</v>
      </c>
      <c r="BJ58" s="1">
        <f>J58</f>
        <v>0</v>
      </c>
      <c r="BK58" s="1">
        <f>K58</f>
        <v>0</v>
      </c>
      <c r="BL58" s="1">
        <f>K58</f>
        <v>0</v>
      </c>
      <c r="BM58" s="1">
        <f>J58</f>
        <v>0</v>
      </c>
      <c r="BN58" s="1" t="str">
        <f>VLOOKUP(AE58,AF58:AJ67,2,0)</f>
        <v>kk</v>
      </c>
      <c r="BO58" s="1">
        <f>VLOOKUP(BN58,AG58:AT67,14,0)</f>
        <v>0</v>
      </c>
      <c r="BP58" s="1">
        <f>RANK(BO58,BO58:BO67)</f>
        <v>1</v>
      </c>
    </row>
    <row r="59" spans="2:68" x14ac:dyDescent="0.3">
      <c r="B59" s="5"/>
      <c r="F59" s="53" t="str">
        <f>AG60</f>
        <v>mm</v>
      </c>
      <c r="G59" s="53"/>
      <c r="H59" s="53"/>
      <c r="I59" s="53"/>
      <c r="J59" s="28"/>
      <c r="K59" s="28"/>
      <c r="L59" s="53" t="str">
        <f>AG67</f>
        <v>tt</v>
      </c>
      <c r="M59" s="53"/>
      <c r="N59" s="53"/>
      <c r="O59" s="53"/>
      <c r="Q59" s="45" t="str">
        <f>VLOOKUP(AE59,AF58:AJ67,2,0)</f>
        <v>ll</v>
      </c>
      <c r="R59" s="45"/>
      <c r="S59" s="45"/>
      <c r="T59" s="45"/>
      <c r="U59" s="27">
        <f>IF(BO59=BO58,BP58,BP59)</f>
        <v>1</v>
      </c>
      <c r="V59" s="28">
        <f>VLOOKUP(Q59,AG58:AS67,6,0)</f>
        <v>0</v>
      </c>
      <c r="W59" s="1">
        <f>VLOOKUP(Q59,AG58:AS67,7,0)</f>
        <v>0</v>
      </c>
      <c r="X59" s="1">
        <f>VLOOKUP(Q59,AG58:AS67,8,0)</f>
        <v>0</v>
      </c>
      <c r="Y59" s="1">
        <f>VLOOKUP(Q59,AG58:AS67,9,0)</f>
        <v>0</v>
      </c>
      <c r="Z59" s="1">
        <f>VLOOKUP(Q59,AG58:AS67,10,0)</f>
        <v>0</v>
      </c>
      <c r="AA59" s="1">
        <f>VLOOKUP(Q59,AG58:AS67,11,0)</f>
        <v>0</v>
      </c>
      <c r="AB59" s="1">
        <f>VLOOKUP(Q59,AG58:AS67,12,0)</f>
        <v>0</v>
      </c>
      <c r="AC59" s="1">
        <f>VLOOKUP(Q59,AG58:AS67,13,0)</f>
        <v>0</v>
      </c>
      <c r="AD59" s="6"/>
      <c r="AE59" s="1">
        <v>2</v>
      </c>
      <c r="AF59" s="1">
        <f t="shared" ref="AF59:AF67" si="20">AK59</f>
        <v>2</v>
      </c>
      <c r="AG59" s="44" t="str">
        <f>Equipes!E33</f>
        <v>ll</v>
      </c>
      <c r="AH59" s="44"/>
      <c r="AI59" s="44"/>
      <c r="AJ59" s="44"/>
      <c r="AK59" s="11">
        <f>RANK(AU59,AU58:AU67)</f>
        <v>2</v>
      </c>
      <c r="AL59" s="11">
        <f>SUMPRODUCT((F58:I102=AG59)*(AZ58:AZ102))+SUMPRODUCT((L58:O102=AG59)*(BA58:BA102))</f>
        <v>0</v>
      </c>
      <c r="AM59" s="11">
        <f>SUMPRODUCT((F58:I102=AG59)*(BB58:BB102))+SUMPRODUCT((L58:O102=AG59)*(BC58:BC102))</f>
        <v>0</v>
      </c>
      <c r="AN59" s="11">
        <f>SUMPRODUCT((F58:I102=AG59)*(BD58:BD102))+SUMPRODUCT((L58:O102=AG59)*(BE58:BE102))</f>
        <v>0</v>
      </c>
      <c r="AO59" s="11">
        <f>SUMPRODUCT((F58:I102=AG59)*(BF58:BF102))+SUMPRODUCT((L58:O102=AG59)*(BG58:BG102))</f>
        <v>0</v>
      </c>
      <c r="AP59" s="11">
        <f>SUMPRODUCT((F58:I102=AG59)*(BH58:BH102))+SUMPRODUCT((L58:O102=AG59)*(BI58:BI102))</f>
        <v>0</v>
      </c>
      <c r="AQ59" s="11">
        <f>SUMPRODUCT((F58:I102=AG59)*(BJ58:BJ102))+SUMPRODUCT((L58:O102=AG59)*(BK58:BK102))</f>
        <v>0</v>
      </c>
      <c r="AR59" s="11">
        <f>SUMPRODUCT((F58:I102=AG59)*(BL58:BL102))+SUMPRODUCT((L58:O102=AG59)*(BM58:BM102))</f>
        <v>0</v>
      </c>
      <c r="AS59" s="11">
        <f t="shared" ref="AS59:AS67" si="21">AQ59-AR59</f>
        <v>0</v>
      </c>
      <c r="AT59" s="1">
        <f t="shared" ref="AT59:AT67" si="22">SUM(AL59*1000+(AS59)/100+(AQ59)/1000)</f>
        <v>0</v>
      </c>
      <c r="AU59" s="1">
        <f>AT59+0.000009</f>
        <v>9.0000000000000002E-6</v>
      </c>
      <c r="AV59" s="1">
        <f t="shared" ref="AV59:AV102" si="23">E59</f>
        <v>0</v>
      </c>
      <c r="AW59" s="1">
        <f t="shared" ref="AW59:AW102" si="24">P59</f>
        <v>0</v>
      </c>
      <c r="AX59" s="1">
        <f>IF(J59="",0,IF(J59&gt;K59,Equipes!$J$30,IF('2 POULES DE 10'!J59='2 POULES DE 10'!K59,Equipes!$J$32,IF('2 POULES DE 10'!J59&lt;'2 POULES DE 10'!K59,Equipes!$J$34))))</f>
        <v>0</v>
      </c>
      <c r="AY59" s="1">
        <f>IF(K59="",0,IF(K59&gt;J59,Equipes!$J$30,IF('2 POULES DE 10'!K59='2 POULES DE 10'!J59,Equipes!$J$32,IF('2 POULES DE 10'!K59&lt;'2 POULES DE 10'!J59,Equipes!$J$34))))</f>
        <v>0</v>
      </c>
      <c r="AZ59" s="1">
        <f t="shared" ref="AZ59:AZ102" si="25">AX59-AV59</f>
        <v>0</v>
      </c>
      <c r="BA59" s="1">
        <f t="shared" ref="BA59:BA102" si="26">AY59-AW59</f>
        <v>0</v>
      </c>
      <c r="BB59" s="1">
        <f t="shared" ref="BB59:BB102" si="27">IF(J59="",0,1)</f>
        <v>0</v>
      </c>
      <c r="BC59" s="1">
        <f t="shared" ref="BC59:BC102" si="28">IF(K59="",0,1)</f>
        <v>0</v>
      </c>
      <c r="BD59" s="1" t="b">
        <f t="shared" ref="BD59:BD102" si="29">IF(J59&lt;&gt;"",IF(J59&gt;K59,1))</f>
        <v>0</v>
      </c>
      <c r="BE59" s="1" t="b">
        <f t="shared" ref="BE59:BE102" si="30">IF(K59&lt;&gt;"",IF(K59&gt;J59,1))</f>
        <v>0</v>
      </c>
      <c r="BF59" s="1" t="b">
        <f t="shared" ref="BF59:BF102" si="31">IF(J59&lt;&gt;"",IF(J59=K59,1))</f>
        <v>0</v>
      </c>
      <c r="BG59" s="1" t="b">
        <f t="shared" ref="BG59:BG102" si="32">IF(K59&lt;&gt;"",IF(K59=J59,1))</f>
        <v>0</v>
      </c>
      <c r="BH59" s="1" t="b">
        <f t="shared" ref="BH59:BH102" si="33">IF(J59&lt;&gt;"",IF(J59&lt;K59,1))</f>
        <v>0</v>
      </c>
      <c r="BI59" s="1" t="b">
        <f t="shared" ref="BI59:BI102" si="34">IF(K59&lt;&gt;"",IF(K59&lt;J59,1))</f>
        <v>0</v>
      </c>
      <c r="BJ59" s="1">
        <f t="shared" ref="BJ59:BJ102" si="35">J59</f>
        <v>0</v>
      </c>
      <c r="BK59" s="1">
        <f t="shared" ref="BK59:BK102" si="36">K59</f>
        <v>0</v>
      </c>
      <c r="BL59" s="1">
        <f t="shared" ref="BL59:BL102" si="37">K59</f>
        <v>0</v>
      </c>
      <c r="BM59" s="1">
        <f t="shared" ref="BM59:BM102" si="38">J59</f>
        <v>0</v>
      </c>
      <c r="BN59" s="1" t="str">
        <f>VLOOKUP(AE59,AF58:AJ67,2,0)</f>
        <v>ll</v>
      </c>
      <c r="BO59" s="1">
        <f>VLOOKUP(BN59,AG58:AT67,14,0)</f>
        <v>0</v>
      </c>
      <c r="BP59" s="1">
        <f>RANK(BO59,BO58:BO67)</f>
        <v>1</v>
      </c>
    </row>
    <row r="60" spans="2:68" x14ac:dyDescent="0.3">
      <c r="B60" s="5"/>
      <c r="F60" s="53" t="str">
        <f>AG62</f>
        <v>oo</v>
      </c>
      <c r="G60" s="53"/>
      <c r="H60" s="53"/>
      <c r="I60" s="53"/>
      <c r="J60" s="28"/>
      <c r="K60" s="28"/>
      <c r="L60" s="53" t="str">
        <f>AG65</f>
        <v>rr</v>
      </c>
      <c r="M60" s="53"/>
      <c r="N60" s="53"/>
      <c r="O60" s="53"/>
      <c r="Q60" s="45" t="str">
        <f>VLOOKUP(AE60,AF58:AJ67,2,0)</f>
        <v>mm</v>
      </c>
      <c r="R60" s="45"/>
      <c r="S60" s="45"/>
      <c r="T60" s="45"/>
      <c r="U60" s="27">
        <f t="shared" ref="U60:U67" si="39">IF(BO60=BO59,BP59,BP60)</f>
        <v>1</v>
      </c>
      <c r="V60" s="28">
        <f>VLOOKUP(Q60,AG58:AS67,6,0)</f>
        <v>0</v>
      </c>
      <c r="W60" s="1">
        <f>VLOOKUP(Q60,AG58:AS67,7,0)</f>
        <v>0</v>
      </c>
      <c r="X60" s="1">
        <f>VLOOKUP(Q60,AG58:AS67,8,0)</f>
        <v>0</v>
      </c>
      <c r="Y60" s="1">
        <f>VLOOKUP(Q60,AG58:AS67,9,0)</f>
        <v>0</v>
      </c>
      <c r="Z60" s="1">
        <f>VLOOKUP(Q60,AG58:AS67,10,0)</f>
        <v>0</v>
      </c>
      <c r="AA60" s="1">
        <f>VLOOKUP(Q60,AG58:AS67,11,0)</f>
        <v>0</v>
      </c>
      <c r="AB60" s="1">
        <f>VLOOKUP(Q60,AG58:AS67,12,0)</f>
        <v>0</v>
      </c>
      <c r="AC60" s="1">
        <f>VLOOKUP(Q60,AG58:AS67,13,0)</f>
        <v>0</v>
      </c>
      <c r="AD60" s="6"/>
      <c r="AE60" s="1">
        <v>3</v>
      </c>
      <c r="AF60" s="1">
        <f t="shared" si="20"/>
        <v>3</v>
      </c>
      <c r="AG60" s="44" t="str">
        <f>Equipes!E34</f>
        <v>mm</v>
      </c>
      <c r="AH60" s="44"/>
      <c r="AI60" s="44"/>
      <c r="AJ60" s="44"/>
      <c r="AK60" s="11">
        <f>RANK(AU60,AU58:AU67)</f>
        <v>3</v>
      </c>
      <c r="AL60" s="11">
        <f>SUMPRODUCT((F58:I102=AG60)*(AZ58:AZ102))+SUMPRODUCT((L58:O102=AG60)*(BA58:BA102))</f>
        <v>0</v>
      </c>
      <c r="AM60" s="11">
        <f>SUMPRODUCT((F58:I102=AG60)*(BB58:BB102))+SUMPRODUCT((L58:O102=AG60)*(BC58:BC102))</f>
        <v>0</v>
      </c>
      <c r="AN60" s="11">
        <f>SUMPRODUCT((F58:I102=AG60)*(BD58:BD102))+SUMPRODUCT((L58:O102=AG60)*(BE58:BE102))</f>
        <v>0</v>
      </c>
      <c r="AO60" s="11">
        <f>SUMPRODUCT((F58:I102=AG60)*(BF58:BF102))+SUMPRODUCT((L58:O102=AG60)*(BG58:BG102))</f>
        <v>0</v>
      </c>
      <c r="AP60" s="11">
        <f>SUMPRODUCT((F58:I102=AG60)*(BH58:BH102))+SUMPRODUCT((L58:O102=AG60)*(BI58:BI102))</f>
        <v>0</v>
      </c>
      <c r="AQ60" s="11">
        <f>SUMPRODUCT((F58:I102=AG60)*(BJ58:BJ102))+SUMPRODUCT((L58:O102=AG60)*(BK58:BK102))</f>
        <v>0</v>
      </c>
      <c r="AR60" s="11">
        <f>SUMPRODUCT((F58:I102=AG60)*(BL58:BL102))+SUMPRODUCT((L58:O102=AG60)*(BM58:BM102))</f>
        <v>0</v>
      </c>
      <c r="AS60" s="11">
        <f t="shared" si="21"/>
        <v>0</v>
      </c>
      <c r="AT60" s="1">
        <f t="shared" si="22"/>
        <v>0</v>
      </c>
      <c r="AU60" s="1">
        <f>AT60+0.000008</f>
        <v>7.9999999999999996E-6</v>
      </c>
      <c r="AV60" s="1">
        <f t="shared" si="23"/>
        <v>0</v>
      </c>
      <c r="AW60" s="1">
        <f t="shared" si="24"/>
        <v>0</v>
      </c>
      <c r="AX60" s="1">
        <f>IF(J60="",0,IF(J60&gt;K60,Equipes!$J$30,IF('2 POULES DE 10'!J60='2 POULES DE 10'!K60,Equipes!$J$32,IF('2 POULES DE 10'!J60&lt;'2 POULES DE 10'!K60,Equipes!$J$34))))</f>
        <v>0</v>
      </c>
      <c r="AY60" s="1">
        <f>IF(K60="",0,IF(K60&gt;J60,Equipes!$J$30,IF('2 POULES DE 10'!K60='2 POULES DE 10'!J60,Equipes!$J$32,IF('2 POULES DE 10'!K60&lt;'2 POULES DE 10'!J60,Equipes!$J$34))))</f>
        <v>0</v>
      </c>
      <c r="AZ60" s="1">
        <f t="shared" si="25"/>
        <v>0</v>
      </c>
      <c r="BA60" s="1">
        <f t="shared" si="26"/>
        <v>0</v>
      </c>
      <c r="BB60" s="1">
        <f t="shared" si="27"/>
        <v>0</v>
      </c>
      <c r="BC60" s="1">
        <f t="shared" si="28"/>
        <v>0</v>
      </c>
      <c r="BD60" s="1" t="b">
        <f t="shared" si="29"/>
        <v>0</v>
      </c>
      <c r="BE60" s="1" t="b">
        <f t="shared" si="30"/>
        <v>0</v>
      </c>
      <c r="BF60" s="1" t="b">
        <f t="shared" si="31"/>
        <v>0</v>
      </c>
      <c r="BG60" s="1" t="b">
        <f t="shared" si="32"/>
        <v>0</v>
      </c>
      <c r="BH60" s="1" t="b">
        <f t="shared" si="33"/>
        <v>0</v>
      </c>
      <c r="BI60" s="1" t="b">
        <f t="shared" si="34"/>
        <v>0</v>
      </c>
      <c r="BJ60" s="1">
        <f t="shared" si="35"/>
        <v>0</v>
      </c>
      <c r="BK60" s="1">
        <f t="shared" si="36"/>
        <v>0</v>
      </c>
      <c r="BL60" s="1">
        <f t="shared" si="37"/>
        <v>0</v>
      </c>
      <c r="BM60" s="1">
        <f t="shared" si="38"/>
        <v>0</v>
      </c>
      <c r="BN60" s="1" t="str">
        <f>VLOOKUP(AE60,AF58:AJ67,2,0)</f>
        <v>mm</v>
      </c>
      <c r="BO60" s="1">
        <f>VLOOKUP(BN60,AG58:AT67,14,0)</f>
        <v>0</v>
      </c>
      <c r="BP60" s="1">
        <f>RANK(BO60,BO58:BO67)</f>
        <v>1</v>
      </c>
    </row>
    <row r="61" spans="2:68" x14ac:dyDescent="0.3">
      <c r="B61" s="5"/>
      <c r="F61" s="53" t="str">
        <f>AG64</f>
        <v>qq</v>
      </c>
      <c r="G61" s="53"/>
      <c r="H61" s="53"/>
      <c r="I61" s="53"/>
      <c r="J61" s="28"/>
      <c r="K61" s="28"/>
      <c r="L61" s="53" t="str">
        <f>AG63</f>
        <v>pp</v>
      </c>
      <c r="M61" s="53"/>
      <c r="N61" s="53"/>
      <c r="O61" s="53"/>
      <c r="Q61" s="45" t="str">
        <f>VLOOKUP(AE61,AF58:AJ67,2,0)</f>
        <v>nn</v>
      </c>
      <c r="R61" s="45"/>
      <c r="S61" s="45"/>
      <c r="T61" s="45"/>
      <c r="U61" s="27">
        <f t="shared" si="39"/>
        <v>1</v>
      </c>
      <c r="V61" s="28">
        <f>VLOOKUP(Q61,AG58:AS67,6,0)</f>
        <v>0</v>
      </c>
      <c r="W61" s="1">
        <f>VLOOKUP(Q61,AG58:AS67,7,0)</f>
        <v>0</v>
      </c>
      <c r="X61" s="1">
        <f>VLOOKUP(Q61,AG58:AS67,8,0)</f>
        <v>0</v>
      </c>
      <c r="Y61" s="1">
        <f>VLOOKUP(Q61,AG58:AS67,9,0)</f>
        <v>0</v>
      </c>
      <c r="Z61" s="1">
        <f>VLOOKUP(Q61,AG58:AS67,10,0)</f>
        <v>0</v>
      </c>
      <c r="AA61" s="1">
        <f>VLOOKUP(Q61,AG58:AS67,11,0)</f>
        <v>0</v>
      </c>
      <c r="AB61" s="1">
        <f>VLOOKUP(Q61,AG58:AS67,12,0)</f>
        <v>0</v>
      </c>
      <c r="AC61" s="1">
        <f>VLOOKUP(Q61,AG58:AS67,13,0)</f>
        <v>0</v>
      </c>
      <c r="AD61" s="6"/>
      <c r="AE61" s="1">
        <v>4</v>
      </c>
      <c r="AF61" s="1">
        <f t="shared" si="20"/>
        <v>4</v>
      </c>
      <c r="AG61" s="44" t="str">
        <f>Equipes!E35</f>
        <v>nn</v>
      </c>
      <c r="AH61" s="44"/>
      <c r="AI61" s="44"/>
      <c r="AJ61" s="44"/>
      <c r="AK61" s="11">
        <f>RANK(AU61,AU58:AU67)</f>
        <v>4</v>
      </c>
      <c r="AL61" s="11">
        <f>SUMPRODUCT((F58:I102=AG61)*(AZ58:AZ102))+SUMPRODUCT((L58:O102=AG61)*(BA58:BA102))</f>
        <v>0</v>
      </c>
      <c r="AM61" s="11">
        <f>SUMPRODUCT((F58:I102=AG61)*(BB58:BB102))+SUMPRODUCT((L58:O102=AG61)*(BC58:BC102))</f>
        <v>0</v>
      </c>
      <c r="AN61" s="11">
        <f>SUMPRODUCT((F58:I102=AG61)*(BD58:BD102))+SUMPRODUCT((L58:O102=AG61)*(BE58:BE102))</f>
        <v>0</v>
      </c>
      <c r="AO61" s="11">
        <f>SUMPRODUCT((F58:I102=AG61)*(BF58:BF102))+SUMPRODUCT((L58:O102=AG61)*(BG58:BG102))</f>
        <v>0</v>
      </c>
      <c r="AP61" s="11">
        <f>SUMPRODUCT((F58:I102=AG61)*(BH58:BH102))+SUMPRODUCT((L58:O102=AG61)*(BI58:BI102))</f>
        <v>0</v>
      </c>
      <c r="AQ61" s="11">
        <f>SUMPRODUCT((F58:I102=AG61)*(BJ58:BJ102))+SUMPRODUCT((L58:O102=AG61)*(BK58:BK102))</f>
        <v>0</v>
      </c>
      <c r="AR61" s="11">
        <f>SUMPRODUCT((F58:I102=AG61)*(BL58:BL102))+SUMPRODUCT((L58:O102=AG61)*(BM58:BM102))</f>
        <v>0</v>
      </c>
      <c r="AS61" s="11">
        <f t="shared" si="21"/>
        <v>0</v>
      </c>
      <c r="AT61" s="1">
        <f t="shared" si="22"/>
        <v>0</v>
      </c>
      <c r="AU61" s="1">
        <f>AT61+0.000007</f>
        <v>6.9999999999999999E-6</v>
      </c>
      <c r="AV61" s="1">
        <f t="shared" si="23"/>
        <v>0</v>
      </c>
      <c r="AW61" s="1">
        <f t="shared" si="24"/>
        <v>0</v>
      </c>
      <c r="AX61" s="1">
        <f>IF(J61="",0,IF(J61&gt;K61,Equipes!$J$30,IF('2 POULES DE 10'!J61='2 POULES DE 10'!K61,Equipes!$J$32,IF('2 POULES DE 10'!J61&lt;'2 POULES DE 10'!K61,Equipes!$J$34))))</f>
        <v>0</v>
      </c>
      <c r="AY61" s="1">
        <f>IF(K61="",0,IF(K61&gt;J61,Equipes!$J$30,IF('2 POULES DE 10'!K61='2 POULES DE 10'!J61,Equipes!$J$32,IF('2 POULES DE 10'!K61&lt;'2 POULES DE 10'!J61,Equipes!$J$34))))</f>
        <v>0</v>
      </c>
      <c r="AZ61" s="1">
        <f t="shared" si="25"/>
        <v>0</v>
      </c>
      <c r="BA61" s="1">
        <f t="shared" si="26"/>
        <v>0</v>
      </c>
      <c r="BB61" s="1">
        <f t="shared" si="27"/>
        <v>0</v>
      </c>
      <c r="BC61" s="1">
        <f t="shared" si="28"/>
        <v>0</v>
      </c>
      <c r="BD61" s="1" t="b">
        <f t="shared" si="29"/>
        <v>0</v>
      </c>
      <c r="BE61" s="1" t="b">
        <f t="shared" si="30"/>
        <v>0</v>
      </c>
      <c r="BF61" s="1" t="b">
        <f t="shared" si="31"/>
        <v>0</v>
      </c>
      <c r="BG61" s="1" t="b">
        <f t="shared" si="32"/>
        <v>0</v>
      </c>
      <c r="BH61" s="1" t="b">
        <f t="shared" si="33"/>
        <v>0</v>
      </c>
      <c r="BI61" s="1" t="b">
        <f t="shared" si="34"/>
        <v>0</v>
      </c>
      <c r="BJ61" s="1">
        <f t="shared" si="35"/>
        <v>0</v>
      </c>
      <c r="BK61" s="1">
        <f t="shared" si="36"/>
        <v>0</v>
      </c>
      <c r="BL61" s="1">
        <f t="shared" si="37"/>
        <v>0</v>
      </c>
      <c r="BM61" s="1">
        <f t="shared" si="38"/>
        <v>0</v>
      </c>
      <c r="BN61" s="1" t="str">
        <f>VLOOKUP(AE61,AF58:AJ67,2,0)</f>
        <v>nn</v>
      </c>
      <c r="BO61" s="1">
        <f>VLOOKUP(BN61,AG58:AT67,14,0)</f>
        <v>0</v>
      </c>
      <c r="BP61" s="1">
        <f>RANK(BO61,BO58:BO67)</f>
        <v>1</v>
      </c>
    </row>
    <row r="62" spans="2:68" x14ac:dyDescent="0.3">
      <c r="B62" s="5"/>
      <c r="F62" s="53" t="str">
        <f>AG66</f>
        <v>ss</v>
      </c>
      <c r="G62" s="53"/>
      <c r="H62" s="53"/>
      <c r="I62" s="53"/>
      <c r="J62" s="28"/>
      <c r="K62" s="28"/>
      <c r="L62" s="53" t="str">
        <f>AG61</f>
        <v>nn</v>
      </c>
      <c r="M62" s="53"/>
      <c r="N62" s="53"/>
      <c r="O62" s="53"/>
      <c r="Q62" s="45" t="str">
        <f>VLOOKUP(AE62,AF58:AJ67,2,0)</f>
        <v>oo</v>
      </c>
      <c r="R62" s="45"/>
      <c r="S62" s="45"/>
      <c r="T62" s="45"/>
      <c r="U62" s="27">
        <f t="shared" si="39"/>
        <v>1</v>
      </c>
      <c r="V62" s="28">
        <f>VLOOKUP(Q62,AG58:AS67,6,0)</f>
        <v>0</v>
      </c>
      <c r="W62" s="1">
        <f>VLOOKUP(Q62,AG58:AS67,7,0)</f>
        <v>0</v>
      </c>
      <c r="X62" s="1">
        <f>VLOOKUP(Q62,AG58:AS67,8,0)</f>
        <v>0</v>
      </c>
      <c r="Y62" s="1">
        <f>VLOOKUP(Q62,AG58:AS67,9,0)</f>
        <v>0</v>
      </c>
      <c r="Z62" s="1">
        <f>VLOOKUP(Q62,AG58:AS67,10,0)</f>
        <v>0</v>
      </c>
      <c r="AA62" s="1">
        <f>VLOOKUP(Q62,AG58:AS67,11,0)</f>
        <v>0</v>
      </c>
      <c r="AB62" s="1">
        <f>VLOOKUP(Q62,AG58:AS67,12,0)</f>
        <v>0</v>
      </c>
      <c r="AC62" s="1">
        <f>VLOOKUP(Q62,AG58:AS67,13,0)</f>
        <v>0</v>
      </c>
      <c r="AD62" s="6"/>
      <c r="AE62" s="1">
        <v>5</v>
      </c>
      <c r="AF62" s="1">
        <f t="shared" si="20"/>
        <v>5</v>
      </c>
      <c r="AG62" s="44" t="str">
        <f>Equipes!E36</f>
        <v>oo</v>
      </c>
      <c r="AH62" s="44"/>
      <c r="AI62" s="44"/>
      <c r="AJ62" s="44"/>
      <c r="AK62" s="11">
        <f>RANK(AU62,AU58:AU67)</f>
        <v>5</v>
      </c>
      <c r="AL62" s="11">
        <f>SUMPRODUCT((F58:I102=AG62)*(AZ58:AZ102))+SUMPRODUCT((L58:O102=AG62)*(BA58:BA102))</f>
        <v>0</v>
      </c>
      <c r="AM62" s="11">
        <f>SUMPRODUCT((F58:I102=AG62)*(BB58:BB102))+SUMPRODUCT((L58:O102=AG62)*(BC58:BC102))</f>
        <v>0</v>
      </c>
      <c r="AN62" s="11">
        <f>SUMPRODUCT((F58:I102=AG62)*(BD58:BD102))+SUMPRODUCT((L58:O102=AG62)*(BE58:BE102))</f>
        <v>0</v>
      </c>
      <c r="AO62" s="11">
        <f>SUMPRODUCT((F58:I102=AG62)*(BF58:BF102))+SUMPRODUCT((L58:O102=AG62)*(BG58:BG102))</f>
        <v>0</v>
      </c>
      <c r="AP62" s="11">
        <f>SUMPRODUCT((F58:I102=AG62)*(BH58:BH102))+SUMPRODUCT((L58:O102=AG62)*(BI58:BI102))</f>
        <v>0</v>
      </c>
      <c r="AQ62" s="11">
        <f>SUMPRODUCT((F58:I102=AG62)*(BJ58:BJ102))+SUMPRODUCT((L58:O102=AG62)*(BK58:BK102))</f>
        <v>0</v>
      </c>
      <c r="AR62" s="11">
        <f>SUMPRODUCT((F58:I102=AG62)*(BL58:BL102))+SUMPRODUCT((L58:O102=AG62)*(BM58:BM102))</f>
        <v>0</v>
      </c>
      <c r="AS62" s="11">
        <f t="shared" si="21"/>
        <v>0</v>
      </c>
      <c r="AT62" s="1">
        <f t="shared" si="22"/>
        <v>0</v>
      </c>
      <c r="AU62" s="1">
        <f>AT62+0.000006</f>
        <v>6.0000000000000002E-6</v>
      </c>
      <c r="AV62" s="1">
        <f t="shared" si="23"/>
        <v>0</v>
      </c>
      <c r="AW62" s="1">
        <f t="shared" si="24"/>
        <v>0</v>
      </c>
      <c r="AX62" s="1">
        <f>IF(J62="",0,IF(J62&gt;K62,Equipes!$J$30,IF('2 POULES DE 10'!J62='2 POULES DE 10'!K62,Equipes!$J$32,IF('2 POULES DE 10'!J62&lt;'2 POULES DE 10'!K62,Equipes!$J$34))))</f>
        <v>0</v>
      </c>
      <c r="AY62" s="1">
        <f>IF(K62="",0,IF(K62&gt;J62,Equipes!$J$30,IF('2 POULES DE 10'!K62='2 POULES DE 10'!J62,Equipes!$J$32,IF('2 POULES DE 10'!K62&lt;'2 POULES DE 10'!J62,Equipes!$J$34))))</f>
        <v>0</v>
      </c>
      <c r="AZ62" s="1">
        <f t="shared" si="25"/>
        <v>0</v>
      </c>
      <c r="BA62" s="1">
        <f t="shared" si="26"/>
        <v>0</v>
      </c>
      <c r="BB62" s="1">
        <f t="shared" si="27"/>
        <v>0</v>
      </c>
      <c r="BC62" s="1">
        <f t="shared" si="28"/>
        <v>0</v>
      </c>
      <c r="BD62" s="1" t="b">
        <f t="shared" si="29"/>
        <v>0</v>
      </c>
      <c r="BE62" s="1" t="b">
        <f t="shared" si="30"/>
        <v>0</v>
      </c>
      <c r="BF62" s="1" t="b">
        <f t="shared" si="31"/>
        <v>0</v>
      </c>
      <c r="BG62" s="1" t="b">
        <f t="shared" si="32"/>
        <v>0</v>
      </c>
      <c r="BH62" s="1" t="b">
        <f t="shared" si="33"/>
        <v>0</v>
      </c>
      <c r="BI62" s="1" t="b">
        <f t="shared" si="34"/>
        <v>0</v>
      </c>
      <c r="BJ62" s="1">
        <f t="shared" si="35"/>
        <v>0</v>
      </c>
      <c r="BK62" s="1">
        <f t="shared" si="36"/>
        <v>0</v>
      </c>
      <c r="BL62" s="1">
        <f t="shared" si="37"/>
        <v>0</v>
      </c>
      <c r="BM62" s="1">
        <f t="shared" si="38"/>
        <v>0</v>
      </c>
      <c r="BN62" s="1" t="str">
        <f>VLOOKUP(AE62,AF58:AJ67,2,0)</f>
        <v>oo</v>
      </c>
      <c r="BO62" s="1">
        <f>VLOOKUP(BN62,AG58:AT67,14,0)</f>
        <v>0</v>
      </c>
      <c r="BP62" s="1">
        <f>RANK(BO62,BO58:BO67)</f>
        <v>1</v>
      </c>
    </row>
    <row r="63" spans="2:68" x14ac:dyDescent="0.3">
      <c r="B63" s="5"/>
      <c r="F63" s="53" t="str">
        <f>AG58</f>
        <v>kk</v>
      </c>
      <c r="G63" s="53"/>
      <c r="H63" s="53"/>
      <c r="I63" s="53"/>
      <c r="J63" s="28"/>
      <c r="K63" s="28"/>
      <c r="L63" s="53" t="str">
        <f>AG60</f>
        <v>mm</v>
      </c>
      <c r="M63" s="53"/>
      <c r="N63" s="53"/>
      <c r="O63" s="53"/>
      <c r="Q63" s="45" t="str">
        <f>VLOOKUP(AE63,AF58:AJ67,2,0)</f>
        <v>pp</v>
      </c>
      <c r="R63" s="45"/>
      <c r="S63" s="45"/>
      <c r="T63" s="45"/>
      <c r="U63" s="27">
        <f t="shared" si="39"/>
        <v>1</v>
      </c>
      <c r="V63" s="28">
        <f>VLOOKUP(Q63,AG58:AS67,6,0)</f>
        <v>0</v>
      </c>
      <c r="W63" s="1">
        <f>VLOOKUP(Q63,AG58:AS67,7,0)</f>
        <v>0</v>
      </c>
      <c r="X63" s="1">
        <f>VLOOKUP(Q63,AG58:AS67,8,0)</f>
        <v>0</v>
      </c>
      <c r="Y63" s="1">
        <f>VLOOKUP(Q63,AG58:AS67,9,0)</f>
        <v>0</v>
      </c>
      <c r="Z63" s="1">
        <f>VLOOKUP(Q63,AG58:AS67,10,0)</f>
        <v>0</v>
      </c>
      <c r="AA63" s="1">
        <f>VLOOKUP(Q63,AG58:AS67,11,0)</f>
        <v>0</v>
      </c>
      <c r="AB63" s="1">
        <f>VLOOKUP(Q63,AG58:AS67,12,0)</f>
        <v>0</v>
      </c>
      <c r="AC63" s="1">
        <f>VLOOKUP(Q63,AG58:AS67,13,0)</f>
        <v>0</v>
      </c>
      <c r="AD63" s="6"/>
      <c r="AE63" s="1">
        <v>6</v>
      </c>
      <c r="AF63" s="1">
        <f t="shared" si="20"/>
        <v>6</v>
      </c>
      <c r="AG63" s="44" t="str">
        <f>Equipes!E37</f>
        <v>pp</v>
      </c>
      <c r="AH63" s="44"/>
      <c r="AI63" s="44"/>
      <c r="AJ63" s="44"/>
      <c r="AK63" s="11">
        <f>RANK(AU63,AU58:AU67)</f>
        <v>6</v>
      </c>
      <c r="AL63" s="11">
        <f>SUMPRODUCT((F58:I102=AG63)*(AZ58:AZ102))+SUMPRODUCT((L58:O102=AG63)*(BA58:BA102))</f>
        <v>0</v>
      </c>
      <c r="AM63" s="11">
        <f>SUMPRODUCT((F58:I102=AG63)*(BB58:BB102))+SUMPRODUCT((L58:O102=AG63)*(BC58:BC102))</f>
        <v>0</v>
      </c>
      <c r="AN63" s="11">
        <f>SUMPRODUCT((F58:I102=AG63)*(BD58:BD102))+SUMPRODUCT((L58:O102=AG63)*(BE58:BE102))</f>
        <v>0</v>
      </c>
      <c r="AO63" s="11">
        <f>SUMPRODUCT((F58:I102=AG63)*(BF58:BF102))+SUMPRODUCT((L58:O102=AG63)*(BG58:BG102))</f>
        <v>0</v>
      </c>
      <c r="AP63" s="11">
        <f>SUMPRODUCT((F58:I102=AG63)*(BH58:BH102))+SUMPRODUCT((L58:O102=AG63)*(BI58:BI102))</f>
        <v>0</v>
      </c>
      <c r="AQ63" s="11">
        <f>SUMPRODUCT((F58:I102=AG63)*(BJ58:BJ102))+SUMPRODUCT((L58:O102=AG63)*(BK58:BK102))</f>
        <v>0</v>
      </c>
      <c r="AR63" s="11">
        <f>SUMPRODUCT((F58:I102=AG63)*(BL58:BL102))+SUMPRODUCT((L58:O102=AG63)*(BM58:BM102))</f>
        <v>0</v>
      </c>
      <c r="AS63" s="11">
        <f t="shared" si="21"/>
        <v>0</v>
      </c>
      <c r="AT63" s="1">
        <f t="shared" si="22"/>
        <v>0</v>
      </c>
      <c r="AU63" s="1">
        <f>AT63+0.000005</f>
        <v>5.0000000000000004E-6</v>
      </c>
      <c r="AV63" s="1">
        <f t="shared" si="23"/>
        <v>0</v>
      </c>
      <c r="AW63" s="1">
        <f t="shared" si="24"/>
        <v>0</v>
      </c>
      <c r="AX63" s="1">
        <f>IF(J63="",0,IF(J63&gt;K63,Equipes!$J$30,IF('2 POULES DE 10'!J63='2 POULES DE 10'!K63,Equipes!$J$32,IF('2 POULES DE 10'!J63&lt;'2 POULES DE 10'!K63,Equipes!$J$34))))</f>
        <v>0</v>
      </c>
      <c r="AY63" s="1">
        <f>IF(K63="",0,IF(K63&gt;J63,Equipes!$J$30,IF('2 POULES DE 10'!K63='2 POULES DE 10'!J63,Equipes!$J$32,IF('2 POULES DE 10'!K63&lt;'2 POULES DE 10'!J63,Equipes!$J$34))))</f>
        <v>0</v>
      </c>
      <c r="AZ63" s="1">
        <f t="shared" si="25"/>
        <v>0</v>
      </c>
      <c r="BA63" s="1">
        <f t="shared" si="26"/>
        <v>0</v>
      </c>
      <c r="BB63" s="1">
        <f t="shared" si="27"/>
        <v>0</v>
      </c>
      <c r="BC63" s="1">
        <f t="shared" si="28"/>
        <v>0</v>
      </c>
      <c r="BD63" s="1" t="b">
        <f t="shared" si="29"/>
        <v>0</v>
      </c>
      <c r="BE63" s="1" t="b">
        <f t="shared" si="30"/>
        <v>0</v>
      </c>
      <c r="BF63" s="1" t="b">
        <f t="shared" si="31"/>
        <v>0</v>
      </c>
      <c r="BG63" s="1" t="b">
        <f t="shared" si="32"/>
        <v>0</v>
      </c>
      <c r="BH63" s="1" t="b">
        <f t="shared" si="33"/>
        <v>0</v>
      </c>
      <c r="BI63" s="1" t="b">
        <f t="shared" si="34"/>
        <v>0</v>
      </c>
      <c r="BJ63" s="1">
        <f t="shared" si="35"/>
        <v>0</v>
      </c>
      <c r="BK63" s="1">
        <f t="shared" si="36"/>
        <v>0</v>
      </c>
      <c r="BL63" s="1">
        <f t="shared" si="37"/>
        <v>0</v>
      </c>
      <c r="BM63" s="1">
        <f t="shared" si="38"/>
        <v>0</v>
      </c>
      <c r="BN63" s="1" t="str">
        <f>VLOOKUP(AE63,AF58:AJ67,2,0)</f>
        <v>pp</v>
      </c>
      <c r="BO63" s="1">
        <f>VLOOKUP(BN63,AG58:AT67,14,0)</f>
        <v>0</v>
      </c>
      <c r="BP63" s="1">
        <f>RANK(BO63,BO58:BO67)</f>
        <v>1</v>
      </c>
    </row>
    <row r="64" spans="2:68" x14ac:dyDescent="0.3">
      <c r="B64" s="5"/>
      <c r="F64" s="53" t="str">
        <f>AG61</f>
        <v>nn</v>
      </c>
      <c r="G64" s="53"/>
      <c r="H64" s="53"/>
      <c r="I64" s="53"/>
      <c r="J64" s="28"/>
      <c r="K64" s="28"/>
      <c r="L64" s="53" t="str">
        <f>AG59</f>
        <v>ll</v>
      </c>
      <c r="M64" s="53"/>
      <c r="N64" s="53"/>
      <c r="O64" s="53"/>
      <c r="Q64" s="45" t="str">
        <f>VLOOKUP(AE64,AF58:AJ67,2,0)</f>
        <v>qq</v>
      </c>
      <c r="R64" s="45"/>
      <c r="S64" s="45"/>
      <c r="T64" s="45"/>
      <c r="U64" s="27">
        <f t="shared" si="39"/>
        <v>1</v>
      </c>
      <c r="V64" s="28">
        <f>VLOOKUP(Q64,AG58:AS67,6,0)</f>
        <v>0</v>
      </c>
      <c r="W64" s="1">
        <f>VLOOKUP(Q64,AG58:AS67,7,0)</f>
        <v>0</v>
      </c>
      <c r="X64" s="1">
        <f>VLOOKUP(Q64,AG58:AS67,8,0)</f>
        <v>0</v>
      </c>
      <c r="Y64" s="1">
        <f>VLOOKUP(Q64,AG58:AS67,9,0)</f>
        <v>0</v>
      </c>
      <c r="Z64" s="1">
        <f>VLOOKUP(Q64,AG58:AS67,10,0)</f>
        <v>0</v>
      </c>
      <c r="AA64" s="1">
        <f>VLOOKUP(Q64,AG58:AS67,11,0)</f>
        <v>0</v>
      </c>
      <c r="AB64" s="1">
        <f>VLOOKUP(Q64,AG58:AS67,12,0)</f>
        <v>0</v>
      </c>
      <c r="AC64" s="1">
        <f>VLOOKUP(Q64,AG58:AS67,13,0)</f>
        <v>0</v>
      </c>
      <c r="AD64" s="6"/>
      <c r="AE64" s="1">
        <v>7</v>
      </c>
      <c r="AF64" s="1">
        <f t="shared" si="20"/>
        <v>7</v>
      </c>
      <c r="AG64" s="44" t="str">
        <f>Equipes!E38</f>
        <v>qq</v>
      </c>
      <c r="AH64" s="44"/>
      <c r="AI64" s="44"/>
      <c r="AJ64" s="44"/>
      <c r="AK64" s="11">
        <f>RANK(AU64,AU58:AU67)</f>
        <v>7</v>
      </c>
      <c r="AL64" s="11">
        <f>SUMPRODUCT((F58:I102=AG64)*(AZ58:AZ102))+SUMPRODUCT((L58:O102=AG64)*(BA58:BA102))</f>
        <v>0</v>
      </c>
      <c r="AM64" s="11">
        <f>SUMPRODUCT((F58:I102=AG64)*(BB58:BB102))+SUMPRODUCT((L58:O102=AG64)*(BC58:BC102))</f>
        <v>0</v>
      </c>
      <c r="AN64" s="11">
        <f>SUMPRODUCT((F58:I102=AG64)*(BD58:BD102))+SUMPRODUCT((L58:O102=AG64)*(BE58:BE102))</f>
        <v>0</v>
      </c>
      <c r="AO64" s="11">
        <f>SUMPRODUCT((F58:I102=AG64)*(BF58:BF102))+SUMPRODUCT((L58:O102=AG64)*(BG58:BG102))</f>
        <v>0</v>
      </c>
      <c r="AP64" s="11">
        <f>SUMPRODUCT((F58:I102=AG64)*(BH58:BH102))+SUMPRODUCT((L58:O102=AG64)*(BI58:BI102))</f>
        <v>0</v>
      </c>
      <c r="AQ64" s="11">
        <f>SUMPRODUCT((F58:I102=AG64)*(BJ58:BJ102))+SUMPRODUCT((L58:O102=AG64)*(BK58:BK102))</f>
        <v>0</v>
      </c>
      <c r="AR64" s="11">
        <f>SUMPRODUCT((F58:I102=AG64)*(BL58:BL102))+SUMPRODUCT((L58:O102=AG64)*(BM58:BM102))</f>
        <v>0</v>
      </c>
      <c r="AS64" s="11">
        <f t="shared" si="21"/>
        <v>0</v>
      </c>
      <c r="AT64" s="1">
        <f t="shared" si="22"/>
        <v>0</v>
      </c>
      <c r="AU64" s="1">
        <f>AT64+0.000004</f>
        <v>3.9999999999999998E-6</v>
      </c>
      <c r="AV64" s="1">
        <f t="shared" si="23"/>
        <v>0</v>
      </c>
      <c r="AW64" s="1">
        <f t="shared" si="24"/>
        <v>0</v>
      </c>
      <c r="AX64" s="1">
        <f>IF(J64="",0,IF(J64&gt;K64,Equipes!$J$30,IF('2 POULES DE 10'!J64='2 POULES DE 10'!K64,Equipes!$J$32,IF('2 POULES DE 10'!J64&lt;'2 POULES DE 10'!K64,Equipes!$J$34))))</f>
        <v>0</v>
      </c>
      <c r="AY64" s="1">
        <f>IF(K64="",0,IF(K64&gt;J64,Equipes!$J$30,IF('2 POULES DE 10'!K64='2 POULES DE 10'!J64,Equipes!$J$32,IF('2 POULES DE 10'!K64&lt;'2 POULES DE 10'!J64,Equipes!$J$34))))</f>
        <v>0</v>
      </c>
      <c r="AZ64" s="1">
        <f t="shared" si="25"/>
        <v>0</v>
      </c>
      <c r="BA64" s="1">
        <f t="shared" si="26"/>
        <v>0</v>
      </c>
      <c r="BB64" s="1">
        <f t="shared" si="27"/>
        <v>0</v>
      </c>
      <c r="BC64" s="1">
        <f t="shared" si="28"/>
        <v>0</v>
      </c>
      <c r="BD64" s="1" t="b">
        <f t="shared" si="29"/>
        <v>0</v>
      </c>
      <c r="BE64" s="1" t="b">
        <f t="shared" si="30"/>
        <v>0</v>
      </c>
      <c r="BF64" s="1" t="b">
        <f t="shared" si="31"/>
        <v>0</v>
      </c>
      <c r="BG64" s="1" t="b">
        <f t="shared" si="32"/>
        <v>0</v>
      </c>
      <c r="BH64" s="1" t="b">
        <f t="shared" si="33"/>
        <v>0</v>
      </c>
      <c r="BI64" s="1" t="b">
        <f t="shared" si="34"/>
        <v>0</v>
      </c>
      <c r="BJ64" s="1">
        <f t="shared" si="35"/>
        <v>0</v>
      </c>
      <c r="BK64" s="1">
        <f t="shared" si="36"/>
        <v>0</v>
      </c>
      <c r="BL64" s="1">
        <f t="shared" si="37"/>
        <v>0</v>
      </c>
      <c r="BM64" s="1">
        <f t="shared" si="38"/>
        <v>0</v>
      </c>
      <c r="BN64" s="1" t="str">
        <f>VLOOKUP(AE64,AF58:AJ67,2,0)</f>
        <v>qq</v>
      </c>
      <c r="BO64" s="1">
        <f>VLOOKUP(BN64,AG58:AT67,14,0)</f>
        <v>0</v>
      </c>
      <c r="BP64" s="1">
        <f>RANK(BO64,BO58:BO67)</f>
        <v>1</v>
      </c>
    </row>
    <row r="65" spans="2:68" x14ac:dyDescent="0.3">
      <c r="B65" s="5"/>
      <c r="F65" s="53" t="str">
        <f>AG63</f>
        <v>pp</v>
      </c>
      <c r="G65" s="53"/>
      <c r="H65" s="53"/>
      <c r="I65" s="53"/>
      <c r="J65" s="28"/>
      <c r="K65" s="28"/>
      <c r="L65" s="53" t="str">
        <f>AG66</f>
        <v>ss</v>
      </c>
      <c r="M65" s="53"/>
      <c r="N65" s="53"/>
      <c r="O65" s="53"/>
      <c r="Q65" s="45" t="str">
        <f>VLOOKUP(AE65,AF58:AJ67,2,0)</f>
        <v>rr</v>
      </c>
      <c r="R65" s="45"/>
      <c r="S65" s="45"/>
      <c r="T65" s="45"/>
      <c r="U65" s="27">
        <f t="shared" si="39"/>
        <v>1</v>
      </c>
      <c r="V65" s="28">
        <f>VLOOKUP(Q65,AG58:AS67,6,0)</f>
        <v>0</v>
      </c>
      <c r="W65" s="1">
        <f>VLOOKUP(Q65,AG58:AS67,7,0)</f>
        <v>0</v>
      </c>
      <c r="X65" s="1">
        <f>VLOOKUP(Q65,AG58:AS67,8,0)</f>
        <v>0</v>
      </c>
      <c r="Y65" s="1">
        <f>VLOOKUP(Q65,AG58:AS67,9,0)</f>
        <v>0</v>
      </c>
      <c r="Z65" s="1">
        <f>VLOOKUP(Q65,AG58:AS67,10,0)</f>
        <v>0</v>
      </c>
      <c r="AA65" s="1">
        <f>VLOOKUP(Q65,AG58:AS67,11,0)</f>
        <v>0</v>
      </c>
      <c r="AB65" s="1">
        <f>VLOOKUP(Q65,AG58:AS67,12,0)</f>
        <v>0</v>
      </c>
      <c r="AC65" s="1">
        <f>VLOOKUP(Q65,AG58:AS67,13,0)</f>
        <v>0</v>
      </c>
      <c r="AD65" s="6"/>
      <c r="AE65" s="1">
        <v>8</v>
      </c>
      <c r="AF65" s="1">
        <f t="shared" si="20"/>
        <v>8</v>
      </c>
      <c r="AG65" s="44" t="str">
        <f>Equipes!E39</f>
        <v>rr</v>
      </c>
      <c r="AH65" s="44"/>
      <c r="AI65" s="44"/>
      <c r="AJ65" s="44"/>
      <c r="AK65" s="11">
        <f>RANK(AU65,AU58:AU67)</f>
        <v>8</v>
      </c>
      <c r="AL65" s="11">
        <f>SUMPRODUCT((F58:I102=AG65)*(AZ58:AZ102))+SUMPRODUCT((L58:O102=AG65)*(BA58:BA102))</f>
        <v>0</v>
      </c>
      <c r="AM65" s="11">
        <f>SUMPRODUCT((F58:I102=AG65)*(BB58:BB102))+SUMPRODUCT((L58:O102=AG65)*(BC58:BC102))</f>
        <v>0</v>
      </c>
      <c r="AN65" s="11">
        <f>SUMPRODUCT((F58:I102=AG65)*(BD58:BD102))+SUMPRODUCT((L58:O102=AG65)*(BE58:BE102))</f>
        <v>0</v>
      </c>
      <c r="AO65" s="11">
        <f>SUMPRODUCT((F58:I102=AG65)*(BF58:BF102))+SUMPRODUCT((L58:O102=AG65)*(BG58:BG102))</f>
        <v>0</v>
      </c>
      <c r="AP65" s="11">
        <f>SUMPRODUCT((F58:I102=AG65)*(BH58:BH102))+SUMPRODUCT((L58:O102=AG65)*(BI58:BI102))</f>
        <v>0</v>
      </c>
      <c r="AQ65" s="11">
        <f>SUMPRODUCT((F58:I102=AG65)*(BJ58:BJ102))+SUMPRODUCT((L58:O102=AG65)*(BK58:BK102))</f>
        <v>0</v>
      </c>
      <c r="AR65" s="11">
        <f>SUMPRODUCT((F58:I102=AG65)*(BL58:BL102))+SUMPRODUCT((L58:O102=AG65)*(BM58:BM102))</f>
        <v>0</v>
      </c>
      <c r="AS65" s="11">
        <f t="shared" si="21"/>
        <v>0</v>
      </c>
      <c r="AT65" s="1">
        <f t="shared" si="22"/>
        <v>0</v>
      </c>
      <c r="AU65" s="1">
        <f>AT65+0.000003</f>
        <v>3.0000000000000001E-6</v>
      </c>
      <c r="AV65" s="1">
        <f t="shared" si="23"/>
        <v>0</v>
      </c>
      <c r="AW65" s="1">
        <f t="shared" si="24"/>
        <v>0</v>
      </c>
      <c r="AX65" s="1">
        <f>IF(J65="",0,IF(J65&gt;K65,Equipes!$J$30,IF('2 POULES DE 10'!J65='2 POULES DE 10'!K65,Equipes!$J$32,IF('2 POULES DE 10'!J65&lt;'2 POULES DE 10'!K65,Equipes!$J$34))))</f>
        <v>0</v>
      </c>
      <c r="AY65" s="1">
        <f>IF(K65="",0,IF(K65&gt;J65,Equipes!$J$30,IF('2 POULES DE 10'!K65='2 POULES DE 10'!J65,Equipes!$J$32,IF('2 POULES DE 10'!K65&lt;'2 POULES DE 10'!J65,Equipes!$J$34))))</f>
        <v>0</v>
      </c>
      <c r="AZ65" s="1">
        <f t="shared" si="25"/>
        <v>0</v>
      </c>
      <c r="BA65" s="1">
        <f t="shared" si="26"/>
        <v>0</v>
      </c>
      <c r="BB65" s="1">
        <f t="shared" si="27"/>
        <v>0</v>
      </c>
      <c r="BC65" s="1">
        <f t="shared" si="28"/>
        <v>0</v>
      </c>
      <c r="BD65" s="1" t="b">
        <f t="shared" si="29"/>
        <v>0</v>
      </c>
      <c r="BE65" s="1" t="b">
        <f t="shared" si="30"/>
        <v>0</v>
      </c>
      <c r="BF65" s="1" t="b">
        <f t="shared" si="31"/>
        <v>0</v>
      </c>
      <c r="BG65" s="1" t="b">
        <f t="shared" si="32"/>
        <v>0</v>
      </c>
      <c r="BH65" s="1" t="b">
        <f t="shared" si="33"/>
        <v>0</v>
      </c>
      <c r="BI65" s="1" t="b">
        <f t="shared" si="34"/>
        <v>0</v>
      </c>
      <c r="BJ65" s="1">
        <f t="shared" si="35"/>
        <v>0</v>
      </c>
      <c r="BK65" s="1">
        <f t="shared" si="36"/>
        <v>0</v>
      </c>
      <c r="BL65" s="1">
        <f t="shared" si="37"/>
        <v>0</v>
      </c>
      <c r="BM65" s="1">
        <f t="shared" si="38"/>
        <v>0</v>
      </c>
      <c r="BN65" s="1" t="str">
        <f>VLOOKUP(AE65,AF58:AJ67,2,0)</f>
        <v>rr</v>
      </c>
      <c r="BO65" s="1">
        <f>VLOOKUP(BN65,AG58:AT67,14,0)</f>
        <v>0</v>
      </c>
      <c r="BP65" s="1">
        <f>RANK(BO65,BO58:BO67)</f>
        <v>1</v>
      </c>
    </row>
    <row r="66" spans="2:68" x14ac:dyDescent="0.3">
      <c r="B66" s="5"/>
      <c r="F66" s="53" t="str">
        <f>AG65</f>
        <v>rr</v>
      </c>
      <c r="G66" s="53"/>
      <c r="H66" s="53"/>
      <c r="I66" s="53"/>
      <c r="J66" s="28"/>
      <c r="K66" s="28"/>
      <c r="L66" s="53" t="str">
        <f>AG64</f>
        <v>qq</v>
      </c>
      <c r="M66" s="53"/>
      <c r="N66" s="53"/>
      <c r="O66" s="53"/>
      <c r="Q66" s="45" t="str">
        <f>VLOOKUP(AE66,AF58:AJ67,2,0)</f>
        <v>ss</v>
      </c>
      <c r="R66" s="45"/>
      <c r="S66" s="45"/>
      <c r="T66" s="45"/>
      <c r="U66" s="27">
        <f t="shared" si="39"/>
        <v>1</v>
      </c>
      <c r="V66" s="28">
        <f>VLOOKUP(Q66,AG58:AS67,6,0)</f>
        <v>0</v>
      </c>
      <c r="W66" s="1">
        <f>VLOOKUP(Q66,AG58:AS67,7,0)</f>
        <v>0</v>
      </c>
      <c r="X66" s="1">
        <f>VLOOKUP(Q66,AG58:AS67,8,0)</f>
        <v>0</v>
      </c>
      <c r="Y66" s="1">
        <f>VLOOKUP(Q66,AG58:AS67,9,0)</f>
        <v>0</v>
      </c>
      <c r="Z66" s="1">
        <f>VLOOKUP(Q66,AG58:AS67,10,0)</f>
        <v>0</v>
      </c>
      <c r="AA66" s="1">
        <f>VLOOKUP(Q66,AG58:AS67,11,0)</f>
        <v>0</v>
      </c>
      <c r="AB66" s="1">
        <f>VLOOKUP(Q66,AG58:AS67,12,0)</f>
        <v>0</v>
      </c>
      <c r="AC66" s="1">
        <f>VLOOKUP(Q66,AG58:AS67,13,0)</f>
        <v>0</v>
      </c>
      <c r="AD66" s="6"/>
      <c r="AE66" s="1">
        <v>9</v>
      </c>
      <c r="AF66" s="1">
        <f t="shared" si="20"/>
        <v>9</v>
      </c>
      <c r="AG66" s="44" t="str">
        <f>Equipes!E40</f>
        <v>ss</v>
      </c>
      <c r="AH66" s="44"/>
      <c r="AI66" s="44"/>
      <c r="AJ66" s="44"/>
      <c r="AK66" s="11">
        <f>RANK(AU66,AU58:AU67)</f>
        <v>9</v>
      </c>
      <c r="AL66" s="11">
        <f>SUMPRODUCT((F58:I102=AG66)*(AZ58:AZ102))+SUMPRODUCT((L58:O102=AG66)*(BA58:BA102))</f>
        <v>0</v>
      </c>
      <c r="AM66" s="11">
        <f>SUMPRODUCT((F58:I102=AG66)*(BB58:BB102))+SUMPRODUCT((L58:O102=AG66)*(BC58:BC102))</f>
        <v>0</v>
      </c>
      <c r="AN66" s="11">
        <f>SUMPRODUCT((F58:I102=AG66)*(BD58:BD102))+SUMPRODUCT((L58:O102=AG66)*(BE58:BE102))</f>
        <v>0</v>
      </c>
      <c r="AO66" s="11">
        <f>SUMPRODUCT((F58:I102=AG66)*(BF58:BF102))+SUMPRODUCT((L58:O102=AG66)*(BG58:BG102))</f>
        <v>0</v>
      </c>
      <c r="AP66" s="11">
        <f>SUMPRODUCT((F58:I102=AG66)*(BH58:BH102))+SUMPRODUCT((L58:O102=AG66)*(BI58:BI102))</f>
        <v>0</v>
      </c>
      <c r="AQ66" s="11">
        <f>SUMPRODUCT((F58:I102=AG66)*(BJ58:BJ102))+SUMPRODUCT((L58:O102=AG66)*(BK58:BK102))</f>
        <v>0</v>
      </c>
      <c r="AR66" s="11">
        <f>SUMPRODUCT((F58:I102=AG66)*(BL58:BL102))+SUMPRODUCT((L58:O102=AG66)*(BM58:BM102))</f>
        <v>0</v>
      </c>
      <c r="AS66" s="11">
        <f t="shared" si="21"/>
        <v>0</v>
      </c>
      <c r="AT66" s="1">
        <f t="shared" si="22"/>
        <v>0</v>
      </c>
      <c r="AU66" s="1">
        <f>AT66+0.000002</f>
        <v>1.9999999999999999E-6</v>
      </c>
      <c r="AV66" s="1">
        <f t="shared" si="23"/>
        <v>0</v>
      </c>
      <c r="AW66" s="1">
        <f t="shared" si="24"/>
        <v>0</v>
      </c>
      <c r="AX66" s="1">
        <f>IF(J66="",0,IF(J66&gt;K66,Equipes!$J$30,IF('2 POULES DE 10'!J66='2 POULES DE 10'!K66,Equipes!$J$32,IF('2 POULES DE 10'!J66&lt;'2 POULES DE 10'!K66,Equipes!$J$34))))</f>
        <v>0</v>
      </c>
      <c r="AY66" s="1">
        <f>IF(K66="",0,IF(K66&gt;J66,Equipes!$J$30,IF('2 POULES DE 10'!K66='2 POULES DE 10'!J66,Equipes!$J$32,IF('2 POULES DE 10'!K66&lt;'2 POULES DE 10'!J66,Equipes!$J$34))))</f>
        <v>0</v>
      </c>
      <c r="AZ66" s="1">
        <f t="shared" si="25"/>
        <v>0</v>
      </c>
      <c r="BA66" s="1">
        <f t="shared" si="26"/>
        <v>0</v>
      </c>
      <c r="BB66" s="1">
        <f t="shared" si="27"/>
        <v>0</v>
      </c>
      <c r="BC66" s="1">
        <f t="shared" si="28"/>
        <v>0</v>
      </c>
      <c r="BD66" s="1" t="b">
        <f t="shared" si="29"/>
        <v>0</v>
      </c>
      <c r="BE66" s="1" t="b">
        <f t="shared" si="30"/>
        <v>0</v>
      </c>
      <c r="BF66" s="1" t="b">
        <f t="shared" si="31"/>
        <v>0</v>
      </c>
      <c r="BG66" s="1" t="b">
        <f t="shared" si="32"/>
        <v>0</v>
      </c>
      <c r="BH66" s="1" t="b">
        <f t="shared" si="33"/>
        <v>0</v>
      </c>
      <c r="BI66" s="1" t="b">
        <f t="shared" si="34"/>
        <v>0</v>
      </c>
      <c r="BJ66" s="1">
        <f t="shared" si="35"/>
        <v>0</v>
      </c>
      <c r="BK66" s="1">
        <f t="shared" si="36"/>
        <v>0</v>
      </c>
      <c r="BL66" s="1">
        <f t="shared" si="37"/>
        <v>0</v>
      </c>
      <c r="BM66" s="1">
        <f t="shared" si="38"/>
        <v>0</v>
      </c>
      <c r="BN66" s="1" t="str">
        <f>VLOOKUP(AE66,AF58:AJ67,2,0)</f>
        <v>ss</v>
      </c>
      <c r="BO66" s="1">
        <f>VLOOKUP(BN66,AG58:AT67,14,0)</f>
        <v>0</v>
      </c>
      <c r="BP66" s="1">
        <f>RANK(BO66,BO58:BO67)</f>
        <v>1</v>
      </c>
    </row>
    <row r="67" spans="2:68" x14ac:dyDescent="0.3">
      <c r="B67" s="5"/>
      <c r="F67" s="53" t="str">
        <f>AG67</f>
        <v>tt</v>
      </c>
      <c r="G67" s="53"/>
      <c r="H67" s="53"/>
      <c r="I67" s="53"/>
      <c r="J67" s="28"/>
      <c r="K67" s="28"/>
      <c r="L67" s="53" t="str">
        <f>AG62</f>
        <v>oo</v>
      </c>
      <c r="M67" s="53"/>
      <c r="N67" s="53"/>
      <c r="O67" s="53"/>
      <c r="Q67" s="45" t="str">
        <f>VLOOKUP(AE67,AF58:AJ67,2,0)</f>
        <v>tt</v>
      </c>
      <c r="R67" s="45"/>
      <c r="S67" s="45"/>
      <c r="T67" s="45"/>
      <c r="U67" s="27">
        <f t="shared" si="39"/>
        <v>1</v>
      </c>
      <c r="V67" s="28">
        <f>VLOOKUP(Q67,AG58:AS67,6,0)</f>
        <v>0</v>
      </c>
      <c r="W67" s="1">
        <f>VLOOKUP(Q67,AG58:AS67,7,0)</f>
        <v>0</v>
      </c>
      <c r="X67" s="1">
        <f>VLOOKUP(Q67,AG58:AS67,8,0)</f>
        <v>0</v>
      </c>
      <c r="Y67" s="1">
        <f>VLOOKUP(Q67,AG58:AS67,9,0)</f>
        <v>0</v>
      </c>
      <c r="Z67" s="1">
        <f>VLOOKUP(Q67,AG58:AS67,10,0)</f>
        <v>0</v>
      </c>
      <c r="AA67" s="1">
        <f>VLOOKUP(Q67,AG58:AS67,11,0)</f>
        <v>0</v>
      </c>
      <c r="AB67" s="1">
        <f>VLOOKUP(Q67,AG58:AS67,12,0)</f>
        <v>0</v>
      </c>
      <c r="AC67" s="1">
        <f>VLOOKUP(Q67,AG58:AS67,13,0)</f>
        <v>0</v>
      </c>
      <c r="AD67" s="6"/>
      <c r="AE67" s="1">
        <v>10</v>
      </c>
      <c r="AF67" s="1">
        <f t="shared" si="20"/>
        <v>10</v>
      </c>
      <c r="AG67" s="44" t="str">
        <f>Equipes!E41</f>
        <v>tt</v>
      </c>
      <c r="AH67" s="44"/>
      <c r="AI67" s="44"/>
      <c r="AJ67" s="44"/>
      <c r="AK67" s="11">
        <f>RANK(AU67,AU58:AU67)</f>
        <v>10</v>
      </c>
      <c r="AL67" s="11">
        <f>SUMPRODUCT((F58:I102=AG67)*(AZ58:AZ102))+SUMPRODUCT((L58:O102=AG67)*(BA58:BA102))</f>
        <v>0</v>
      </c>
      <c r="AM67" s="11">
        <f>SUMPRODUCT((F58:I102=AG67)*(BB58:BB102))+SUMPRODUCT((L58:O102=AG67)*(BC58:BC102))</f>
        <v>0</v>
      </c>
      <c r="AN67" s="11">
        <f>SUMPRODUCT((F58:I102=AG67)*(BD58:BD102))+SUMPRODUCT((L58:O102=AG67)*(BE58:BE102))</f>
        <v>0</v>
      </c>
      <c r="AO67" s="11">
        <f>SUMPRODUCT((F58:I102=AG67)*(BF58:BF102))+SUMPRODUCT((L58:O102=AG67)*(BG58:BG102))</f>
        <v>0</v>
      </c>
      <c r="AP67" s="11">
        <f>SUMPRODUCT((F58:I102=AG67)*(BH58:BH102))+SUMPRODUCT((L58:O102=AG67)*(BI58:BI102))</f>
        <v>0</v>
      </c>
      <c r="AQ67" s="11">
        <f>SUMPRODUCT((F58:I102=AG67)*(BJ58:BJ102))+SUMPRODUCT((L58:O102=AG67)*(BK58:BK102))</f>
        <v>0</v>
      </c>
      <c r="AR67" s="11">
        <f>SUMPRODUCT((F58:I102=AG67)*(BL58:BL102))+SUMPRODUCT((L58:O102=AG67)*(BM58:BM102))</f>
        <v>0</v>
      </c>
      <c r="AS67" s="11">
        <f t="shared" si="21"/>
        <v>0</v>
      </c>
      <c r="AT67" s="1">
        <f t="shared" si="22"/>
        <v>0</v>
      </c>
      <c r="AU67" s="1">
        <f>AT67+0.000001</f>
        <v>9.9999999999999995E-7</v>
      </c>
      <c r="AV67" s="1">
        <f t="shared" si="23"/>
        <v>0</v>
      </c>
      <c r="AW67" s="1">
        <f t="shared" si="24"/>
        <v>0</v>
      </c>
      <c r="AX67" s="1">
        <f>IF(J67="",0,IF(J67&gt;K67,Equipes!$J$30,IF('2 POULES DE 10'!J67='2 POULES DE 10'!K67,Equipes!$J$32,IF('2 POULES DE 10'!J67&lt;'2 POULES DE 10'!K67,Equipes!$J$34))))</f>
        <v>0</v>
      </c>
      <c r="AY67" s="1">
        <f>IF(K67="",0,IF(K67&gt;J67,Equipes!$J$30,IF('2 POULES DE 10'!K67='2 POULES DE 10'!J67,Equipes!$J$32,IF('2 POULES DE 10'!K67&lt;'2 POULES DE 10'!J67,Equipes!$J$34))))</f>
        <v>0</v>
      </c>
      <c r="AZ67" s="1">
        <f t="shared" si="25"/>
        <v>0</v>
      </c>
      <c r="BA67" s="1">
        <f t="shared" si="26"/>
        <v>0</v>
      </c>
      <c r="BB67" s="1">
        <f t="shared" si="27"/>
        <v>0</v>
      </c>
      <c r="BC67" s="1">
        <f t="shared" si="28"/>
        <v>0</v>
      </c>
      <c r="BD67" s="1" t="b">
        <f t="shared" si="29"/>
        <v>0</v>
      </c>
      <c r="BE67" s="1" t="b">
        <f t="shared" si="30"/>
        <v>0</v>
      </c>
      <c r="BF67" s="1" t="b">
        <f t="shared" si="31"/>
        <v>0</v>
      </c>
      <c r="BG67" s="1" t="b">
        <f t="shared" si="32"/>
        <v>0</v>
      </c>
      <c r="BH67" s="1" t="b">
        <f t="shared" si="33"/>
        <v>0</v>
      </c>
      <c r="BI67" s="1" t="b">
        <f t="shared" si="34"/>
        <v>0</v>
      </c>
      <c r="BJ67" s="1">
        <f t="shared" si="35"/>
        <v>0</v>
      </c>
      <c r="BK67" s="1">
        <f t="shared" si="36"/>
        <v>0</v>
      </c>
      <c r="BL67" s="1">
        <f t="shared" si="37"/>
        <v>0</v>
      </c>
      <c r="BM67" s="1">
        <f t="shared" si="38"/>
        <v>0</v>
      </c>
      <c r="BN67" s="1" t="str">
        <f>VLOOKUP(AE67,AF58:AJ67,2,0)</f>
        <v>tt</v>
      </c>
      <c r="BO67" s="1">
        <f>VLOOKUP(BN67,AG58:AT67,14,0)</f>
        <v>0</v>
      </c>
      <c r="BP67" s="1">
        <f>RANK(BO67,BO58:BO67)</f>
        <v>1</v>
      </c>
    </row>
    <row r="68" spans="2:68" x14ac:dyDescent="0.3">
      <c r="B68" s="5"/>
      <c r="F68" s="53" t="str">
        <f>AG59</f>
        <v>ll</v>
      </c>
      <c r="G68" s="53"/>
      <c r="H68" s="53"/>
      <c r="I68" s="53"/>
      <c r="J68" s="28"/>
      <c r="K68" s="28"/>
      <c r="L68" s="53" t="str">
        <f>AG63</f>
        <v>pp</v>
      </c>
      <c r="M68" s="53"/>
      <c r="N68" s="53"/>
      <c r="O68" s="53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7"/>
      <c r="AV68" s="1">
        <f t="shared" si="23"/>
        <v>0</v>
      </c>
      <c r="AW68" s="1">
        <f t="shared" si="24"/>
        <v>0</v>
      </c>
      <c r="AX68" s="1">
        <f>IF(J68="",0,IF(J68&gt;K68,Equipes!$J$30,IF('2 POULES DE 10'!J68='2 POULES DE 10'!K68,Equipes!$J$32,IF('2 POULES DE 10'!J68&lt;'2 POULES DE 10'!K68,Equipes!$J$34))))</f>
        <v>0</v>
      </c>
      <c r="AY68" s="1">
        <f>IF(K68="",0,IF(K68&gt;J68,Equipes!$J$30,IF('2 POULES DE 10'!K68='2 POULES DE 10'!J68,Equipes!$J$32,IF('2 POULES DE 10'!K68&lt;'2 POULES DE 10'!J68,Equipes!$J$34))))</f>
        <v>0</v>
      </c>
      <c r="AZ68" s="1">
        <f t="shared" si="25"/>
        <v>0</v>
      </c>
      <c r="BA68" s="1">
        <f t="shared" si="26"/>
        <v>0</v>
      </c>
      <c r="BB68" s="1">
        <f t="shared" si="27"/>
        <v>0</v>
      </c>
      <c r="BC68" s="1">
        <f t="shared" si="28"/>
        <v>0</v>
      </c>
      <c r="BD68" s="1" t="b">
        <f t="shared" si="29"/>
        <v>0</v>
      </c>
      <c r="BE68" s="1" t="b">
        <f t="shared" si="30"/>
        <v>0</v>
      </c>
      <c r="BF68" s="1" t="b">
        <f t="shared" si="31"/>
        <v>0</v>
      </c>
      <c r="BG68" s="1" t="b">
        <f t="shared" si="32"/>
        <v>0</v>
      </c>
      <c r="BH68" s="1" t="b">
        <f t="shared" si="33"/>
        <v>0</v>
      </c>
      <c r="BI68" s="1" t="b">
        <f t="shared" si="34"/>
        <v>0</v>
      </c>
      <c r="BJ68" s="1">
        <f t="shared" si="35"/>
        <v>0</v>
      </c>
      <c r="BK68" s="1">
        <f t="shared" si="36"/>
        <v>0</v>
      </c>
      <c r="BL68" s="1">
        <f t="shared" si="37"/>
        <v>0</v>
      </c>
      <c r="BM68" s="1">
        <f t="shared" si="38"/>
        <v>0</v>
      </c>
    </row>
    <row r="69" spans="2:68" x14ac:dyDescent="0.3">
      <c r="B69" s="5"/>
      <c r="F69" s="53" t="str">
        <f>AG61</f>
        <v>nn</v>
      </c>
      <c r="G69" s="53"/>
      <c r="H69" s="53"/>
      <c r="I69" s="53"/>
      <c r="J69" s="28"/>
      <c r="K69" s="28"/>
      <c r="L69" s="53" t="str">
        <f>AG58</f>
        <v>kk</v>
      </c>
      <c r="M69" s="53"/>
      <c r="N69" s="53"/>
      <c r="O69" s="53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7"/>
      <c r="AV69" s="1">
        <f t="shared" si="23"/>
        <v>0</v>
      </c>
      <c r="AW69" s="1">
        <f t="shared" si="24"/>
        <v>0</v>
      </c>
      <c r="AX69" s="1">
        <f>IF(J69="",0,IF(J69&gt;K69,Equipes!$J$30,IF('2 POULES DE 10'!J69='2 POULES DE 10'!K69,Equipes!$J$32,IF('2 POULES DE 10'!J69&lt;'2 POULES DE 10'!K69,Equipes!$J$34))))</f>
        <v>0</v>
      </c>
      <c r="AY69" s="1">
        <f>IF(K69="",0,IF(K69&gt;J69,Equipes!$J$30,IF('2 POULES DE 10'!K69='2 POULES DE 10'!J69,Equipes!$J$32,IF('2 POULES DE 10'!K69&lt;'2 POULES DE 10'!J69,Equipes!$J$34))))</f>
        <v>0</v>
      </c>
      <c r="AZ69" s="1">
        <f t="shared" si="25"/>
        <v>0</v>
      </c>
      <c r="BA69" s="1">
        <f t="shared" si="26"/>
        <v>0</v>
      </c>
      <c r="BB69" s="1">
        <f t="shared" si="27"/>
        <v>0</v>
      </c>
      <c r="BC69" s="1">
        <f t="shared" si="28"/>
        <v>0</v>
      </c>
      <c r="BD69" s="1" t="b">
        <f t="shared" si="29"/>
        <v>0</v>
      </c>
      <c r="BE69" s="1" t="b">
        <f t="shared" si="30"/>
        <v>0</v>
      </c>
      <c r="BF69" s="1" t="b">
        <f t="shared" si="31"/>
        <v>0</v>
      </c>
      <c r="BG69" s="1" t="b">
        <f t="shared" si="32"/>
        <v>0</v>
      </c>
      <c r="BH69" s="1" t="b">
        <f t="shared" si="33"/>
        <v>0</v>
      </c>
      <c r="BI69" s="1" t="b">
        <f t="shared" si="34"/>
        <v>0</v>
      </c>
      <c r="BJ69" s="1">
        <f t="shared" si="35"/>
        <v>0</v>
      </c>
      <c r="BK69" s="1">
        <f t="shared" si="36"/>
        <v>0</v>
      </c>
      <c r="BL69" s="1">
        <f t="shared" si="37"/>
        <v>0</v>
      </c>
      <c r="BM69" s="1">
        <f t="shared" si="38"/>
        <v>0</v>
      </c>
    </row>
    <row r="70" spans="2:68" x14ac:dyDescent="0.3">
      <c r="B70" s="5"/>
      <c r="F70" s="53" t="str">
        <f>AG62</f>
        <v>oo</v>
      </c>
      <c r="G70" s="53"/>
      <c r="H70" s="53"/>
      <c r="I70" s="53"/>
      <c r="J70" s="28"/>
      <c r="K70" s="28"/>
      <c r="L70" s="53" t="str">
        <f>AG60</f>
        <v>mm</v>
      </c>
      <c r="M70" s="53"/>
      <c r="N70" s="53"/>
      <c r="O70" s="53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7"/>
      <c r="AV70" s="1">
        <f t="shared" si="23"/>
        <v>0</v>
      </c>
      <c r="AW70" s="1">
        <f t="shared" si="24"/>
        <v>0</v>
      </c>
      <c r="AX70" s="1">
        <f>IF(J70="",0,IF(J70&gt;K70,Equipes!$J$30,IF('2 POULES DE 10'!J70='2 POULES DE 10'!K70,Equipes!$J$32,IF('2 POULES DE 10'!J70&lt;'2 POULES DE 10'!K70,Equipes!$J$34))))</f>
        <v>0</v>
      </c>
      <c r="AY70" s="1">
        <f>IF(K70="",0,IF(K70&gt;J70,Equipes!$J$30,IF('2 POULES DE 10'!K70='2 POULES DE 10'!J70,Equipes!$J$32,IF('2 POULES DE 10'!K70&lt;'2 POULES DE 10'!J70,Equipes!$J$34))))</f>
        <v>0</v>
      </c>
      <c r="AZ70" s="1">
        <f t="shared" si="25"/>
        <v>0</v>
      </c>
      <c r="BA70" s="1">
        <f t="shared" si="26"/>
        <v>0</v>
      </c>
      <c r="BB70" s="1">
        <f t="shared" si="27"/>
        <v>0</v>
      </c>
      <c r="BC70" s="1">
        <f t="shared" si="28"/>
        <v>0</v>
      </c>
      <c r="BD70" s="1" t="b">
        <f t="shared" si="29"/>
        <v>0</v>
      </c>
      <c r="BE70" s="1" t="b">
        <f t="shared" si="30"/>
        <v>0</v>
      </c>
      <c r="BF70" s="1" t="b">
        <f t="shared" si="31"/>
        <v>0</v>
      </c>
      <c r="BG70" s="1" t="b">
        <f t="shared" si="32"/>
        <v>0</v>
      </c>
      <c r="BH70" s="1" t="b">
        <f t="shared" si="33"/>
        <v>0</v>
      </c>
      <c r="BI70" s="1" t="b">
        <f t="shared" si="34"/>
        <v>0</v>
      </c>
      <c r="BJ70" s="1">
        <f t="shared" si="35"/>
        <v>0</v>
      </c>
      <c r="BK70" s="1">
        <f t="shared" si="36"/>
        <v>0</v>
      </c>
      <c r="BL70" s="1">
        <f t="shared" si="37"/>
        <v>0</v>
      </c>
      <c r="BM70" s="1">
        <f t="shared" si="38"/>
        <v>0</v>
      </c>
    </row>
    <row r="71" spans="2:68" x14ac:dyDescent="0.3">
      <c r="B71" s="5"/>
      <c r="F71" s="53" t="str">
        <f>AG64</f>
        <v>qq</v>
      </c>
      <c r="G71" s="53"/>
      <c r="H71" s="53"/>
      <c r="I71" s="53"/>
      <c r="J71" s="28"/>
      <c r="K71" s="28"/>
      <c r="L71" s="53" t="str">
        <f>AG67</f>
        <v>tt</v>
      </c>
      <c r="M71" s="53"/>
      <c r="N71" s="53"/>
      <c r="O71" s="53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7"/>
      <c r="AV71" s="1">
        <f t="shared" si="23"/>
        <v>0</v>
      </c>
      <c r="AW71" s="1">
        <f t="shared" si="24"/>
        <v>0</v>
      </c>
      <c r="AX71" s="1">
        <f>IF(J71="",0,IF(J71&gt;K71,Equipes!$J$30,IF('2 POULES DE 10'!J71='2 POULES DE 10'!K71,Equipes!$J$32,IF('2 POULES DE 10'!J71&lt;'2 POULES DE 10'!K71,Equipes!$J$34))))</f>
        <v>0</v>
      </c>
      <c r="AY71" s="1">
        <f>IF(K71="",0,IF(K71&gt;J71,Equipes!$J$30,IF('2 POULES DE 10'!K71='2 POULES DE 10'!J71,Equipes!$J$32,IF('2 POULES DE 10'!K71&lt;'2 POULES DE 10'!J71,Equipes!$J$34))))</f>
        <v>0</v>
      </c>
      <c r="AZ71" s="1">
        <f t="shared" si="25"/>
        <v>0</v>
      </c>
      <c r="BA71" s="1">
        <f t="shared" si="26"/>
        <v>0</v>
      </c>
      <c r="BB71" s="1">
        <f t="shared" si="27"/>
        <v>0</v>
      </c>
      <c r="BC71" s="1">
        <f t="shared" si="28"/>
        <v>0</v>
      </c>
      <c r="BD71" s="1" t="b">
        <f t="shared" si="29"/>
        <v>0</v>
      </c>
      <c r="BE71" s="1" t="b">
        <f t="shared" si="30"/>
        <v>0</v>
      </c>
      <c r="BF71" s="1" t="b">
        <f t="shared" si="31"/>
        <v>0</v>
      </c>
      <c r="BG71" s="1" t="b">
        <f t="shared" si="32"/>
        <v>0</v>
      </c>
      <c r="BH71" s="1" t="b">
        <f t="shared" si="33"/>
        <v>0</v>
      </c>
      <c r="BI71" s="1" t="b">
        <f t="shared" si="34"/>
        <v>0</v>
      </c>
      <c r="BJ71" s="1">
        <f t="shared" si="35"/>
        <v>0</v>
      </c>
      <c r="BK71" s="1">
        <f t="shared" si="36"/>
        <v>0</v>
      </c>
      <c r="BL71" s="1">
        <f t="shared" si="37"/>
        <v>0</v>
      </c>
      <c r="BM71" s="1">
        <f t="shared" si="38"/>
        <v>0</v>
      </c>
    </row>
    <row r="72" spans="2:68" x14ac:dyDescent="0.3">
      <c r="B72" s="5"/>
      <c r="F72" s="53" t="str">
        <f>AG66</f>
        <v>ss</v>
      </c>
      <c r="G72" s="53"/>
      <c r="H72" s="53"/>
      <c r="I72" s="53"/>
      <c r="J72" s="28"/>
      <c r="K72" s="28"/>
      <c r="L72" s="53" t="str">
        <f>AG65</f>
        <v>rr</v>
      </c>
      <c r="M72" s="53"/>
      <c r="N72" s="53"/>
      <c r="O72" s="53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7"/>
      <c r="AV72" s="1">
        <f t="shared" si="23"/>
        <v>0</v>
      </c>
      <c r="AW72" s="1">
        <f t="shared" si="24"/>
        <v>0</v>
      </c>
      <c r="AX72" s="1">
        <f>IF(J72="",0,IF(J72&gt;K72,Equipes!$J$30,IF('2 POULES DE 10'!J72='2 POULES DE 10'!K72,Equipes!$J$32,IF('2 POULES DE 10'!J72&lt;'2 POULES DE 10'!K72,Equipes!$J$34))))</f>
        <v>0</v>
      </c>
      <c r="AY72" s="1">
        <f>IF(K72="",0,IF(K72&gt;J72,Equipes!$J$30,IF('2 POULES DE 10'!K72='2 POULES DE 10'!J72,Equipes!$J$32,IF('2 POULES DE 10'!K72&lt;'2 POULES DE 10'!J72,Equipes!$J$34))))</f>
        <v>0</v>
      </c>
      <c r="AZ72" s="1">
        <f t="shared" si="25"/>
        <v>0</v>
      </c>
      <c r="BA72" s="1">
        <f t="shared" si="26"/>
        <v>0</v>
      </c>
      <c r="BB72" s="1">
        <f t="shared" si="27"/>
        <v>0</v>
      </c>
      <c r="BC72" s="1">
        <f t="shared" si="28"/>
        <v>0</v>
      </c>
      <c r="BD72" s="1" t="b">
        <f t="shared" si="29"/>
        <v>0</v>
      </c>
      <c r="BE72" s="1" t="b">
        <f t="shared" si="30"/>
        <v>0</v>
      </c>
      <c r="BF72" s="1" t="b">
        <f t="shared" si="31"/>
        <v>0</v>
      </c>
      <c r="BG72" s="1" t="b">
        <f t="shared" si="32"/>
        <v>0</v>
      </c>
      <c r="BH72" s="1" t="b">
        <f t="shared" si="33"/>
        <v>0</v>
      </c>
      <c r="BI72" s="1" t="b">
        <f t="shared" si="34"/>
        <v>0</v>
      </c>
      <c r="BJ72" s="1">
        <f t="shared" si="35"/>
        <v>0</v>
      </c>
      <c r="BK72" s="1">
        <f t="shared" si="36"/>
        <v>0</v>
      </c>
      <c r="BL72" s="1">
        <f t="shared" si="37"/>
        <v>0</v>
      </c>
      <c r="BM72" s="1">
        <f t="shared" si="38"/>
        <v>0</v>
      </c>
    </row>
    <row r="73" spans="2:68" x14ac:dyDescent="0.3">
      <c r="B73" s="5"/>
      <c r="F73" s="53" t="str">
        <f>AG58</f>
        <v>kk</v>
      </c>
      <c r="G73" s="53"/>
      <c r="H73" s="53"/>
      <c r="I73" s="53"/>
      <c r="J73" s="28"/>
      <c r="K73" s="28"/>
      <c r="L73" s="53" t="str">
        <f>AG62</f>
        <v>oo</v>
      </c>
      <c r="M73" s="53"/>
      <c r="N73" s="53"/>
      <c r="O73" s="53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7"/>
      <c r="AV73" s="1">
        <f t="shared" si="23"/>
        <v>0</v>
      </c>
      <c r="AW73" s="1">
        <f t="shared" si="24"/>
        <v>0</v>
      </c>
      <c r="AX73" s="1">
        <f>IF(J73="",0,IF(J73&gt;K73,Equipes!$J$30,IF('2 POULES DE 10'!J73='2 POULES DE 10'!K73,Equipes!$J$32,IF('2 POULES DE 10'!J73&lt;'2 POULES DE 10'!K73,Equipes!$J$34))))</f>
        <v>0</v>
      </c>
      <c r="AY73" s="1">
        <f>IF(K73="",0,IF(K73&gt;J73,Equipes!$J$30,IF('2 POULES DE 10'!K73='2 POULES DE 10'!J73,Equipes!$J$32,IF('2 POULES DE 10'!K73&lt;'2 POULES DE 10'!J73,Equipes!$J$34))))</f>
        <v>0</v>
      </c>
      <c r="AZ73" s="1">
        <f t="shared" si="25"/>
        <v>0</v>
      </c>
      <c r="BA73" s="1">
        <f t="shared" si="26"/>
        <v>0</v>
      </c>
      <c r="BB73" s="1">
        <f t="shared" si="27"/>
        <v>0</v>
      </c>
      <c r="BC73" s="1">
        <f t="shared" si="28"/>
        <v>0</v>
      </c>
      <c r="BD73" s="1" t="b">
        <f t="shared" si="29"/>
        <v>0</v>
      </c>
      <c r="BE73" s="1" t="b">
        <f t="shared" si="30"/>
        <v>0</v>
      </c>
      <c r="BF73" s="1" t="b">
        <f t="shared" si="31"/>
        <v>0</v>
      </c>
      <c r="BG73" s="1" t="b">
        <f t="shared" si="32"/>
        <v>0</v>
      </c>
      <c r="BH73" s="1" t="b">
        <f t="shared" si="33"/>
        <v>0</v>
      </c>
      <c r="BI73" s="1" t="b">
        <f t="shared" si="34"/>
        <v>0</v>
      </c>
      <c r="BJ73" s="1">
        <f t="shared" si="35"/>
        <v>0</v>
      </c>
      <c r="BK73" s="1">
        <f t="shared" si="36"/>
        <v>0</v>
      </c>
      <c r="BL73" s="1">
        <f t="shared" si="37"/>
        <v>0</v>
      </c>
      <c r="BM73" s="1">
        <f t="shared" si="38"/>
        <v>0</v>
      </c>
    </row>
    <row r="74" spans="2:68" x14ac:dyDescent="0.3">
      <c r="B74" s="5"/>
      <c r="F74" s="53" t="str">
        <f>AG60</f>
        <v>mm</v>
      </c>
      <c r="G74" s="53"/>
      <c r="H74" s="53"/>
      <c r="I74" s="53"/>
      <c r="J74" s="28"/>
      <c r="K74" s="28"/>
      <c r="L74" s="53" t="str">
        <f>AG64</f>
        <v>qq</v>
      </c>
      <c r="M74" s="53"/>
      <c r="N74" s="53"/>
      <c r="O74" s="53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7"/>
      <c r="AV74" s="1">
        <f t="shared" si="23"/>
        <v>0</v>
      </c>
      <c r="AW74" s="1">
        <f t="shared" si="24"/>
        <v>0</v>
      </c>
      <c r="AX74" s="1">
        <f>IF(J74="",0,IF(J74&gt;K74,Equipes!$J$30,IF('2 POULES DE 10'!J74='2 POULES DE 10'!K74,Equipes!$J$32,IF('2 POULES DE 10'!J74&lt;'2 POULES DE 10'!K74,Equipes!$J$34))))</f>
        <v>0</v>
      </c>
      <c r="AY74" s="1">
        <f>IF(K74="",0,IF(K74&gt;J74,Equipes!$J$30,IF('2 POULES DE 10'!K74='2 POULES DE 10'!J74,Equipes!$J$32,IF('2 POULES DE 10'!K74&lt;'2 POULES DE 10'!J74,Equipes!$J$34))))</f>
        <v>0</v>
      </c>
      <c r="AZ74" s="1">
        <f t="shared" si="25"/>
        <v>0</v>
      </c>
      <c r="BA74" s="1">
        <f t="shared" si="26"/>
        <v>0</v>
      </c>
      <c r="BB74" s="1">
        <f t="shared" si="27"/>
        <v>0</v>
      </c>
      <c r="BC74" s="1">
        <f t="shared" si="28"/>
        <v>0</v>
      </c>
      <c r="BD74" s="1" t="b">
        <f t="shared" si="29"/>
        <v>0</v>
      </c>
      <c r="BE74" s="1" t="b">
        <f t="shared" si="30"/>
        <v>0</v>
      </c>
      <c r="BF74" s="1" t="b">
        <f t="shared" si="31"/>
        <v>0</v>
      </c>
      <c r="BG74" s="1" t="b">
        <f t="shared" si="32"/>
        <v>0</v>
      </c>
      <c r="BH74" s="1" t="b">
        <f t="shared" si="33"/>
        <v>0</v>
      </c>
      <c r="BI74" s="1" t="b">
        <f t="shared" si="34"/>
        <v>0</v>
      </c>
      <c r="BJ74" s="1">
        <f t="shared" si="35"/>
        <v>0</v>
      </c>
      <c r="BK74" s="1">
        <f t="shared" si="36"/>
        <v>0</v>
      </c>
      <c r="BL74" s="1">
        <f t="shared" si="37"/>
        <v>0</v>
      </c>
      <c r="BM74" s="1">
        <f t="shared" si="38"/>
        <v>0</v>
      </c>
    </row>
    <row r="75" spans="2:68" x14ac:dyDescent="0.3">
      <c r="B75" s="5"/>
      <c r="F75" s="53" t="str">
        <f>AG63</f>
        <v>pp</v>
      </c>
      <c r="G75" s="53"/>
      <c r="H75" s="53"/>
      <c r="I75" s="53"/>
      <c r="J75" s="28"/>
      <c r="K75" s="28"/>
      <c r="L75" s="53" t="str">
        <f>AG61</f>
        <v>nn</v>
      </c>
      <c r="M75" s="53"/>
      <c r="N75" s="53"/>
      <c r="O75" s="53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7"/>
      <c r="AV75" s="1">
        <f t="shared" si="23"/>
        <v>0</v>
      </c>
      <c r="AW75" s="1">
        <f t="shared" si="24"/>
        <v>0</v>
      </c>
      <c r="AX75" s="1">
        <f>IF(J75="",0,IF(J75&gt;K75,Equipes!$J$30,IF('2 POULES DE 10'!J75='2 POULES DE 10'!K75,Equipes!$J$32,IF('2 POULES DE 10'!J75&lt;'2 POULES DE 10'!K75,Equipes!$J$34))))</f>
        <v>0</v>
      </c>
      <c r="AY75" s="1">
        <f>IF(K75="",0,IF(K75&gt;J75,Equipes!$J$30,IF('2 POULES DE 10'!K75='2 POULES DE 10'!J75,Equipes!$J$32,IF('2 POULES DE 10'!K75&lt;'2 POULES DE 10'!J75,Equipes!$J$34))))</f>
        <v>0</v>
      </c>
      <c r="AZ75" s="1">
        <f t="shared" si="25"/>
        <v>0</v>
      </c>
      <c r="BA75" s="1">
        <f t="shared" si="26"/>
        <v>0</v>
      </c>
      <c r="BB75" s="1">
        <f t="shared" si="27"/>
        <v>0</v>
      </c>
      <c r="BC75" s="1">
        <f t="shared" si="28"/>
        <v>0</v>
      </c>
      <c r="BD75" s="1" t="b">
        <f t="shared" si="29"/>
        <v>0</v>
      </c>
      <c r="BE75" s="1" t="b">
        <f t="shared" si="30"/>
        <v>0</v>
      </c>
      <c r="BF75" s="1" t="b">
        <f t="shared" si="31"/>
        <v>0</v>
      </c>
      <c r="BG75" s="1" t="b">
        <f t="shared" si="32"/>
        <v>0</v>
      </c>
      <c r="BH75" s="1" t="b">
        <f t="shared" si="33"/>
        <v>0</v>
      </c>
      <c r="BI75" s="1" t="b">
        <f t="shared" si="34"/>
        <v>0</v>
      </c>
      <c r="BJ75" s="1">
        <f t="shared" si="35"/>
        <v>0</v>
      </c>
      <c r="BK75" s="1">
        <f t="shared" si="36"/>
        <v>0</v>
      </c>
      <c r="BL75" s="1">
        <f t="shared" si="37"/>
        <v>0</v>
      </c>
      <c r="BM75" s="1">
        <f t="shared" si="38"/>
        <v>0</v>
      </c>
    </row>
    <row r="76" spans="2:68" x14ac:dyDescent="0.3">
      <c r="B76" s="5"/>
      <c r="F76" s="53" t="str">
        <f>AG65</f>
        <v>rr</v>
      </c>
      <c r="G76" s="53"/>
      <c r="H76" s="53"/>
      <c r="I76" s="53"/>
      <c r="J76" s="28"/>
      <c r="K76" s="28"/>
      <c r="L76" s="53" t="str">
        <f>AG59</f>
        <v>ll</v>
      </c>
      <c r="M76" s="53"/>
      <c r="N76" s="53"/>
      <c r="O76" s="53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7"/>
      <c r="AV76" s="1">
        <f t="shared" si="23"/>
        <v>0</v>
      </c>
      <c r="AW76" s="1">
        <f t="shared" si="24"/>
        <v>0</v>
      </c>
      <c r="AX76" s="1">
        <f>IF(J76="",0,IF(J76&gt;K76,Equipes!$J$30,IF('2 POULES DE 10'!J76='2 POULES DE 10'!K76,Equipes!$J$32,IF('2 POULES DE 10'!J76&lt;'2 POULES DE 10'!K76,Equipes!$J$34))))</f>
        <v>0</v>
      </c>
      <c r="AY76" s="1">
        <f>IF(K76="",0,IF(K76&gt;J76,Equipes!$J$30,IF('2 POULES DE 10'!K76='2 POULES DE 10'!J76,Equipes!$J$32,IF('2 POULES DE 10'!K76&lt;'2 POULES DE 10'!J76,Equipes!$J$34))))</f>
        <v>0</v>
      </c>
      <c r="AZ76" s="1">
        <f t="shared" si="25"/>
        <v>0</v>
      </c>
      <c r="BA76" s="1">
        <f t="shared" si="26"/>
        <v>0</v>
      </c>
      <c r="BB76" s="1">
        <f t="shared" si="27"/>
        <v>0</v>
      </c>
      <c r="BC76" s="1">
        <f t="shared" si="28"/>
        <v>0</v>
      </c>
      <c r="BD76" s="1" t="b">
        <f t="shared" si="29"/>
        <v>0</v>
      </c>
      <c r="BE76" s="1" t="b">
        <f t="shared" si="30"/>
        <v>0</v>
      </c>
      <c r="BF76" s="1" t="b">
        <f t="shared" si="31"/>
        <v>0</v>
      </c>
      <c r="BG76" s="1" t="b">
        <f t="shared" si="32"/>
        <v>0</v>
      </c>
      <c r="BH76" s="1" t="b">
        <f t="shared" si="33"/>
        <v>0</v>
      </c>
      <c r="BI76" s="1" t="b">
        <f t="shared" si="34"/>
        <v>0</v>
      </c>
      <c r="BJ76" s="1">
        <f t="shared" si="35"/>
        <v>0</v>
      </c>
      <c r="BK76" s="1">
        <f t="shared" si="36"/>
        <v>0</v>
      </c>
      <c r="BL76" s="1">
        <f t="shared" si="37"/>
        <v>0</v>
      </c>
      <c r="BM76" s="1">
        <f t="shared" si="38"/>
        <v>0</v>
      </c>
    </row>
    <row r="77" spans="2:68" x14ac:dyDescent="0.3">
      <c r="B77" s="5"/>
      <c r="F77" s="53" t="str">
        <f>AG67</f>
        <v>tt</v>
      </c>
      <c r="G77" s="53"/>
      <c r="H77" s="53"/>
      <c r="I77" s="53"/>
      <c r="J77" s="28"/>
      <c r="K77" s="28"/>
      <c r="L77" s="53" t="str">
        <f>AG66</f>
        <v>ss</v>
      </c>
      <c r="M77" s="53"/>
      <c r="N77" s="53"/>
      <c r="O77" s="53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7"/>
      <c r="AV77" s="1">
        <f t="shared" si="23"/>
        <v>0</v>
      </c>
      <c r="AW77" s="1">
        <f t="shared" si="24"/>
        <v>0</v>
      </c>
      <c r="AX77" s="1">
        <f>IF(J77="",0,IF(J77&gt;K77,Equipes!$J$30,IF('2 POULES DE 10'!J77='2 POULES DE 10'!K77,Equipes!$J$32,IF('2 POULES DE 10'!J77&lt;'2 POULES DE 10'!K77,Equipes!$J$34))))</f>
        <v>0</v>
      </c>
      <c r="AY77" s="1">
        <f>IF(K77="",0,IF(K77&gt;J77,Equipes!$J$30,IF('2 POULES DE 10'!K77='2 POULES DE 10'!J77,Equipes!$J$32,IF('2 POULES DE 10'!K77&lt;'2 POULES DE 10'!J77,Equipes!$J$34))))</f>
        <v>0</v>
      </c>
      <c r="AZ77" s="1">
        <f t="shared" si="25"/>
        <v>0</v>
      </c>
      <c r="BA77" s="1">
        <f t="shared" si="26"/>
        <v>0</v>
      </c>
      <c r="BB77" s="1">
        <f t="shared" si="27"/>
        <v>0</v>
      </c>
      <c r="BC77" s="1">
        <f t="shared" si="28"/>
        <v>0</v>
      </c>
      <c r="BD77" s="1" t="b">
        <f t="shared" si="29"/>
        <v>0</v>
      </c>
      <c r="BE77" s="1" t="b">
        <f t="shared" si="30"/>
        <v>0</v>
      </c>
      <c r="BF77" s="1" t="b">
        <f t="shared" si="31"/>
        <v>0</v>
      </c>
      <c r="BG77" s="1" t="b">
        <f t="shared" si="32"/>
        <v>0</v>
      </c>
      <c r="BH77" s="1" t="b">
        <f t="shared" si="33"/>
        <v>0</v>
      </c>
      <c r="BI77" s="1" t="b">
        <f t="shared" si="34"/>
        <v>0</v>
      </c>
      <c r="BJ77" s="1">
        <f t="shared" si="35"/>
        <v>0</v>
      </c>
      <c r="BK77" s="1">
        <f t="shared" si="36"/>
        <v>0</v>
      </c>
      <c r="BL77" s="1">
        <f t="shared" si="37"/>
        <v>0</v>
      </c>
      <c r="BM77" s="1">
        <f t="shared" si="38"/>
        <v>0</v>
      </c>
    </row>
    <row r="78" spans="2:68" x14ac:dyDescent="0.3">
      <c r="B78" s="5"/>
      <c r="F78" s="53" t="str">
        <f>AG59</f>
        <v>ll</v>
      </c>
      <c r="G78" s="53"/>
      <c r="H78" s="53"/>
      <c r="I78" s="53"/>
      <c r="J78" s="28"/>
      <c r="K78" s="28"/>
      <c r="L78" s="53" t="str">
        <f>AG67</f>
        <v>tt</v>
      </c>
      <c r="M78" s="53"/>
      <c r="N78" s="53"/>
      <c r="O78" s="53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7"/>
      <c r="AV78" s="1">
        <f t="shared" si="23"/>
        <v>0</v>
      </c>
      <c r="AW78" s="1">
        <f t="shared" si="24"/>
        <v>0</v>
      </c>
      <c r="AX78" s="1">
        <f>IF(J78="",0,IF(J78&gt;K78,Equipes!$J$30,IF('2 POULES DE 10'!J78='2 POULES DE 10'!K78,Equipes!$J$32,IF('2 POULES DE 10'!J78&lt;'2 POULES DE 10'!K78,Equipes!$J$34))))</f>
        <v>0</v>
      </c>
      <c r="AY78" s="1">
        <f>IF(K78="",0,IF(K78&gt;J78,Equipes!$J$30,IF('2 POULES DE 10'!K78='2 POULES DE 10'!J78,Equipes!$J$32,IF('2 POULES DE 10'!K78&lt;'2 POULES DE 10'!J78,Equipes!$J$34))))</f>
        <v>0</v>
      </c>
      <c r="AZ78" s="1">
        <f t="shared" si="25"/>
        <v>0</v>
      </c>
      <c r="BA78" s="1">
        <f t="shared" si="26"/>
        <v>0</v>
      </c>
      <c r="BB78" s="1">
        <f t="shared" si="27"/>
        <v>0</v>
      </c>
      <c r="BC78" s="1">
        <f t="shared" si="28"/>
        <v>0</v>
      </c>
      <c r="BD78" s="1" t="b">
        <f t="shared" si="29"/>
        <v>0</v>
      </c>
      <c r="BE78" s="1" t="b">
        <f t="shared" si="30"/>
        <v>0</v>
      </c>
      <c r="BF78" s="1" t="b">
        <f t="shared" si="31"/>
        <v>0</v>
      </c>
      <c r="BG78" s="1" t="b">
        <f t="shared" si="32"/>
        <v>0</v>
      </c>
      <c r="BH78" s="1" t="b">
        <f t="shared" si="33"/>
        <v>0</v>
      </c>
      <c r="BI78" s="1" t="b">
        <f t="shared" si="34"/>
        <v>0</v>
      </c>
      <c r="BJ78" s="1">
        <f t="shared" si="35"/>
        <v>0</v>
      </c>
      <c r="BK78" s="1">
        <f t="shared" si="36"/>
        <v>0</v>
      </c>
      <c r="BL78" s="1">
        <f t="shared" si="37"/>
        <v>0</v>
      </c>
      <c r="BM78" s="1">
        <f t="shared" si="38"/>
        <v>0</v>
      </c>
    </row>
    <row r="79" spans="2:68" x14ac:dyDescent="0.3">
      <c r="B79" s="5"/>
      <c r="F79" s="53" t="str">
        <f>AG61</f>
        <v>nn</v>
      </c>
      <c r="G79" s="53"/>
      <c r="H79" s="53"/>
      <c r="I79" s="53"/>
      <c r="J79" s="28"/>
      <c r="K79" s="28"/>
      <c r="L79" s="53" t="str">
        <f>AG65</f>
        <v>rr</v>
      </c>
      <c r="M79" s="53"/>
      <c r="N79" s="53"/>
      <c r="O79" s="53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7"/>
      <c r="AV79" s="1">
        <f t="shared" si="23"/>
        <v>0</v>
      </c>
      <c r="AW79" s="1">
        <f t="shared" si="24"/>
        <v>0</v>
      </c>
      <c r="AX79" s="1">
        <f>IF(J79="",0,IF(J79&gt;K79,Equipes!$J$30,IF('2 POULES DE 10'!J79='2 POULES DE 10'!K79,Equipes!$J$32,IF('2 POULES DE 10'!J79&lt;'2 POULES DE 10'!K79,Equipes!$J$34))))</f>
        <v>0</v>
      </c>
      <c r="AY79" s="1">
        <f>IF(K79="",0,IF(K79&gt;J79,Equipes!$J$30,IF('2 POULES DE 10'!K79='2 POULES DE 10'!J79,Equipes!$J$32,IF('2 POULES DE 10'!K79&lt;'2 POULES DE 10'!J79,Equipes!$J$34))))</f>
        <v>0</v>
      </c>
      <c r="AZ79" s="1">
        <f t="shared" si="25"/>
        <v>0</v>
      </c>
      <c r="BA79" s="1">
        <f t="shared" si="26"/>
        <v>0</v>
      </c>
      <c r="BB79" s="1">
        <f t="shared" si="27"/>
        <v>0</v>
      </c>
      <c r="BC79" s="1">
        <f t="shared" si="28"/>
        <v>0</v>
      </c>
      <c r="BD79" s="1" t="b">
        <f t="shared" si="29"/>
        <v>0</v>
      </c>
      <c r="BE79" s="1" t="b">
        <f t="shared" si="30"/>
        <v>0</v>
      </c>
      <c r="BF79" s="1" t="b">
        <f t="shared" si="31"/>
        <v>0</v>
      </c>
      <c r="BG79" s="1" t="b">
        <f t="shared" si="32"/>
        <v>0</v>
      </c>
      <c r="BH79" s="1" t="b">
        <f t="shared" si="33"/>
        <v>0</v>
      </c>
      <c r="BI79" s="1" t="b">
        <f t="shared" si="34"/>
        <v>0</v>
      </c>
      <c r="BJ79" s="1">
        <f t="shared" si="35"/>
        <v>0</v>
      </c>
      <c r="BK79" s="1">
        <f t="shared" si="36"/>
        <v>0</v>
      </c>
      <c r="BL79" s="1">
        <f t="shared" si="37"/>
        <v>0</v>
      </c>
      <c r="BM79" s="1">
        <f t="shared" si="38"/>
        <v>0</v>
      </c>
    </row>
    <row r="80" spans="2:68" x14ac:dyDescent="0.3">
      <c r="B80" s="5"/>
      <c r="F80" s="53" t="str">
        <f>AG63</f>
        <v>pp</v>
      </c>
      <c r="G80" s="53"/>
      <c r="H80" s="53"/>
      <c r="I80" s="53"/>
      <c r="J80" s="28"/>
      <c r="K80" s="28"/>
      <c r="L80" s="53" t="str">
        <f>AG58</f>
        <v>kk</v>
      </c>
      <c r="M80" s="53"/>
      <c r="N80" s="53"/>
      <c r="O80" s="53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7"/>
      <c r="AV80" s="1">
        <f t="shared" si="23"/>
        <v>0</v>
      </c>
      <c r="AW80" s="1">
        <f t="shared" si="24"/>
        <v>0</v>
      </c>
      <c r="AX80" s="1">
        <f>IF(J80="",0,IF(J80&gt;K80,Equipes!$J$30,IF('2 POULES DE 10'!J80='2 POULES DE 10'!K80,Equipes!$J$32,IF('2 POULES DE 10'!J80&lt;'2 POULES DE 10'!K80,Equipes!$J$34))))</f>
        <v>0</v>
      </c>
      <c r="AY80" s="1">
        <f>IF(K80="",0,IF(K80&gt;J80,Equipes!$J$30,IF('2 POULES DE 10'!K80='2 POULES DE 10'!J80,Equipes!$J$32,IF('2 POULES DE 10'!K80&lt;'2 POULES DE 10'!J80,Equipes!$J$34))))</f>
        <v>0</v>
      </c>
      <c r="AZ80" s="1">
        <f t="shared" si="25"/>
        <v>0</v>
      </c>
      <c r="BA80" s="1">
        <f t="shared" si="26"/>
        <v>0</v>
      </c>
      <c r="BB80" s="1">
        <f t="shared" si="27"/>
        <v>0</v>
      </c>
      <c r="BC80" s="1">
        <f t="shared" si="28"/>
        <v>0</v>
      </c>
      <c r="BD80" s="1" t="b">
        <f t="shared" si="29"/>
        <v>0</v>
      </c>
      <c r="BE80" s="1" t="b">
        <f t="shared" si="30"/>
        <v>0</v>
      </c>
      <c r="BF80" s="1" t="b">
        <f t="shared" si="31"/>
        <v>0</v>
      </c>
      <c r="BG80" s="1" t="b">
        <f t="shared" si="32"/>
        <v>0</v>
      </c>
      <c r="BH80" s="1" t="b">
        <f t="shared" si="33"/>
        <v>0</v>
      </c>
      <c r="BI80" s="1" t="b">
        <f t="shared" si="34"/>
        <v>0</v>
      </c>
      <c r="BJ80" s="1">
        <f t="shared" si="35"/>
        <v>0</v>
      </c>
      <c r="BK80" s="1">
        <f t="shared" si="36"/>
        <v>0</v>
      </c>
      <c r="BL80" s="1">
        <f t="shared" si="37"/>
        <v>0</v>
      </c>
      <c r="BM80" s="1">
        <f t="shared" si="38"/>
        <v>0</v>
      </c>
    </row>
    <row r="81" spans="2:65" x14ac:dyDescent="0.3">
      <c r="B81" s="5"/>
      <c r="F81" s="53" t="str">
        <f>AG64</f>
        <v>qq</v>
      </c>
      <c r="G81" s="53"/>
      <c r="H81" s="53"/>
      <c r="I81" s="53"/>
      <c r="J81" s="28"/>
      <c r="K81" s="28"/>
      <c r="L81" s="53" t="str">
        <f>AG62</f>
        <v>oo</v>
      </c>
      <c r="M81" s="53"/>
      <c r="N81" s="53"/>
      <c r="O81" s="53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7"/>
      <c r="AV81" s="1">
        <f t="shared" si="23"/>
        <v>0</v>
      </c>
      <c r="AW81" s="1">
        <f t="shared" si="24"/>
        <v>0</v>
      </c>
      <c r="AX81" s="1">
        <f>IF(J81="",0,IF(J81&gt;K81,Equipes!$J$30,IF('2 POULES DE 10'!J81='2 POULES DE 10'!K81,Equipes!$J$32,IF('2 POULES DE 10'!J81&lt;'2 POULES DE 10'!K81,Equipes!$J$34))))</f>
        <v>0</v>
      </c>
      <c r="AY81" s="1">
        <f>IF(K81="",0,IF(K81&gt;J81,Equipes!$J$30,IF('2 POULES DE 10'!K81='2 POULES DE 10'!J81,Equipes!$J$32,IF('2 POULES DE 10'!K81&lt;'2 POULES DE 10'!J81,Equipes!$J$34))))</f>
        <v>0</v>
      </c>
      <c r="AZ81" s="1">
        <f t="shared" si="25"/>
        <v>0</v>
      </c>
      <c r="BA81" s="1">
        <f t="shared" si="26"/>
        <v>0</v>
      </c>
      <c r="BB81" s="1">
        <f t="shared" si="27"/>
        <v>0</v>
      </c>
      <c r="BC81" s="1">
        <f t="shared" si="28"/>
        <v>0</v>
      </c>
      <c r="BD81" s="1" t="b">
        <f t="shared" si="29"/>
        <v>0</v>
      </c>
      <c r="BE81" s="1" t="b">
        <f t="shared" si="30"/>
        <v>0</v>
      </c>
      <c r="BF81" s="1" t="b">
        <f t="shared" si="31"/>
        <v>0</v>
      </c>
      <c r="BG81" s="1" t="b">
        <f t="shared" si="32"/>
        <v>0</v>
      </c>
      <c r="BH81" s="1" t="b">
        <f t="shared" si="33"/>
        <v>0</v>
      </c>
      <c r="BI81" s="1" t="b">
        <f t="shared" si="34"/>
        <v>0</v>
      </c>
      <c r="BJ81" s="1">
        <f t="shared" si="35"/>
        <v>0</v>
      </c>
      <c r="BK81" s="1">
        <f t="shared" si="36"/>
        <v>0</v>
      </c>
      <c r="BL81" s="1">
        <f t="shared" si="37"/>
        <v>0</v>
      </c>
      <c r="BM81" s="1">
        <f t="shared" si="38"/>
        <v>0</v>
      </c>
    </row>
    <row r="82" spans="2:65" x14ac:dyDescent="0.3">
      <c r="B82" s="5"/>
      <c r="F82" s="53" t="str">
        <f>AG66</f>
        <v>ss</v>
      </c>
      <c r="G82" s="53"/>
      <c r="H82" s="53"/>
      <c r="I82" s="53"/>
      <c r="J82" s="28"/>
      <c r="K82" s="28"/>
      <c r="L82" s="53" t="str">
        <f>AG60</f>
        <v>mm</v>
      </c>
      <c r="M82" s="53"/>
      <c r="N82" s="53"/>
      <c r="O82" s="53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7"/>
      <c r="AV82" s="1">
        <f t="shared" si="23"/>
        <v>0</v>
      </c>
      <c r="AW82" s="1">
        <f t="shared" si="24"/>
        <v>0</v>
      </c>
      <c r="AX82" s="1">
        <f>IF(J82="",0,IF(J82&gt;K82,Equipes!$J$30,IF('2 POULES DE 10'!J82='2 POULES DE 10'!K82,Equipes!$J$32,IF('2 POULES DE 10'!J82&lt;'2 POULES DE 10'!K82,Equipes!$J$34))))</f>
        <v>0</v>
      </c>
      <c r="AY82" s="1">
        <f>IF(K82="",0,IF(K82&gt;J82,Equipes!$J$30,IF('2 POULES DE 10'!K82='2 POULES DE 10'!J82,Equipes!$J$32,IF('2 POULES DE 10'!K82&lt;'2 POULES DE 10'!J82,Equipes!$J$34))))</f>
        <v>0</v>
      </c>
      <c r="AZ82" s="1">
        <f t="shared" si="25"/>
        <v>0</v>
      </c>
      <c r="BA82" s="1">
        <f t="shared" si="26"/>
        <v>0</v>
      </c>
      <c r="BB82" s="1">
        <f t="shared" si="27"/>
        <v>0</v>
      </c>
      <c r="BC82" s="1">
        <f t="shared" si="28"/>
        <v>0</v>
      </c>
      <c r="BD82" s="1" t="b">
        <f t="shared" si="29"/>
        <v>0</v>
      </c>
      <c r="BE82" s="1" t="b">
        <f t="shared" si="30"/>
        <v>0</v>
      </c>
      <c r="BF82" s="1" t="b">
        <f t="shared" si="31"/>
        <v>0</v>
      </c>
      <c r="BG82" s="1" t="b">
        <f t="shared" si="32"/>
        <v>0</v>
      </c>
      <c r="BH82" s="1" t="b">
        <f t="shared" si="33"/>
        <v>0</v>
      </c>
      <c r="BI82" s="1" t="b">
        <f t="shared" si="34"/>
        <v>0</v>
      </c>
      <c r="BJ82" s="1">
        <f t="shared" si="35"/>
        <v>0</v>
      </c>
      <c r="BK82" s="1">
        <f t="shared" si="36"/>
        <v>0</v>
      </c>
      <c r="BL82" s="1">
        <f t="shared" si="37"/>
        <v>0</v>
      </c>
      <c r="BM82" s="1">
        <f t="shared" si="38"/>
        <v>0</v>
      </c>
    </row>
    <row r="83" spans="2:65" x14ac:dyDescent="0.3">
      <c r="B83" s="5"/>
      <c r="F83" s="53" t="str">
        <f>AG58</f>
        <v>kk</v>
      </c>
      <c r="G83" s="53"/>
      <c r="H83" s="53"/>
      <c r="I83" s="53"/>
      <c r="J83" s="28"/>
      <c r="K83" s="28"/>
      <c r="L83" s="53" t="str">
        <f>AG64</f>
        <v>qq</v>
      </c>
      <c r="M83" s="53"/>
      <c r="N83" s="53"/>
      <c r="O83" s="53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7"/>
      <c r="AV83" s="1">
        <f t="shared" si="23"/>
        <v>0</v>
      </c>
      <c r="AW83" s="1">
        <f t="shared" si="24"/>
        <v>0</v>
      </c>
      <c r="AX83" s="1">
        <f>IF(J83="",0,IF(J83&gt;K83,Equipes!$J$30,IF('2 POULES DE 10'!J83='2 POULES DE 10'!K83,Equipes!$J$32,IF('2 POULES DE 10'!J83&lt;'2 POULES DE 10'!K83,Equipes!$J$34))))</f>
        <v>0</v>
      </c>
      <c r="AY83" s="1">
        <f>IF(K83="",0,IF(K83&gt;J83,Equipes!$J$30,IF('2 POULES DE 10'!K83='2 POULES DE 10'!J83,Equipes!$J$32,IF('2 POULES DE 10'!K83&lt;'2 POULES DE 10'!J83,Equipes!$J$34))))</f>
        <v>0</v>
      </c>
      <c r="AZ83" s="1">
        <f t="shared" si="25"/>
        <v>0</v>
      </c>
      <c r="BA83" s="1">
        <f t="shared" si="26"/>
        <v>0</v>
      </c>
      <c r="BB83" s="1">
        <f t="shared" si="27"/>
        <v>0</v>
      </c>
      <c r="BC83" s="1">
        <f t="shared" si="28"/>
        <v>0</v>
      </c>
      <c r="BD83" s="1" t="b">
        <f t="shared" si="29"/>
        <v>0</v>
      </c>
      <c r="BE83" s="1" t="b">
        <f t="shared" si="30"/>
        <v>0</v>
      </c>
      <c r="BF83" s="1" t="b">
        <f t="shared" si="31"/>
        <v>0</v>
      </c>
      <c r="BG83" s="1" t="b">
        <f t="shared" si="32"/>
        <v>0</v>
      </c>
      <c r="BH83" s="1" t="b">
        <f t="shared" si="33"/>
        <v>0</v>
      </c>
      <c r="BI83" s="1" t="b">
        <f t="shared" si="34"/>
        <v>0</v>
      </c>
      <c r="BJ83" s="1">
        <f t="shared" si="35"/>
        <v>0</v>
      </c>
      <c r="BK83" s="1">
        <f t="shared" si="36"/>
        <v>0</v>
      </c>
      <c r="BL83" s="1">
        <f t="shared" si="37"/>
        <v>0</v>
      </c>
      <c r="BM83" s="1">
        <f t="shared" si="38"/>
        <v>0</v>
      </c>
    </row>
    <row r="84" spans="2:65" x14ac:dyDescent="0.3">
      <c r="B84" s="5"/>
      <c r="F84" s="53" t="str">
        <f>AG60</f>
        <v>mm</v>
      </c>
      <c r="G84" s="53"/>
      <c r="H84" s="53"/>
      <c r="I84" s="53"/>
      <c r="J84" s="28"/>
      <c r="K84" s="28"/>
      <c r="L84" s="53" t="str">
        <f>AG59</f>
        <v>ll</v>
      </c>
      <c r="M84" s="53"/>
      <c r="N84" s="53"/>
      <c r="O84" s="53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7"/>
      <c r="AV84" s="1">
        <f t="shared" si="23"/>
        <v>0</v>
      </c>
      <c r="AW84" s="1">
        <f t="shared" si="24"/>
        <v>0</v>
      </c>
      <c r="AX84" s="1">
        <f>IF(J84="",0,IF(J84&gt;K84,Equipes!$J$30,IF('2 POULES DE 10'!J84='2 POULES DE 10'!K84,Equipes!$J$32,IF('2 POULES DE 10'!J84&lt;'2 POULES DE 10'!K84,Equipes!$J$34))))</f>
        <v>0</v>
      </c>
      <c r="AY84" s="1">
        <f>IF(K84="",0,IF(K84&gt;J84,Equipes!$J$30,IF('2 POULES DE 10'!K84='2 POULES DE 10'!J84,Equipes!$J$32,IF('2 POULES DE 10'!K84&lt;'2 POULES DE 10'!J84,Equipes!$J$34))))</f>
        <v>0</v>
      </c>
      <c r="AZ84" s="1">
        <f t="shared" si="25"/>
        <v>0</v>
      </c>
      <c r="BA84" s="1">
        <f t="shared" si="26"/>
        <v>0</v>
      </c>
      <c r="BB84" s="1">
        <f t="shared" si="27"/>
        <v>0</v>
      </c>
      <c r="BC84" s="1">
        <f t="shared" si="28"/>
        <v>0</v>
      </c>
      <c r="BD84" s="1" t="b">
        <f t="shared" si="29"/>
        <v>0</v>
      </c>
      <c r="BE84" s="1" t="b">
        <f t="shared" si="30"/>
        <v>0</v>
      </c>
      <c r="BF84" s="1" t="b">
        <f t="shared" si="31"/>
        <v>0</v>
      </c>
      <c r="BG84" s="1" t="b">
        <f t="shared" si="32"/>
        <v>0</v>
      </c>
      <c r="BH84" s="1" t="b">
        <f t="shared" si="33"/>
        <v>0</v>
      </c>
      <c r="BI84" s="1" t="b">
        <f t="shared" si="34"/>
        <v>0</v>
      </c>
      <c r="BJ84" s="1">
        <f t="shared" si="35"/>
        <v>0</v>
      </c>
      <c r="BK84" s="1">
        <f t="shared" si="36"/>
        <v>0</v>
      </c>
      <c r="BL84" s="1">
        <f t="shared" si="37"/>
        <v>0</v>
      </c>
      <c r="BM84" s="1">
        <f t="shared" si="38"/>
        <v>0</v>
      </c>
    </row>
    <row r="85" spans="2:65" x14ac:dyDescent="0.3">
      <c r="B85" s="5"/>
      <c r="F85" s="53" t="str">
        <f>AG62</f>
        <v>oo</v>
      </c>
      <c r="G85" s="53"/>
      <c r="H85" s="53"/>
      <c r="I85" s="53"/>
      <c r="J85" s="28"/>
      <c r="K85" s="28"/>
      <c r="L85" s="53" t="str">
        <f>AG66</f>
        <v>ss</v>
      </c>
      <c r="M85" s="53"/>
      <c r="N85" s="53"/>
      <c r="O85" s="53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7"/>
      <c r="AV85" s="1">
        <f t="shared" si="23"/>
        <v>0</v>
      </c>
      <c r="AW85" s="1">
        <f t="shared" si="24"/>
        <v>0</v>
      </c>
      <c r="AX85" s="1">
        <f>IF(J85="",0,IF(J85&gt;K85,Equipes!$J$30,IF('2 POULES DE 10'!J85='2 POULES DE 10'!K85,Equipes!$J$32,IF('2 POULES DE 10'!J85&lt;'2 POULES DE 10'!K85,Equipes!$J$34))))</f>
        <v>0</v>
      </c>
      <c r="AY85" s="1">
        <f>IF(K85="",0,IF(K85&gt;J85,Equipes!$J$30,IF('2 POULES DE 10'!K85='2 POULES DE 10'!J85,Equipes!$J$32,IF('2 POULES DE 10'!K85&lt;'2 POULES DE 10'!J85,Equipes!$J$34))))</f>
        <v>0</v>
      </c>
      <c r="AZ85" s="1">
        <f t="shared" si="25"/>
        <v>0</v>
      </c>
      <c r="BA85" s="1">
        <f t="shared" si="26"/>
        <v>0</v>
      </c>
      <c r="BB85" s="1">
        <f t="shared" si="27"/>
        <v>0</v>
      </c>
      <c r="BC85" s="1">
        <f t="shared" si="28"/>
        <v>0</v>
      </c>
      <c r="BD85" s="1" t="b">
        <f t="shared" si="29"/>
        <v>0</v>
      </c>
      <c r="BE85" s="1" t="b">
        <f t="shared" si="30"/>
        <v>0</v>
      </c>
      <c r="BF85" s="1" t="b">
        <f t="shared" si="31"/>
        <v>0</v>
      </c>
      <c r="BG85" s="1" t="b">
        <f t="shared" si="32"/>
        <v>0</v>
      </c>
      <c r="BH85" s="1" t="b">
        <f t="shared" si="33"/>
        <v>0</v>
      </c>
      <c r="BI85" s="1" t="b">
        <f t="shared" si="34"/>
        <v>0</v>
      </c>
      <c r="BJ85" s="1">
        <f t="shared" si="35"/>
        <v>0</v>
      </c>
      <c r="BK85" s="1">
        <f t="shared" si="36"/>
        <v>0</v>
      </c>
      <c r="BL85" s="1">
        <f t="shared" si="37"/>
        <v>0</v>
      </c>
      <c r="BM85" s="1">
        <f t="shared" si="38"/>
        <v>0</v>
      </c>
    </row>
    <row r="86" spans="2:65" x14ac:dyDescent="0.3">
      <c r="B86" s="5"/>
      <c r="F86" s="53" t="str">
        <f>AG65</f>
        <v>rr</v>
      </c>
      <c r="G86" s="53"/>
      <c r="H86" s="53"/>
      <c r="I86" s="53"/>
      <c r="J86" s="28"/>
      <c r="K86" s="28"/>
      <c r="L86" s="53" t="str">
        <f>AG63</f>
        <v>pp</v>
      </c>
      <c r="M86" s="53"/>
      <c r="N86" s="53"/>
      <c r="O86" s="53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7"/>
      <c r="AV86" s="1">
        <f t="shared" si="23"/>
        <v>0</v>
      </c>
      <c r="AW86" s="1">
        <f t="shared" si="24"/>
        <v>0</v>
      </c>
      <c r="AX86" s="1">
        <f>IF(J86="",0,IF(J86&gt;K86,Equipes!$J$30,IF('2 POULES DE 10'!J86='2 POULES DE 10'!K86,Equipes!$J$32,IF('2 POULES DE 10'!J86&lt;'2 POULES DE 10'!K86,Equipes!$J$34))))</f>
        <v>0</v>
      </c>
      <c r="AY86" s="1">
        <f>IF(K86="",0,IF(K86&gt;J86,Equipes!$J$30,IF('2 POULES DE 10'!K86='2 POULES DE 10'!J86,Equipes!$J$32,IF('2 POULES DE 10'!K86&lt;'2 POULES DE 10'!J86,Equipes!$J$34))))</f>
        <v>0</v>
      </c>
      <c r="AZ86" s="1">
        <f t="shared" si="25"/>
        <v>0</v>
      </c>
      <c r="BA86" s="1">
        <f t="shared" si="26"/>
        <v>0</v>
      </c>
      <c r="BB86" s="1">
        <f t="shared" si="27"/>
        <v>0</v>
      </c>
      <c r="BC86" s="1">
        <f t="shared" si="28"/>
        <v>0</v>
      </c>
      <c r="BD86" s="1" t="b">
        <f t="shared" si="29"/>
        <v>0</v>
      </c>
      <c r="BE86" s="1" t="b">
        <f t="shared" si="30"/>
        <v>0</v>
      </c>
      <c r="BF86" s="1" t="b">
        <f t="shared" si="31"/>
        <v>0</v>
      </c>
      <c r="BG86" s="1" t="b">
        <f t="shared" si="32"/>
        <v>0</v>
      </c>
      <c r="BH86" s="1" t="b">
        <f t="shared" si="33"/>
        <v>0</v>
      </c>
      <c r="BI86" s="1" t="b">
        <f t="shared" si="34"/>
        <v>0</v>
      </c>
      <c r="BJ86" s="1">
        <f t="shared" si="35"/>
        <v>0</v>
      </c>
      <c r="BK86" s="1">
        <f t="shared" si="36"/>
        <v>0</v>
      </c>
      <c r="BL86" s="1">
        <f t="shared" si="37"/>
        <v>0</v>
      </c>
      <c r="BM86" s="1">
        <f t="shared" si="38"/>
        <v>0</v>
      </c>
    </row>
    <row r="87" spans="2:65" x14ac:dyDescent="0.3">
      <c r="B87" s="5"/>
      <c r="F87" s="53" t="str">
        <f>AG67</f>
        <v>tt</v>
      </c>
      <c r="G87" s="53"/>
      <c r="H87" s="53"/>
      <c r="I87" s="53"/>
      <c r="J87" s="28"/>
      <c r="K87" s="28"/>
      <c r="L87" s="53" t="str">
        <f>AG61</f>
        <v>nn</v>
      </c>
      <c r="M87" s="53"/>
      <c r="N87" s="53"/>
      <c r="O87" s="53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7"/>
      <c r="AV87" s="1">
        <f t="shared" si="23"/>
        <v>0</v>
      </c>
      <c r="AW87" s="1">
        <f t="shared" si="24"/>
        <v>0</v>
      </c>
      <c r="AX87" s="1">
        <f>IF(J87="",0,IF(J87&gt;K87,Equipes!$J$30,IF('2 POULES DE 10'!J87='2 POULES DE 10'!K87,Equipes!$J$32,IF('2 POULES DE 10'!J87&lt;'2 POULES DE 10'!K87,Equipes!$J$34))))</f>
        <v>0</v>
      </c>
      <c r="AY87" s="1">
        <f>IF(K87="",0,IF(K87&gt;J87,Equipes!$J$30,IF('2 POULES DE 10'!K87='2 POULES DE 10'!J87,Equipes!$J$32,IF('2 POULES DE 10'!K87&lt;'2 POULES DE 10'!J87,Equipes!$J$34))))</f>
        <v>0</v>
      </c>
      <c r="AZ87" s="1">
        <f t="shared" si="25"/>
        <v>0</v>
      </c>
      <c r="BA87" s="1">
        <f t="shared" si="26"/>
        <v>0</v>
      </c>
      <c r="BB87" s="1">
        <f t="shared" si="27"/>
        <v>0</v>
      </c>
      <c r="BC87" s="1">
        <f t="shared" si="28"/>
        <v>0</v>
      </c>
      <c r="BD87" s="1" t="b">
        <f t="shared" si="29"/>
        <v>0</v>
      </c>
      <c r="BE87" s="1" t="b">
        <f t="shared" si="30"/>
        <v>0</v>
      </c>
      <c r="BF87" s="1" t="b">
        <f t="shared" si="31"/>
        <v>0</v>
      </c>
      <c r="BG87" s="1" t="b">
        <f t="shared" si="32"/>
        <v>0</v>
      </c>
      <c r="BH87" s="1" t="b">
        <f t="shared" si="33"/>
        <v>0</v>
      </c>
      <c r="BI87" s="1" t="b">
        <f t="shared" si="34"/>
        <v>0</v>
      </c>
      <c r="BJ87" s="1">
        <f t="shared" si="35"/>
        <v>0</v>
      </c>
      <c r="BK87" s="1">
        <f t="shared" si="36"/>
        <v>0</v>
      </c>
      <c r="BL87" s="1">
        <f t="shared" si="37"/>
        <v>0</v>
      </c>
      <c r="BM87" s="1">
        <f t="shared" si="38"/>
        <v>0</v>
      </c>
    </row>
    <row r="88" spans="2:65" x14ac:dyDescent="0.3">
      <c r="B88" s="5"/>
      <c r="F88" s="53" t="str">
        <f>AG59</f>
        <v>ll</v>
      </c>
      <c r="G88" s="53"/>
      <c r="H88" s="53"/>
      <c r="I88" s="53"/>
      <c r="J88" s="28"/>
      <c r="K88" s="28"/>
      <c r="L88" s="53" t="str">
        <f>AG62</f>
        <v>oo</v>
      </c>
      <c r="M88" s="53"/>
      <c r="N88" s="53"/>
      <c r="O88" s="53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7"/>
      <c r="AV88" s="1">
        <f t="shared" si="23"/>
        <v>0</v>
      </c>
      <c r="AW88" s="1">
        <f t="shared" si="24"/>
        <v>0</v>
      </c>
      <c r="AX88" s="1">
        <f>IF(J88="",0,IF(J88&gt;K88,Equipes!$J$30,IF('2 POULES DE 10'!J88='2 POULES DE 10'!K88,Equipes!$J$32,IF('2 POULES DE 10'!J88&lt;'2 POULES DE 10'!K88,Equipes!$J$34))))</f>
        <v>0</v>
      </c>
      <c r="AY88" s="1">
        <f>IF(K88="",0,IF(K88&gt;J88,Equipes!$J$30,IF('2 POULES DE 10'!K88='2 POULES DE 10'!J88,Equipes!$J$32,IF('2 POULES DE 10'!K88&lt;'2 POULES DE 10'!J88,Equipes!$J$34))))</f>
        <v>0</v>
      </c>
      <c r="AZ88" s="1">
        <f t="shared" si="25"/>
        <v>0</v>
      </c>
      <c r="BA88" s="1">
        <f t="shared" si="26"/>
        <v>0</v>
      </c>
      <c r="BB88" s="1">
        <f t="shared" si="27"/>
        <v>0</v>
      </c>
      <c r="BC88" s="1">
        <f t="shared" si="28"/>
        <v>0</v>
      </c>
      <c r="BD88" s="1" t="b">
        <f t="shared" si="29"/>
        <v>0</v>
      </c>
      <c r="BE88" s="1" t="b">
        <f t="shared" si="30"/>
        <v>0</v>
      </c>
      <c r="BF88" s="1" t="b">
        <f t="shared" si="31"/>
        <v>0</v>
      </c>
      <c r="BG88" s="1" t="b">
        <f t="shared" si="32"/>
        <v>0</v>
      </c>
      <c r="BH88" s="1" t="b">
        <f t="shared" si="33"/>
        <v>0</v>
      </c>
      <c r="BI88" s="1" t="b">
        <f t="shared" si="34"/>
        <v>0</v>
      </c>
      <c r="BJ88" s="1">
        <f t="shared" si="35"/>
        <v>0</v>
      </c>
      <c r="BK88" s="1">
        <f t="shared" si="36"/>
        <v>0</v>
      </c>
      <c r="BL88" s="1">
        <f t="shared" si="37"/>
        <v>0</v>
      </c>
      <c r="BM88" s="1">
        <f t="shared" si="38"/>
        <v>0</v>
      </c>
    </row>
    <row r="89" spans="2:65" x14ac:dyDescent="0.3">
      <c r="B89" s="5"/>
      <c r="F89" s="53" t="str">
        <f>AG61</f>
        <v>nn</v>
      </c>
      <c r="G89" s="53"/>
      <c r="H89" s="53"/>
      <c r="I89" s="53"/>
      <c r="J89" s="28"/>
      <c r="K89" s="28"/>
      <c r="L89" s="53" t="str">
        <f>AG60</f>
        <v>mm</v>
      </c>
      <c r="M89" s="53"/>
      <c r="N89" s="53"/>
      <c r="O89" s="53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7"/>
      <c r="AV89" s="1">
        <f t="shared" si="23"/>
        <v>0</v>
      </c>
      <c r="AW89" s="1">
        <f t="shared" si="24"/>
        <v>0</v>
      </c>
      <c r="AX89" s="1">
        <f>IF(J89="",0,IF(J89&gt;K89,Equipes!$J$30,IF('2 POULES DE 10'!J89='2 POULES DE 10'!K89,Equipes!$J$32,IF('2 POULES DE 10'!J89&lt;'2 POULES DE 10'!K89,Equipes!$J$34))))</f>
        <v>0</v>
      </c>
      <c r="AY89" s="1">
        <f>IF(K89="",0,IF(K89&gt;J89,Equipes!$J$30,IF('2 POULES DE 10'!K89='2 POULES DE 10'!J89,Equipes!$J$32,IF('2 POULES DE 10'!K89&lt;'2 POULES DE 10'!J89,Equipes!$J$34))))</f>
        <v>0</v>
      </c>
      <c r="AZ89" s="1">
        <f t="shared" si="25"/>
        <v>0</v>
      </c>
      <c r="BA89" s="1">
        <f t="shared" si="26"/>
        <v>0</v>
      </c>
      <c r="BB89" s="1">
        <f t="shared" si="27"/>
        <v>0</v>
      </c>
      <c r="BC89" s="1">
        <f t="shared" si="28"/>
        <v>0</v>
      </c>
      <c r="BD89" s="1" t="b">
        <f t="shared" si="29"/>
        <v>0</v>
      </c>
      <c r="BE89" s="1" t="b">
        <f t="shared" si="30"/>
        <v>0</v>
      </c>
      <c r="BF89" s="1" t="b">
        <f t="shared" si="31"/>
        <v>0</v>
      </c>
      <c r="BG89" s="1" t="b">
        <f t="shared" si="32"/>
        <v>0</v>
      </c>
      <c r="BH89" s="1" t="b">
        <f t="shared" si="33"/>
        <v>0</v>
      </c>
      <c r="BI89" s="1" t="b">
        <f t="shared" si="34"/>
        <v>0</v>
      </c>
      <c r="BJ89" s="1">
        <f t="shared" si="35"/>
        <v>0</v>
      </c>
      <c r="BK89" s="1">
        <f t="shared" si="36"/>
        <v>0</v>
      </c>
      <c r="BL89" s="1">
        <f t="shared" si="37"/>
        <v>0</v>
      </c>
      <c r="BM89" s="1">
        <f t="shared" si="38"/>
        <v>0</v>
      </c>
    </row>
    <row r="90" spans="2:65" x14ac:dyDescent="0.3">
      <c r="B90" s="5"/>
      <c r="F90" s="53" t="str">
        <f>AG63</f>
        <v>pp</v>
      </c>
      <c r="G90" s="53"/>
      <c r="H90" s="53"/>
      <c r="I90" s="53"/>
      <c r="J90" s="28"/>
      <c r="K90" s="28"/>
      <c r="L90" s="53" t="str">
        <f>AG67</f>
        <v>tt</v>
      </c>
      <c r="M90" s="53"/>
      <c r="N90" s="53"/>
      <c r="O90" s="53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7"/>
      <c r="AV90" s="1">
        <f t="shared" si="23"/>
        <v>0</v>
      </c>
      <c r="AW90" s="1">
        <f t="shared" si="24"/>
        <v>0</v>
      </c>
      <c r="AX90" s="1">
        <f>IF(J90="",0,IF(J90&gt;K90,Equipes!$J$30,IF('2 POULES DE 10'!J90='2 POULES DE 10'!K90,Equipes!$J$32,IF('2 POULES DE 10'!J90&lt;'2 POULES DE 10'!K90,Equipes!$J$34))))</f>
        <v>0</v>
      </c>
      <c r="AY90" s="1">
        <f>IF(K90="",0,IF(K90&gt;J90,Equipes!$J$30,IF('2 POULES DE 10'!K90='2 POULES DE 10'!J90,Equipes!$J$32,IF('2 POULES DE 10'!K90&lt;'2 POULES DE 10'!J90,Equipes!$J$34))))</f>
        <v>0</v>
      </c>
      <c r="AZ90" s="1">
        <f t="shared" si="25"/>
        <v>0</v>
      </c>
      <c r="BA90" s="1">
        <f t="shared" si="26"/>
        <v>0</v>
      </c>
      <c r="BB90" s="1">
        <f t="shared" si="27"/>
        <v>0</v>
      </c>
      <c r="BC90" s="1">
        <f t="shared" si="28"/>
        <v>0</v>
      </c>
      <c r="BD90" s="1" t="b">
        <f t="shared" si="29"/>
        <v>0</v>
      </c>
      <c r="BE90" s="1" t="b">
        <f t="shared" si="30"/>
        <v>0</v>
      </c>
      <c r="BF90" s="1" t="b">
        <f t="shared" si="31"/>
        <v>0</v>
      </c>
      <c r="BG90" s="1" t="b">
        <f t="shared" si="32"/>
        <v>0</v>
      </c>
      <c r="BH90" s="1" t="b">
        <f t="shared" si="33"/>
        <v>0</v>
      </c>
      <c r="BI90" s="1" t="b">
        <f t="shared" si="34"/>
        <v>0</v>
      </c>
      <c r="BJ90" s="1">
        <f t="shared" si="35"/>
        <v>0</v>
      </c>
      <c r="BK90" s="1">
        <f t="shared" si="36"/>
        <v>0</v>
      </c>
      <c r="BL90" s="1">
        <f t="shared" si="37"/>
        <v>0</v>
      </c>
      <c r="BM90" s="1">
        <f t="shared" si="38"/>
        <v>0</v>
      </c>
    </row>
    <row r="91" spans="2:65" x14ac:dyDescent="0.3">
      <c r="B91" s="5"/>
      <c r="F91" s="53" t="str">
        <f>AG65</f>
        <v>rr</v>
      </c>
      <c r="G91" s="53"/>
      <c r="H91" s="53"/>
      <c r="I91" s="53"/>
      <c r="J91" s="28"/>
      <c r="K91" s="28"/>
      <c r="L91" s="53" t="str">
        <f>AG58</f>
        <v>kk</v>
      </c>
      <c r="M91" s="53"/>
      <c r="N91" s="53"/>
      <c r="O91" s="53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7"/>
      <c r="AV91" s="1">
        <f t="shared" si="23"/>
        <v>0</v>
      </c>
      <c r="AW91" s="1">
        <f t="shared" si="24"/>
        <v>0</v>
      </c>
      <c r="AX91" s="1">
        <f>IF(J91="",0,IF(J91&gt;K91,Equipes!$J$30,IF('2 POULES DE 10'!J91='2 POULES DE 10'!K91,Equipes!$J$32,IF('2 POULES DE 10'!J91&lt;'2 POULES DE 10'!K91,Equipes!$J$34))))</f>
        <v>0</v>
      </c>
      <c r="AY91" s="1">
        <f>IF(K91="",0,IF(K91&gt;J91,Equipes!$J$30,IF('2 POULES DE 10'!K91='2 POULES DE 10'!J91,Equipes!$J$32,IF('2 POULES DE 10'!K91&lt;'2 POULES DE 10'!J91,Equipes!$J$34))))</f>
        <v>0</v>
      </c>
      <c r="AZ91" s="1">
        <f t="shared" si="25"/>
        <v>0</v>
      </c>
      <c r="BA91" s="1">
        <f t="shared" si="26"/>
        <v>0</v>
      </c>
      <c r="BB91" s="1">
        <f t="shared" si="27"/>
        <v>0</v>
      </c>
      <c r="BC91" s="1">
        <f t="shared" si="28"/>
        <v>0</v>
      </c>
      <c r="BD91" s="1" t="b">
        <f t="shared" si="29"/>
        <v>0</v>
      </c>
      <c r="BE91" s="1" t="b">
        <f t="shared" si="30"/>
        <v>0</v>
      </c>
      <c r="BF91" s="1" t="b">
        <f t="shared" si="31"/>
        <v>0</v>
      </c>
      <c r="BG91" s="1" t="b">
        <f t="shared" si="32"/>
        <v>0</v>
      </c>
      <c r="BH91" s="1" t="b">
        <f t="shared" si="33"/>
        <v>0</v>
      </c>
      <c r="BI91" s="1" t="b">
        <f t="shared" si="34"/>
        <v>0</v>
      </c>
      <c r="BJ91" s="1">
        <f t="shared" si="35"/>
        <v>0</v>
      </c>
      <c r="BK91" s="1">
        <f t="shared" si="36"/>
        <v>0</v>
      </c>
      <c r="BL91" s="1">
        <f t="shared" si="37"/>
        <v>0</v>
      </c>
      <c r="BM91" s="1">
        <f t="shared" si="38"/>
        <v>0</v>
      </c>
    </row>
    <row r="92" spans="2:65" x14ac:dyDescent="0.3">
      <c r="B92" s="5"/>
      <c r="F92" s="53" t="str">
        <f>AG66</f>
        <v>ss</v>
      </c>
      <c r="G92" s="53"/>
      <c r="H92" s="53"/>
      <c r="I92" s="53"/>
      <c r="J92" s="28"/>
      <c r="K92" s="28"/>
      <c r="L92" s="53" t="str">
        <f>AG64</f>
        <v>qq</v>
      </c>
      <c r="M92" s="53"/>
      <c r="N92" s="53"/>
      <c r="O92" s="53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7"/>
      <c r="AV92" s="1">
        <f t="shared" si="23"/>
        <v>0</v>
      </c>
      <c r="AW92" s="1">
        <f t="shared" si="24"/>
        <v>0</v>
      </c>
      <c r="AX92" s="1">
        <f>IF(J92="",0,IF(J92&gt;K92,Equipes!$J$30,IF('2 POULES DE 10'!J92='2 POULES DE 10'!K92,Equipes!$J$32,IF('2 POULES DE 10'!J92&lt;'2 POULES DE 10'!K92,Equipes!$J$34))))</f>
        <v>0</v>
      </c>
      <c r="AY92" s="1">
        <f>IF(K92="",0,IF(K92&gt;J92,Equipes!$J$30,IF('2 POULES DE 10'!K92='2 POULES DE 10'!J92,Equipes!$J$32,IF('2 POULES DE 10'!K92&lt;'2 POULES DE 10'!J92,Equipes!$J$34))))</f>
        <v>0</v>
      </c>
      <c r="AZ92" s="1">
        <f t="shared" si="25"/>
        <v>0</v>
      </c>
      <c r="BA92" s="1">
        <f t="shared" si="26"/>
        <v>0</v>
      </c>
      <c r="BB92" s="1">
        <f t="shared" si="27"/>
        <v>0</v>
      </c>
      <c r="BC92" s="1">
        <f t="shared" si="28"/>
        <v>0</v>
      </c>
      <c r="BD92" s="1" t="b">
        <f t="shared" si="29"/>
        <v>0</v>
      </c>
      <c r="BE92" s="1" t="b">
        <f t="shared" si="30"/>
        <v>0</v>
      </c>
      <c r="BF92" s="1" t="b">
        <f t="shared" si="31"/>
        <v>0</v>
      </c>
      <c r="BG92" s="1" t="b">
        <f t="shared" si="32"/>
        <v>0</v>
      </c>
      <c r="BH92" s="1" t="b">
        <f t="shared" si="33"/>
        <v>0</v>
      </c>
      <c r="BI92" s="1" t="b">
        <f t="shared" si="34"/>
        <v>0</v>
      </c>
      <c r="BJ92" s="1">
        <f t="shared" si="35"/>
        <v>0</v>
      </c>
      <c r="BK92" s="1">
        <f t="shared" si="36"/>
        <v>0</v>
      </c>
      <c r="BL92" s="1">
        <f t="shared" si="37"/>
        <v>0</v>
      </c>
      <c r="BM92" s="1">
        <f t="shared" si="38"/>
        <v>0</v>
      </c>
    </row>
    <row r="93" spans="2:65" x14ac:dyDescent="0.3">
      <c r="B93" s="5"/>
      <c r="F93" s="53" t="str">
        <f>AG58</f>
        <v>kk</v>
      </c>
      <c r="G93" s="53"/>
      <c r="H93" s="53"/>
      <c r="I93" s="53"/>
      <c r="J93" s="28"/>
      <c r="K93" s="28"/>
      <c r="L93" s="53" t="str">
        <f>AG66</f>
        <v>ss</v>
      </c>
      <c r="M93" s="53"/>
      <c r="N93" s="53"/>
      <c r="O93" s="53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7"/>
      <c r="AV93" s="1">
        <f t="shared" si="23"/>
        <v>0</v>
      </c>
      <c r="AW93" s="1">
        <f t="shared" si="24"/>
        <v>0</v>
      </c>
      <c r="AX93" s="1">
        <f>IF(J93="",0,IF(J93&gt;K93,Equipes!$J$30,IF('2 POULES DE 10'!J93='2 POULES DE 10'!K93,Equipes!$J$32,IF('2 POULES DE 10'!J93&lt;'2 POULES DE 10'!K93,Equipes!$J$34))))</f>
        <v>0</v>
      </c>
      <c r="AY93" s="1">
        <f>IF(K93="",0,IF(K93&gt;J93,Equipes!$J$30,IF('2 POULES DE 10'!K93='2 POULES DE 10'!J93,Equipes!$J$32,IF('2 POULES DE 10'!K93&lt;'2 POULES DE 10'!J93,Equipes!$J$34))))</f>
        <v>0</v>
      </c>
      <c r="AZ93" s="1">
        <f t="shared" si="25"/>
        <v>0</v>
      </c>
      <c r="BA93" s="1">
        <f t="shared" si="26"/>
        <v>0</v>
      </c>
      <c r="BB93" s="1">
        <f t="shared" si="27"/>
        <v>0</v>
      </c>
      <c r="BC93" s="1">
        <f t="shared" si="28"/>
        <v>0</v>
      </c>
      <c r="BD93" s="1" t="b">
        <f t="shared" si="29"/>
        <v>0</v>
      </c>
      <c r="BE93" s="1" t="b">
        <f t="shared" si="30"/>
        <v>0</v>
      </c>
      <c r="BF93" s="1" t="b">
        <f t="shared" si="31"/>
        <v>0</v>
      </c>
      <c r="BG93" s="1" t="b">
        <f t="shared" si="32"/>
        <v>0</v>
      </c>
      <c r="BH93" s="1" t="b">
        <f t="shared" si="33"/>
        <v>0</v>
      </c>
      <c r="BI93" s="1" t="b">
        <f t="shared" si="34"/>
        <v>0</v>
      </c>
      <c r="BJ93" s="1">
        <f t="shared" si="35"/>
        <v>0</v>
      </c>
      <c r="BK93" s="1">
        <f t="shared" si="36"/>
        <v>0</v>
      </c>
      <c r="BL93" s="1">
        <f t="shared" si="37"/>
        <v>0</v>
      </c>
      <c r="BM93" s="1">
        <f t="shared" si="38"/>
        <v>0</v>
      </c>
    </row>
    <row r="94" spans="2:65" x14ac:dyDescent="0.3">
      <c r="B94" s="5"/>
      <c r="F94" s="53" t="str">
        <f>AG60</f>
        <v>mm</v>
      </c>
      <c r="G94" s="53"/>
      <c r="H94" s="53"/>
      <c r="I94" s="53"/>
      <c r="J94" s="28"/>
      <c r="K94" s="28"/>
      <c r="L94" s="53" t="str">
        <f>AG63</f>
        <v>pp</v>
      </c>
      <c r="M94" s="53"/>
      <c r="N94" s="53"/>
      <c r="O94" s="53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7"/>
      <c r="AV94" s="1">
        <f t="shared" si="23"/>
        <v>0</v>
      </c>
      <c r="AW94" s="1">
        <f t="shared" si="24"/>
        <v>0</v>
      </c>
      <c r="AX94" s="1">
        <f>IF(J94="",0,IF(J94&gt;K94,Equipes!$J$30,IF('2 POULES DE 10'!J94='2 POULES DE 10'!K94,Equipes!$J$32,IF('2 POULES DE 10'!J94&lt;'2 POULES DE 10'!K94,Equipes!$J$34))))</f>
        <v>0</v>
      </c>
      <c r="AY94" s="1">
        <f>IF(K94="",0,IF(K94&gt;J94,Equipes!$J$30,IF('2 POULES DE 10'!K94='2 POULES DE 10'!J94,Equipes!$J$32,IF('2 POULES DE 10'!K94&lt;'2 POULES DE 10'!J94,Equipes!$J$34))))</f>
        <v>0</v>
      </c>
      <c r="AZ94" s="1">
        <f t="shared" si="25"/>
        <v>0</v>
      </c>
      <c r="BA94" s="1">
        <f t="shared" si="26"/>
        <v>0</v>
      </c>
      <c r="BB94" s="1">
        <f t="shared" si="27"/>
        <v>0</v>
      </c>
      <c r="BC94" s="1">
        <f t="shared" si="28"/>
        <v>0</v>
      </c>
      <c r="BD94" s="1" t="b">
        <f t="shared" si="29"/>
        <v>0</v>
      </c>
      <c r="BE94" s="1" t="b">
        <f t="shared" si="30"/>
        <v>0</v>
      </c>
      <c r="BF94" s="1" t="b">
        <f t="shared" si="31"/>
        <v>0</v>
      </c>
      <c r="BG94" s="1" t="b">
        <f t="shared" si="32"/>
        <v>0</v>
      </c>
      <c r="BH94" s="1" t="b">
        <f t="shared" si="33"/>
        <v>0</v>
      </c>
      <c r="BI94" s="1" t="b">
        <f t="shared" si="34"/>
        <v>0</v>
      </c>
      <c r="BJ94" s="1">
        <f t="shared" si="35"/>
        <v>0</v>
      </c>
      <c r="BK94" s="1">
        <f t="shared" si="36"/>
        <v>0</v>
      </c>
      <c r="BL94" s="1">
        <f t="shared" si="37"/>
        <v>0</v>
      </c>
      <c r="BM94" s="1">
        <f t="shared" si="38"/>
        <v>0</v>
      </c>
    </row>
    <row r="95" spans="2:65" x14ac:dyDescent="0.3">
      <c r="B95" s="5"/>
      <c r="F95" s="53" t="str">
        <f>AG62</f>
        <v>oo</v>
      </c>
      <c r="G95" s="53"/>
      <c r="H95" s="53"/>
      <c r="I95" s="53"/>
      <c r="J95" s="28"/>
      <c r="K95" s="28"/>
      <c r="L95" s="53" t="str">
        <f>AG61</f>
        <v>nn</v>
      </c>
      <c r="M95" s="53"/>
      <c r="N95" s="53"/>
      <c r="O95" s="53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7"/>
      <c r="AV95" s="1">
        <f t="shared" si="23"/>
        <v>0</v>
      </c>
      <c r="AW95" s="1">
        <f t="shared" si="24"/>
        <v>0</v>
      </c>
      <c r="AX95" s="1">
        <f>IF(J95="",0,IF(J95&gt;K95,Equipes!$J$30,IF('2 POULES DE 10'!J95='2 POULES DE 10'!K95,Equipes!$J$32,IF('2 POULES DE 10'!J95&lt;'2 POULES DE 10'!K95,Equipes!$J$34))))</f>
        <v>0</v>
      </c>
      <c r="AY95" s="1">
        <f>IF(K95="",0,IF(K95&gt;J95,Equipes!$J$30,IF('2 POULES DE 10'!K95='2 POULES DE 10'!J95,Equipes!$J$32,IF('2 POULES DE 10'!K95&lt;'2 POULES DE 10'!J95,Equipes!$J$34))))</f>
        <v>0</v>
      </c>
      <c r="AZ95" s="1">
        <f t="shared" si="25"/>
        <v>0</v>
      </c>
      <c r="BA95" s="1">
        <f t="shared" si="26"/>
        <v>0</v>
      </c>
      <c r="BB95" s="1">
        <f t="shared" si="27"/>
        <v>0</v>
      </c>
      <c r="BC95" s="1">
        <f t="shared" si="28"/>
        <v>0</v>
      </c>
      <c r="BD95" s="1" t="b">
        <f t="shared" si="29"/>
        <v>0</v>
      </c>
      <c r="BE95" s="1" t="b">
        <f t="shared" si="30"/>
        <v>0</v>
      </c>
      <c r="BF95" s="1" t="b">
        <f t="shared" si="31"/>
        <v>0</v>
      </c>
      <c r="BG95" s="1" t="b">
        <f t="shared" si="32"/>
        <v>0</v>
      </c>
      <c r="BH95" s="1" t="b">
        <f t="shared" si="33"/>
        <v>0</v>
      </c>
      <c r="BI95" s="1" t="b">
        <f t="shared" si="34"/>
        <v>0</v>
      </c>
      <c r="BJ95" s="1">
        <f t="shared" si="35"/>
        <v>0</v>
      </c>
      <c r="BK95" s="1">
        <f t="shared" si="36"/>
        <v>0</v>
      </c>
      <c r="BL95" s="1">
        <f t="shared" si="37"/>
        <v>0</v>
      </c>
      <c r="BM95" s="1">
        <f t="shared" si="38"/>
        <v>0</v>
      </c>
    </row>
    <row r="96" spans="2:65" x14ac:dyDescent="0.3">
      <c r="B96" s="5"/>
      <c r="F96" s="53" t="str">
        <f>AG64</f>
        <v>qq</v>
      </c>
      <c r="G96" s="53"/>
      <c r="H96" s="53"/>
      <c r="I96" s="53"/>
      <c r="J96" s="28"/>
      <c r="K96" s="28"/>
      <c r="L96" s="53" t="str">
        <f>AG59</f>
        <v>ll</v>
      </c>
      <c r="M96" s="53"/>
      <c r="N96" s="53"/>
      <c r="O96" s="53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7"/>
      <c r="AV96" s="1">
        <f t="shared" si="23"/>
        <v>0</v>
      </c>
      <c r="AW96" s="1">
        <f t="shared" si="24"/>
        <v>0</v>
      </c>
      <c r="AX96" s="1">
        <f>IF(J96="",0,IF(J96&gt;K96,Equipes!$J$30,IF('2 POULES DE 10'!J96='2 POULES DE 10'!K96,Equipes!$J$32,IF('2 POULES DE 10'!J96&lt;'2 POULES DE 10'!K96,Equipes!$J$34))))</f>
        <v>0</v>
      </c>
      <c r="AY96" s="1">
        <f>IF(K96="",0,IF(K96&gt;J96,Equipes!$J$30,IF('2 POULES DE 10'!K96='2 POULES DE 10'!J96,Equipes!$J$32,IF('2 POULES DE 10'!K96&lt;'2 POULES DE 10'!J96,Equipes!$J$34))))</f>
        <v>0</v>
      </c>
      <c r="AZ96" s="1">
        <f t="shared" si="25"/>
        <v>0</v>
      </c>
      <c r="BA96" s="1">
        <f t="shared" si="26"/>
        <v>0</v>
      </c>
      <c r="BB96" s="1">
        <f t="shared" si="27"/>
        <v>0</v>
      </c>
      <c r="BC96" s="1">
        <f t="shared" si="28"/>
        <v>0</v>
      </c>
      <c r="BD96" s="1" t="b">
        <f t="shared" si="29"/>
        <v>0</v>
      </c>
      <c r="BE96" s="1" t="b">
        <f t="shared" si="30"/>
        <v>0</v>
      </c>
      <c r="BF96" s="1" t="b">
        <f t="shared" si="31"/>
        <v>0</v>
      </c>
      <c r="BG96" s="1" t="b">
        <f t="shared" si="32"/>
        <v>0</v>
      </c>
      <c r="BH96" s="1" t="b">
        <f t="shared" si="33"/>
        <v>0</v>
      </c>
      <c r="BI96" s="1" t="b">
        <f t="shared" si="34"/>
        <v>0</v>
      </c>
      <c r="BJ96" s="1">
        <f t="shared" si="35"/>
        <v>0</v>
      </c>
      <c r="BK96" s="1">
        <f t="shared" si="36"/>
        <v>0</v>
      </c>
      <c r="BL96" s="1">
        <f t="shared" si="37"/>
        <v>0</v>
      </c>
      <c r="BM96" s="1">
        <f t="shared" si="38"/>
        <v>0</v>
      </c>
    </row>
    <row r="97" spans="2:65" x14ac:dyDescent="0.3">
      <c r="B97" s="5"/>
      <c r="F97" s="53" t="str">
        <f>AG67</f>
        <v>tt</v>
      </c>
      <c r="G97" s="53"/>
      <c r="H97" s="53"/>
      <c r="I97" s="53"/>
      <c r="J97" s="28"/>
      <c r="K97" s="28"/>
      <c r="L97" s="53" t="str">
        <f>AG65</f>
        <v>rr</v>
      </c>
      <c r="M97" s="53"/>
      <c r="N97" s="53"/>
      <c r="O97" s="53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7"/>
      <c r="AV97" s="1">
        <f t="shared" si="23"/>
        <v>0</v>
      </c>
      <c r="AW97" s="1">
        <f t="shared" si="24"/>
        <v>0</v>
      </c>
      <c r="AX97" s="1">
        <f>IF(J97="",0,IF(J97&gt;K97,Equipes!$J$30,IF('2 POULES DE 10'!J97='2 POULES DE 10'!K97,Equipes!$J$32,IF('2 POULES DE 10'!J97&lt;'2 POULES DE 10'!K97,Equipes!$J$34))))</f>
        <v>0</v>
      </c>
      <c r="AY97" s="1">
        <f>IF(K97="",0,IF(K97&gt;J97,Equipes!$J$30,IF('2 POULES DE 10'!K97='2 POULES DE 10'!J97,Equipes!$J$32,IF('2 POULES DE 10'!K97&lt;'2 POULES DE 10'!J97,Equipes!$J$34))))</f>
        <v>0</v>
      </c>
      <c r="AZ97" s="1">
        <f t="shared" si="25"/>
        <v>0</v>
      </c>
      <c r="BA97" s="1">
        <f t="shared" si="26"/>
        <v>0</v>
      </c>
      <c r="BB97" s="1">
        <f t="shared" si="27"/>
        <v>0</v>
      </c>
      <c r="BC97" s="1">
        <f t="shared" si="28"/>
        <v>0</v>
      </c>
      <c r="BD97" s="1" t="b">
        <f t="shared" si="29"/>
        <v>0</v>
      </c>
      <c r="BE97" s="1" t="b">
        <f t="shared" si="30"/>
        <v>0</v>
      </c>
      <c r="BF97" s="1" t="b">
        <f t="shared" si="31"/>
        <v>0</v>
      </c>
      <c r="BG97" s="1" t="b">
        <f t="shared" si="32"/>
        <v>0</v>
      </c>
      <c r="BH97" s="1" t="b">
        <f t="shared" si="33"/>
        <v>0</v>
      </c>
      <c r="BI97" s="1" t="b">
        <f t="shared" si="34"/>
        <v>0</v>
      </c>
      <c r="BJ97" s="1">
        <f t="shared" si="35"/>
        <v>0</v>
      </c>
      <c r="BK97" s="1">
        <f t="shared" si="36"/>
        <v>0</v>
      </c>
      <c r="BL97" s="1">
        <f t="shared" si="37"/>
        <v>0</v>
      </c>
      <c r="BM97" s="1">
        <f t="shared" si="38"/>
        <v>0</v>
      </c>
    </row>
    <row r="98" spans="2:65" x14ac:dyDescent="0.3">
      <c r="B98" s="5"/>
      <c r="F98" s="53" t="str">
        <f>AG59</f>
        <v>ll</v>
      </c>
      <c r="G98" s="53"/>
      <c r="H98" s="53"/>
      <c r="I98" s="53"/>
      <c r="J98" s="28"/>
      <c r="K98" s="28"/>
      <c r="L98" s="53" t="str">
        <f>AG66</f>
        <v>ss</v>
      </c>
      <c r="M98" s="53"/>
      <c r="N98" s="53"/>
      <c r="O98" s="53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7"/>
      <c r="AV98" s="1">
        <f t="shared" si="23"/>
        <v>0</v>
      </c>
      <c r="AW98" s="1">
        <f t="shared" si="24"/>
        <v>0</v>
      </c>
      <c r="AX98" s="1">
        <f>IF(J98="",0,IF(J98&gt;K98,Equipes!$J$30,IF('2 POULES DE 10'!J98='2 POULES DE 10'!K98,Equipes!$J$32,IF('2 POULES DE 10'!J98&lt;'2 POULES DE 10'!K98,Equipes!$J$34))))</f>
        <v>0</v>
      </c>
      <c r="AY98" s="1">
        <f>IF(K98="",0,IF(K98&gt;J98,Equipes!$J$30,IF('2 POULES DE 10'!K98='2 POULES DE 10'!J98,Equipes!$J$32,IF('2 POULES DE 10'!K98&lt;'2 POULES DE 10'!J98,Equipes!$J$34))))</f>
        <v>0</v>
      </c>
      <c r="AZ98" s="1">
        <f t="shared" si="25"/>
        <v>0</v>
      </c>
      <c r="BA98" s="1">
        <f t="shared" si="26"/>
        <v>0</v>
      </c>
      <c r="BB98" s="1">
        <f t="shared" si="27"/>
        <v>0</v>
      </c>
      <c r="BC98" s="1">
        <f t="shared" si="28"/>
        <v>0</v>
      </c>
      <c r="BD98" s="1" t="b">
        <f t="shared" si="29"/>
        <v>0</v>
      </c>
      <c r="BE98" s="1" t="b">
        <f t="shared" si="30"/>
        <v>0</v>
      </c>
      <c r="BF98" s="1" t="b">
        <f t="shared" si="31"/>
        <v>0</v>
      </c>
      <c r="BG98" s="1" t="b">
        <f t="shared" si="32"/>
        <v>0</v>
      </c>
      <c r="BH98" s="1" t="b">
        <f t="shared" si="33"/>
        <v>0</v>
      </c>
      <c r="BI98" s="1" t="b">
        <f t="shared" si="34"/>
        <v>0</v>
      </c>
      <c r="BJ98" s="1">
        <f t="shared" si="35"/>
        <v>0</v>
      </c>
      <c r="BK98" s="1">
        <f t="shared" si="36"/>
        <v>0</v>
      </c>
      <c r="BL98" s="1">
        <f t="shared" si="37"/>
        <v>0</v>
      </c>
      <c r="BM98" s="1">
        <f t="shared" si="38"/>
        <v>0</v>
      </c>
    </row>
    <row r="99" spans="2:65" x14ac:dyDescent="0.3">
      <c r="B99" s="5"/>
      <c r="F99" s="53" t="str">
        <f>AG61</f>
        <v>nn</v>
      </c>
      <c r="G99" s="53"/>
      <c r="H99" s="53"/>
      <c r="I99" s="53"/>
      <c r="J99" s="28"/>
      <c r="K99" s="28"/>
      <c r="L99" s="53" t="str">
        <f>AG64</f>
        <v>qq</v>
      </c>
      <c r="M99" s="53"/>
      <c r="N99" s="53"/>
      <c r="O99" s="53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7"/>
      <c r="AV99" s="1">
        <f t="shared" si="23"/>
        <v>0</v>
      </c>
      <c r="AW99" s="1">
        <f t="shared" si="24"/>
        <v>0</v>
      </c>
      <c r="AX99" s="1">
        <f>IF(J99="",0,IF(J99&gt;K99,Equipes!$J$30,IF('2 POULES DE 10'!J99='2 POULES DE 10'!K99,Equipes!$J$32,IF('2 POULES DE 10'!J99&lt;'2 POULES DE 10'!K99,Equipes!$J$34))))</f>
        <v>0</v>
      </c>
      <c r="AY99" s="1">
        <f>IF(K99="",0,IF(K99&gt;J99,Equipes!$J$30,IF('2 POULES DE 10'!K99='2 POULES DE 10'!J99,Equipes!$J$32,IF('2 POULES DE 10'!K99&lt;'2 POULES DE 10'!J99,Equipes!$J$34))))</f>
        <v>0</v>
      </c>
      <c r="AZ99" s="1">
        <f t="shared" si="25"/>
        <v>0</v>
      </c>
      <c r="BA99" s="1">
        <f t="shared" si="26"/>
        <v>0</v>
      </c>
      <c r="BB99" s="1">
        <f t="shared" si="27"/>
        <v>0</v>
      </c>
      <c r="BC99" s="1">
        <f t="shared" si="28"/>
        <v>0</v>
      </c>
      <c r="BD99" s="1" t="b">
        <f t="shared" si="29"/>
        <v>0</v>
      </c>
      <c r="BE99" s="1" t="b">
        <f t="shared" si="30"/>
        <v>0</v>
      </c>
      <c r="BF99" s="1" t="b">
        <f t="shared" si="31"/>
        <v>0</v>
      </c>
      <c r="BG99" s="1" t="b">
        <f t="shared" si="32"/>
        <v>0</v>
      </c>
      <c r="BH99" s="1" t="b">
        <f t="shared" si="33"/>
        <v>0</v>
      </c>
      <c r="BI99" s="1" t="b">
        <f t="shared" si="34"/>
        <v>0</v>
      </c>
      <c r="BJ99" s="1">
        <f t="shared" si="35"/>
        <v>0</v>
      </c>
      <c r="BK99" s="1">
        <f t="shared" si="36"/>
        <v>0</v>
      </c>
      <c r="BL99" s="1">
        <f t="shared" si="37"/>
        <v>0</v>
      </c>
      <c r="BM99" s="1">
        <f t="shared" si="38"/>
        <v>0</v>
      </c>
    </row>
    <row r="100" spans="2:65" x14ac:dyDescent="0.3">
      <c r="B100" s="5"/>
      <c r="F100" s="53" t="str">
        <f>AG63</f>
        <v>pp</v>
      </c>
      <c r="G100" s="53"/>
      <c r="H100" s="53"/>
      <c r="I100" s="53"/>
      <c r="J100" s="28"/>
      <c r="K100" s="28"/>
      <c r="L100" s="53" t="str">
        <f>AG62</f>
        <v>oo</v>
      </c>
      <c r="M100" s="53"/>
      <c r="N100" s="53"/>
      <c r="O100" s="53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7"/>
      <c r="AV100" s="1">
        <f t="shared" si="23"/>
        <v>0</v>
      </c>
      <c r="AW100" s="1">
        <f t="shared" si="24"/>
        <v>0</v>
      </c>
      <c r="AX100" s="1">
        <f>IF(J100="",0,IF(J100&gt;K100,Equipes!$J$30,IF('2 POULES DE 10'!J100='2 POULES DE 10'!K100,Equipes!$J$32,IF('2 POULES DE 10'!J100&lt;'2 POULES DE 10'!K100,Equipes!$J$34))))</f>
        <v>0</v>
      </c>
      <c r="AY100" s="1">
        <f>IF(K100="",0,IF(K100&gt;J100,Equipes!$J$30,IF('2 POULES DE 10'!K100='2 POULES DE 10'!J100,Equipes!$J$32,IF('2 POULES DE 10'!K100&lt;'2 POULES DE 10'!J100,Equipes!$J$34))))</f>
        <v>0</v>
      </c>
      <c r="AZ100" s="1">
        <f t="shared" si="25"/>
        <v>0</v>
      </c>
      <c r="BA100" s="1">
        <f t="shared" si="26"/>
        <v>0</v>
      </c>
      <c r="BB100" s="1">
        <f t="shared" si="27"/>
        <v>0</v>
      </c>
      <c r="BC100" s="1">
        <f t="shared" si="28"/>
        <v>0</v>
      </c>
      <c r="BD100" s="1" t="b">
        <f t="shared" si="29"/>
        <v>0</v>
      </c>
      <c r="BE100" s="1" t="b">
        <f t="shared" si="30"/>
        <v>0</v>
      </c>
      <c r="BF100" s="1" t="b">
        <f t="shared" si="31"/>
        <v>0</v>
      </c>
      <c r="BG100" s="1" t="b">
        <f t="shared" si="32"/>
        <v>0</v>
      </c>
      <c r="BH100" s="1" t="b">
        <f t="shared" si="33"/>
        <v>0</v>
      </c>
      <c r="BI100" s="1" t="b">
        <f t="shared" si="34"/>
        <v>0</v>
      </c>
      <c r="BJ100" s="1">
        <f t="shared" si="35"/>
        <v>0</v>
      </c>
      <c r="BK100" s="1">
        <f t="shared" si="36"/>
        <v>0</v>
      </c>
      <c r="BL100" s="1">
        <f t="shared" si="37"/>
        <v>0</v>
      </c>
      <c r="BM100" s="1">
        <f t="shared" si="38"/>
        <v>0</v>
      </c>
    </row>
    <row r="101" spans="2:65" x14ac:dyDescent="0.3">
      <c r="B101" s="5"/>
      <c r="F101" s="53" t="str">
        <f>AG65</f>
        <v>rr</v>
      </c>
      <c r="G101" s="53"/>
      <c r="H101" s="53"/>
      <c r="I101" s="53"/>
      <c r="J101" s="28"/>
      <c r="K101" s="28"/>
      <c r="L101" s="53" t="str">
        <f>AG60</f>
        <v>mm</v>
      </c>
      <c r="M101" s="53"/>
      <c r="N101" s="53"/>
      <c r="O101" s="53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7"/>
      <c r="AV101" s="1">
        <f t="shared" si="23"/>
        <v>0</v>
      </c>
      <c r="AW101" s="1">
        <f t="shared" si="24"/>
        <v>0</v>
      </c>
      <c r="AX101" s="1">
        <f>IF(J101="",0,IF(J101&gt;K101,Equipes!$J$30,IF('2 POULES DE 10'!J101='2 POULES DE 10'!K101,Equipes!$J$32,IF('2 POULES DE 10'!J101&lt;'2 POULES DE 10'!K101,Equipes!$J$34))))</f>
        <v>0</v>
      </c>
      <c r="AY101" s="1">
        <f>IF(K101="",0,IF(K101&gt;J101,Equipes!$J$30,IF('2 POULES DE 10'!K101='2 POULES DE 10'!J101,Equipes!$J$32,IF('2 POULES DE 10'!K101&lt;'2 POULES DE 10'!J101,Equipes!$J$34))))</f>
        <v>0</v>
      </c>
      <c r="AZ101" s="1">
        <f t="shared" si="25"/>
        <v>0</v>
      </c>
      <c r="BA101" s="1">
        <f t="shared" si="26"/>
        <v>0</v>
      </c>
      <c r="BB101" s="1">
        <f t="shared" si="27"/>
        <v>0</v>
      </c>
      <c r="BC101" s="1">
        <f t="shared" si="28"/>
        <v>0</v>
      </c>
      <c r="BD101" s="1" t="b">
        <f t="shared" si="29"/>
        <v>0</v>
      </c>
      <c r="BE101" s="1" t="b">
        <f t="shared" si="30"/>
        <v>0</v>
      </c>
      <c r="BF101" s="1" t="b">
        <f t="shared" si="31"/>
        <v>0</v>
      </c>
      <c r="BG101" s="1" t="b">
        <f t="shared" si="32"/>
        <v>0</v>
      </c>
      <c r="BH101" s="1" t="b">
        <f t="shared" si="33"/>
        <v>0</v>
      </c>
      <c r="BI101" s="1" t="b">
        <f t="shared" si="34"/>
        <v>0</v>
      </c>
      <c r="BJ101" s="1">
        <f t="shared" si="35"/>
        <v>0</v>
      </c>
      <c r="BK101" s="1">
        <f t="shared" si="36"/>
        <v>0</v>
      </c>
      <c r="BL101" s="1">
        <f t="shared" si="37"/>
        <v>0</v>
      </c>
      <c r="BM101" s="1">
        <f t="shared" si="38"/>
        <v>0</v>
      </c>
    </row>
    <row r="102" spans="2:65" x14ac:dyDescent="0.3">
      <c r="B102" s="5"/>
      <c r="F102" s="53" t="str">
        <f>AG67</f>
        <v>tt</v>
      </c>
      <c r="G102" s="53"/>
      <c r="H102" s="53"/>
      <c r="I102" s="53"/>
      <c r="J102" s="28"/>
      <c r="K102" s="28"/>
      <c r="L102" s="53" t="str">
        <f>AG58</f>
        <v>kk</v>
      </c>
      <c r="M102" s="53"/>
      <c r="N102" s="53"/>
      <c r="O102" s="53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7"/>
      <c r="AV102" s="1">
        <f t="shared" si="23"/>
        <v>0</v>
      </c>
      <c r="AW102" s="1">
        <f t="shared" si="24"/>
        <v>0</v>
      </c>
      <c r="AX102" s="1">
        <f>IF(J102="",0,IF(J102&gt;K102,Equipes!$J$30,IF('2 POULES DE 10'!J102='2 POULES DE 10'!K102,Equipes!$J$32,IF('2 POULES DE 10'!J102&lt;'2 POULES DE 10'!K102,Equipes!$J$34))))</f>
        <v>0</v>
      </c>
      <c r="AY102" s="1">
        <f>IF(K102="",0,IF(K102&gt;J102,Equipes!$J$30,IF('2 POULES DE 10'!K102='2 POULES DE 10'!J102,Equipes!$J$32,IF('2 POULES DE 10'!K102&lt;'2 POULES DE 10'!J102,Equipes!$J$34))))</f>
        <v>0</v>
      </c>
      <c r="AZ102" s="1">
        <f t="shared" si="25"/>
        <v>0</v>
      </c>
      <c r="BA102" s="1">
        <f t="shared" si="26"/>
        <v>0</v>
      </c>
      <c r="BB102" s="1">
        <f t="shared" si="27"/>
        <v>0</v>
      </c>
      <c r="BC102" s="1">
        <f t="shared" si="28"/>
        <v>0</v>
      </c>
      <c r="BD102" s="1" t="b">
        <f t="shared" si="29"/>
        <v>0</v>
      </c>
      <c r="BE102" s="1" t="b">
        <f t="shared" si="30"/>
        <v>0</v>
      </c>
      <c r="BF102" s="1" t="b">
        <f t="shared" si="31"/>
        <v>0</v>
      </c>
      <c r="BG102" s="1" t="b">
        <f t="shared" si="32"/>
        <v>0</v>
      </c>
      <c r="BH102" s="1" t="b">
        <f t="shared" si="33"/>
        <v>0</v>
      </c>
      <c r="BI102" s="1" t="b">
        <f t="shared" si="34"/>
        <v>0</v>
      </c>
      <c r="BJ102" s="1">
        <f t="shared" si="35"/>
        <v>0</v>
      </c>
      <c r="BK102" s="1">
        <f t="shared" si="36"/>
        <v>0</v>
      </c>
      <c r="BL102" s="1">
        <f t="shared" si="37"/>
        <v>0</v>
      </c>
      <c r="BM102" s="1">
        <f t="shared" si="38"/>
        <v>0</v>
      </c>
    </row>
    <row r="103" spans="2:65" ht="15" thickBot="1" x14ac:dyDescent="0.35">
      <c r="B103" s="7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9"/>
    </row>
  </sheetData>
  <mergeCells count="236">
    <mergeCell ref="Q67:T67"/>
    <mergeCell ref="AG67:AJ67"/>
    <mergeCell ref="Q68:AD103"/>
    <mergeCell ref="F102:I102"/>
    <mergeCell ref="L102:O102"/>
    <mergeCell ref="F98:I98"/>
    <mergeCell ref="L98:O98"/>
    <mergeCell ref="F99:I99"/>
    <mergeCell ref="L99:O99"/>
    <mergeCell ref="F100:I100"/>
    <mergeCell ref="L100:O100"/>
    <mergeCell ref="F101:I101"/>
    <mergeCell ref="L101:O101"/>
    <mergeCell ref="C55:P56"/>
    <mergeCell ref="F93:I93"/>
    <mergeCell ref="L93:O93"/>
    <mergeCell ref="F94:I94"/>
    <mergeCell ref="L94:O94"/>
    <mergeCell ref="F95:I95"/>
    <mergeCell ref="L95:O95"/>
    <mergeCell ref="F96:I96"/>
    <mergeCell ref="L96:O96"/>
    <mergeCell ref="F97:I97"/>
    <mergeCell ref="L97:O97"/>
    <mergeCell ref="F88:I88"/>
    <mergeCell ref="L88:O88"/>
    <mergeCell ref="F89:I89"/>
    <mergeCell ref="L89:O89"/>
    <mergeCell ref="F90:I90"/>
    <mergeCell ref="L90:O90"/>
    <mergeCell ref="F91:I91"/>
    <mergeCell ref="L91:O91"/>
    <mergeCell ref="F92:I92"/>
    <mergeCell ref="L92:O92"/>
    <mergeCell ref="F83:I83"/>
    <mergeCell ref="L83:O83"/>
    <mergeCell ref="F84:I84"/>
    <mergeCell ref="L84:O84"/>
    <mergeCell ref="F85:I85"/>
    <mergeCell ref="L85:O85"/>
    <mergeCell ref="F86:I86"/>
    <mergeCell ref="L86:O86"/>
    <mergeCell ref="F87:I87"/>
    <mergeCell ref="L87:O87"/>
    <mergeCell ref="L78:O78"/>
    <mergeCell ref="F79:I79"/>
    <mergeCell ref="L79:O79"/>
    <mergeCell ref="F80:I80"/>
    <mergeCell ref="L80:O80"/>
    <mergeCell ref="F81:I81"/>
    <mergeCell ref="L81:O81"/>
    <mergeCell ref="F82:I82"/>
    <mergeCell ref="L82:O82"/>
    <mergeCell ref="F67:I67"/>
    <mergeCell ref="L67:O67"/>
    <mergeCell ref="F68:I68"/>
    <mergeCell ref="L68:O68"/>
    <mergeCell ref="F69:I69"/>
    <mergeCell ref="L69:O69"/>
    <mergeCell ref="F70:I70"/>
    <mergeCell ref="L70:O70"/>
    <mergeCell ref="F71:I71"/>
    <mergeCell ref="L71:O71"/>
    <mergeCell ref="F72:I72"/>
    <mergeCell ref="L72:O72"/>
    <mergeCell ref="F73:I73"/>
    <mergeCell ref="L73:O73"/>
    <mergeCell ref="F74:I74"/>
    <mergeCell ref="L74:O74"/>
    <mergeCell ref="F75:I75"/>
    <mergeCell ref="L75:O75"/>
    <mergeCell ref="F76:I76"/>
    <mergeCell ref="L76:O76"/>
    <mergeCell ref="F77:I77"/>
    <mergeCell ref="L77:O77"/>
    <mergeCell ref="F78:I78"/>
    <mergeCell ref="F64:I64"/>
    <mergeCell ref="L64:O64"/>
    <mergeCell ref="Q64:T64"/>
    <mergeCell ref="AG64:AJ64"/>
    <mergeCell ref="F65:I65"/>
    <mergeCell ref="L65:O65"/>
    <mergeCell ref="Q65:T65"/>
    <mergeCell ref="AG65:AJ65"/>
    <mergeCell ref="F66:I66"/>
    <mergeCell ref="L66:O66"/>
    <mergeCell ref="Q66:T66"/>
    <mergeCell ref="AG66:AJ66"/>
    <mergeCell ref="F61:I61"/>
    <mergeCell ref="L61:O61"/>
    <mergeCell ref="Q61:T61"/>
    <mergeCell ref="AG61:AJ61"/>
    <mergeCell ref="F62:I62"/>
    <mergeCell ref="L62:O62"/>
    <mergeCell ref="Q62:T62"/>
    <mergeCell ref="AG62:AJ62"/>
    <mergeCell ref="F63:I63"/>
    <mergeCell ref="L63:O63"/>
    <mergeCell ref="Q63:T63"/>
    <mergeCell ref="AG63:AJ63"/>
    <mergeCell ref="F58:I58"/>
    <mergeCell ref="L58:O58"/>
    <mergeCell ref="Q58:T58"/>
    <mergeCell ref="AG58:AJ58"/>
    <mergeCell ref="F59:I59"/>
    <mergeCell ref="L59:O59"/>
    <mergeCell ref="Q59:T59"/>
    <mergeCell ref="AG59:AJ59"/>
    <mergeCell ref="F60:I60"/>
    <mergeCell ref="L60:O60"/>
    <mergeCell ref="Q60:T60"/>
    <mergeCell ref="AG60:AJ60"/>
    <mergeCell ref="F57:I57"/>
    <mergeCell ref="L57:O57"/>
    <mergeCell ref="Q57:T57"/>
    <mergeCell ref="AG57:AJ57"/>
    <mergeCell ref="Q55:AC56"/>
    <mergeCell ref="AG55:AS56"/>
    <mergeCell ref="C3:P4"/>
    <mergeCell ref="Q3:AC4"/>
    <mergeCell ref="F5:I5"/>
    <mergeCell ref="L5:O5"/>
    <mergeCell ref="Q5:T5"/>
    <mergeCell ref="F6:I6"/>
    <mergeCell ref="L6:O6"/>
    <mergeCell ref="F16:I16"/>
    <mergeCell ref="F17:I17"/>
    <mergeCell ref="F18:I18"/>
    <mergeCell ref="F19:I19"/>
    <mergeCell ref="F20:I20"/>
    <mergeCell ref="F21:I21"/>
    <mergeCell ref="F50:I50"/>
    <mergeCell ref="F7:I7"/>
    <mergeCell ref="F8:I8"/>
    <mergeCell ref="F9:I9"/>
    <mergeCell ref="F10:I10"/>
    <mergeCell ref="F11:I11"/>
    <mergeCell ref="F12:I12"/>
    <mergeCell ref="F13:I13"/>
    <mergeCell ref="F14:I14"/>
    <mergeCell ref="F15:I15"/>
    <mergeCell ref="F30:I30"/>
    <mergeCell ref="F31:I31"/>
    <mergeCell ref="F32:I32"/>
    <mergeCell ref="F33:I33"/>
    <mergeCell ref="F22:I22"/>
    <mergeCell ref="F23:I23"/>
    <mergeCell ref="F24:I24"/>
    <mergeCell ref="F25:I25"/>
    <mergeCell ref="F26:I26"/>
    <mergeCell ref="F27:I27"/>
    <mergeCell ref="F46:I46"/>
    <mergeCell ref="F47:I47"/>
    <mergeCell ref="F48:I48"/>
    <mergeCell ref="F49:I49"/>
    <mergeCell ref="L7:O7"/>
    <mergeCell ref="L8:O8"/>
    <mergeCell ref="L9:O9"/>
    <mergeCell ref="L10:O10"/>
    <mergeCell ref="L11:O11"/>
    <mergeCell ref="L12:O12"/>
    <mergeCell ref="F40:I40"/>
    <mergeCell ref="F41:I41"/>
    <mergeCell ref="F42:I42"/>
    <mergeCell ref="F43:I43"/>
    <mergeCell ref="F44:I44"/>
    <mergeCell ref="F45:I45"/>
    <mergeCell ref="F34:I34"/>
    <mergeCell ref="F35:I35"/>
    <mergeCell ref="F36:I36"/>
    <mergeCell ref="F37:I37"/>
    <mergeCell ref="F38:I38"/>
    <mergeCell ref="F39:I39"/>
    <mergeCell ref="F28:I28"/>
    <mergeCell ref="F29:I29"/>
    <mergeCell ref="L19:O19"/>
    <mergeCell ref="L20:O20"/>
    <mergeCell ref="L21:O21"/>
    <mergeCell ref="L22:O22"/>
    <mergeCell ref="L23:O23"/>
    <mergeCell ref="L24:O24"/>
    <mergeCell ref="L13:O13"/>
    <mergeCell ref="L14:O14"/>
    <mergeCell ref="L15:O15"/>
    <mergeCell ref="L16:O16"/>
    <mergeCell ref="L17:O17"/>
    <mergeCell ref="L18:O18"/>
    <mergeCell ref="L33:O33"/>
    <mergeCell ref="L34:O34"/>
    <mergeCell ref="L35:O35"/>
    <mergeCell ref="L36:O36"/>
    <mergeCell ref="L25:O25"/>
    <mergeCell ref="L26:O26"/>
    <mergeCell ref="L27:O27"/>
    <mergeCell ref="L28:O28"/>
    <mergeCell ref="L29:O29"/>
    <mergeCell ref="L30:O30"/>
    <mergeCell ref="L49:O49"/>
    <mergeCell ref="L50:O50"/>
    <mergeCell ref="Q6:T6"/>
    <mergeCell ref="Q7:T7"/>
    <mergeCell ref="Q8:T8"/>
    <mergeCell ref="Q9:T9"/>
    <mergeCell ref="Q10:T10"/>
    <mergeCell ref="Q11:T11"/>
    <mergeCell ref="Q12:T12"/>
    <mergeCell ref="Q13:T13"/>
    <mergeCell ref="L43:O43"/>
    <mergeCell ref="L44:O44"/>
    <mergeCell ref="L45:O45"/>
    <mergeCell ref="L46:O46"/>
    <mergeCell ref="L47:O47"/>
    <mergeCell ref="L48:O48"/>
    <mergeCell ref="L37:O37"/>
    <mergeCell ref="L38:O38"/>
    <mergeCell ref="L39:O39"/>
    <mergeCell ref="L40:O40"/>
    <mergeCell ref="L41:O41"/>
    <mergeCell ref="L42:O42"/>
    <mergeCell ref="L31:O31"/>
    <mergeCell ref="L32:O32"/>
    <mergeCell ref="AG11:AJ11"/>
    <mergeCell ref="AG12:AJ12"/>
    <mergeCell ref="AG13:AJ13"/>
    <mergeCell ref="AG14:AJ14"/>
    <mergeCell ref="AG15:AJ15"/>
    <mergeCell ref="Q14:T14"/>
    <mergeCell ref="Q15:T15"/>
    <mergeCell ref="Q16:AD51"/>
    <mergeCell ref="AG3:AS4"/>
    <mergeCell ref="AG5:AJ5"/>
    <mergeCell ref="AG6:AJ6"/>
    <mergeCell ref="AG7:AJ7"/>
    <mergeCell ref="AG8:AJ8"/>
    <mergeCell ref="AG9:AJ9"/>
    <mergeCell ref="AG10:AJ10"/>
  </mergeCells>
  <conditionalFormatting sqref="AC6:AC15">
    <cfRule type="cellIs" dxfId="1" priority="3" operator="lessThan">
      <formula>0</formula>
    </cfRule>
  </conditionalFormatting>
  <conditionalFormatting sqref="AC58:AC67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2 POULES DE 8</vt:lpstr>
      <vt:lpstr>2 POULES DE 9</vt:lpstr>
      <vt:lpstr>2 POULES DE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2023-07-10T20:22:13Z</dcterms:created>
  <dcterms:modified xsi:type="dcterms:W3CDTF">2023-07-11T11:35:17Z</dcterms:modified>
</cp:coreProperties>
</file>