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cra\Pictures\"/>
    </mc:Choice>
  </mc:AlternateContent>
  <xr:revisionPtr revIDLastSave="0" documentId="13_ncr:1_{C2343FC6-1570-4110-8F69-9524E89BAE72}" xr6:coauthVersionLast="47" xr6:coauthVersionMax="47" xr10:uidLastSave="{00000000-0000-0000-0000-000000000000}"/>
  <bookViews>
    <workbookView xWindow="-108" yWindow="-108" windowWidth="23256" windowHeight="12576" activeTab="1" xr2:uid="{DABD626B-F59D-4F4A-81CA-FC58B3C20FF5}"/>
  </bookViews>
  <sheets>
    <sheet name="Equipes" sheetId="2" r:id="rId1"/>
    <sheet name="2 POULES DE 8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42" i="1" l="1"/>
  <c r="AH43" i="1"/>
  <c r="AH44" i="1"/>
  <c r="AH45" i="1"/>
  <c r="L66" i="1" s="1"/>
  <c r="AH46" i="1"/>
  <c r="AH47" i="1"/>
  <c r="AH48" i="1"/>
  <c r="AH41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A68" i="1"/>
  <c r="AZ68" i="1"/>
  <c r="AY68" i="1"/>
  <c r="AX68" i="1"/>
  <c r="BB68" i="1" s="1"/>
  <c r="AW68" i="1"/>
  <c r="BN67" i="1"/>
  <c r="BM67" i="1"/>
  <c r="BL67" i="1"/>
  <c r="BK67" i="1"/>
  <c r="BJ67" i="1"/>
  <c r="BI67" i="1"/>
  <c r="BH67" i="1"/>
  <c r="BG67" i="1"/>
  <c r="BF67" i="1"/>
  <c r="BE67" i="1"/>
  <c r="BD67" i="1"/>
  <c r="BC67" i="1"/>
  <c r="AZ67" i="1"/>
  <c r="AY67" i="1"/>
  <c r="BA67" i="1" s="1"/>
  <c r="AX67" i="1"/>
  <c r="BB67" i="1" s="1"/>
  <c r="AW67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A66" i="1"/>
  <c r="AZ66" i="1"/>
  <c r="AY66" i="1"/>
  <c r="AX66" i="1"/>
  <c r="BB66" i="1" s="1"/>
  <c r="AW66" i="1"/>
  <c r="BN65" i="1"/>
  <c r="BM65" i="1"/>
  <c r="BL65" i="1"/>
  <c r="BK65" i="1"/>
  <c r="BJ65" i="1"/>
  <c r="BI65" i="1"/>
  <c r="BH65" i="1"/>
  <c r="BG65" i="1"/>
  <c r="BF65" i="1"/>
  <c r="BE65" i="1"/>
  <c r="BD65" i="1"/>
  <c r="BC65" i="1"/>
  <c r="AZ65" i="1"/>
  <c r="AY65" i="1"/>
  <c r="BA65" i="1" s="1"/>
  <c r="AX65" i="1"/>
  <c r="BB65" i="1" s="1"/>
  <c r="AW65" i="1"/>
  <c r="BN64" i="1"/>
  <c r="BM64" i="1"/>
  <c r="BL64" i="1"/>
  <c r="BK64" i="1"/>
  <c r="BJ64" i="1"/>
  <c r="BI64" i="1"/>
  <c r="BH64" i="1"/>
  <c r="BG64" i="1"/>
  <c r="BF64" i="1"/>
  <c r="BE64" i="1"/>
  <c r="BD64" i="1"/>
  <c r="BC64" i="1"/>
  <c r="BA64" i="1"/>
  <c r="AZ64" i="1"/>
  <c r="AY64" i="1"/>
  <c r="AX64" i="1"/>
  <c r="BB64" i="1" s="1"/>
  <c r="AW64" i="1"/>
  <c r="BN63" i="1"/>
  <c r="BM63" i="1"/>
  <c r="BL63" i="1"/>
  <c r="BK63" i="1"/>
  <c r="BJ63" i="1"/>
  <c r="BI63" i="1"/>
  <c r="BH63" i="1"/>
  <c r="BG63" i="1"/>
  <c r="BF63" i="1"/>
  <c r="BE63" i="1"/>
  <c r="BD63" i="1"/>
  <c r="BC63" i="1"/>
  <c r="AZ63" i="1"/>
  <c r="AY63" i="1"/>
  <c r="BA63" i="1" s="1"/>
  <c r="AX63" i="1"/>
  <c r="BB63" i="1" s="1"/>
  <c r="AW63" i="1"/>
  <c r="BN62" i="1"/>
  <c r="BM62" i="1"/>
  <c r="BL62" i="1"/>
  <c r="BK62" i="1"/>
  <c r="BJ62" i="1"/>
  <c r="BI62" i="1"/>
  <c r="BH62" i="1"/>
  <c r="BG62" i="1"/>
  <c r="BF62" i="1"/>
  <c r="BE62" i="1"/>
  <c r="BD62" i="1"/>
  <c r="BC62" i="1"/>
  <c r="BA62" i="1"/>
  <c r="AZ62" i="1"/>
  <c r="AY62" i="1"/>
  <c r="AX62" i="1"/>
  <c r="BB62" i="1" s="1"/>
  <c r="AW62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AZ61" i="1"/>
  <c r="AY61" i="1"/>
  <c r="BA61" i="1" s="1"/>
  <c r="AX61" i="1"/>
  <c r="BB61" i="1" s="1"/>
  <c r="AW61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AZ59" i="1"/>
  <c r="AY59" i="1"/>
  <c r="BA59" i="1" s="1"/>
  <c r="AX59" i="1"/>
  <c r="BB59" i="1" s="1"/>
  <c r="AW59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AZ57" i="1"/>
  <c r="AY57" i="1"/>
  <c r="BA57" i="1" s="1"/>
  <c r="AX57" i="1"/>
  <c r="BB57" i="1" s="1"/>
  <c r="AW57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AZ55" i="1"/>
  <c r="AY55" i="1"/>
  <c r="BA55" i="1" s="1"/>
  <c r="AX55" i="1"/>
  <c r="BB55" i="1" s="1"/>
  <c r="AW55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AZ53" i="1"/>
  <c r="AY53" i="1"/>
  <c r="BA53" i="1" s="1"/>
  <c r="AX53" i="1"/>
  <c r="BB53" i="1" s="1"/>
  <c r="AW53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BN51" i="1"/>
  <c r="BM51" i="1"/>
  <c r="BL51" i="1"/>
  <c r="BK51" i="1"/>
  <c r="BJ51" i="1"/>
  <c r="BI51" i="1"/>
  <c r="BH51" i="1"/>
  <c r="BG51" i="1"/>
  <c r="BF51" i="1"/>
  <c r="BE51" i="1"/>
  <c r="BD51" i="1"/>
  <c r="BC51" i="1"/>
  <c r="AZ51" i="1"/>
  <c r="AY51" i="1"/>
  <c r="BA51" i="1" s="1"/>
  <c r="AX51" i="1"/>
  <c r="BB51" i="1" s="1"/>
  <c r="AW51" i="1"/>
  <c r="BN50" i="1"/>
  <c r="BM50" i="1"/>
  <c r="BL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BN49" i="1"/>
  <c r="BM49" i="1"/>
  <c r="BL49" i="1"/>
  <c r="BK49" i="1"/>
  <c r="BJ49" i="1"/>
  <c r="BI49" i="1"/>
  <c r="BH49" i="1"/>
  <c r="BG49" i="1"/>
  <c r="BF49" i="1"/>
  <c r="BE49" i="1"/>
  <c r="BD49" i="1"/>
  <c r="BC49" i="1"/>
  <c r="AZ49" i="1"/>
  <c r="AY49" i="1"/>
  <c r="BA49" i="1" s="1"/>
  <c r="AX49" i="1"/>
  <c r="BB49" i="1" s="1"/>
  <c r="AW49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AZ48" i="1"/>
  <c r="BB48" i="1" s="1"/>
  <c r="AY48" i="1"/>
  <c r="BA48" i="1" s="1"/>
  <c r="AX48" i="1"/>
  <c r="AW48" i="1"/>
  <c r="F48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AZ47" i="1"/>
  <c r="AY47" i="1"/>
  <c r="BA47" i="1" s="1"/>
  <c r="AX47" i="1"/>
  <c r="AW47" i="1"/>
  <c r="L47" i="1"/>
  <c r="BN46" i="1"/>
  <c r="BM46" i="1"/>
  <c r="BL46" i="1"/>
  <c r="BK46" i="1"/>
  <c r="BJ46" i="1"/>
  <c r="BI46" i="1"/>
  <c r="BH46" i="1"/>
  <c r="BG46" i="1"/>
  <c r="BF46" i="1"/>
  <c r="BE46" i="1"/>
  <c r="BD46" i="1"/>
  <c r="BC46" i="1"/>
  <c r="BB46" i="1"/>
  <c r="AZ46" i="1"/>
  <c r="AY46" i="1"/>
  <c r="AX46" i="1"/>
  <c r="AW46" i="1"/>
  <c r="BA46" i="1" s="1"/>
  <c r="BN45" i="1"/>
  <c r="BM45" i="1"/>
  <c r="BL45" i="1"/>
  <c r="BK45" i="1"/>
  <c r="BJ45" i="1"/>
  <c r="BI45" i="1"/>
  <c r="BH45" i="1"/>
  <c r="BG45" i="1"/>
  <c r="BF45" i="1"/>
  <c r="BE45" i="1"/>
  <c r="BD45" i="1"/>
  <c r="BC45" i="1"/>
  <c r="BA45" i="1"/>
  <c r="AZ45" i="1"/>
  <c r="BB45" i="1" s="1"/>
  <c r="AY45" i="1"/>
  <c r="AX45" i="1"/>
  <c r="AW45" i="1"/>
  <c r="BN44" i="1"/>
  <c r="BM44" i="1"/>
  <c r="BL44" i="1"/>
  <c r="BK44" i="1"/>
  <c r="BJ44" i="1"/>
  <c r="BI44" i="1"/>
  <c r="BH44" i="1"/>
  <c r="BG44" i="1"/>
  <c r="BF44" i="1"/>
  <c r="BE44" i="1"/>
  <c r="BD44" i="1"/>
  <c r="BC44" i="1"/>
  <c r="AZ44" i="1"/>
  <c r="BB44" i="1" s="1"/>
  <c r="AY44" i="1"/>
  <c r="BA44" i="1" s="1"/>
  <c r="AX44" i="1"/>
  <c r="AW44" i="1"/>
  <c r="F46" i="1"/>
  <c r="L44" i="1"/>
  <c r="F44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AZ43" i="1"/>
  <c r="AY43" i="1"/>
  <c r="BA43" i="1" s="1"/>
  <c r="AX43" i="1"/>
  <c r="AW43" i="1"/>
  <c r="L43" i="1"/>
  <c r="F43" i="1"/>
  <c r="BN42" i="1"/>
  <c r="BM42" i="1"/>
  <c r="BL42" i="1"/>
  <c r="BK42" i="1"/>
  <c r="BJ42" i="1"/>
  <c r="BI42" i="1"/>
  <c r="BH42" i="1"/>
  <c r="BG42" i="1"/>
  <c r="BF42" i="1"/>
  <c r="BE42" i="1"/>
  <c r="BD42" i="1"/>
  <c r="BC42" i="1"/>
  <c r="BB42" i="1"/>
  <c r="BA42" i="1"/>
  <c r="AZ42" i="1"/>
  <c r="AY42" i="1"/>
  <c r="AX42" i="1"/>
  <c r="AW42" i="1"/>
  <c r="L42" i="1"/>
  <c r="F42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AZ41" i="1"/>
  <c r="BB41" i="1" s="1"/>
  <c r="AY41" i="1"/>
  <c r="BA41" i="1" s="1"/>
  <c r="AX41" i="1"/>
  <c r="AW41" i="1"/>
  <c r="L68" i="1"/>
  <c r="AC13" i="1"/>
  <c r="AY7" i="1"/>
  <c r="BA7" i="1" s="1"/>
  <c r="AZ7" i="1"/>
  <c r="BB7" i="1" s="1"/>
  <c r="BC7" i="1"/>
  <c r="BD7" i="1"/>
  <c r="BE7" i="1"/>
  <c r="BF7" i="1"/>
  <c r="BG7" i="1"/>
  <c r="BH7" i="1"/>
  <c r="BI7" i="1"/>
  <c r="BJ7" i="1"/>
  <c r="BK7" i="1"/>
  <c r="BL7" i="1"/>
  <c r="BM7" i="1"/>
  <c r="BN7" i="1"/>
  <c r="AY8" i="1"/>
  <c r="BA8" i="1" s="1"/>
  <c r="AZ8" i="1"/>
  <c r="BB8" i="1" s="1"/>
  <c r="BC8" i="1"/>
  <c r="BD8" i="1"/>
  <c r="BE8" i="1"/>
  <c r="BF8" i="1"/>
  <c r="BG8" i="1"/>
  <c r="BH8" i="1"/>
  <c r="BI8" i="1"/>
  <c r="BJ8" i="1"/>
  <c r="BK8" i="1"/>
  <c r="BL8" i="1"/>
  <c r="BM8" i="1"/>
  <c r="BN8" i="1"/>
  <c r="AY9" i="1"/>
  <c r="BA9" i="1" s="1"/>
  <c r="AZ9" i="1"/>
  <c r="BB9" i="1" s="1"/>
  <c r="BC9" i="1"/>
  <c r="BD9" i="1"/>
  <c r="BE9" i="1"/>
  <c r="BF9" i="1"/>
  <c r="BG9" i="1"/>
  <c r="BH9" i="1"/>
  <c r="BI9" i="1"/>
  <c r="BJ9" i="1"/>
  <c r="BK9" i="1"/>
  <c r="BL9" i="1"/>
  <c r="BM9" i="1"/>
  <c r="BN9" i="1"/>
  <c r="AY10" i="1"/>
  <c r="BA10" i="1" s="1"/>
  <c r="AZ10" i="1"/>
  <c r="BB10" i="1" s="1"/>
  <c r="BC10" i="1"/>
  <c r="BD10" i="1"/>
  <c r="BE10" i="1"/>
  <c r="BF10" i="1"/>
  <c r="BG10" i="1"/>
  <c r="BH10" i="1"/>
  <c r="BI10" i="1"/>
  <c r="BJ10" i="1"/>
  <c r="BK10" i="1"/>
  <c r="BL10" i="1"/>
  <c r="BM10" i="1"/>
  <c r="BN10" i="1"/>
  <c r="AY11" i="1"/>
  <c r="BA11" i="1" s="1"/>
  <c r="AZ11" i="1"/>
  <c r="BB11" i="1" s="1"/>
  <c r="BC11" i="1"/>
  <c r="BD11" i="1"/>
  <c r="BE11" i="1"/>
  <c r="BF11" i="1"/>
  <c r="BG11" i="1"/>
  <c r="BH11" i="1"/>
  <c r="BI11" i="1"/>
  <c r="BJ11" i="1"/>
  <c r="BK11" i="1"/>
  <c r="BL11" i="1"/>
  <c r="BM11" i="1"/>
  <c r="BN11" i="1"/>
  <c r="AY12" i="1"/>
  <c r="BA12" i="1" s="1"/>
  <c r="AZ12" i="1"/>
  <c r="BB12" i="1" s="1"/>
  <c r="BC12" i="1"/>
  <c r="BD12" i="1"/>
  <c r="BE12" i="1"/>
  <c r="BF12" i="1"/>
  <c r="BG12" i="1"/>
  <c r="BH12" i="1"/>
  <c r="BI12" i="1"/>
  <c r="BJ12" i="1"/>
  <c r="BK12" i="1"/>
  <c r="BL12" i="1"/>
  <c r="BM12" i="1"/>
  <c r="BN12" i="1"/>
  <c r="AY13" i="1"/>
  <c r="BA13" i="1" s="1"/>
  <c r="AZ13" i="1"/>
  <c r="BB13" i="1" s="1"/>
  <c r="BC13" i="1"/>
  <c r="BD13" i="1"/>
  <c r="BE13" i="1"/>
  <c r="BF13" i="1"/>
  <c r="BG13" i="1"/>
  <c r="BH13" i="1"/>
  <c r="BI13" i="1"/>
  <c r="BJ13" i="1"/>
  <c r="BK13" i="1"/>
  <c r="BL13" i="1"/>
  <c r="BM13" i="1"/>
  <c r="BN13" i="1"/>
  <c r="AY14" i="1"/>
  <c r="BA14" i="1" s="1"/>
  <c r="AZ14" i="1"/>
  <c r="BB14" i="1" s="1"/>
  <c r="BC14" i="1"/>
  <c r="BD14" i="1"/>
  <c r="BE14" i="1"/>
  <c r="BF14" i="1"/>
  <c r="BG14" i="1"/>
  <c r="BH14" i="1"/>
  <c r="BI14" i="1"/>
  <c r="BJ14" i="1"/>
  <c r="BK14" i="1"/>
  <c r="BL14" i="1"/>
  <c r="BM14" i="1"/>
  <c r="BN14" i="1"/>
  <c r="AY15" i="1"/>
  <c r="BA15" i="1" s="1"/>
  <c r="AZ15" i="1"/>
  <c r="BB15" i="1" s="1"/>
  <c r="BC15" i="1"/>
  <c r="BD15" i="1"/>
  <c r="BE15" i="1"/>
  <c r="BF15" i="1"/>
  <c r="BG15" i="1"/>
  <c r="BH15" i="1"/>
  <c r="BI15" i="1"/>
  <c r="BJ15" i="1"/>
  <c r="BK15" i="1"/>
  <c r="BL15" i="1"/>
  <c r="BM15" i="1"/>
  <c r="BN15" i="1"/>
  <c r="AY16" i="1"/>
  <c r="BA16" i="1" s="1"/>
  <c r="AZ16" i="1"/>
  <c r="BB16" i="1" s="1"/>
  <c r="BC16" i="1"/>
  <c r="BD16" i="1"/>
  <c r="BE16" i="1"/>
  <c r="BF16" i="1"/>
  <c r="BG16" i="1"/>
  <c r="BH16" i="1"/>
  <c r="BI16" i="1"/>
  <c r="BJ16" i="1"/>
  <c r="BK16" i="1"/>
  <c r="BL16" i="1"/>
  <c r="BM16" i="1"/>
  <c r="BN16" i="1"/>
  <c r="AY17" i="1"/>
  <c r="BA17" i="1" s="1"/>
  <c r="AM7" i="1" s="1"/>
  <c r="AZ17" i="1"/>
  <c r="BB17" i="1" s="1"/>
  <c r="BC17" i="1"/>
  <c r="AN8" i="1" s="1"/>
  <c r="BD17" i="1"/>
  <c r="BE17" i="1"/>
  <c r="AO9" i="1" s="1"/>
  <c r="BF17" i="1"/>
  <c r="BG17" i="1"/>
  <c r="AP10" i="1" s="1"/>
  <c r="BH17" i="1"/>
  <c r="BI17" i="1"/>
  <c r="AQ11" i="1" s="1"/>
  <c r="BJ17" i="1"/>
  <c r="BK17" i="1"/>
  <c r="AR12" i="1" s="1"/>
  <c r="BL17" i="1"/>
  <c r="BM17" i="1"/>
  <c r="BN17" i="1"/>
  <c r="AY18" i="1"/>
  <c r="BA18" i="1" s="1"/>
  <c r="AZ18" i="1"/>
  <c r="BB18" i="1" s="1"/>
  <c r="BC18" i="1"/>
  <c r="BD18" i="1"/>
  <c r="BE18" i="1"/>
  <c r="BF18" i="1"/>
  <c r="BG18" i="1"/>
  <c r="BH18" i="1"/>
  <c r="BI18" i="1"/>
  <c r="BJ18" i="1"/>
  <c r="BK18" i="1"/>
  <c r="BL18" i="1"/>
  <c r="BM18" i="1"/>
  <c r="BN18" i="1"/>
  <c r="AY19" i="1"/>
  <c r="BA19" i="1" s="1"/>
  <c r="AZ19" i="1"/>
  <c r="BB19" i="1" s="1"/>
  <c r="BC19" i="1"/>
  <c r="BD19" i="1"/>
  <c r="BE19" i="1"/>
  <c r="BF19" i="1"/>
  <c r="BG19" i="1"/>
  <c r="BH19" i="1"/>
  <c r="BI19" i="1"/>
  <c r="BJ19" i="1"/>
  <c r="BK19" i="1"/>
  <c r="BL19" i="1"/>
  <c r="BM19" i="1"/>
  <c r="BN19" i="1"/>
  <c r="AY20" i="1"/>
  <c r="BA20" i="1" s="1"/>
  <c r="AZ20" i="1"/>
  <c r="BB20" i="1" s="1"/>
  <c r="BC20" i="1"/>
  <c r="BD20" i="1"/>
  <c r="BE20" i="1"/>
  <c r="BF20" i="1"/>
  <c r="BG20" i="1"/>
  <c r="BH20" i="1"/>
  <c r="BI20" i="1"/>
  <c r="BJ20" i="1"/>
  <c r="BK20" i="1"/>
  <c r="BL20" i="1"/>
  <c r="BM20" i="1"/>
  <c r="BN20" i="1"/>
  <c r="AY21" i="1"/>
  <c r="BA21" i="1" s="1"/>
  <c r="AZ21" i="1"/>
  <c r="BB21" i="1" s="1"/>
  <c r="BC21" i="1"/>
  <c r="BD21" i="1"/>
  <c r="BE21" i="1"/>
  <c r="BF21" i="1"/>
  <c r="BG21" i="1"/>
  <c r="BH21" i="1"/>
  <c r="BI21" i="1"/>
  <c r="BJ21" i="1"/>
  <c r="BK21" i="1"/>
  <c r="BL21" i="1"/>
  <c r="BM21" i="1"/>
  <c r="BN21" i="1"/>
  <c r="AY22" i="1"/>
  <c r="BA22" i="1" s="1"/>
  <c r="AZ22" i="1"/>
  <c r="BB22" i="1" s="1"/>
  <c r="BC22" i="1"/>
  <c r="BD22" i="1"/>
  <c r="BE22" i="1"/>
  <c r="BF22" i="1"/>
  <c r="BG22" i="1"/>
  <c r="BH22" i="1"/>
  <c r="BI22" i="1"/>
  <c r="BJ22" i="1"/>
  <c r="BK22" i="1"/>
  <c r="BL22" i="1"/>
  <c r="BM22" i="1"/>
  <c r="BN22" i="1"/>
  <c r="AY23" i="1"/>
  <c r="BA23" i="1" s="1"/>
  <c r="AZ23" i="1"/>
  <c r="BB23" i="1" s="1"/>
  <c r="BC23" i="1"/>
  <c r="BD23" i="1"/>
  <c r="BE23" i="1"/>
  <c r="BF23" i="1"/>
  <c r="BG23" i="1"/>
  <c r="BH23" i="1"/>
  <c r="BI23" i="1"/>
  <c r="BJ23" i="1"/>
  <c r="BK23" i="1"/>
  <c r="BL23" i="1"/>
  <c r="BM23" i="1"/>
  <c r="BN23" i="1"/>
  <c r="AY24" i="1"/>
  <c r="BA24" i="1" s="1"/>
  <c r="AZ24" i="1"/>
  <c r="BB24" i="1" s="1"/>
  <c r="BC24" i="1"/>
  <c r="BD24" i="1"/>
  <c r="BE24" i="1"/>
  <c r="BF24" i="1"/>
  <c r="BG24" i="1"/>
  <c r="BH24" i="1"/>
  <c r="BI24" i="1"/>
  <c r="BJ24" i="1"/>
  <c r="BK24" i="1"/>
  <c r="BL24" i="1"/>
  <c r="BM24" i="1"/>
  <c r="BN24" i="1"/>
  <c r="AY25" i="1"/>
  <c r="BA25" i="1" s="1"/>
  <c r="AZ25" i="1"/>
  <c r="BB25" i="1" s="1"/>
  <c r="BC25" i="1"/>
  <c r="BD25" i="1"/>
  <c r="BE25" i="1"/>
  <c r="BF25" i="1"/>
  <c r="BG25" i="1"/>
  <c r="BH25" i="1"/>
  <c r="BI25" i="1"/>
  <c r="BJ25" i="1"/>
  <c r="BK25" i="1"/>
  <c r="BL25" i="1"/>
  <c r="BM25" i="1"/>
  <c r="BN25" i="1"/>
  <c r="AY26" i="1"/>
  <c r="BA26" i="1" s="1"/>
  <c r="AZ26" i="1"/>
  <c r="BB26" i="1" s="1"/>
  <c r="BC26" i="1"/>
  <c r="BD26" i="1"/>
  <c r="BE26" i="1"/>
  <c r="BF26" i="1"/>
  <c r="BG26" i="1"/>
  <c r="BH26" i="1"/>
  <c r="BI26" i="1"/>
  <c r="BJ26" i="1"/>
  <c r="BK26" i="1"/>
  <c r="BL26" i="1"/>
  <c r="BM26" i="1"/>
  <c r="BN26" i="1"/>
  <c r="AY27" i="1"/>
  <c r="BA27" i="1" s="1"/>
  <c r="AZ27" i="1"/>
  <c r="BB27" i="1" s="1"/>
  <c r="BC27" i="1"/>
  <c r="BD27" i="1"/>
  <c r="BE27" i="1"/>
  <c r="BF27" i="1"/>
  <c r="BG27" i="1"/>
  <c r="BH27" i="1"/>
  <c r="BI27" i="1"/>
  <c r="BJ27" i="1"/>
  <c r="BK27" i="1"/>
  <c r="BL27" i="1"/>
  <c r="BM27" i="1"/>
  <c r="BN27" i="1"/>
  <c r="AY28" i="1"/>
  <c r="BA28" i="1" s="1"/>
  <c r="AZ28" i="1"/>
  <c r="BB28" i="1" s="1"/>
  <c r="BC28" i="1"/>
  <c r="BD28" i="1"/>
  <c r="BE28" i="1"/>
  <c r="BF28" i="1"/>
  <c r="BG28" i="1"/>
  <c r="BH28" i="1"/>
  <c r="BI28" i="1"/>
  <c r="BJ28" i="1"/>
  <c r="BK28" i="1"/>
  <c r="BL28" i="1"/>
  <c r="BM28" i="1"/>
  <c r="BN28" i="1"/>
  <c r="AY29" i="1"/>
  <c r="BA29" i="1" s="1"/>
  <c r="AZ29" i="1"/>
  <c r="BB29" i="1" s="1"/>
  <c r="BC29" i="1"/>
  <c r="BD29" i="1"/>
  <c r="BE29" i="1"/>
  <c r="BF29" i="1"/>
  <c r="BG29" i="1"/>
  <c r="BH29" i="1"/>
  <c r="BI29" i="1"/>
  <c r="BJ29" i="1"/>
  <c r="BK29" i="1"/>
  <c r="BL29" i="1"/>
  <c r="BM29" i="1"/>
  <c r="BN29" i="1"/>
  <c r="AY30" i="1"/>
  <c r="BA30" i="1" s="1"/>
  <c r="AZ30" i="1"/>
  <c r="BB30" i="1" s="1"/>
  <c r="BC30" i="1"/>
  <c r="BD30" i="1"/>
  <c r="BE30" i="1"/>
  <c r="BF30" i="1"/>
  <c r="BG30" i="1"/>
  <c r="BH30" i="1"/>
  <c r="BI30" i="1"/>
  <c r="BJ30" i="1"/>
  <c r="BK30" i="1"/>
  <c r="BL30" i="1"/>
  <c r="BM30" i="1"/>
  <c r="BN30" i="1"/>
  <c r="AY31" i="1"/>
  <c r="BA31" i="1" s="1"/>
  <c r="AZ31" i="1"/>
  <c r="BB31" i="1" s="1"/>
  <c r="BC31" i="1"/>
  <c r="BD31" i="1"/>
  <c r="BE31" i="1"/>
  <c r="BF31" i="1"/>
  <c r="BG31" i="1"/>
  <c r="BH31" i="1"/>
  <c r="BI31" i="1"/>
  <c r="BJ31" i="1"/>
  <c r="BK31" i="1"/>
  <c r="BL31" i="1"/>
  <c r="BM31" i="1"/>
  <c r="BN31" i="1"/>
  <c r="AY32" i="1"/>
  <c r="BA32" i="1" s="1"/>
  <c r="AZ32" i="1"/>
  <c r="BB32" i="1" s="1"/>
  <c r="BC32" i="1"/>
  <c r="BD32" i="1"/>
  <c r="BE32" i="1"/>
  <c r="BF32" i="1"/>
  <c r="BG32" i="1"/>
  <c r="BH32" i="1"/>
  <c r="BI32" i="1"/>
  <c r="BJ32" i="1"/>
  <c r="BK32" i="1"/>
  <c r="BL32" i="1"/>
  <c r="BM32" i="1"/>
  <c r="BN32" i="1"/>
  <c r="AY33" i="1"/>
  <c r="BA33" i="1" s="1"/>
  <c r="AZ33" i="1"/>
  <c r="BB33" i="1" s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W7" i="1"/>
  <c r="AX7" i="1"/>
  <c r="AW8" i="1"/>
  <c r="AX8" i="1"/>
  <c r="AW9" i="1"/>
  <c r="AX9" i="1"/>
  <c r="AW10" i="1"/>
  <c r="AX10" i="1"/>
  <c r="AW11" i="1"/>
  <c r="AX11" i="1"/>
  <c r="AW12" i="1"/>
  <c r="AX12" i="1"/>
  <c r="AW13" i="1"/>
  <c r="AX13" i="1"/>
  <c r="AW14" i="1"/>
  <c r="AX14" i="1"/>
  <c r="AW15" i="1"/>
  <c r="AX15" i="1"/>
  <c r="AW16" i="1"/>
  <c r="AX16" i="1"/>
  <c r="AW17" i="1"/>
  <c r="AX17" i="1"/>
  <c r="AW18" i="1"/>
  <c r="AX18" i="1"/>
  <c r="AW19" i="1"/>
  <c r="AX19" i="1"/>
  <c r="AW20" i="1"/>
  <c r="AX20" i="1"/>
  <c r="AW21" i="1"/>
  <c r="AX21" i="1"/>
  <c r="AW22" i="1"/>
  <c r="AX22" i="1"/>
  <c r="AW23" i="1"/>
  <c r="AX23" i="1"/>
  <c r="AW24" i="1"/>
  <c r="AX24" i="1"/>
  <c r="AW25" i="1"/>
  <c r="AX25" i="1"/>
  <c r="AW26" i="1"/>
  <c r="AX26" i="1"/>
  <c r="AW27" i="1"/>
  <c r="AX27" i="1"/>
  <c r="AW28" i="1"/>
  <c r="AX28" i="1"/>
  <c r="AW29" i="1"/>
  <c r="AX29" i="1"/>
  <c r="AW30" i="1"/>
  <c r="AX30" i="1"/>
  <c r="AW31" i="1"/>
  <c r="AX31" i="1"/>
  <c r="AW32" i="1"/>
  <c r="AX32" i="1"/>
  <c r="AW33" i="1"/>
  <c r="AX33" i="1"/>
  <c r="AX6" i="1"/>
  <c r="AW6" i="1"/>
  <c r="L46" i="1" l="1"/>
  <c r="F45" i="1"/>
  <c r="F49" i="1"/>
  <c r="F51" i="1"/>
  <c r="F53" i="1"/>
  <c r="F55" i="1"/>
  <c r="F57" i="1"/>
  <c r="F59" i="1"/>
  <c r="F61" i="1"/>
  <c r="F63" i="1"/>
  <c r="F65" i="1"/>
  <c r="F67" i="1"/>
  <c r="F41" i="1"/>
  <c r="AP43" i="1" s="1"/>
  <c r="L45" i="1"/>
  <c r="L49" i="1"/>
  <c r="L51" i="1"/>
  <c r="L53" i="1"/>
  <c r="L55" i="1"/>
  <c r="L57" i="1"/>
  <c r="L59" i="1"/>
  <c r="L61" i="1"/>
  <c r="L63" i="1"/>
  <c r="L65" i="1"/>
  <c r="L67" i="1"/>
  <c r="L41" i="1"/>
  <c r="L48" i="1"/>
  <c r="F47" i="1"/>
  <c r="F50" i="1"/>
  <c r="F52" i="1"/>
  <c r="F54" i="1"/>
  <c r="F56" i="1"/>
  <c r="F58" i="1"/>
  <c r="F60" i="1"/>
  <c r="AS46" i="1" s="1"/>
  <c r="F62" i="1"/>
  <c r="F64" i="1"/>
  <c r="F66" i="1"/>
  <c r="F68" i="1"/>
  <c r="L50" i="1"/>
  <c r="L52" i="1"/>
  <c r="L54" i="1"/>
  <c r="L56" i="1"/>
  <c r="L58" i="1"/>
  <c r="L60" i="1"/>
  <c r="L62" i="1"/>
  <c r="L64" i="1"/>
  <c r="AS13" i="1"/>
  <c r="AM6" i="1"/>
  <c r="AN7" i="1"/>
  <c r="AO8" i="1"/>
  <c r="AP9" i="1"/>
  <c r="AQ10" i="1"/>
  <c r="AR11" i="1"/>
  <c r="AS12" i="1"/>
  <c r="AT12" i="1" s="1"/>
  <c r="AN6" i="1"/>
  <c r="AO7" i="1"/>
  <c r="AP8" i="1"/>
  <c r="AQ9" i="1"/>
  <c r="AR10" i="1"/>
  <c r="AS11" i="1"/>
  <c r="AM13" i="1"/>
  <c r="AO6" i="1"/>
  <c r="AP7" i="1"/>
  <c r="AQ8" i="1"/>
  <c r="AR9" i="1"/>
  <c r="AS10" i="1"/>
  <c r="AM12" i="1"/>
  <c r="AN13" i="1"/>
  <c r="AP6" i="1"/>
  <c r="AQ7" i="1"/>
  <c r="AR8" i="1"/>
  <c r="AS9" i="1"/>
  <c r="AM11" i="1"/>
  <c r="AN12" i="1"/>
  <c r="AO13" i="1"/>
  <c r="AQ6" i="1"/>
  <c r="AR7" i="1"/>
  <c r="AS8" i="1"/>
  <c r="AM10" i="1"/>
  <c r="AN11" i="1"/>
  <c r="AO12" i="1"/>
  <c r="AP13" i="1"/>
  <c r="AR6" i="1"/>
  <c r="AS7" i="1"/>
  <c r="AM9" i="1"/>
  <c r="AN10" i="1"/>
  <c r="AO11" i="1"/>
  <c r="AP12" i="1"/>
  <c r="AQ13" i="1"/>
  <c r="AS6" i="1"/>
  <c r="AM8" i="1"/>
  <c r="AN9" i="1"/>
  <c r="AO10" i="1"/>
  <c r="AP11" i="1"/>
  <c r="AQ12" i="1"/>
  <c r="AR13" i="1"/>
  <c r="AT13" i="1" s="1"/>
  <c r="F24" i="1"/>
  <c r="F8" i="1"/>
  <c r="AH7" i="1"/>
  <c r="L21" i="1" s="1"/>
  <c r="AH8" i="1"/>
  <c r="F7" i="1" s="1"/>
  <c r="AH9" i="1"/>
  <c r="L20" i="1" s="1"/>
  <c r="AH10" i="1"/>
  <c r="L13" i="1" s="1"/>
  <c r="AH11" i="1"/>
  <c r="L29" i="1" s="1"/>
  <c r="AH12" i="1"/>
  <c r="F25" i="1" s="1"/>
  <c r="AH13" i="1"/>
  <c r="F33" i="1" s="1"/>
  <c r="AH6" i="1"/>
  <c r="L33" i="1" s="1"/>
  <c r="AR44" i="1" l="1"/>
  <c r="AR48" i="1"/>
  <c r="AS47" i="1"/>
  <c r="AM45" i="1"/>
  <c r="AQ45" i="1"/>
  <c r="AO42" i="1"/>
  <c r="AO45" i="1"/>
  <c r="AN41" i="1"/>
  <c r="AQ46" i="1"/>
  <c r="AP42" i="1"/>
  <c r="AP48" i="1"/>
  <c r="AN48" i="1"/>
  <c r="AM41" i="1"/>
  <c r="AR46" i="1"/>
  <c r="AT46" i="1" s="1"/>
  <c r="AM42" i="1"/>
  <c r="AM44" i="1"/>
  <c r="AR47" i="1"/>
  <c r="AT47" i="1" s="1"/>
  <c r="AS48" i="1"/>
  <c r="AR45" i="1"/>
  <c r="AP45" i="1"/>
  <c r="AS43" i="1"/>
  <c r="AP46" i="1"/>
  <c r="AN42" i="1"/>
  <c r="AT48" i="1"/>
  <c r="AP44" i="1"/>
  <c r="AN44" i="1"/>
  <c r="AQ42" i="1"/>
  <c r="AN45" i="1"/>
  <c r="AP47" i="1"/>
  <c r="AO48" i="1"/>
  <c r="AR42" i="1"/>
  <c r="AM48" i="1"/>
  <c r="AU48" i="1" s="1"/>
  <c r="AV48" i="1" s="1"/>
  <c r="AO41" i="1"/>
  <c r="AS45" i="1"/>
  <c r="AP41" i="1"/>
  <c r="AQ47" i="1"/>
  <c r="AO46" i="1"/>
  <c r="AO43" i="1"/>
  <c r="AM46" i="1"/>
  <c r="AQ41" i="1"/>
  <c r="AQ48" i="1"/>
  <c r="AO47" i="1"/>
  <c r="AQ44" i="1"/>
  <c r="AN47" i="1"/>
  <c r="AN43" i="1"/>
  <c r="AS42" i="1"/>
  <c r="AM47" i="1"/>
  <c r="AU47" i="1" s="1"/>
  <c r="AV47" i="1" s="1"/>
  <c r="AO44" i="1"/>
  <c r="AM43" i="1"/>
  <c r="AQ43" i="1"/>
  <c r="AR41" i="1"/>
  <c r="AS44" i="1"/>
  <c r="AT44" i="1" s="1"/>
  <c r="AS41" i="1"/>
  <c r="AR43" i="1"/>
  <c r="AT43" i="1" s="1"/>
  <c r="AN46" i="1"/>
  <c r="AT7" i="1"/>
  <c r="AU7" i="1" s="1"/>
  <c r="AV7" i="1" s="1"/>
  <c r="AT11" i="1"/>
  <c r="AU11" i="1" s="1"/>
  <c r="AV11" i="1" s="1"/>
  <c r="AU13" i="1"/>
  <c r="AV13" i="1" s="1"/>
  <c r="AT6" i="1"/>
  <c r="AU6" i="1" s="1"/>
  <c r="AV6" i="1" s="1"/>
  <c r="AU12" i="1"/>
  <c r="AV12" i="1" s="1"/>
  <c r="AT10" i="1"/>
  <c r="AU10" i="1" s="1"/>
  <c r="AV10" i="1" s="1"/>
  <c r="AT9" i="1"/>
  <c r="AU9" i="1" s="1"/>
  <c r="AV9" i="1" s="1"/>
  <c r="AT8" i="1"/>
  <c r="AU8" i="1" s="1"/>
  <c r="AV8" i="1" s="1"/>
  <c r="F16" i="1"/>
  <c r="F32" i="1"/>
  <c r="F10" i="1"/>
  <c r="F18" i="1"/>
  <c r="F26" i="1"/>
  <c r="L6" i="1"/>
  <c r="L14" i="1"/>
  <c r="L22" i="1"/>
  <c r="L30" i="1"/>
  <c r="F11" i="1"/>
  <c r="F19" i="1"/>
  <c r="F27" i="1"/>
  <c r="L7" i="1"/>
  <c r="L15" i="1"/>
  <c r="L23" i="1"/>
  <c r="L31" i="1"/>
  <c r="F12" i="1"/>
  <c r="F20" i="1"/>
  <c r="F28" i="1"/>
  <c r="L8" i="1"/>
  <c r="L16" i="1"/>
  <c r="L24" i="1"/>
  <c r="L32" i="1"/>
  <c r="F13" i="1"/>
  <c r="F21" i="1"/>
  <c r="F29" i="1"/>
  <c r="L9" i="1"/>
  <c r="L17" i="1"/>
  <c r="L25" i="1"/>
  <c r="F6" i="1"/>
  <c r="F14" i="1"/>
  <c r="F22" i="1"/>
  <c r="F30" i="1"/>
  <c r="L10" i="1"/>
  <c r="L18" i="1"/>
  <c r="L26" i="1"/>
  <c r="F15" i="1"/>
  <c r="F23" i="1"/>
  <c r="F31" i="1"/>
  <c r="L11" i="1"/>
  <c r="L19" i="1"/>
  <c r="L27" i="1"/>
  <c r="L28" i="1"/>
  <c r="L12" i="1"/>
  <c r="F9" i="1"/>
  <c r="F17" i="1"/>
  <c r="AU46" i="1" l="1"/>
  <c r="AV46" i="1" s="1"/>
  <c r="AT41" i="1"/>
  <c r="AU41" i="1" s="1"/>
  <c r="AV41" i="1" s="1"/>
  <c r="AT45" i="1"/>
  <c r="AU43" i="1"/>
  <c r="AV43" i="1" s="1"/>
  <c r="AU44" i="1"/>
  <c r="AV44" i="1" s="1"/>
  <c r="AT42" i="1"/>
  <c r="AU42" i="1" s="1"/>
  <c r="AV42" i="1" s="1"/>
  <c r="AU45" i="1"/>
  <c r="AV45" i="1" s="1"/>
  <c r="AL9" i="1"/>
  <c r="AG9" i="1" s="1"/>
  <c r="AL8" i="1"/>
  <c r="AG8" i="1" s="1"/>
  <c r="AL10" i="1"/>
  <c r="AG10" i="1" s="1"/>
  <c r="AL6" i="1"/>
  <c r="AG6" i="1" s="1"/>
  <c r="AL7" i="1"/>
  <c r="AG7" i="1" s="1"/>
  <c r="AL12" i="1"/>
  <c r="AG12" i="1" s="1"/>
  <c r="AL11" i="1"/>
  <c r="AG11" i="1" s="1"/>
  <c r="AL13" i="1"/>
  <c r="AG13" i="1" s="1"/>
  <c r="AL45" i="1" l="1"/>
  <c r="AG45" i="1" s="1"/>
  <c r="AL41" i="1"/>
  <c r="AG41" i="1" s="1"/>
  <c r="Q41" i="1" s="1"/>
  <c r="AL42" i="1"/>
  <c r="AG42" i="1" s="1"/>
  <c r="AL44" i="1"/>
  <c r="AG44" i="1" s="1"/>
  <c r="AL48" i="1"/>
  <c r="AG48" i="1" s="1"/>
  <c r="AL46" i="1"/>
  <c r="AG46" i="1" s="1"/>
  <c r="AL47" i="1"/>
  <c r="AG47" i="1" s="1"/>
  <c r="AL43" i="1"/>
  <c r="AG43" i="1" s="1"/>
  <c r="BO43" i="1" s="1"/>
  <c r="BP43" i="1" s="1"/>
  <c r="Q43" i="1"/>
  <c r="BO41" i="1"/>
  <c r="BP41" i="1" s="1"/>
  <c r="BO13" i="1"/>
  <c r="BP13" i="1" s="1"/>
  <c r="Q13" i="1"/>
  <c r="BO12" i="1"/>
  <c r="BP12" i="1" s="1"/>
  <c r="Q12" i="1"/>
  <c r="BO11" i="1"/>
  <c r="BP11" i="1" s="1"/>
  <c r="Q11" i="1"/>
  <c r="BO10" i="1"/>
  <c r="BP10" i="1" s="1"/>
  <c r="Q10" i="1"/>
  <c r="BO9" i="1"/>
  <c r="BP9" i="1" s="1"/>
  <c r="Q9" i="1"/>
  <c r="BO8" i="1"/>
  <c r="BP8" i="1" s="1"/>
  <c r="Q8" i="1"/>
  <c r="BO7" i="1"/>
  <c r="BP7" i="1" s="1"/>
  <c r="Q7" i="1"/>
  <c r="BO6" i="1"/>
  <c r="BP6" i="1" s="1"/>
  <c r="Q6" i="1"/>
  <c r="Q42" i="1" l="1"/>
  <c r="V42" i="1" s="1"/>
  <c r="BO48" i="1"/>
  <c r="BP48" i="1" s="1"/>
  <c r="AB43" i="1"/>
  <c r="Z43" i="1"/>
  <c r="X43" i="1"/>
  <c r="AC43" i="1"/>
  <c r="AA43" i="1"/>
  <c r="Y43" i="1"/>
  <c r="W43" i="1"/>
  <c r="V43" i="1"/>
  <c r="Q45" i="1"/>
  <c r="Q47" i="1"/>
  <c r="BO45" i="1"/>
  <c r="BP45" i="1" s="1"/>
  <c r="BO47" i="1"/>
  <c r="BP47" i="1" s="1"/>
  <c r="Y41" i="1"/>
  <c r="X41" i="1"/>
  <c r="W41" i="1"/>
  <c r="V41" i="1"/>
  <c r="AB41" i="1"/>
  <c r="AC41" i="1"/>
  <c r="AA41" i="1"/>
  <c r="Z41" i="1"/>
  <c r="Y42" i="1"/>
  <c r="W42" i="1"/>
  <c r="X42" i="1"/>
  <c r="AA42" i="1"/>
  <c r="AC42" i="1"/>
  <c r="AB42" i="1"/>
  <c r="Q46" i="1"/>
  <c r="Q48" i="1"/>
  <c r="Q44" i="1"/>
  <c r="BO42" i="1"/>
  <c r="BP42" i="1" s="1"/>
  <c r="BO44" i="1"/>
  <c r="BP44" i="1" s="1"/>
  <c r="BO46" i="1"/>
  <c r="BP46" i="1" s="1"/>
  <c r="BQ8" i="1"/>
  <c r="U9" i="1" s="1"/>
  <c r="BQ6" i="1"/>
  <c r="BQ10" i="1"/>
  <c r="U11" i="1" s="1"/>
  <c r="AC6" i="1"/>
  <c r="AB6" i="1"/>
  <c r="AA6" i="1"/>
  <c r="Z6" i="1"/>
  <c r="Y6" i="1"/>
  <c r="X6" i="1"/>
  <c r="W6" i="1"/>
  <c r="V6" i="1"/>
  <c r="AC11" i="1"/>
  <c r="AB11" i="1"/>
  <c r="AA11" i="1"/>
  <c r="Z11" i="1"/>
  <c r="Y11" i="1"/>
  <c r="X11" i="1"/>
  <c r="W11" i="1"/>
  <c r="V11" i="1"/>
  <c r="BQ11" i="1"/>
  <c r="U12" i="1" s="1"/>
  <c r="BQ9" i="1"/>
  <c r="U10" i="1" s="1"/>
  <c r="AC10" i="1"/>
  <c r="AB10" i="1"/>
  <c r="AA10" i="1"/>
  <c r="Z10" i="1"/>
  <c r="Y10" i="1"/>
  <c r="X10" i="1"/>
  <c r="W10" i="1"/>
  <c r="V10" i="1"/>
  <c r="AC7" i="1"/>
  <c r="AB7" i="1"/>
  <c r="AA7" i="1"/>
  <c r="Z7" i="1"/>
  <c r="Y7" i="1"/>
  <c r="X7" i="1"/>
  <c r="W7" i="1"/>
  <c r="V7" i="1"/>
  <c r="BQ7" i="1"/>
  <c r="U8" i="1" s="1"/>
  <c r="AC8" i="1"/>
  <c r="AB8" i="1"/>
  <c r="AA8" i="1"/>
  <c r="Z8" i="1"/>
  <c r="Y8" i="1"/>
  <c r="X8" i="1"/>
  <c r="W8" i="1"/>
  <c r="V8" i="1"/>
  <c r="AC12" i="1"/>
  <c r="AB12" i="1"/>
  <c r="AA12" i="1"/>
  <c r="Z12" i="1"/>
  <c r="Y12" i="1"/>
  <c r="X12" i="1"/>
  <c r="W12" i="1"/>
  <c r="V12" i="1"/>
  <c r="BQ12" i="1"/>
  <c r="AC9" i="1"/>
  <c r="AB9" i="1"/>
  <c r="AA9" i="1"/>
  <c r="Z9" i="1"/>
  <c r="Y9" i="1"/>
  <c r="X9" i="1"/>
  <c r="W9" i="1"/>
  <c r="V9" i="1"/>
  <c r="AB13" i="1"/>
  <c r="AA13" i="1"/>
  <c r="Z13" i="1"/>
  <c r="Y13" i="1"/>
  <c r="X13" i="1"/>
  <c r="W13" i="1"/>
  <c r="V13" i="1"/>
  <c r="BQ13" i="1"/>
  <c r="Z42" i="1" l="1"/>
  <c r="Z46" i="1"/>
  <c r="Y46" i="1"/>
  <c r="X46" i="1"/>
  <c r="W46" i="1"/>
  <c r="V46" i="1"/>
  <c r="AC46" i="1"/>
  <c r="AB46" i="1"/>
  <c r="AA46" i="1"/>
  <c r="BQ46" i="1"/>
  <c r="U47" i="1" s="1"/>
  <c r="BQ47" i="1"/>
  <c r="U48" i="1" s="1"/>
  <c r="BQ44" i="1"/>
  <c r="U45" i="1" s="1"/>
  <c r="BQ45" i="1"/>
  <c r="U46" i="1" s="1"/>
  <c r="BQ42" i="1"/>
  <c r="U43" i="1" s="1"/>
  <c r="AC47" i="1"/>
  <c r="AB47" i="1"/>
  <c r="AA47" i="1"/>
  <c r="Z47" i="1"/>
  <c r="Y47" i="1"/>
  <c r="X47" i="1"/>
  <c r="W47" i="1"/>
  <c r="V47" i="1"/>
  <c r="V44" i="1"/>
  <c r="AB44" i="1"/>
  <c r="AA44" i="1"/>
  <c r="Z44" i="1"/>
  <c r="W44" i="1"/>
  <c r="AC44" i="1"/>
  <c r="Y44" i="1"/>
  <c r="X44" i="1"/>
  <c r="X45" i="1"/>
  <c r="W45" i="1"/>
  <c r="V45" i="1"/>
  <c r="AC45" i="1"/>
  <c r="AB45" i="1"/>
  <c r="AA45" i="1"/>
  <c r="Z45" i="1"/>
  <c r="Y45" i="1"/>
  <c r="BQ43" i="1"/>
  <c r="U44" i="1" s="1"/>
  <c r="BQ41" i="1"/>
  <c r="U42" i="1" s="1"/>
  <c r="W48" i="1"/>
  <c r="V48" i="1"/>
  <c r="AC48" i="1"/>
  <c r="AB48" i="1"/>
  <c r="AA48" i="1"/>
  <c r="Z48" i="1"/>
  <c r="Y48" i="1"/>
  <c r="X48" i="1"/>
  <c r="BQ48" i="1"/>
  <c r="U7" i="1"/>
  <c r="U13" i="1"/>
</calcChain>
</file>

<file path=xl/sharedStrings.xml><?xml version="1.0" encoding="utf-8"?>
<sst xmlns="http://schemas.openxmlformats.org/spreadsheetml/2006/main" count="138" uniqueCount="48">
  <si>
    <t>POULE  A</t>
  </si>
  <si>
    <t>CLASSEMENT</t>
  </si>
  <si>
    <t>Heure</t>
  </si>
  <si>
    <t>Terrain</t>
  </si>
  <si>
    <t>Pts -</t>
  </si>
  <si>
    <t>Equipes</t>
  </si>
  <si>
    <t>Buts</t>
  </si>
  <si>
    <t>Rang</t>
  </si>
  <si>
    <t>Points</t>
  </si>
  <si>
    <t>J</t>
  </si>
  <si>
    <t>G</t>
  </si>
  <si>
    <t>N</t>
  </si>
  <si>
    <t>P</t>
  </si>
  <si>
    <t>B +</t>
  </si>
  <si>
    <t>B -</t>
  </si>
  <si>
    <t>Diff</t>
  </si>
  <si>
    <t>R</t>
  </si>
  <si>
    <t>2 poules de 8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</si>
  <si>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</si>
  <si>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</si>
  <si>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</si>
  <si>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</si>
  <si>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</si>
  <si>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</si>
  <si>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</si>
  <si>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</si>
  <si>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</si>
  <si>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</si>
  <si>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</si>
  <si>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</si>
  <si>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</si>
  <si>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</si>
  <si>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</si>
  <si>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</si>
  <si>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%</t>
  </si>
  <si>
    <t>Pts</t>
  </si>
  <si>
    <t>T Pts</t>
  </si>
  <si>
    <t>B+</t>
  </si>
  <si>
    <t>B-</t>
  </si>
  <si>
    <t>Valeur des buts</t>
  </si>
  <si>
    <t>Gagné</t>
  </si>
  <si>
    <t>Perdu</t>
  </si>
  <si>
    <t>Nul</t>
  </si>
  <si>
    <t>POULE  B</t>
  </si>
  <si>
    <t>Horaires</t>
  </si>
  <si>
    <t>Début</t>
  </si>
  <si>
    <t>Temps de 
match</t>
  </si>
  <si>
    <t>Temps de 
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</si>
</sst>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20" fontId="5" fillId="4" borderId="13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6822A-61D1-4B0D-AB9E-0001504C3A10}">
  <dimension ref="A1:P28"/>
  <sheetViews>
    <sheetView workbookViewId="0">
      <selection activeCell="E20" sqref="E20"/>
    </sheetView>
  </sheetViews>
  <sheetFormatPr baseColWidth="10" defaultRowHeight="15" customHeight="1" x14ac:dyDescent="0.3"/>
  <cols>
    <col min="1" max="1" width="7.6640625" style="12" customWidth="1"/>
    <col min="2" max="2" width="4.88671875" style="12" customWidth="1"/>
    <col min="3" max="3" width="34.33203125" style="12" customWidth="1"/>
    <col min="4" max="4" width="5.6640625" style="12" customWidth="1"/>
    <col min="5" max="5" width="34.33203125" style="12" customWidth="1"/>
    <col min="6" max="6" width="5.21875" style="12" customWidth="1"/>
    <col min="7" max="10" width="11.5546875" style="12"/>
    <col min="11" max="11" width="4.33203125" style="12" customWidth="1"/>
    <col min="12" max="16384" width="11.5546875" style="12"/>
  </cols>
  <sheetData>
    <row r="1" spans="1:16" ht="15" customHeight="1" thickBot="1" x14ac:dyDescent="0.35">
      <c r="A1" s="26"/>
    </row>
    <row r="2" spans="1:16" ht="15" customHeight="1" thickBot="1" x14ac:dyDescent="0.35">
      <c r="B2" s="19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0"/>
    </row>
    <row r="3" spans="1:16" ht="15" customHeight="1" thickBot="1" x14ac:dyDescent="0.35">
      <c r="B3" s="17"/>
      <c r="C3" s="13" t="s">
        <v>17</v>
      </c>
      <c r="E3" s="13" t="s">
        <v>17</v>
      </c>
      <c r="G3" s="27" t="s">
        <v>39</v>
      </c>
      <c r="H3" s="28"/>
      <c r="I3" s="33" t="s">
        <v>40</v>
      </c>
      <c r="J3" s="35">
        <v>3</v>
      </c>
      <c r="L3" s="27" t="s">
        <v>44</v>
      </c>
      <c r="M3" s="28"/>
      <c r="N3" s="37" t="s">
        <v>45</v>
      </c>
      <c r="O3" s="40">
        <v>0.33333333333333331</v>
      </c>
      <c r="P3" s="21"/>
    </row>
    <row r="4" spans="1:16" ht="15" customHeight="1" thickBot="1" x14ac:dyDescent="0.35">
      <c r="B4" s="17"/>
      <c r="C4" s="14" t="s">
        <v>0</v>
      </c>
      <c r="E4" s="14" t="s">
        <v>43</v>
      </c>
      <c r="G4" s="29"/>
      <c r="H4" s="30"/>
      <c r="I4" s="34"/>
      <c r="J4" s="36"/>
      <c r="L4" s="29"/>
      <c r="M4" s="30"/>
      <c r="N4" s="38"/>
      <c r="O4" s="36"/>
      <c r="P4" s="21"/>
    </row>
    <row r="5" spans="1:16" ht="15" customHeight="1" x14ac:dyDescent="0.3">
      <c r="B5" s="17"/>
      <c r="C5" s="15" t="s">
        <v>18</v>
      </c>
      <c r="E5" s="15" t="s">
        <v>26</v>
      </c>
      <c r="G5" s="29"/>
      <c r="H5" s="30"/>
      <c r="I5" s="33" t="s">
        <v>42</v>
      </c>
      <c r="J5" s="35">
        <v>1</v>
      </c>
      <c r="L5" s="29"/>
      <c r="M5" s="30"/>
      <c r="N5" s="39" t="s">
        <v>46</v>
      </c>
      <c r="O5" s="40">
        <v>4.1666666666666666E-3</v>
      </c>
      <c r="P5" s="21"/>
    </row>
    <row r="6" spans="1:16" ht="15" customHeight="1" thickBot="1" x14ac:dyDescent="0.35">
      <c r="B6" s="17"/>
      <c r="C6" s="15" t="s">
        <v>19</v>
      </c>
      <c r="E6" s="15" t="s">
        <v>27</v>
      </c>
      <c r="G6" s="29"/>
      <c r="H6" s="30"/>
      <c r="I6" s="34"/>
      <c r="J6" s="36"/>
      <c r="L6" s="29"/>
      <c r="M6" s="30"/>
      <c r="N6" s="38"/>
      <c r="O6" s="36"/>
      <c r="P6" s="21"/>
    </row>
    <row r="7" spans="1:16" ht="15" customHeight="1" x14ac:dyDescent="0.3">
      <c r="B7" s="17"/>
      <c r="C7" s="15" t="s">
        <v>20</v>
      </c>
      <c r="E7" s="15" t="s">
        <v>28</v>
      </c>
      <c r="G7" s="29"/>
      <c r="H7" s="30"/>
      <c r="I7" s="33" t="s">
        <v>41</v>
      </c>
      <c r="J7" s="35">
        <v>0</v>
      </c>
      <c r="L7" s="29"/>
      <c r="M7" s="30"/>
      <c r="N7" s="39" t="s">
        <v>47</v>
      </c>
      <c r="O7" s="40">
        <v>1.3888888888888889E-3</v>
      </c>
      <c r="P7" s="21"/>
    </row>
    <row r="8" spans="1:16" ht="15" customHeight="1" thickBot="1" x14ac:dyDescent="0.35">
      <c r="B8" s="17"/>
      <c r="C8" s="15" t="s">
        <v>21</v>
      </c>
      <c r="E8" s="15" t="s">
        <v>29</v>
      </c>
      <c r="G8" s="31"/>
      <c r="H8" s="32"/>
      <c r="I8" s="34"/>
      <c r="J8" s="36"/>
      <c r="L8" s="31"/>
      <c r="M8" s="32"/>
      <c r="N8" s="38"/>
      <c r="O8" s="36"/>
      <c r="P8" s="21"/>
    </row>
    <row r="9" spans="1:16" ht="15" customHeight="1" x14ac:dyDescent="0.3">
      <c r="B9" s="17"/>
      <c r="C9" s="15" t="s">
        <v>22</v>
      </c>
      <c r="E9" s="15" t="s">
        <v>30</v>
      </c>
      <c r="P9" s="21"/>
    </row>
    <row r="10" spans="1:16" ht="15" customHeight="1" x14ac:dyDescent="0.3">
      <c r="B10" s="17"/>
      <c r="C10" s="15" t="s">
        <v>23</v>
      </c>
      <c r="E10" s="15" t="s">
        <v>31</v>
      </c>
      <c r="P10" s="21"/>
    </row>
    <row r="11" spans="1:16" ht="15" customHeight="1" x14ac:dyDescent="0.3">
      <c r="B11" s="17"/>
      <c r="C11" s="15" t="s">
        <v>24</v>
      </c>
      <c r="E11" s="15" t="s">
        <v>32</v>
      </c>
      <c r="P11" s="21"/>
    </row>
    <row r="12" spans="1:16" ht="15" customHeight="1" thickBot="1" x14ac:dyDescent="0.35">
      <c r="B12" s="17"/>
      <c r="C12" s="16" t="s">
        <v>25</v>
      </c>
      <c r="E12" s="16" t="s">
        <v>33</v>
      </c>
      <c r="P12" s="21"/>
    </row>
    <row r="13" spans="1:16" ht="15" customHeight="1" thickBot="1" x14ac:dyDescent="0.35">
      <c r="B13" s="22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3"/>
    </row>
    <row r="15" spans="1:16" ht="15" customHeight="1" x14ac:dyDescent="0.3">
      <c r="B15" s="18"/>
      <c r="C15" s="18"/>
    </row>
    <row r="16" spans="1:16" ht="15" customHeight="1" x14ac:dyDescent="0.3">
      <c r="B16" s="18"/>
      <c r="C16" s="18"/>
    </row>
    <row r="17" spans="2:3" ht="15" customHeight="1" x14ac:dyDescent="0.3">
      <c r="B17" s="18"/>
      <c r="C17" s="18"/>
    </row>
    <row r="18" spans="2:3" ht="15" customHeight="1" x14ac:dyDescent="0.3">
      <c r="B18" s="18"/>
      <c r="C18" s="18"/>
    </row>
    <row r="19" spans="2:3" ht="15" customHeight="1" x14ac:dyDescent="0.3">
      <c r="B19" s="18"/>
      <c r="C19" s="18"/>
    </row>
    <row r="20" spans="2:3" ht="15" customHeight="1" x14ac:dyDescent="0.3">
      <c r="B20" s="18"/>
      <c r="C20" s="18"/>
    </row>
    <row r="21" spans="2:3" ht="15" customHeight="1" x14ac:dyDescent="0.3">
      <c r="B21" s="18"/>
      <c r="C21" s="18"/>
    </row>
    <row r="22" spans="2:3" ht="15" customHeight="1" x14ac:dyDescent="0.3">
      <c r="B22" s="18"/>
      <c r="C22" s="18"/>
    </row>
    <row r="23" spans="2:3" ht="15" customHeight="1" x14ac:dyDescent="0.3">
      <c r="B23" s="18"/>
      <c r="C23" s="18"/>
    </row>
    <row r="24" spans="2:3" ht="15" customHeight="1" x14ac:dyDescent="0.3">
      <c r="B24" s="18"/>
      <c r="C24" s="18"/>
    </row>
    <row r="25" spans="2:3" ht="15" customHeight="1" x14ac:dyDescent="0.3">
      <c r="B25" s="18"/>
      <c r="C25" s="18"/>
    </row>
    <row r="26" spans="2:3" ht="15" customHeight="1" x14ac:dyDescent="0.3">
      <c r="B26" s="18"/>
      <c r="C26" s="18"/>
    </row>
    <row r="27" spans="2:3" ht="15" customHeight="1" x14ac:dyDescent="0.3">
      <c r="B27" s="18"/>
      <c r="C27" s="18"/>
    </row>
    <row r="28" spans="2:3" ht="15" customHeight="1" x14ac:dyDescent="0.3">
      <c r="B28" s="18"/>
      <c r="C28" s="18"/>
    </row>
  </sheetData>
  <mergeCells count="14">
    <mergeCell ref="L3:M8"/>
    <mergeCell ref="N3:N4"/>
    <mergeCell ref="N5:N6"/>
    <mergeCell ref="N7:N8"/>
    <mergeCell ref="O3:O4"/>
    <mergeCell ref="O5:O6"/>
    <mergeCell ref="O7:O8"/>
    <mergeCell ref="G3:H8"/>
    <mergeCell ref="I3:I4"/>
    <mergeCell ref="I5:I6"/>
    <mergeCell ref="I7:I8"/>
    <mergeCell ref="J3:J4"/>
    <mergeCell ref="J5:J6"/>
    <mergeCell ref="J7:J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9F84-3D99-4BCE-8610-09A2405EA3A5}">
  <dimension ref="B1:BQ69"/>
  <sheetViews>
    <sheetView tabSelected="1" workbookViewId="0">
      <selection activeCell="BZ13" sqref="BZ12:BZ13"/>
    </sheetView>
  </sheetViews>
  <sheetFormatPr baseColWidth="10" defaultColWidth="6.77734375" defaultRowHeight="14.4" x14ac:dyDescent="0.3"/>
  <cols>
    <col min="1" max="31" width="6.77734375" style="1"/>
    <col min="32" max="46" width="0" style="1" hidden="1" customWidth="1"/>
    <col min="47" max="47" width="13.5546875" style="1" hidden="1" customWidth="1"/>
    <col min="48" max="48" width="13.88671875" style="1" hidden="1" customWidth="1"/>
    <col min="49" max="66" width="0" style="1" hidden="1" customWidth="1"/>
    <col min="67" max="67" width="27" style="1" hidden="1" customWidth="1"/>
    <col min="68" max="68" width="13.33203125" style="1" hidden="1" customWidth="1"/>
    <col min="69" max="70" width="0" style="1" hidden="1" customWidth="1"/>
    <col min="71" max="16384" width="6.77734375" style="1"/>
  </cols>
  <sheetData>
    <row r="1" spans="2:69" ht="15" thickBot="1" x14ac:dyDescent="0.35"/>
    <row r="2" spans="2:69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</row>
    <row r="3" spans="2:69" x14ac:dyDescent="0.3">
      <c r="B3" s="5"/>
      <c r="C3" s="49" t="s">
        <v>0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 t="s">
        <v>1</v>
      </c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6"/>
      <c r="AH3" s="46" t="s">
        <v>1</v>
      </c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</row>
    <row r="4" spans="2:69" x14ac:dyDescent="0.3">
      <c r="B4" s="5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</row>
    <row r="5" spans="2:69" x14ac:dyDescent="0.3">
      <c r="B5" s="5"/>
      <c r="C5" s="9" t="s">
        <v>2</v>
      </c>
      <c r="D5" s="9" t="s">
        <v>3</v>
      </c>
      <c r="E5" s="9" t="s">
        <v>4</v>
      </c>
      <c r="F5" s="48" t="s">
        <v>5</v>
      </c>
      <c r="G5" s="48"/>
      <c r="H5" s="48"/>
      <c r="I5" s="48"/>
      <c r="J5" s="9" t="s">
        <v>6</v>
      </c>
      <c r="K5" s="9" t="s">
        <v>6</v>
      </c>
      <c r="L5" s="48" t="s">
        <v>5</v>
      </c>
      <c r="M5" s="48"/>
      <c r="N5" s="48"/>
      <c r="O5" s="48"/>
      <c r="P5" s="9" t="s">
        <v>4</v>
      </c>
      <c r="Q5" s="48" t="s">
        <v>5</v>
      </c>
      <c r="R5" s="48"/>
      <c r="S5" s="48"/>
      <c r="T5" s="48"/>
      <c r="U5" s="9" t="s">
        <v>7</v>
      </c>
      <c r="V5" s="9" t="s">
        <v>8</v>
      </c>
      <c r="W5" s="9" t="s">
        <v>9</v>
      </c>
      <c r="X5" s="9" t="s">
        <v>10</v>
      </c>
      <c r="Y5" s="9" t="s">
        <v>11</v>
      </c>
      <c r="Z5" s="9" t="s">
        <v>12</v>
      </c>
      <c r="AA5" s="9" t="s">
        <v>13</v>
      </c>
      <c r="AB5" s="9" t="s">
        <v>14</v>
      </c>
      <c r="AC5" s="9" t="s">
        <v>15</v>
      </c>
      <c r="AD5" s="6"/>
      <c r="AG5" s="1" t="s">
        <v>16</v>
      </c>
      <c r="AH5" s="47" t="s">
        <v>5</v>
      </c>
      <c r="AI5" s="47"/>
      <c r="AJ5" s="47"/>
      <c r="AK5" s="47"/>
      <c r="AL5" s="10" t="s">
        <v>7</v>
      </c>
      <c r="AM5" s="10" t="s">
        <v>8</v>
      </c>
      <c r="AN5" s="10" t="s">
        <v>9</v>
      </c>
      <c r="AO5" s="10" t="s">
        <v>10</v>
      </c>
      <c r="AP5" s="10" t="s">
        <v>11</v>
      </c>
      <c r="AQ5" s="10" t="s">
        <v>12</v>
      </c>
      <c r="AR5" s="10" t="s">
        <v>13</v>
      </c>
      <c r="AS5" s="10" t="s">
        <v>14</v>
      </c>
      <c r="AT5" s="10" t="s">
        <v>15</v>
      </c>
      <c r="AU5" s="1" t="s">
        <v>34</v>
      </c>
      <c r="AV5" s="1" t="s">
        <v>34</v>
      </c>
      <c r="AW5" s="1" t="s">
        <v>12</v>
      </c>
      <c r="AX5" s="1" t="s">
        <v>12</v>
      </c>
      <c r="AY5" s="1" t="s">
        <v>35</v>
      </c>
      <c r="AZ5" s="1" t="s">
        <v>35</v>
      </c>
      <c r="BA5" s="1" t="s">
        <v>36</v>
      </c>
      <c r="BB5" s="1" t="s">
        <v>36</v>
      </c>
      <c r="BC5" s="1" t="s">
        <v>9</v>
      </c>
      <c r="BD5" s="1" t="s">
        <v>9</v>
      </c>
      <c r="BE5" s="1" t="s">
        <v>10</v>
      </c>
      <c r="BF5" s="1" t="s">
        <v>10</v>
      </c>
      <c r="BG5" s="1" t="s">
        <v>11</v>
      </c>
      <c r="BH5" s="1" t="s">
        <v>11</v>
      </c>
      <c r="BI5" s="1" t="s">
        <v>12</v>
      </c>
      <c r="BJ5" s="1" t="s">
        <v>12</v>
      </c>
      <c r="BK5" s="1" t="s">
        <v>37</v>
      </c>
      <c r="BL5" s="1" t="s">
        <v>37</v>
      </c>
      <c r="BM5" s="1" t="s">
        <v>38</v>
      </c>
      <c r="BN5" s="1" t="s">
        <v>38</v>
      </c>
      <c r="BO5" s="1" t="s">
        <v>5</v>
      </c>
      <c r="BP5" s="1" t="s">
        <v>34</v>
      </c>
      <c r="BQ5" s="1" t="s">
        <v>16</v>
      </c>
    </row>
    <row r="6" spans="2:69" x14ac:dyDescent="0.3">
      <c r="B6" s="5"/>
      <c r="F6" s="50" t="str">
        <f>AH7</f>
        <v>bb</v>
      </c>
      <c r="G6" s="50"/>
      <c r="H6" s="50"/>
      <c r="I6" s="50"/>
      <c r="J6" s="51"/>
      <c r="K6" s="51"/>
      <c r="L6" s="50" t="str">
        <f>AH6</f>
        <v>aa</v>
      </c>
      <c r="M6" s="50"/>
      <c r="N6" s="50"/>
      <c r="O6" s="50"/>
      <c r="Q6" s="52" t="str">
        <f>VLOOKUP(AF6,AG6:AK13,2,0)</f>
        <v>aa</v>
      </c>
      <c r="R6" s="52"/>
      <c r="S6" s="52"/>
      <c r="T6" s="52"/>
      <c r="U6" s="53">
        <v>1</v>
      </c>
      <c r="V6" s="54">
        <f>VLOOKUP(Q6,AH6:AT13,6,0)</f>
        <v>0</v>
      </c>
      <c r="W6" s="1">
        <f>VLOOKUP(Q6,AH6:AT13,7,0)</f>
        <v>0</v>
      </c>
      <c r="X6" s="1">
        <f>VLOOKUP(Q6,AH6:AT13,8,0)</f>
        <v>0</v>
      </c>
      <c r="Y6" s="1">
        <f>VLOOKUP(Q6,AH6:AT13,9,0)</f>
        <v>0</v>
      </c>
      <c r="Z6" s="1">
        <f>VLOOKUP(Q6,AH6:AT13,10,0)</f>
        <v>0</v>
      </c>
      <c r="AA6" s="1">
        <f>VLOOKUP(Q6,AH6:AT13,11,0)</f>
        <v>0</v>
      </c>
      <c r="AB6" s="1">
        <f>VLOOKUP(Q6,AH6:AT13,12,0)</f>
        <v>0</v>
      </c>
      <c r="AC6" s="1">
        <f>VLOOKUP(Q6,AH6:AT13,13,0)</f>
        <v>0</v>
      </c>
      <c r="AD6" s="6"/>
      <c r="AF6" s="1">
        <v>1</v>
      </c>
      <c r="AG6" s="1">
        <f>AL6</f>
        <v>1</v>
      </c>
      <c r="AH6" s="41" t="str">
        <f>Equipes!C5</f>
        <v>aa</v>
      </c>
      <c r="AI6" s="41"/>
      <c r="AJ6" s="41"/>
      <c r="AK6" s="41"/>
      <c r="AL6" s="11">
        <f>RANK(AV6,AV6:AV13)</f>
        <v>1</v>
      </c>
      <c r="AM6" s="11">
        <f>SUMPRODUCT((F6:I33=AH6)*(BA6:BA33))+SUMPRODUCT((L6:O33=AH6)*(BB6:BB33))</f>
        <v>0</v>
      </c>
      <c r="AN6" s="11">
        <f>SUMPRODUCT((F6:I33=AH6)*(BC6:BC33))+SUMPRODUCT((L6:O33=AH6)*(BD6:BD33))</f>
        <v>0</v>
      </c>
      <c r="AO6" s="11">
        <f>SUMPRODUCT((F6:I33=AH6)*(BE6:BE33))+SUMPRODUCT((L6:O33=AH6)*(BF6:BF33))</f>
        <v>0</v>
      </c>
      <c r="AP6" s="11">
        <f>SUMPRODUCT((F6:I33=AH6)*(BG6:BG33))+SUMPRODUCT((L6:O33=AH6)*(BH6:BH33))</f>
        <v>0</v>
      </c>
      <c r="AQ6" s="11">
        <f>SUMPRODUCT((F6:I33=AH6)*(BI6:BI33))+SUMPRODUCT((L6:O33=AH6)*(BJ6:BJ33))</f>
        <v>0</v>
      </c>
      <c r="AR6" s="11">
        <f>SUMPRODUCT((F6:I33=AH6)*(BK6:BK33))+SUMPRODUCT((L6:O33=AH6)*(BL6:BL33))</f>
        <v>0</v>
      </c>
      <c r="AS6" s="11">
        <f>SUMPRODUCT((F6:I33=AH6)*(BM6:BM33))+SUMPRODUCT((L6:O33=AH6)*(BN6:BN33))</f>
        <v>0</v>
      </c>
      <c r="AT6" s="11">
        <f>AR6-AS6</f>
        <v>0</v>
      </c>
      <c r="AU6" s="1">
        <f>SUM(AM6*1000+(AT6)/100+(AR6)/1000)</f>
        <v>0</v>
      </c>
      <c r="AV6" s="1">
        <f>AU6+0.0000008</f>
        <v>7.9999999999999996E-7</v>
      </c>
      <c r="AW6" s="1">
        <f>E6</f>
        <v>0</v>
      </c>
      <c r="AX6" s="1">
        <f>P6</f>
        <v>0</v>
      </c>
      <c r="AY6" s="1">
        <f>IF(J6="",0,IF(J6&gt;K6,Equipes!$J$3,IF('2 POULES DE 8'!J6='2 POULES DE 8'!K6,Equipes!$J$5,IF('2 POULES DE 8'!J6&lt;'2 POULES DE 8'!K6,Equipes!$J$7))))</f>
        <v>0</v>
      </c>
      <c r="AZ6" s="1">
        <f>IF(K6="",0,IF(K6&gt;J6,Equipes!$J$3,IF('2 POULES DE 8'!K6='2 POULES DE 8'!J6,Equipes!$J$5,IF('2 POULES DE 8'!K6&lt;'2 POULES DE 8'!J6,Equipes!$J$7))))</f>
        <v>0</v>
      </c>
      <c r="BA6" s="1">
        <f>AY6-AW6</f>
        <v>0</v>
      </c>
      <c r="BB6" s="1">
        <f>AZ6-AX6</f>
        <v>0</v>
      </c>
      <c r="BC6" s="1">
        <f>IF(J6="",0,1)</f>
        <v>0</v>
      </c>
      <c r="BD6" s="1">
        <f>IF(K6="",0,1)</f>
        <v>0</v>
      </c>
      <c r="BE6" s="1" t="b">
        <f>IF(J6&lt;&gt;"",IF(J6&gt;K6,1))</f>
        <v>0</v>
      </c>
      <c r="BF6" s="1" t="b">
        <f>IF(K6&lt;&gt;"",IF(K6&gt;J6,1))</f>
        <v>0</v>
      </c>
      <c r="BG6" s="1" t="b">
        <f>IF(J6&lt;&gt;"",IF(J6=K6,1))</f>
        <v>0</v>
      </c>
      <c r="BH6" s="1" t="b">
        <f>IF(K6&lt;&gt;"",IF(K6=J6,1))</f>
        <v>0</v>
      </c>
      <c r="BI6" s="1" t="b">
        <f>IF(J6&lt;&gt;"",IF(J6&lt;K6,1))</f>
        <v>0</v>
      </c>
      <c r="BJ6" s="1" t="b">
        <f>IF(K6&lt;&gt;"",IF(K6&lt;J6,1))</f>
        <v>0</v>
      </c>
      <c r="BK6" s="1">
        <f>J6</f>
        <v>0</v>
      </c>
      <c r="BL6" s="1">
        <f>K6</f>
        <v>0</v>
      </c>
      <c r="BM6" s="1">
        <f>K6</f>
        <v>0</v>
      </c>
      <c r="BN6" s="1">
        <f>J6</f>
        <v>0</v>
      </c>
      <c r="BO6" s="1" t="str">
        <f>VLOOKUP(AF6,AG6:AK13,2,0)</f>
        <v>aa</v>
      </c>
      <c r="BP6" s="1">
        <f>VLOOKUP(BO6,AH6:AU13,14,0)</f>
        <v>0</v>
      </c>
      <c r="BQ6" s="1">
        <f>RANK(BP6,BP6:BP13)</f>
        <v>1</v>
      </c>
    </row>
    <row r="7" spans="2:69" x14ac:dyDescent="0.3">
      <c r="B7" s="5"/>
      <c r="F7" s="50" t="str">
        <f>AH8</f>
        <v>cc</v>
      </c>
      <c r="G7" s="50"/>
      <c r="H7" s="50"/>
      <c r="I7" s="50"/>
      <c r="J7" s="51"/>
      <c r="K7" s="51"/>
      <c r="L7" s="50" t="str">
        <f>AH13</f>
        <v>hh</v>
      </c>
      <c r="M7" s="50"/>
      <c r="N7" s="50"/>
      <c r="O7" s="50"/>
      <c r="Q7" s="52" t="str">
        <f>VLOOKUP(AF7,AG6:AK13,2,0)</f>
        <v>bb</v>
      </c>
      <c r="R7" s="52"/>
      <c r="S7" s="52"/>
      <c r="T7" s="52"/>
      <c r="U7" s="53">
        <f>IF(BP7=BP6,BQ6,BQ7)</f>
        <v>1</v>
      </c>
      <c r="V7" s="54">
        <f>VLOOKUP(Q7,AH6:AT13,6,0)</f>
        <v>0</v>
      </c>
      <c r="W7" s="1">
        <f>VLOOKUP(Q7,AH6:AT13,7,0)</f>
        <v>0</v>
      </c>
      <c r="X7" s="1">
        <f>VLOOKUP(Q7,AH6:AT13,8,0)</f>
        <v>0</v>
      </c>
      <c r="Y7" s="1">
        <f>VLOOKUP(Q7,AH6:AT13,9,0)</f>
        <v>0</v>
      </c>
      <c r="Z7" s="1">
        <f>VLOOKUP(Q7,AH6:AT13,10,0)</f>
        <v>0</v>
      </c>
      <c r="AA7" s="1">
        <f>VLOOKUP(Q7,AH6:AT13,11,0)</f>
        <v>0</v>
      </c>
      <c r="AB7" s="1">
        <f>VLOOKUP(Q7,AH6:AT13,12,0)</f>
        <v>0</v>
      </c>
      <c r="AC7" s="1">
        <f>VLOOKUP(Q7,AH6:AT13,13,0)</f>
        <v>0</v>
      </c>
      <c r="AD7" s="6"/>
      <c r="AF7" s="1">
        <v>2</v>
      </c>
      <c r="AG7" s="1">
        <f t="shared" ref="AG7:AG13" si="0">AL7</f>
        <v>2</v>
      </c>
      <c r="AH7" s="41" t="str">
        <f>Equipes!C6</f>
        <v>bb</v>
      </c>
      <c r="AI7" s="41"/>
      <c r="AJ7" s="41"/>
      <c r="AK7" s="41"/>
      <c r="AL7" s="11">
        <f>RANK(AV7,AV6:AV13)</f>
        <v>2</v>
      </c>
      <c r="AM7" s="11">
        <f>SUMPRODUCT((F6:I33=AH7)*(BA6:BA33))+SUMPRODUCT((L6:O33=AH7)*(BB6:BB33))</f>
        <v>0</v>
      </c>
      <c r="AN7" s="11">
        <f>SUMPRODUCT((F6:I33=AH7)*(BC6:BC33))+SUMPRODUCT((L6:O33=AH7)*(BD6:BD33))</f>
        <v>0</v>
      </c>
      <c r="AO7" s="11">
        <f>SUMPRODUCT((F6:I33=AH7)*(BE6:BE33))+SUMPRODUCT((L6:O33=AH7)*(BF6:BF33))</f>
        <v>0</v>
      </c>
      <c r="AP7" s="11">
        <f>SUMPRODUCT((F6:I33=AH7)*(BG6:BG33))+SUMPRODUCT((L6:O33=AH7)*(BH6:BH33))</f>
        <v>0</v>
      </c>
      <c r="AQ7" s="11">
        <f>SUMPRODUCT((F6:I33=AH7)*(BI6:BI33))+SUMPRODUCT((L6:O33=AH7)*(BJ6:BJ33))</f>
        <v>0</v>
      </c>
      <c r="AR7" s="11">
        <f>SUMPRODUCT((F6:I33=AH7)*(BK6:BK33))+SUMPRODUCT((L6:O33=AH7)*(BL6:BL33))</f>
        <v>0</v>
      </c>
      <c r="AS7" s="11">
        <f>SUMPRODUCT((F6:I33=AH7)*(BM6:BM33))+SUMPRODUCT((L6:O33=AH7)*(BN6:BN33))</f>
        <v>0</v>
      </c>
      <c r="AT7" s="11">
        <f t="shared" ref="AT7:AT13" si="1">AR7-AS7</f>
        <v>0</v>
      </c>
      <c r="AU7" s="1">
        <f t="shared" ref="AU7:AU13" si="2">SUM(AM7*1000+(AT7)/100+(AR7)/1000)</f>
        <v>0</v>
      </c>
      <c r="AV7" s="1">
        <f>AU7+0.0000007</f>
        <v>6.9999999999999997E-7</v>
      </c>
      <c r="AW7" s="1">
        <f t="shared" ref="AW7:AW33" si="3">E7</f>
        <v>0</v>
      </c>
      <c r="AX7" s="1">
        <f t="shared" ref="AX7:AX33" si="4">P7</f>
        <v>0</v>
      </c>
      <c r="AY7" s="1">
        <f>IF(J7="",0,IF(J7&gt;K7,Equipes!$J$3,IF('2 POULES DE 8'!J7='2 POULES DE 8'!K7,Equipes!$J$5,IF('2 POULES DE 8'!J7&lt;'2 POULES DE 8'!K7,Equipes!$J$7))))</f>
        <v>0</v>
      </c>
      <c r="AZ7" s="1">
        <f>IF(K7="",0,IF(K7&gt;J7,Equipes!$J$3,IF('2 POULES DE 8'!K7='2 POULES DE 8'!J7,Equipes!$J$5,IF('2 POULES DE 8'!K7&lt;'2 POULES DE 8'!J7,Equipes!$J$7))))</f>
        <v>0</v>
      </c>
      <c r="BA7" s="1">
        <f t="shared" ref="BA7:BA33" si="5">AY7-AW7</f>
        <v>0</v>
      </c>
      <c r="BB7" s="1">
        <f t="shared" ref="BB7:BB33" si="6">AZ7-AX7</f>
        <v>0</v>
      </c>
      <c r="BC7" s="1">
        <f t="shared" ref="BC7:BC33" si="7">IF(J7="",0,1)</f>
        <v>0</v>
      </c>
      <c r="BD7" s="1">
        <f t="shared" ref="BD7:BD33" si="8">IF(K7="",0,1)</f>
        <v>0</v>
      </c>
      <c r="BE7" s="1" t="b">
        <f t="shared" ref="BE7:BE33" si="9">IF(J7&lt;&gt;"",IF(J7&gt;K7,1))</f>
        <v>0</v>
      </c>
      <c r="BF7" s="1" t="b">
        <f t="shared" ref="BF7:BF33" si="10">IF(K7&lt;&gt;"",IF(K7&gt;J7,1))</f>
        <v>0</v>
      </c>
      <c r="BG7" s="1" t="b">
        <f t="shared" ref="BG7:BG33" si="11">IF(J7&lt;&gt;"",IF(J7=K7,1))</f>
        <v>0</v>
      </c>
      <c r="BH7" s="1" t="b">
        <f t="shared" ref="BH7:BH33" si="12">IF(K7&lt;&gt;"",IF(K7=J7,1))</f>
        <v>0</v>
      </c>
      <c r="BI7" s="1" t="b">
        <f t="shared" ref="BI7:BI33" si="13">IF(J7&lt;&gt;"",IF(J7&lt;K7,1))</f>
        <v>0</v>
      </c>
      <c r="BJ7" s="1" t="b">
        <f t="shared" ref="BJ7:BJ33" si="14">IF(K7&lt;&gt;"",IF(K7&lt;J7,1))</f>
        <v>0</v>
      </c>
      <c r="BK7" s="1">
        <f t="shared" ref="BK7:BK33" si="15">J7</f>
        <v>0</v>
      </c>
      <c r="BL7" s="1">
        <f t="shared" ref="BL7:BL33" si="16">K7</f>
        <v>0</v>
      </c>
      <c r="BM7" s="1">
        <f t="shared" ref="BM7:BM33" si="17">K7</f>
        <v>0</v>
      </c>
      <c r="BN7" s="1">
        <f t="shared" ref="BN7:BN33" si="18">J7</f>
        <v>0</v>
      </c>
      <c r="BO7" s="1" t="str">
        <f>VLOOKUP(AF7,AG6:AK13,2,0)</f>
        <v>bb</v>
      </c>
      <c r="BP7" s="1">
        <f>VLOOKUP(BO7,AH6:AU13,14,0)</f>
        <v>0</v>
      </c>
      <c r="BQ7" s="1">
        <f>RANK(BP7,BP6:BP13)</f>
        <v>1</v>
      </c>
    </row>
    <row r="8" spans="2:69" x14ac:dyDescent="0.3">
      <c r="B8" s="5"/>
      <c r="F8" s="50" t="str">
        <f>AH10</f>
        <v>ee</v>
      </c>
      <c r="G8" s="50"/>
      <c r="H8" s="50"/>
      <c r="I8" s="50"/>
      <c r="J8" s="51"/>
      <c r="K8" s="51"/>
      <c r="L8" s="50" t="str">
        <f>AH11</f>
        <v>ff</v>
      </c>
      <c r="M8" s="50"/>
      <c r="N8" s="50"/>
      <c r="O8" s="50"/>
      <c r="Q8" s="52" t="str">
        <f>VLOOKUP(AF8,AG6:AK13,2,0)</f>
        <v>cc</v>
      </c>
      <c r="R8" s="52"/>
      <c r="S8" s="52"/>
      <c r="T8" s="52"/>
      <c r="U8" s="53">
        <f t="shared" ref="U8:U13" si="19">IF(BP8=BP7,BQ7,BQ8)</f>
        <v>1</v>
      </c>
      <c r="V8" s="54">
        <f>VLOOKUP(Q8,AH6:AT13,6,0)</f>
        <v>0</v>
      </c>
      <c r="W8" s="1">
        <f>VLOOKUP(Q8,AH6:AT13,7,0)</f>
        <v>0</v>
      </c>
      <c r="X8" s="1">
        <f>VLOOKUP(Q8,AH6:AT13,8,0)</f>
        <v>0</v>
      </c>
      <c r="Y8" s="1">
        <f>VLOOKUP(Q8,AH6:AT13,9,0)</f>
        <v>0</v>
      </c>
      <c r="Z8" s="1">
        <f>VLOOKUP(Q8,AH6:AT13,10,0)</f>
        <v>0</v>
      </c>
      <c r="AA8" s="1">
        <f>VLOOKUP(Q8,AH6:AT13,11,0)</f>
        <v>0</v>
      </c>
      <c r="AB8" s="1">
        <f>VLOOKUP(Q8,AH6:AT13,12,0)</f>
        <v>0</v>
      </c>
      <c r="AC8" s="1">
        <f>VLOOKUP(Q8,AH6:AT13,13,0)</f>
        <v>0</v>
      </c>
      <c r="AD8" s="6"/>
      <c r="AF8" s="1">
        <v>3</v>
      </c>
      <c r="AG8" s="1">
        <f t="shared" si="0"/>
        <v>3</v>
      </c>
      <c r="AH8" s="41" t="str">
        <f>Equipes!C7</f>
        <v>cc</v>
      </c>
      <c r="AI8" s="41"/>
      <c r="AJ8" s="41"/>
      <c r="AK8" s="41"/>
      <c r="AL8" s="11">
        <f>RANK(AV8,AV6:AV13)</f>
        <v>3</v>
      </c>
      <c r="AM8" s="11">
        <f>SUMPRODUCT((F6:I33=AH8)*(BA6:BA33))+SUMPRODUCT((L6:O33=AH8)*(BB6:BB33))</f>
        <v>0</v>
      </c>
      <c r="AN8" s="11">
        <f>SUMPRODUCT((F6:I33=AH8)*(BC6:BC33))+SUMPRODUCT((L6:O33=AH8)*(BD6:BD33))</f>
        <v>0</v>
      </c>
      <c r="AO8" s="11">
        <f>SUMPRODUCT((F6:I33=AH8)*(BE6:BE33))+SUMPRODUCT((L6:O33=AH8)*(BF6:BF33))</f>
        <v>0</v>
      </c>
      <c r="AP8" s="11">
        <f>SUMPRODUCT((F6:I33=AH8)*(BG6:BG33))+SUMPRODUCT((L6:O33=AH8)*(BH6:BH33))</f>
        <v>0</v>
      </c>
      <c r="AQ8" s="11">
        <f>SUMPRODUCT((F6:I33=AH8)*(BI6:BI33))+SUMPRODUCT((L6:O33=AH8)*(BJ6:BJ33))</f>
        <v>0</v>
      </c>
      <c r="AR8" s="11">
        <f>SUMPRODUCT((F6:I33=AH8)*(BK6:BK33))+SUMPRODUCT((L6:O33=AH8)*(BL6:BL33))</f>
        <v>0</v>
      </c>
      <c r="AS8" s="11">
        <f>SUMPRODUCT((F6:I33=AH8)*(BM6:BM33))+SUMPRODUCT((L6:O33=AH8)*(BN6:BN33))</f>
        <v>0</v>
      </c>
      <c r="AT8" s="11">
        <f t="shared" si="1"/>
        <v>0</v>
      </c>
      <c r="AU8" s="1">
        <f t="shared" si="2"/>
        <v>0</v>
      </c>
      <c r="AV8" s="1">
        <f>AU8+0.0000006</f>
        <v>5.9999999999999997E-7</v>
      </c>
      <c r="AW8" s="1">
        <f t="shared" si="3"/>
        <v>0</v>
      </c>
      <c r="AX8" s="1">
        <f t="shared" si="4"/>
        <v>0</v>
      </c>
      <c r="AY8" s="1">
        <f>IF(J8="",0,IF(J8&gt;K8,Equipes!$J$3,IF('2 POULES DE 8'!J8='2 POULES DE 8'!K8,Equipes!$J$5,IF('2 POULES DE 8'!J8&lt;'2 POULES DE 8'!K8,Equipes!$J$7))))</f>
        <v>0</v>
      </c>
      <c r="AZ8" s="1">
        <f>IF(K8="",0,IF(K8&gt;J8,Equipes!$J$3,IF('2 POULES DE 8'!K8='2 POULES DE 8'!J8,Equipes!$J$5,IF('2 POULES DE 8'!K8&lt;'2 POULES DE 8'!J8,Equipes!$J$7))))</f>
        <v>0</v>
      </c>
      <c r="BA8" s="1">
        <f t="shared" si="5"/>
        <v>0</v>
      </c>
      <c r="BB8" s="1">
        <f t="shared" si="6"/>
        <v>0</v>
      </c>
      <c r="BC8" s="1">
        <f t="shared" si="7"/>
        <v>0</v>
      </c>
      <c r="BD8" s="1">
        <f t="shared" si="8"/>
        <v>0</v>
      </c>
      <c r="BE8" s="1" t="b">
        <f t="shared" si="9"/>
        <v>0</v>
      </c>
      <c r="BF8" s="1" t="b">
        <f t="shared" si="10"/>
        <v>0</v>
      </c>
      <c r="BG8" s="1" t="b">
        <f t="shared" si="11"/>
        <v>0</v>
      </c>
      <c r="BH8" s="1" t="b">
        <f t="shared" si="12"/>
        <v>0</v>
      </c>
      <c r="BI8" s="1" t="b">
        <f t="shared" si="13"/>
        <v>0</v>
      </c>
      <c r="BJ8" s="1" t="b">
        <f t="shared" si="14"/>
        <v>0</v>
      </c>
      <c r="BK8" s="1">
        <f t="shared" si="15"/>
        <v>0</v>
      </c>
      <c r="BL8" s="1">
        <f t="shared" si="16"/>
        <v>0</v>
      </c>
      <c r="BM8" s="1">
        <f t="shared" si="17"/>
        <v>0</v>
      </c>
      <c r="BN8" s="1">
        <f t="shared" si="18"/>
        <v>0</v>
      </c>
      <c r="BO8" s="1" t="str">
        <f>VLOOKUP(AF8,AG6:AK13,2,0)</f>
        <v>cc</v>
      </c>
      <c r="BP8" s="1">
        <f>VLOOKUP(BO8,AH6:AU13,14,0)</f>
        <v>0</v>
      </c>
      <c r="BQ8" s="1">
        <f>RANK(BP8,BP6:BP13)</f>
        <v>1</v>
      </c>
    </row>
    <row r="9" spans="2:69" x14ac:dyDescent="0.3">
      <c r="B9" s="5"/>
      <c r="F9" s="50" t="str">
        <f>AH12</f>
        <v>gg</v>
      </c>
      <c r="G9" s="50"/>
      <c r="H9" s="50"/>
      <c r="I9" s="50"/>
      <c r="J9" s="51"/>
      <c r="K9" s="51"/>
      <c r="L9" s="50" t="str">
        <f>AH9</f>
        <v>dd</v>
      </c>
      <c r="M9" s="50"/>
      <c r="N9" s="50"/>
      <c r="O9" s="50"/>
      <c r="Q9" s="52" t="str">
        <f>VLOOKUP(AF9,AG6:AK13,2,0)</f>
        <v>dd</v>
      </c>
      <c r="R9" s="52"/>
      <c r="S9" s="52"/>
      <c r="T9" s="52"/>
      <c r="U9" s="53">
        <f t="shared" si="19"/>
        <v>1</v>
      </c>
      <c r="V9" s="54">
        <f>VLOOKUP(Q9,AH6:AT13,6,0)</f>
        <v>0</v>
      </c>
      <c r="W9" s="1">
        <f>VLOOKUP(Q9,AH6:AT13,7,0)</f>
        <v>0</v>
      </c>
      <c r="X9" s="1">
        <f>VLOOKUP(Q9,AH6:AT13,8,0)</f>
        <v>0</v>
      </c>
      <c r="Y9" s="1">
        <f>VLOOKUP(Q9,AH6:AT13,9,0)</f>
        <v>0</v>
      </c>
      <c r="Z9" s="1">
        <f>VLOOKUP(Q9,AH6:AT13,10,0)</f>
        <v>0</v>
      </c>
      <c r="AA9" s="1">
        <f>VLOOKUP(Q9,AH6:AT13,11,0)</f>
        <v>0</v>
      </c>
      <c r="AB9" s="1">
        <f>VLOOKUP(Q9,AH6:AT13,12,0)</f>
        <v>0</v>
      </c>
      <c r="AC9" s="1">
        <f>VLOOKUP(Q9,AH6:AT13,13,0)</f>
        <v>0</v>
      </c>
      <c r="AD9" s="6"/>
      <c r="AF9" s="1">
        <v>4</v>
      </c>
      <c r="AG9" s="1">
        <f t="shared" si="0"/>
        <v>4</v>
      </c>
      <c r="AH9" s="41" t="str">
        <f>Equipes!C8</f>
        <v>dd</v>
      </c>
      <c r="AI9" s="41"/>
      <c r="AJ9" s="41"/>
      <c r="AK9" s="41"/>
      <c r="AL9" s="11">
        <f>RANK(AV9,AV6:AV13)</f>
        <v>4</v>
      </c>
      <c r="AM9" s="11">
        <f>SUMPRODUCT((F6:I33=AH9)*(BA6:BA33))+SUMPRODUCT((L6:O33=AH9)*(BB6:BB33))</f>
        <v>0</v>
      </c>
      <c r="AN9" s="11">
        <f>SUMPRODUCT((F6:I33=AH9)*(BC6:BC33))+SUMPRODUCT((L6:O33=AH9)*(BD6:BD33))</f>
        <v>0</v>
      </c>
      <c r="AO9" s="11">
        <f>SUMPRODUCT((F6:I33=AH9)*(BE6:BE33))+SUMPRODUCT((L6:O33=AH9)*(BF6:BF33))</f>
        <v>0</v>
      </c>
      <c r="AP9" s="11">
        <f>SUMPRODUCT((F6:I33=AH9)*(BG6:BG33))+SUMPRODUCT((L6:O33=AH9)*(BH6:BH33))</f>
        <v>0</v>
      </c>
      <c r="AQ9" s="11">
        <f>SUMPRODUCT((F6:I33=AH9)*(BI6:BI33))+SUMPRODUCT((L6:O33=AH9)*(BJ6:BJ33))</f>
        <v>0</v>
      </c>
      <c r="AR9" s="11">
        <f>SUMPRODUCT((F6:I33=AH9)*(BK6:BK33))+SUMPRODUCT((L6:O33=AH9)*(BL6:BL33))</f>
        <v>0</v>
      </c>
      <c r="AS9" s="11">
        <f>SUMPRODUCT((F6:I33=AH9)*(BM6:BM33))+SUMPRODUCT((L6:O33=AH9)*(BN6:BN33))</f>
        <v>0</v>
      </c>
      <c r="AT9" s="11">
        <f t="shared" si="1"/>
        <v>0</v>
      </c>
      <c r="AU9" s="1">
        <f t="shared" si="2"/>
        <v>0</v>
      </c>
      <c r="AV9" s="1">
        <f>AU9+0.0000005</f>
        <v>4.9999999999999998E-7</v>
      </c>
      <c r="AW9" s="1">
        <f t="shared" si="3"/>
        <v>0</v>
      </c>
      <c r="AX9" s="1">
        <f t="shared" si="4"/>
        <v>0</v>
      </c>
      <c r="AY9" s="1">
        <f>IF(J9="",0,IF(J9&gt;K9,Equipes!$J$3,IF('2 POULES DE 8'!J9='2 POULES DE 8'!K9,Equipes!$J$5,IF('2 POULES DE 8'!J9&lt;'2 POULES DE 8'!K9,Equipes!$J$7))))</f>
        <v>0</v>
      </c>
      <c r="AZ9" s="1">
        <f>IF(K9="",0,IF(K9&gt;J9,Equipes!$J$3,IF('2 POULES DE 8'!K9='2 POULES DE 8'!J9,Equipes!$J$5,IF('2 POULES DE 8'!K9&lt;'2 POULES DE 8'!J9,Equipes!$J$7))))</f>
        <v>0</v>
      </c>
      <c r="BA9" s="1">
        <f t="shared" si="5"/>
        <v>0</v>
      </c>
      <c r="BB9" s="1">
        <f t="shared" si="6"/>
        <v>0</v>
      </c>
      <c r="BC9" s="1">
        <f t="shared" si="7"/>
        <v>0</v>
      </c>
      <c r="BD9" s="1">
        <f t="shared" si="8"/>
        <v>0</v>
      </c>
      <c r="BE9" s="1" t="b">
        <f t="shared" si="9"/>
        <v>0</v>
      </c>
      <c r="BF9" s="1" t="b">
        <f t="shared" si="10"/>
        <v>0</v>
      </c>
      <c r="BG9" s="1" t="b">
        <f t="shared" si="11"/>
        <v>0</v>
      </c>
      <c r="BH9" s="1" t="b">
        <f t="shared" si="12"/>
        <v>0</v>
      </c>
      <c r="BI9" s="1" t="b">
        <f t="shared" si="13"/>
        <v>0</v>
      </c>
      <c r="BJ9" s="1" t="b">
        <f t="shared" si="14"/>
        <v>0</v>
      </c>
      <c r="BK9" s="1">
        <f t="shared" si="15"/>
        <v>0</v>
      </c>
      <c r="BL9" s="1">
        <f t="shared" si="16"/>
        <v>0</v>
      </c>
      <c r="BM9" s="1">
        <f t="shared" si="17"/>
        <v>0</v>
      </c>
      <c r="BN9" s="1">
        <f t="shared" si="18"/>
        <v>0</v>
      </c>
      <c r="BO9" s="1" t="str">
        <f>VLOOKUP(AF9,AG6:AK13,2,0)</f>
        <v>dd</v>
      </c>
      <c r="BP9" s="1">
        <f>VLOOKUP(BO9,AH6:AU13,14,0)</f>
        <v>0</v>
      </c>
      <c r="BQ9" s="1">
        <f>RANK(BP9,BP6:BP13)</f>
        <v>1</v>
      </c>
    </row>
    <row r="10" spans="2:69" x14ac:dyDescent="0.3">
      <c r="B10" s="5"/>
      <c r="F10" s="50" t="str">
        <f>AH6</f>
        <v>aa</v>
      </c>
      <c r="G10" s="50"/>
      <c r="H10" s="50"/>
      <c r="I10" s="50"/>
      <c r="J10" s="51"/>
      <c r="K10" s="51"/>
      <c r="L10" s="50" t="str">
        <f>AH8</f>
        <v>cc</v>
      </c>
      <c r="M10" s="50"/>
      <c r="N10" s="50"/>
      <c r="O10" s="50"/>
      <c r="Q10" s="52" t="str">
        <f>VLOOKUP(AF10,AG6:AK13,2,0)</f>
        <v>ee</v>
      </c>
      <c r="R10" s="52"/>
      <c r="S10" s="52"/>
      <c r="T10" s="52"/>
      <c r="U10" s="53">
        <f t="shared" si="19"/>
        <v>1</v>
      </c>
      <c r="V10" s="54">
        <f>VLOOKUP(Q10,AH6:AT13,6,0)</f>
        <v>0</v>
      </c>
      <c r="W10" s="1">
        <f>VLOOKUP(Q10,AH6:AT13,7,0)</f>
        <v>0</v>
      </c>
      <c r="X10" s="1">
        <f>VLOOKUP(Q10,AH6:AT13,8,0)</f>
        <v>0</v>
      </c>
      <c r="Y10" s="1">
        <f>VLOOKUP(Q10,AH6:AT13,9,0)</f>
        <v>0</v>
      </c>
      <c r="Z10" s="1">
        <f>VLOOKUP(Q10,AH6:AT13,10,0)</f>
        <v>0</v>
      </c>
      <c r="AA10" s="1">
        <f>VLOOKUP(Q10,AH6:AT13,11,0)</f>
        <v>0</v>
      </c>
      <c r="AB10" s="1">
        <f>VLOOKUP(Q10,AH6:AT13,12,0)</f>
        <v>0</v>
      </c>
      <c r="AC10" s="1">
        <f>VLOOKUP(Q10,AH6:AT13,13,0)</f>
        <v>0</v>
      </c>
      <c r="AD10" s="6"/>
      <c r="AF10" s="1">
        <v>5</v>
      </c>
      <c r="AG10" s="1">
        <f t="shared" si="0"/>
        <v>5</v>
      </c>
      <c r="AH10" s="41" t="str">
        <f>Equipes!C9</f>
        <v>ee</v>
      </c>
      <c r="AI10" s="41"/>
      <c r="AJ10" s="41"/>
      <c r="AK10" s="41"/>
      <c r="AL10" s="11">
        <f>RANK(AV10,AV6:AV13)</f>
        <v>5</v>
      </c>
      <c r="AM10" s="11">
        <f>SUMPRODUCT((F6:I33=AH10)*(BA6:BA33))+SUMPRODUCT((L6:O33=AH10)*(BB6:BB33))</f>
        <v>0</v>
      </c>
      <c r="AN10" s="11">
        <f>SUMPRODUCT((F6:I33=AH10)*(BC6:BC33))+SUMPRODUCT((L6:O33=AH10)*(BD6:BD33))</f>
        <v>0</v>
      </c>
      <c r="AO10" s="11">
        <f>SUMPRODUCT((F6:I33=AH10)*(BE6:BE33))+SUMPRODUCT((L6:O33=AH10)*(BF6:BF33))</f>
        <v>0</v>
      </c>
      <c r="AP10" s="11">
        <f>SUMPRODUCT((F6:I33=AH10)*(BG6:BG33))+SUMPRODUCT((L6:O33=AH10)*(BH6:BH33))</f>
        <v>0</v>
      </c>
      <c r="AQ10" s="11">
        <f>SUMPRODUCT((F6:I33=AH10)*(BI6:BI33))+SUMPRODUCT((L6:O33=AH10)*(BJ6:BJ33))</f>
        <v>0</v>
      </c>
      <c r="AR10" s="11">
        <f>SUMPRODUCT((F6:I33=AH10)*(BK6:BK33))+SUMPRODUCT((L6:O33=AH10)*(BL6:BL33))</f>
        <v>0</v>
      </c>
      <c r="AS10" s="11">
        <f>SUMPRODUCT((F6:I33=AH10)*(BM6:BM33))+SUMPRODUCT((L6:O33=AH10)*(BN6:BN33))</f>
        <v>0</v>
      </c>
      <c r="AT10" s="11">
        <f t="shared" si="1"/>
        <v>0</v>
      </c>
      <c r="AU10" s="1">
        <f t="shared" si="2"/>
        <v>0</v>
      </c>
      <c r="AV10" s="1">
        <f>AU10+0.0000004</f>
        <v>3.9999999999999998E-7</v>
      </c>
      <c r="AW10" s="1">
        <f t="shared" si="3"/>
        <v>0</v>
      </c>
      <c r="AX10" s="1">
        <f t="shared" si="4"/>
        <v>0</v>
      </c>
      <c r="AY10" s="1">
        <f>IF(J10="",0,IF(J10&gt;K10,Equipes!$J$3,IF('2 POULES DE 8'!J10='2 POULES DE 8'!K10,Equipes!$J$5,IF('2 POULES DE 8'!J10&lt;'2 POULES DE 8'!K10,Equipes!$J$7))))</f>
        <v>0</v>
      </c>
      <c r="AZ10" s="1">
        <f>IF(K10="",0,IF(K10&gt;J10,Equipes!$J$3,IF('2 POULES DE 8'!K10='2 POULES DE 8'!J10,Equipes!$J$5,IF('2 POULES DE 8'!K10&lt;'2 POULES DE 8'!J10,Equipes!$J$7))))</f>
        <v>0</v>
      </c>
      <c r="BA10" s="1">
        <f t="shared" si="5"/>
        <v>0</v>
      </c>
      <c r="BB10" s="1">
        <f t="shared" si="6"/>
        <v>0</v>
      </c>
      <c r="BC10" s="1">
        <f t="shared" si="7"/>
        <v>0</v>
      </c>
      <c r="BD10" s="1">
        <f t="shared" si="8"/>
        <v>0</v>
      </c>
      <c r="BE10" s="1" t="b">
        <f t="shared" si="9"/>
        <v>0</v>
      </c>
      <c r="BF10" s="1" t="b">
        <f t="shared" si="10"/>
        <v>0</v>
      </c>
      <c r="BG10" s="1" t="b">
        <f t="shared" si="11"/>
        <v>0</v>
      </c>
      <c r="BH10" s="1" t="b">
        <f t="shared" si="12"/>
        <v>0</v>
      </c>
      <c r="BI10" s="1" t="b">
        <f t="shared" si="13"/>
        <v>0</v>
      </c>
      <c r="BJ10" s="1" t="b">
        <f t="shared" si="14"/>
        <v>0</v>
      </c>
      <c r="BK10" s="1">
        <f t="shared" si="15"/>
        <v>0</v>
      </c>
      <c r="BL10" s="1">
        <f t="shared" si="16"/>
        <v>0</v>
      </c>
      <c r="BM10" s="1">
        <f t="shared" si="17"/>
        <v>0</v>
      </c>
      <c r="BN10" s="1">
        <f t="shared" si="18"/>
        <v>0</v>
      </c>
      <c r="BO10" s="1" t="str">
        <f>VLOOKUP(AF10,AG6:AK13,2,0)</f>
        <v>ee</v>
      </c>
      <c r="BP10" s="1">
        <f>VLOOKUP(BO10,AH6:AU13,14,0)</f>
        <v>0</v>
      </c>
      <c r="BQ10" s="1">
        <f>RANK(BP10,BP6:BP13)</f>
        <v>1</v>
      </c>
    </row>
    <row r="11" spans="2:69" x14ac:dyDescent="0.3">
      <c r="B11" s="5"/>
      <c r="F11" s="50" t="str">
        <f>AH9</f>
        <v>dd</v>
      </c>
      <c r="G11" s="50"/>
      <c r="H11" s="50"/>
      <c r="I11" s="50"/>
      <c r="J11" s="51"/>
      <c r="K11" s="51"/>
      <c r="L11" s="50" t="str">
        <f>AH7</f>
        <v>bb</v>
      </c>
      <c r="M11" s="50"/>
      <c r="N11" s="50"/>
      <c r="O11" s="50"/>
      <c r="Q11" s="52" t="str">
        <f>VLOOKUP(AF11,AG6:AK13,2,0)</f>
        <v>ff</v>
      </c>
      <c r="R11" s="52"/>
      <c r="S11" s="52"/>
      <c r="T11" s="52"/>
      <c r="U11" s="53">
        <f t="shared" si="19"/>
        <v>1</v>
      </c>
      <c r="V11" s="54">
        <f>VLOOKUP(Q11,AH6:AT13,6,0)</f>
        <v>0</v>
      </c>
      <c r="W11" s="1">
        <f>VLOOKUP(Q11,AH6:AT13,7,0)</f>
        <v>0</v>
      </c>
      <c r="X11" s="1">
        <f>VLOOKUP(Q11,AH6:AT13,8,0)</f>
        <v>0</v>
      </c>
      <c r="Y11" s="1">
        <f>VLOOKUP(Q11,AH6:AT13,9,0)</f>
        <v>0</v>
      </c>
      <c r="Z11" s="1">
        <f>VLOOKUP(Q11,AH6:AT13,10,0)</f>
        <v>0</v>
      </c>
      <c r="AA11" s="1">
        <f>VLOOKUP(Q11,AH6:AT13,11,0)</f>
        <v>0</v>
      </c>
      <c r="AB11" s="1">
        <f>VLOOKUP(Q11,AH6:AT13,12,0)</f>
        <v>0</v>
      </c>
      <c r="AC11" s="1">
        <f>VLOOKUP(Q11,AH6:AT13,13,0)</f>
        <v>0</v>
      </c>
      <c r="AD11" s="6"/>
      <c r="AF11" s="1">
        <v>6</v>
      </c>
      <c r="AG11" s="1">
        <f t="shared" si="0"/>
        <v>6</v>
      </c>
      <c r="AH11" s="41" t="str">
        <f>Equipes!C10</f>
        <v>ff</v>
      </c>
      <c r="AI11" s="41"/>
      <c r="AJ11" s="41"/>
      <c r="AK11" s="41"/>
      <c r="AL11" s="11">
        <f>RANK(AV11,AV6:AV13)</f>
        <v>6</v>
      </c>
      <c r="AM11" s="11">
        <f>SUMPRODUCT((F6:I33=AH11)*(BA6:BA33))+SUMPRODUCT((L6:O33=AH11)*(BB6:BB33))</f>
        <v>0</v>
      </c>
      <c r="AN11" s="11">
        <f>SUMPRODUCT((F6:I33=AH11)*(BC6:BC33))+SUMPRODUCT((L6:O33=AH11)*(BD6:BD33))</f>
        <v>0</v>
      </c>
      <c r="AO11" s="11">
        <f>SUMPRODUCT((F6:I33=AH11)*(BE6:BE33))+SUMPRODUCT((L6:O33=AH11)*(BF6:BF33))</f>
        <v>0</v>
      </c>
      <c r="AP11" s="11">
        <f>SUMPRODUCT((F6:I33=AH11)*(BG6:BG33))+SUMPRODUCT((L6:O33=AH11)*(BH6:BH33))</f>
        <v>0</v>
      </c>
      <c r="AQ11" s="11">
        <f>SUMPRODUCT((F6:I33=AH11)*(BI6:BI33))+SUMPRODUCT((L6:O33=AH11)*(BJ6:BJ33))</f>
        <v>0</v>
      </c>
      <c r="AR11" s="11">
        <f>SUMPRODUCT((F6:I33=AH11)*(BK6:BK33))+SUMPRODUCT((L6:O33=AH11)*(BL6:BL33))</f>
        <v>0</v>
      </c>
      <c r="AS11" s="11">
        <f>SUMPRODUCT((F6:I33=AH11)*(BM6:BM33))+SUMPRODUCT((L6:O33=AH11)*(BN6:BN33))</f>
        <v>0</v>
      </c>
      <c r="AT11" s="11">
        <f t="shared" si="1"/>
        <v>0</v>
      </c>
      <c r="AU11" s="1">
        <f t="shared" si="2"/>
        <v>0</v>
      </c>
      <c r="AV11" s="1">
        <f>AU11+0.0000003</f>
        <v>2.9999999999999999E-7</v>
      </c>
      <c r="AW11" s="1">
        <f t="shared" si="3"/>
        <v>0</v>
      </c>
      <c r="AX11" s="1">
        <f t="shared" si="4"/>
        <v>0</v>
      </c>
      <c r="AY11" s="1">
        <f>IF(J11="",0,IF(J11&gt;K11,Equipes!$J$3,IF('2 POULES DE 8'!J11='2 POULES DE 8'!K11,Equipes!$J$5,IF('2 POULES DE 8'!J11&lt;'2 POULES DE 8'!K11,Equipes!$J$7))))</f>
        <v>0</v>
      </c>
      <c r="AZ11" s="1">
        <f>IF(K11="",0,IF(K11&gt;J11,Equipes!$J$3,IF('2 POULES DE 8'!K11='2 POULES DE 8'!J11,Equipes!$J$5,IF('2 POULES DE 8'!K11&lt;'2 POULES DE 8'!J11,Equipes!$J$7))))</f>
        <v>0</v>
      </c>
      <c r="BA11" s="1">
        <f t="shared" si="5"/>
        <v>0</v>
      </c>
      <c r="BB11" s="1">
        <f t="shared" si="6"/>
        <v>0</v>
      </c>
      <c r="BC11" s="1">
        <f t="shared" si="7"/>
        <v>0</v>
      </c>
      <c r="BD11" s="1">
        <f t="shared" si="8"/>
        <v>0</v>
      </c>
      <c r="BE11" s="1" t="b">
        <f t="shared" si="9"/>
        <v>0</v>
      </c>
      <c r="BF11" s="1" t="b">
        <f t="shared" si="10"/>
        <v>0</v>
      </c>
      <c r="BG11" s="1" t="b">
        <f t="shared" si="11"/>
        <v>0</v>
      </c>
      <c r="BH11" s="1" t="b">
        <f t="shared" si="12"/>
        <v>0</v>
      </c>
      <c r="BI11" s="1" t="b">
        <f t="shared" si="13"/>
        <v>0</v>
      </c>
      <c r="BJ11" s="1" t="b">
        <f t="shared" si="14"/>
        <v>0</v>
      </c>
      <c r="BK11" s="1">
        <f t="shared" si="15"/>
        <v>0</v>
      </c>
      <c r="BL11" s="1">
        <f t="shared" si="16"/>
        <v>0</v>
      </c>
      <c r="BM11" s="1">
        <f t="shared" si="17"/>
        <v>0</v>
      </c>
      <c r="BN11" s="1">
        <f t="shared" si="18"/>
        <v>0</v>
      </c>
      <c r="BO11" s="1" t="str">
        <f>VLOOKUP(AF11,AG6:AK13,2,0)</f>
        <v>ff</v>
      </c>
      <c r="BP11" s="1">
        <f>VLOOKUP(BO11,AH6:AU13,14,0)</f>
        <v>0</v>
      </c>
      <c r="BQ11" s="1">
        <f>RANK(BP11,BP6:BP13)</f>
        <v>1</v>
      </c>
    </row>
    <row r="12" spans="2:69" x14ac:dyDescent="0.3">
      <c r="B12" s="5"/>
      <c r="F12" s="50" t="str">
        <f>AH11</f>
        <v>ff</v>
      </c>
      <c r="G12" s="50"/>
      <c r="H12" s="50"/>
      <c r="I12" s="50"/>
      <c r="J12" s="51"/>
      <c r="K12" s="51"/>
      <c r="L12" s="50" t="str">
        <f>AH12</f>
        <v>gg</v>
      </c>
      <c r="M12" s="50"/>
      <c r="N12" s="50"/>
      <c r="O12" s="50"/>
      <c r="Q12" s="52" t="str">
        <f>VLOOKUP(AF12,AG6:AK13,2,0)</f>
        <v>gg</v>
      </c>
      <c r="R12" s="52"/>
      <c r="S12" s="52"/>
      <c r="T12" s="52"/>
      <c r="U12" s="53">
        <f t="shared" si="19"/>
        <v>1</v>
      </c>
      <c r="V12" s="54">
        <f>VLOOKUP(Q12,AH6:AT13,6,0)</f>
        <v>0</v>
      </c>
      <c r="W12" s="1">
        <f>VLOOKUP(Q12,AH6:AT13,7,0)</f>
        <v>0</v>
      </c>
      <c r="X12" s="1">
        <f>VLOOKUP(Q12,AH6:AT13,8,0)</f>
        <v>0</v>
      </c>
      <c r="Y12" s="1">
        <f>VLOOKUP(Q12,AH6:AT13,9,0)</f>
        <v>0</v>
      </c>
      <c r="Z12" s="1">
        <f>VLOOKUP(Q12,AH6:AT13,10,0)</f>
        <v>0</v>
      </c>
      <c r="AA12" s="1">
        <f>VLOOKUP(Q12,AH6:AT13,11,0)</f>
        <v>0</v>
      </c>
      <c r="AB12" s="1">
        <f>VLOOKUP(Q12,AH6:AT13,12,0)</f>
        <v>0</v>
      </c>
      <c r="AC12" s="1">
        <f>VLOOKUP(Q12,AH6:AT13,13,0)</f>
        <v>0</v>
      </c>
      <c r="AD12" s="6"/>
      <c r="AF12" s="1">
        <v>7</v>
      </c>
      <c r="AG12" s="1">
        <f t="shared" si="0"/>
        <v>7</v>
      </c>
      <c r="AH12" s="41" t="str">
        <f>Equipes!C11</f>
        <v>gg</v>
      </c>
      <c r="AI12" s="41"/>
      <c r="AJ12" s="41"/>
      <c r="AK12" s="41"/>
      <c r="AL12" s="11">
        <f>RANK(AV12,AV6:AV13)</f>
        <v>7</v>
      </c>
      <c r="AM12" s="11">
        <f>SUMPRODUCT((F6:I33=AH12)*(BA6:BA33))+SUMPRODUCT((L6:O33=AH12)*(BB6:BB33))</f>
        <v>0</v>
      </c>
      <c r="AN12" s="11">
        <f>SUMPRODUCT((F6:I33=AH12)*(BC6:BC33))+SUMPRODUCT((L6:O33=AH12)*(BD6:BD33))</f>
        <v>0</v>
      </c>
      <c r="AO12" s="11">
        <f>SUMPRODUCT((F6:I33=AH12)*(BE6:BE33))+SUMPRODUCT((L6:O33=AH12)*(BF6:BF33))</f>
        <v>0</v>
      </c>
      <c r="AP12" s="11">
        <f>SUMPRODUCT((F6:I33=AH12)*(BG6:BG33))+SUMPRODUCT((L6:O33=AH12)*(BH6:BH33))</f>
        <v>0</v>
      </c>
      <c r="AQ12" s="11">
        <f>SUMPRODUCT((F6:I33=AH12)*(BI6:BI33))+SUMPRODUCT((L6:O33=AH12)*(BJ6:BJ33))</f>
        <v>0</v>
      </c>
      <c r="AR12" s="11">
        <f>SUMPRODUCT((F6:I33=AH12)*(BK6:BK33))+SUMPRODUCT((L6:O33=AH12)*(BL6:BL33))</f>
        <v>0</v>
      </c>
      <c r="AS12" s="11">
        <f>SUMPRODUCT((F6:I33=AH12)*(BM6:BM33))+SUMPRODUCT((L6:O33=AH12)*(BN6:BN33))</f>
        <v>0</v>
      </c>
      <c r="AT12" s="11">
        <f t="shared" si="1"/>
        <v>0</v>
      </c>
      <c r="AU12" s="1">
        <f t="shared" si="2"/>
        <v>0</v>
      </c>
      <c r="AV12" s="1">
        <f>AU12+0.0000002</f>
        <v>1.9999999999999999E-7</v>
      </c>
      <c r="AW12" s="1">
        <f t="shared" si="3"/>
        <v>0</v>
      </c>
      <c r="AX12" s="1">
        <f t="shared" si="4"/>
        <v>0</v>
      </c>
      <c r="AY12" s="1">
        <f>IF(J12="",0,IF(J12&gt;K12,Equipes!$J$3,IF('2 POULES DE 8'!J12='2 POULES DE 8'!K12,Equipes!$J$5,IF('2 POULES DE 8'!J12&lt;'2 POULES DE 8'!K12,Equipes!$J$7))))</f>
        <v>0</v>
      </c>
      <c r="AZ12" s="1">
        <f>IF(K12="",0,IF(K12&gt;J12,Equipes!$J$3,IF('2 POULES DE 8'!K12='2 POULES DE 8'!J12,Equipes!$J$5,IF('2 POULES DE 8'!K12&lt;'2 POULES DE 8'!J12,Equipes!$J$7))))</f>
        <v>0</v>
      </c>
      <c r="BA12" s="1">
        <f t="shared" si="5"/>
        <v>0</v>
      </c>
      <c r="BB12" s="1">
        <f t="shared" si="6"/>
        <v>0</v>
      </c>
      <c r="BC12" s="1">
        <f t="shared" si="7"/>
        <v>0</v>
      </c>
      <c r="BD12" s="1">
        <f t="shared" si="8"/>
        <v>0</v>
      </c>
      <c r="BE12" s="1" t="b">
        <f t="shared" si="9"/>
        <v>0</v>
      </c>
      <c r="BF12" s="1" t="b">
        <f t="shared" si="10"/>
        <v>0</v>
      </c>
      <c r="BG12" s="1" t="b">
        <f t="shared" si="11"/>
        <v>0</v>
      </c>
      <c r="BH12" s="1" t="b">
        <f t="shared" si="12"/>
        <v>0</v>
      </c>
      <c r="BI12" s="1" t="b">
        <f t="shared" si="13"/>
        <v>0</v>
      </c>
      <c r="BJ12" s="1" t="b">
        <f t="shared" si="14"/>
        <v>0</v>
      </c>
      <c r="BK12" s="1">
        <f t="shared" si="15"/>
        <v>0</v>
      </c>
      <c r="BL12" s="1">
        <f t="shared" si="16"/>
        <v>0</v>
      </c>
      <c r="BM12" s="1">
        <f t="shared" si="17"/>
        <v>0</v>
      </c>
      <c r="BN12" s="1">
        <f t="shared" si="18"/>
        <v>0</v>
      </c>
      <c r="BO12" s="1" t="str">
        <f>VLOOKUP(AF12,AG6:AK13,2,0)</f>
        <v>gg</v>
      </c>
      <c r="BP12" s="1">
        <f>VLOOKUP(BO12,AH6:AU13,14,0)</f>
        <v>0</v>
      </c>
      <c r="BQ12" s="1">
        <f>RANK(BP12,BP6:BP13)</f>
        <v>1</v>
      </c>
    </row>
    <row r="13" spans="2:69" x14ac:dyDescent="0.3">
      <c r="B13" s="5"/>
      <c r="F13" s="50" t="str">
        <f>AH13</f>
        <v>hh</v>
      </c>
      <c r="G13" s="50"/>
      <c r="H13" s="50"/>
      <c r="I13" s="50"/>
      <c r="J13" s="51"/>
      <c r="K13" s="51"/>
      <c r="L13" s="50" t="str">
        <f>AH10</f>
        <v>ee</v>
      </c>
      <c r="M13" s="50"/>
      <c r="N13" s="50"/>
      <c r="O13" s="50"/>
      <c r="Q13" s="52" t="str">
        <f>VLOOKUP(AF13,AG6:AK13,2,0)</f>
        <v>hh</v>
      </c>
      <c r="R13" s="52"/>
      <c r="S13" s="52"/>
      <c r="T13" s="52"/>
      <c r="U13" s="53">
        <f t="shared" si="19"/>
        <v>1</v>
      </c>
      <c r="V13" s="54">
        <f>VLOOKUP(Q13,AH6:AT13,6,0)</f>
        <v>0</v>
      </c>
      <c r="W13" s="1">
        <f>VLOOKUP(Q13,AH6:AT13,7,0)</f>
        <v>0</v>
      </c>
      <c r="X13" s="1">
        <f>VLOOKUP(Q13,AH6:AT13,8,0)</f>
        <v>0</v>
      </c>
      <c r="Y13" s="1">
        <f>VLOOKUP(Q13,AH6:AT13,9,0)</f>
        <v>0</v>
      </c>
      <c r="Z13" s="1">
        <f>VLOOKUP(Q13,AH6:AT13,10,0)</f>
        <v>0</v>
      </c>
      <c r="AA13" s="1">
        <f>VLOOKUP(Q13,AH6:AT13,11,0)</f>
        <v>0</v>
      </c>
      <c r="AB13" s="1">
        <f>VLOOKUP(Q13,AH6:AT13,12,0)</f>
        <v>0</v>
      </c>
      <c r="AC13" s="1">
        <f>VLOOKUP(Q13,AH7:AT14,13,0)</f>
        <v>0</v>
      </c>
      <c r="AD13" s="6"/>
      <c r="AF13" s="1">
        <v>8</v>
      </c>
      <c r="AG13" s="1">
        <f t="shared" si="0"/>
        <v>8</v>
      </c>
      <c r="AH13" s="41" t="str">
        <f>Equipes!C12</f>
        <v>hh</v>
      </c>
      <c r="AI13" s="41"/>
      <c r="AJ13" s="41"/>
      <c r="AK13" s="41"/>
      <c r="AL13" s="11">
        <f>RANK(AV13,AV6:AV13)</f>
        <v>8</v>
      </c>
      <c r="AM13" s="11">
        <f>SUMPRODUCT((F6:I33=AH13)*(BA6:BA33))+SUMPRODUCT((L6:O33=AH13)*(BB6:BB33))</f>
        <v>0</v>
      </c>
      <c r="AN13" s="11">
        <f>SUMPRODUCT((F6:I33=AH13)*(BC6:BC33))+SUMPRODUCT((L6:O33=AH13)*(BD6:BD33))</f>
        <v>0</v>
      </c>
      <c r="AO13" s="11">
        <f>SUMPRODUCT((F6:I33=AH13)*(BE6:BE33))+SUMPRODUCT((L6:O33=AH13)*(BF6:BF33))</f>
        <v>0</v>
      </c>
      <c r="AP13" s="11">
        <f>SUMPRODUCT((F6:I33=AH13)*(BG6:BG33))+SUMPRODUCT((L6:O33=AH13)*(BH6:BH33))</f>
        <v>0</v>
      </c>
      <c r="AQ13" s="11">
        <f>SUMPRODUCT((F6:I33=AH13)*(BI6:BI33))+SUMPRODUCT((L6:O33=AH13)*(BJ6:BJ33))</f>
        <v>0</v>
      </c>
      <c r="AR13" s="11">
        <f>SUMPRODUCT((F6:I33=AH13)*(BK6:BK33))+SUMPRODUCT((L6:O33=AH13)*(BL6:BL33))</f>
        <v>0</v>
      </c>
      <c r="AS13" s="11">
        <f>SUMPRODUCT((F6:I33=AH13)*(BM6:BM33))+SUMPRODUCT((L6:O33=AH13)*(BN6:BN33))</f>
        <v>0</v>
      </c>
      <c r="AT13" s="11">
        <f t="shared" si="1"/>
        <v>0</v>
      </c>
      <c r="AU13" s="1">
        <f t="shared" si="2"/>
        <v>0</v>
      </c>
      <c r="AV13" s="1">
        <f>AU13+0.0000001</f>
        <v>9.9999999999999995E-8</v>
      </c>
      <c r="AW13" s="1">
        <f t="shared" si="3"/>
        <v>0</v>
      </c>
      <c r="AX13" s="1">
        <f t="shared" si="4"/>
        <v>0</v>
      </c>
      <c r="AY13" s="1">
        <f>IF(J13="",0,IF(J13&gt;K13,Equipes!$J$3,IF('2 POULES DE 8'!J13='2 POULES DE 8'!K13,Equipes!$J$5,IF('2 POULES DE 8'!J13&lt;'2 POULES DE 8'!K13,Equipes!$J$7))))</f>
        <v>0</v>
      </c>
      <c r="AZ13" s="1">
        <f>IF(K13="",0,IF(K13&gt;J13,Equipes!$J$3,IF('2 POULES DE 8'!K13='2 POULES DE 8'!J13,Equipes!$J$5,IF('2 POULES DE 8'!K13&lt;'2 POULES DE 8'!J13,Equipes!$J$7))))</f>
        <v>0</v>
      </c>
      <c r="BA13" s="1">
        <f t="shared" si="5"/>
        <v>0</v>
      </c>
      <c r="BB13" s="1">
        <f t="shared" si="6"/>
        <v>0</v>
      </c>
      <c r="BC13" s="1">
        <f t="shared" si="7"/>
        <v>0</v>
      </c>
      <c r="BD13" s="1">
        <f t="shared" si="8"/>
        <v>0</v>
      </c>
      <c r="BE13" s="1" t="b">
        <f t="shared" si="9"/>
        <v>0</v>
      </c>
      <c r="BF13" s="1" t="b">
        <f t="shared" si="10"/>
        <v>0</v>
      </c>
      <c r="BG13" s="1" t="b">
        <f t="shared" si="11"/>
        <v>0</v>
      </c>
      <c r="BH13" s="1" t="b">
        <f t="shared" si="12"/>
        <v>0</v>
      </c>
      <c r="BI13" s="1" t="b">
        <f t="shared" si="13"/>
        <v>0</v>
      </c>
      <c r="BJ13" s="1" t="b">
        <f t="shared" si="14"/>
        <v>0</v>
      </c>
      <c r="BK13" s="1">
        <f t="shared" si="15"/>
        <v>0</v>
      </c>
      <c r="BL13" s="1">
        <f t="shared" si="16"/>
        <v>0</v>
      </c>
      <c r="BM13" s="1">
        <f t="shared" si="17"/>
        <v>0</v>
      </c>
      <c r="BN13" s="1">
        <f t="shared" si="18"/>
        <v>0</v>
      </c>
      <c r="BO13" s="1" t="str">
        <f>VLOOKUP(AF13,AG6:AK13,2,0)</f>
        <v>hh</v>
      </c>
      <c r="BP13" s="1">
        <f>VLOOKUP(BO13,AH6:AU13,14,0)</f>
        <v>0</v>
      </c>
      <c r="BQ13" s="1">
        <f>RANK(BP13,BP6:BP13)</f>
        <v>1</v>
      </c>
    </row>
    <row r="14" spans="2:69" x14ac:dyDescent="0.3">
      <c r="B14" s="5"/>
      <c r="F14" s="50" t="str">
        <f>AH7</f>
        <v>bb</v>
      </c>
      <c r="G14" s="50"/>
      <c r="H14" s="50"/>
      <c r="I14" s="50"/>
      <c r="J14" s="51"/>
      <c r="K14" s="51"/>
      <c r="L14" s="50" t="str">
        <f>AH11</f>
        <v>ff</v>
      </c>
      <c r="M14" s="50"/>
      <c r="N14" s="50"/>
      <c r="O14" s="50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3"/>
      <c r="AW14" s="1">
        <f t="shared" si="3"/>
        <v>0</v>
      </c>
      <c r="AX14" s="1">
        <f t="shared" si="4"/>
        <v>0</v>
      </c>
      <c r="AY14" s="1">
        <f>IF(J14="",0,IF(J14&gt;K14,Equipes!$J$3,IF('2 POULES DE 8'!J14='2 POULES DE 8'!K14,Equipes!$J$5,IF('2 POULES DE 8'!J14&lt;'2 POULES DE 8'!K14,Equipes!$J$7))))</f>
        <v>0</v>
      </c>
      <c r="AZ14" s="1">
        <f>IF(K14="",0,IF(K14&gt;J14,Equipes!$J$3,IF('2 POULES DE 8'!K14='2 POULES DE 8'!J14,Equipes!$J$5,IF('2 POULES DE 8'!K14&lt;'2 POULES DE 8'!J14,Equipes!$J$7))))</f>
        <v>0</v>
      </c>
      <c r="BA14" s="1">
        <f t="shared" si="5"/>
        <v>0</v>
      </c>
      <c r="BB14" s="1">
        <f t="shared" si="6"/>
        <v>0</v>
      </c>
      <c r="BC14" s="1">
        <f t="shared" si="7"/>
        <v>0</v>
      </c>
      <c r="BD14" s="1">
        <f t="shared" si="8"/>
        <v>0</v>
      </c>
      <c r="BE14" s="1" t="b">
        <f t="shared" si="9"/>
        <v>0</v>
      </c>
      <c r="BF14" s="1" t="b">
        <f t="shared" si="10"/>
        <v>0</v>
      </c>
      <c r="BG14" s="1" t="b">
        <f t="shared" si="11"/>
        <v>0</v>
      </c>
      <c r="BH14" s="1" t="b">
        <f t="shared" si="12"/>
        <v>0</v>
      </c>
      <c r="BI14" s="1" t="b">
        <f t="shared" si="13"/>
        <v>0</v>
      </c>
      <c r="BJ14" s="1" t="b">
        <f t="shared" si="14"/>
        <v>0</v>
      </c>
      <c r="BK14" s="1">
        <f t="shared" si="15"/>
        <v>0</v>
      </c>
      <c r="BL14" s="1">
        <f t="shared" si="16"/>
        <v>0</v>
      </c>
      <c r="BM14" s="1">
        <f t="shared" si="17"/>
        <v>0</v>
      </c>
      <c r="BN14" s="1">
        <f t="shared" si="18"/>
        <v>0</v>
      </c>
    </row>
    <row r="15" spans="2:69" x14ac:dyDescent="0.3">
      <c r="B15" s="5"/>
      <c r="F15" s="50" t="str">
        <f>AH9</f>
        <v>dd</v>
      </c>
      <c r="G15" s="50"/>
      <c r="H15" s="50"/>
      <c r="I15" s="50"/>
      <c r="J15" s="51"/>
      <c r="K15" s="51"/>
      <c r="L15" s="50" t="str">
        <f>AH6</f>
        <v>aa</v>
      </c>
      <c r="M15" s="50"/>
      <c r="N15" s="50"/>
      <c r="O15" s="50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3"/>
      <c r="AW15" s="1">
        <f t="shared" si="3"/>
        <v>0</v>
      </c>
      <c r="AX15" s="1">
        <f t="shared" si="4"/>
        <v>0</v>
      </c>
      <c r="AY15" s="1">
        <f>IF(J15="",0,IF(J15&gt;K15,Equipes!$J$3,IF('2 POULES DE 8'!J15='2 POULES DE 8'!K15,Equipes!$J$5,IF('2 POULES DE 8'!J15&lt;'2 POULES DE 8'!K15,Equipes!$J$7))))</f>
        <v>0</v>
      </c>
      <c r="AZ15" s="1">
        <f>IF(K15="",0,IF(K15&gt;J15,Equipes!$J$3,IF('2 POULES DE 8'!K15='2 POULES DE 8'!J15,Equipes!$J$5,IF('2 POULES DE 8'!K15&lt;'2 POULES DE 8'!J15,Equipes!$J$7))))</f>
        <v>0</v>
      </c>
      <c r="BA15" s="1">
        <f t="shared" si="5"/>
        <v>0</v>
      </c>
      <c r="BB15" s="1">
        <f t="shared" si="6"/>
        <v>0</v>
      </c>
      <c r="BC15" s="1">
        <f t="shared" si="7"/>
        <v>0</v>
      </c>
      <c r="BD15" s="1">
        <f t="shared" si="8"/>
        <v>0</v>
      </c>
      <c r="BE15" s="1" t="b">
        <f t="shared" si="9"/>
        <v>0</v>
      </c>
      <c r="BF15" s="1" t="b">
        <f t="shared" si="10"/>
        <v>0</v>
      </c>
      <c r="BG15" s="1" t="b">
        <f t="shared" si="11"/>
        <v>0</v>
      </c>
      <c r="BH15" s="1" t="b">
        <f t="shared" si="12"/>
        <v>0</v>
      </c>
      <c r="BI15" s="1" t="b">
        <f t="shared" si="13"/>
        <v>0</v>
      </c>
      <c r="BJ15" s="1" t="b">
        <f t="shared" si="14"/>
        <v>0</v>
      </c>
      <c r="BK15" s="1">
        <f t="shared" si="15"/>
        <v>0</v>
      </c>
      <c r="BL15" s="1">
        <f t="shared" si="16"/>
        <v>0</v>
      </c>
      <c r="BM15" s="1">
        <f t="shared" si="17"/>
        <v>0</v>
      </c>
      <c r="BN15" s="1">
        <f t="shared" si="18"/>
        <v>0</v>
      </c>
    </row>
    <row r="16" spans="2:69" x14ac:dyDescent="0.3">
      <c r="B16" s="5"/>
      <c r="F16" s="50" t="str">
        <f>AH10</f>
        <v>ee</v>
      </c>
      <c r="G16" s="50"/>
      <c r="H16" s="50"/>
      <c r="I16" s="50"/>
      <c r="J16" s="51"/>
      <c r="K16" s="51"/>
      <c r="L16" s="50" t="str">
        <f>AH8</f>
        <v>cc</v>
      </c>
      <c r="M16" s="50"/>
      <c r="N16" s="50"/>
      <c r="O16" s="50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3"/>
      <c r="AW16" s="1">
        <f t="shared" si="3"/>
        <v>0</v>
      </c>
      <c r="AX16" s="1">
        <f t="shared" si="4"/>
        <v>0</v>
      </c>
      <c r="AY16" s="1">
        <f>IF(J16="",0,IF(J16&gt;K16,Equipes!$J$3,IF('2 POULES DE 8'!J16='2 POULES DE 8'!K16,Equipes!$J$5,IF('2 POULES DE 8'!J16&lt;'2 POULES DE 8'!K16,Equipes!$J$7))))</f>
        <v>0</v>
      </c>
      <c r="AZ16" s="1">
        <f>IF(K16="",0,IF(K16&gt;J16,Equipes!$J$3,IF('2 POULES DE 8'!K16='2 POULES DE 8'!J16,Equipes!$J$5,IF('2 POULES DE 8'!K16&lt;'2 POULES DE 8'!J16,Equipes!$J$7))))</f>
        <v>0</v>
      </c>
      <c r="BA16" s="1">
        <f t="shared" si="5"/>
        <v>0</v>
      </c>
      <c r="BB16" s="1">
        <f t="shared" si="6"/>
        <v>0</v>
      </c>
      <c r="BC16" s="1">
        <f t="shared" si="7"/>
        <v>0</v>
      </c>
      <c r="BD16" s="1">
        <f t="shared" si="8"/>
        <v>0</v>
      </c>
      <c r="BE16" s="1" t="b">
        <f t="shared" si="9"/>
        <v>0</v>
      </c>
      <c r="BF16" s="1" t="b">
        <f t="shared" si="10"/>
        <v>0</v>
      </c>
      <c r="BG16" s="1" t="b">
        <f t="shared" si="11"/>
        <v>0</v>
      </c>
      <c r="BH16" s="1" t="b">
        <f t="shared" si="12"/>
        <v>0</v>
      </c>
      <c r="BI16" s="1" t="b">
        <f t="shared" si="13"/>
        <v>0</v>
      </c>
      <c r="BJ16" s="1" t="b">
        <f t="shared" si="14"/>
        <v>0</v>
      </c>
      <c r="BK16" s="1">
        <f t="shared" si="15"/>
        <v>0</v>
      </c>
      <c r="BL16" s="1">
        <f t="shared" si="16"/>
        <v>0</v>
      </c>
      <c r="BM16" s="1">
        <f t="shared" si="17"/>
        <v>0</v>
      </c>
      <c r="BN16" s="1">
        <f t="shared" si="18"/>
        <v>0</v>
      </c>
    </row>
    <row r="17" spans="2:66" x14ac:dyDescent="0.3">
      <c r="B17" s="5"/>
      <c r="F17" s="50" t="str">
        <f>AH12</f>
        <v>gg</v>
      </c>
      <c r="G17" s="50"/>
      <c r="H17" s="50"/>
      <c r="I17" s="50"/>
      <c r="J17" s="51"/>
      <c r="K17" s="51"/>
      <c r="L17" s="50" t="str">
        <f>AH13</f>
        <v>hh</v>
      </c>
      <c r="M17" s="50"/>
      <c r="N17" s="50"/>
      <c r="O17" s="50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3"/>
      <c r="AW17" s="1">
        <f t="shared" si="3"/>
        <v>0</v>
      </c>
      <c r="AX17" s="1">
        <f t="shared" si="4"/>
        <v>0</v>
      </c>
      <c r="AY17" s="1">
        <f>IF(J17="",0,IF(J17&gt;K17,Equipes!$J$3,IF('2 POULES DE 8'!J17='2 POULES DE 8'!K17,Equipes!$J$5,IF('2 POULES DE 8'!J17&lt;'2 POULES DE 8'!K17,Equipes!$J$7))))</f>
        <v>0</v>
      </c>
      <c r="AZ17" s="1">
        <f>IF(K17="",0,IF(K17&gt;J17,Equipes!$J$3,IF('2 POULES DE 8'!K17='2 POULES DE 8'!J17,Equipes!$J$5,IF('2 POULES DE 8'!K17&lt;'2 POULES DE 8'!J17,Equipes!$J$7))))</f>
        <v>0</v>
      </c>
      <c r="BA17" s="1">
        <f t="shared" si="5"/>
        <v>0</v>
      </c>
      <c r="BB17" s="1">
        <f t="shared" si="6"/>
        <v>0</v>
      </c>
      <c r="BC17" s="1">
        <f t="shared" si="7"/>
        <v>0</v>
      </c>
      <c r="BD17" s="1">
        <f t="shared" si="8"/>
        <v>0</v>
      </c>
      <c r="BE17" s="1" t="b">
        <f t="shared" si="9"/>
        <v>0</v>
      </c>
      <c r="BF17" s="1" t="b">
        <f t="shared" si="10"/>
        <v>0</v>
      </c>
      <c r="BG17" s="1" t="b">
        <f t="shared" si="11"/>
        <v>0</v>
      </c>
      <c r="BH17" s="1" t="b">
        <f t="shared" si="12"/>
        <v>0</v>
      </c>
      <c r="BI17" s="1" t="b">
        <f t="shared" si="13"/>
        <v>0</v>
      </c>
      <c r="BJ17" s="1" t="b">
        <f t="shared" si="14"/>
        <v>0</v>
      </c>
      <c r="BK17" s="1">
        <f t="shared" si="15"/>
        <v>0</v>
      </c>
      <c r="BL17" s="1">
        <f t="shared" si="16"/>
        <v>0</v>
      </c>
      <c r="BM17" s="1">
        <f t="shared" si="17"/>
        <v>0</v>
      </c>
      <c r="BN17" s="1">
        <f t="shared" si="18"/>
        <v>0</v>
      </c>
    </row>
    <row r="18" spans="2:66" x14ac:dyDescent="0.3">
      <c r="B18" s="5"/>
      <c r="F18" s="50" t="str">
        <f>AH6</f>
        <v>aa</v>
      </c>
      <c r="G18" s="50"/>
      <c r="H18" s="50"/>
      <c r="I18" s="50"/>
      <c r="J18" s="51"/>
      <c r="K18" s="51"/>
      <c r="L18" s="50" t="str">
        <f>AH10</f>
        <v>ee</v>
      </c>
      <c r="M18" s="50"/>
      <c r="N18" s="50"/>
      <c r="O18" s="50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3"/>
      <c r="AW18" s="1">
        <f t="shared" si="3"/>
        <v>0</v>
      </c>
      <c r="AX18" s="1">
        <f t="shared" si="4"/>
        <v>0</v>
      </c>
      <c r="AY18" s="1">
        <f>IF(J18="",0,IF(J18&gt;K18,Equipes!$J$3,IF('2 POULES DE 8'!J18='2 POULES DE 8'!K18,Equipes!$J$5,IF('2 POULES DE 8'!J18&lt;'2 POULES DE 8'!K18,Equipes!$J$7))))</f>
        <v>0</v>
      </c>
      <c r="AZ18" s="1">
        <f>IF(K18="",0,IF(K18&gt;J18,Equipes!$J$3,IF('2 POULES DE 8'!K18='2 POULES DE 8'!J18,Equipes!$J$5,IF('2 POULES DE 8'!K18&lt;'2 POULES DE 8'!J18,Equipes!$J$7))))</f>
        <v>0</v>
      </c>
      <c r="BA18" s="1">
        <f t="shared" si="5"/>
        <v>0</v>
      </c>
      <c r="BB18" s="1">
        <f t="shared" si="6"/>
        <v>0</v>
      </c>
      <c r="BC18" s="1">
        <f t="shared" si="7"/>
        <v>0</v>
      </c>
      <c r="BD18" s="1">
        <f t="shared" si="8"/>
        <v>0</v>
      </c>
      <c r="BE18" s="1" t="b">
        <f t="shared" si="9"/>
        <v>0</v>
      </c>
      <c r="BF18" s="1" t="b">
        <f t="shared" si="10"/>
        <v>0</v>
      </c>
      <c r="BG18" s="1" t="b">
        <f t="shared" si="11"/>
        <v>0</v>
      </c>
      <c r="BH18" s="1" t="b">
        <f t="shared" si="12"/>
        <v>0</v>
      </c>
      <c r="BI18" s="1" t="b">
        <f t="shared" si="13"/>
        <v>0</v>
      </c>
      <c r="BJ18" s="1" t="b">
        <f t="shared" si="14"/>
        <v>0</v>
      </c>
      <c r="BK18" s="1">
        <f t="shared" si="15"/>
        <v>0</v>
      </c>
      <c r="BL18" s="1">
        <f t="shared" si="16"/>
        <v>0</v>
      </c>
      <c r="BM18" s="1">
        <f t="shared" si="17"/>
        <v>0</v>
      </c>
      <c r="BN18" s="1">
        <f t="shared" si="18"/>
        <v>0</v>
      </c>
    </row>
    <row r="19" spans="2:66" x14ac:dyDescent="0.3">
      <c r="B19" s="5"/>
      <c r="F19" s="50" t="str">
        <f>AH8</f>
        <v>cc</v>
      </c>
      <c r="G19" s="50"/>
      <c r="H19" s="50"/>
      <c r="I19" s="50"/>
      <c r="J19" s="51"/>
      <c r="K19" s="51"/>
      <c r="L19" s="50" t="str">
        <f>AH12</f>
        <v>gg</v>
      </c>
      <c r="M19" s="50"/>
      <c r="N19" s="50"/>
      <c r="O19" s="50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3"/>
      <c r="AW19" s="1">
        <f t="shared" si="3"/>
        <v>0</v>
      </c>
      <c r="AX19" s="1">
        <f t="shared" si="4"/>
        <v>0</v>
      </c>
      <c r="AY19" s="1">
        <f>IF(J19="",0,IF(J19&gt;K19,Equipes!$J$3,IF('2 POULES DE 8'!J19='2 POULES DE 8'!K19,Equipes!$J$5,IF('2 POULES DE 8'!J19&lt;'2 POULES DE 8'!K19,Equipes!$J$7))))</f>
        <v>0</v>
      </c>
      <c r="AZ19" s="1">
        <f>IF(K19="",0,IF(K19&gt;J19,Equipes!$J$3,IF('2 POULES DE 8'!K19='2 POULES DE 8'!J19,Equipes!$J$5,IF('2 POULES DE 8'!K19&lt;'2 POULES DE 8'!J19,Equipes!$J$7))))</f>
        <v>0</v>
      </c>
      <c r="BA19" s="1">
        <f t="shared" si="5"/>
        <v>0</v>
      </c>
      <c r="BB19" s="1">
        <f t="shared" si="6"/>
        <v>0</v>
      </c>
      <c r="BC19" s="1">
        <f t="shared" si="7"/>
        <v>0</v>
      </c>
      <c r="BD19" s="1">
        <f t="shared" si="8"/>
        <v>0</v>
      </c>
      <c r="BE19" s="1" t="b">
        <f t="shared" si="9"/>
        <v>0</v>
      </c>
      <c r="BF19" s="1" t="b">
        <f t="shared" si="10"/>
        <v>0</v>
      </c>
      <c r="BG19" s="1" t="b">
        <f t="shared" si="11"/>
        <v>0</v>
      </c>
      <c r="BH19" s="1" t="b">
        <f t="shared" si="12"/>
        <v>0</v>
      </c>
      <c r="BI19" s="1" t="b">
        <f t="shared" si="13"/>
        <v>0</v>
      </c>
      <c r="BJ19" s="1" t="b">
        <f t="shared" si="14"/>
        <v>0</v>
      </c>
      <c r="BK19" s="1">
        <f t="shared" si="15"/>
        <v>0</v>
      </c>
      <c r="BL19" s="1">
        <f t="shared" si="16"/>
        <v>0</v>
      </c>
      <c r="BM19" s="1">
        <f t="shared" si="17"/>
        <v>0</v>
      </c>
      <c r="BN19" s="1">
        <f t="shared" si="18"/>
        <v>0</v>
      </c>
    </row>
    <row r="20" spans="2:66" x14ac:dyDescent="0.3">
      <c r="B20" s="5"/>
      <c r="F20" s="50" t="str">
        <f>AH11</f>
        <v>ff</v>
      </c>
      <c r="G20" s="50"/>
      <c r="H20" s="50"/>
      <c r="I20" s="50"/>
      <c r="J20" s="51"/>
      <c r="K20" s="51"/>
      <c r="L20" s="50" t="str">
        <f>AH9</f>
        <v>dd</v>
      </c>
      <c r="M20" s="50"/>
      <c r="N20" s="50"/>
      <c r="O20" s="50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3"/>
      <c r="AW20" s="1">
        <f t="shared" si="3"/>
        <v>0</v>
      </c>
      <c r="AX20" s="1">
        <f t="shared" si="4"/>
        <v>0</v>
      </c>
      <c r="AY20" s="1">
        <f>IF(J20="",0,IF(J20&gt;K20,Equipes!$J$3,IF('2 POULES DE 8'!J20='2 POULES DE 8'!K20,Equipes!$J$5,IF('2 POULES DE 8'!J20&lt;'2 POULES DE 8'!K20,Equipes!$J$7))))</f>
        <v>0</v>
      </c>
      <c r="AZ20" s="1">
        <f>IF(K20="",0,IF(K20&gt;J20,Equipes!$J$3,IF('2 POULES DE 8'!K20='2 POULES DE 8'!J20,Equipes!$J$5,IF('2 POULES DE 8'!K20&lt;'2 POULES DE 8'!J20,Equipes!$J$7))))</f>
        <v>0</v>
      </c>
      <c r="BA20" s="1">
        <f t="shared" si="5"/>
        <v>0</v>
      </c>
      <c r="BB20" s="1">
        <f t="shared" si="6"/>
        <v>0</v>
      </c>
      <c r="BC20" s="1">
        <f t="shared" si="7"/>
        <v>0</v>
      </c>
      <c r="BD20" s="1">
        <f t="shared" si="8"/>
        <v>0</v>
      </c>
      <c r="BE20" s="1" t="b">
        <f t="shared" si="9"/>
        <v>0</v>
      </c>
      <c r="BF20" s="1" t="b">
        <f t="shared" si="10"/>
        <v>0</v>
      </c>
      <c r="BG20" s="1" t="b">
        <f t="shared" si="11"/>
        <v>0</v>
      </c>
      <c r="BH20" s="1" t="b">
        <f t="shared" si="12"/>
        <v>0</v>
      </c>
      <c r="BI20" s="1" t="b">
        <f t="shared" si="13"/>
        <v>0</v>
      </c>
      <c r="BJ20" s="1" t="b">
        <f t="shared" si="14"/>
        <v>0</v>
      </c>
      <c r="BK20" s="1">
        <f t="shared" si="15"/>
        <v>0</v>
      </c>
      <c r="BL20" s="1">
        <f t="shared" si="16"/>
        <v>0</v>
      </c>
      <c r="BM20" s="1">
        <f t="shared" si="17"/>
        <v>0</v>
      </c>
      <c r="BN20" s="1">
        <f t="shared" si="18"/>
        <v>0</v>
      </c>
    </row>
    <row r="21" spans="2:66" x14ac:dyDescent="0.3">
      <c r="B21" s="5"/>
      <c r="F21" s="50" t="str">
        <f>AH13</f>
        <v>hh</v>
      </c>
      <c r="G21" s="50"/>
      <c r="H21" s="50"/>
      <c r="I21" s="50"/>
      <c r="J21" s="51"/>
      <c r="K21" s="51"/>
      <c r="L21" s="50" t="str">
        <f>AH7</f>
        <v>bb</v>
      </c>
      <c r="M21" s="50"/>
      <c r="N21" s="50"/>
      <c r="O21" s="50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3"/>
      <c r="AW21" s="1">
        <f t="shared" si="3"/>
        <v>0</v>
      </c>
      <c r="AX21" s="1">
        <f t="shared" si="4"/>
        <v>0</v>
      </c>
      <c r="AY21" s="1">
        <f>IF(J21="",0,IF(J21&gt;K21,Equipes!$J$3,IF('2 POULES DE 8'!J21='2 POULES DE 8'!K21,Equipes!$J$5,IF('2 POULES DE 8'!J21&lt;'2 POULES DE 8'!K21,Equipes!$J$7))))</f>
        <v>0</v>
      </c>
      <c r="AZ21" s="1">
        <f>IF(K21="",0,IF(K21&gt;J21,Equipes!$J$3,IF('2 POULES DE 8'!K21='2 POULES DE 8'!J21,Equipes!$J$5,IF('2 POULES DE 8'!K21&lt;'2 POULES DE 8'!J21,Equipes!$J$7))))</f>
        <v>0</v>
      </c>
      <c r="BA21" s="1">
        <f t="shared" si="5"/>
        <v>0</v>
      </c>
      <c r="BB21" s="1">
        <f t="shared" si="6"/>
        <v>0</v>
      </c>
      <c r="BC21" s="1">
        <f t="shared" si="7"/>
        <v>0</v>
      </c>
      <c r="BD21" s="1">
        <f t="shared" si="8"/>
        <v>0</v>
      </c>
      <c r="BE21" s="1" t="b">
        <f t="shared" si="9"/>
        <v>0</v>
      </c>
      <c r="BF21" s="1" t="b">
        <f t="shared" si="10"/>
        <v>0</v>
      </c>
      <c r="BG21" s="1" t="b">
        <f t="shared" si="11"/>
        <v>0</v>
      </c>
      <c r="BH21" s="1" t="b">
        <f t="shared" si="12"/>
        <v>0</v>
      </c>
      <c r="BI21" s="1" t="b">
        <f t="shared" si="13"/>
        <v>0</v>
      </c>
      <c r="BJ21" s="1" t="b">
        <f t="shared" si="14"/>
        <v>0</v>
      </c>
      <c r="BK21" s="1">
        <f t="shared" si="15"/>
        <v>0</v>
      </c>
      <c r="BL21" s="1">
        <f t="shared" si="16"/>
        <v>0</v>
      </c>
      <c r="BM21" s="1">
        <f t="shared" si="17"/>
        <v>0</v>
      </c>
      <c r="BN21" s="1">
        <f t="shared" si="18"/>
        <v>0</v>
      </c>
    </row>
    <row r="22" spans="2:66" x14ac:dyDescent="0.3">
      <c r="B22" s="5"/>
      <c r="F22" s="50" t="str">
        <f>AH7</f>
        <v>bb</v>
      </c>
      <c r="G22" s="50"/>
      <c r="H22" s="50"/>
      <c r="I22" s="50"/>
      <c r="J22" s="51"/>
      <c r="K22" s="51"/>
      <c r="L22" s="50" t="str">
        <f>AH8</f>
        <v>cc</v>
      </c>
      <c r="M22" s="50"/>
      <c r="N22" s="50"/>
      <c r="O22" s="50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3"/>
      <c r="AW22" s="1">
        <f t="shared" si="3"/>
        <v>0</v>
      </c>
      <c r="AX22" s="1">
        <f t="shared" si="4"/>
        <v>0</v>
      </c>
      <c r="AY22" s="1">
        <f>IF(J22="",0,IF(J22&gt;K22,Equipes!$J$3,IF('2 POULES DE 8'!J22='2 POULES DE 8'!K22,Equipes!$J$5,IF('2 POULES DE 8'!J22&lt;'2 POULES DE 8'!K22,Equipes!$J$7))))</f>
        <v>0</v>
      </c>
      <c r="AZ22" s="1">
        <f>IF(K22="",0,IF(K22&gt;J22,Equipes!$J$3,IF('2 POULES DE 8'!K22='2 POULES DE 8'!J22,Equipes!$J$5,IF('2 POULES DE 8'!K22&lt;'2 POULES DE 8'!J22,Equipes!$J$7))))</f>
        <v>0</v>
      </c>
      <c r="BA22" s="1">
        <f t="shared" si="5"/>
        <v>0</v>
      </c>
      <c r="BB22" s="1">
        <f t="shared" si="6"/>
        <v>0</v>
      </c>
      <c r="BC22" s="1">
        <f t="shared" si="7"/>
        <v>0</v>
      </c>
      <c r="BD22" s="1">
        <f t="shared" si="8"/>
        <v>0</v>
      </c>
      <c r="BE22" s="1" t="b">
        <f t="shared" si="9"/>
        <v>0</v>
      </c>
      <c r="BF22" s="1" t="b">
        <f t="shared" si="10"/>
        <v>0</v>
      </c>
      <c r="BG22" s="1" t="b">
        <f t="shared" si="11"/>
        <v>0</v>
      </c>
      <c r="BH22" s="1" t="b">
        <f t="shared" si="12"/>
        <v>0</v>
      </c>
      <c r="BI22" s="1" t="b">
        <f t="shared" si="13"/>
        <v>0</v>
      </c>
      <c r="BJ22" s="1" t="b">
        <f t="shared" si="14"/>
        <v>0</v>
      </c>
      <c r="BK22" s="1">
        <f t="shared" si="15"/>
        <v>0</v>
      </c>
      <c r="BL22" s="1">
        <f t="shared" si="16"/>
        <v>0</v>
      </c>
      <c r="BM22" s="1">
        <f t="shared" si="17"/>
        <v>0</v>
      </c>
      <c r="BN22" s="1">
        <f t="shared" si="18"/>
        <v>0</v>
      </c>
    </row>
    <row r="23" spans="2:66" x14ac:dyDescent="0.3">
      <c r="B23" s="5"/>
      <c r="F23" s="50" t="str">
        <f>AH9</f>
        <v>dd</v>
      </c>
      <c r="G23" s="50"/>
      <c r="H23" s="50"/>
      <c r="I23" s="50"/>
      <c r="J23" s="51"/>
      <c r="K23" s="51"/>
      <c r="L23" s="50" t="str">
        <f>AH13</f>
        <v>hh</v>
      </c>
      <c r="M23" s="50"/>
      <c r="N23" s="50"/>
      <c r="O23" s="50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3"/>
      <c r="AW23" s="1">
        <f t="shared" si="3"/>
        <v>0</v>
      </c>
      <c r="AX23" s="1">
        <f t="shared" si="4"/>
        <v>0</v>
      </c>
      <c r="AY23" s="1">
        <f>IF(J23="",0,IF(J23&gt;K23,Equipes!$J$3,IF('2 POULES DE 8'!J23='2 POULES DE 8'!K23,Equipes!$J$5,IF('2 POULES DE 8'!J23&lt;'2 POULES DE 8'!K23,Equipes!$J$7))))</f>
        <v>0</v>
      </c>
      <c r="AZ23" s="1">
        <f>IF(K23="",0,IF(K23&gt;J23,Equipes!$J$3,IF('2 POULES DE 8'!K23='2 POULES DE 8'!J23,Equipes!$J$5,IF('2 POULES DE 8'!K23&lt;'2 POULES DE 8'!J23,Equipes!$J$7))))</f>
        <v>0</v>
      </c>
      <c r="BA23" s="1">
        <f t="shared" si="5"/>
        <v>0</v>
      </c>
      <c r="BB23" s="1">
        <f t="shared" si="6"/>
        <v>0</v>
      </c>
      <c r="BC23" s="1">
        <f t="shared" si="7"/>
        <v>0</v>
      </c>
      <c r="BD23" s="1">
        <f t="shared" si="8"/>
        <v>0</v>
      </c>
      <c r="BE23" s="1" t="b">
        <f t="shared" si="9"/>
        <v>0</v>
      </c>
      <c r="BF23" s="1" t="b">
        <f t="shared" si="10"/>
        <v>0</v>
      </c>
      <c r="BG23" s="1" t="b">
        <f t="shared" si="11"/>
        <v>0</v>
      </c>
      <c r="BH23" s="1" t="b">
        <f t="shared" si="12"/>
        <v>0</v>
      </c>
      <c r="BI23" s="1" t="b">
        <f t="shared" si="13"/>
        <v>0</v>
      </c>
      <c r="BJ23" s="1" t="b">
        <f t="shared" si="14"/>
        <v>0</v>
      </c>
      <c r="BK23" s="1">
        <f t="shared" si="15"/>
        <v>0</v>
      </c>
      <c r="BL23" s="1">
        <f t="shared" si="16"/>
        <v>0</v>
      </c>
      <c r="BM23" s="1">
        <f t="shared" si="17"/>
        <v>0</v>
      </c>
      <c r="BN23" s="1">
        <f t="shared" si="18"/>
        <v>0</v>
      </c>
    </row>
    <row r="24" spans="2:66" x14ac:dyDescent="0.3">
      <c r="B24" s="5"/>
      <c r="F24" s="50" t="str">
        <f>AH11</f>
        <v>ff</v>
      </c>
      <c r="G24" s="50"/>
      <c r="H24" s="50"/>
      <c r="I24" s="50"/>
      <c r="J24" s="51"/>
      <c r="K24" s="51"/>
      <c r="L24" s="50" t="str">
        <f>AH6</f>
        <v>aa</v>
      </c>
      <c r="M24" s="50"/>
      <c r="N24" s="50"/>
      <c r="O24" s="50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3"/>
      <c r="AW24" s="1">
        <f t="shared" si="3"/>
        <v>0</v>
      </c>
      <c r="AX24" s="1">
        <f t="shared" si="4"/>
        <v>0</v>
      </c>
      <c r="AY24" s="1">
        <f>IF(J24="",0,IF(J24&gt;K24,Equipes!$J$3,IF('2 POULES DE 8'!J24='2 POULES DE 8'!K24,Equipes!$J$5,IF('2 POULES DE 8'!J24&lt;'2 POULES DE 8'!K24,Equipes!$J$7))))</f>
        <v>0</v>
      </c>
      <c r="AZ24" s="1">
        <f>IF(K24="",0,IF(K24&gt;J24,Equipes!$J$3,IF('2 POULES DE 8'!K24='2 POULES DE 8'!J24,Equipes!$J$5,IF('2 POULES DE 8'!K24&lt;'2 POULES DE 8'!J24,Equipes!$J$7))))</f>
        <v>0</v>
      </c>
      <c r="BA24" s="1">
        <f t="shared" si="5"/>
        <v>0</v>
      </c>
      <c r="BB24" s="1">
        <f t="shared" si="6"/>
        <v>0</v>
      </c>
      <c r="BC24" s="1">
        <f t="shared" si="7"/>
        <v>0</v>
      </c>
      <c r="BD24" s="1">
        <f t="shared" si="8"/>
        <v>0</v>
      </c>
      <c r="BE24" s="1" t="b">
        <f t="shared" si="9"/>
        <v>0</v>
      </c>
      <c r="BF24" s="1" t="b">
        <f t="shared" si="10"/>
        <v>0</v>
      </c>
      <c r="BG24" s="1" t="b">
        <f t="shared" si="11"/>
        <v>0</v>
      </c>
      <c r="BH24" s="1" t="b">
        <f t="shared" si="12"/>
        <v>0</v>
      </c>
      <c r="BI24" s="1" t="b">
        <f t="shared" si="13"/>
        <v>0</v>
      </c>
      <c r="BJ24" s="1" t="b">
        <f t="shared" si="14"/>
        <v>0</v>
      </c>
      <c r="BK24" s="1">
        <f t="shared" si="15"/>
        <v>0</v>
      </c>
      <c r="BL24" s="1">
        <f t="shared" si="16"/>
        <v>0</v>
      </c>
      <c r="BM24" s="1">
        <f t="shared" si="17"/>
        <v>0</v>
      </c>
      <c r="BN24" s="1">
        <f t="shared" si="18"/>
        <v>0</v>
      </c>
    </row>
    <row r="25" spans="2:66" x14ac:dyDescent="0.3">
      <c r="B25" s="5"/>
      <c r="F25" s="50" t="str">
        <f>AH12</f>
        <v>gg</v>
      </c>
      <c r="G25" s="50"/>
      <c r="H25" s="50"/>
      <c r="I25" s="50"/>
      <c r="J25" s="51"/>
      <c r="K25" s="51"/>
      <c r="L25" s="50" t="str">
        <f>AH10</f>
        <v>ee</v>
      </c>
      <c r="M25" s="50"/>
      <c r="N25" s="50"/>
      <c r="O25" s="50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3"/>
      <c r="AW25" s="1">
        <f t="shared" si="3"/>
        <v>0</v>
      </c>
      <c r="AX25" s="1">
        <f t="shared" si="4"/>
        <v>0</v>
      </c>
      <c r="AY25" s="1">
        <f>IF(J25="",0,IF(J25&gt;K25,Equipes!$J$3,IF('2 POULES DE 8'!J25='2 POULES DE 8'!K25,Equipes!$J$5,IF('2 POULES DE 8'!J25&lt;'2 POULES DE 8'!K25,Equipes!$J$7))))</f>
        <v>0</v>
      </c>
      <c r="AZ25" s="1">
        <f>IF(K25="",0,IF(K25&gt;J25,Equipes!$J$3,IF('2 POULES DE 8'!K25='2 POULES DE 8'!J25,Equipes!$J$5,IF('2 POULES DE 8'!K25&lt;'2 POULES DE 8'!J25,Equipes!$J$7))))</f>
        <v>0</v>
      </c>
      <c r="BA25" s="1">
        <f t="shared" si="5"/>
        <v>0</v>
      </c>
      <c r="BB25" s="1">
        <f t="shared" si="6"/>
        <v>0</v>
      </c>
      <c r="BC25" s="1">
        <f t="shared" si="7"/>
        <v>0</v>
      </c>
      <c r="BD25" s="1">
        <f t="shared" si="8"/>
        <v>0</v>
      </c>
      <c r="BE25" s="1" t="b">
        <f t="shared" si="9"/>
        <v>0</v>
      </c>
      <c r="BF25" s="1" t="b">
        <f t="shared" si="10"/>
        <v>0</v>
      </c>
      <c r="BG25" s="1" t="b">
        <f t="shared" si="11"/>
        <v>0</v>
      </c>
      <c r="BH25" s="1" t="b">
        <f t="shared" si="12"/>
        <v>0</v>
      </c>
      <c r="BI25" s="1" t="b">
        <f t="shared" si="13"/>
        <v>0</v>
      </c>
      <c r="BJ25" s="1" t="b">
        <f t="shared" si="14"/>
        <v>0</v>
      </c>
      <c r="BK25" s="1">
        <f t="shared" si="15"/>
        <v>0</v>
      </c>
      <c r="BL25" s="1">
        <f t="shared" si="16"/>
        <v>0</v>
      </c>
      <c r="BM25" s="1">
        <f t="shared" si="17"/>
        <v>0</v>
      </c>
      <c r="BN25" s="1">
        <f t="shared" si="18"/>
        <v>0</v>
      </c>
    </row>
    <row r="26" spans="2:66" x14ac:dyDescent="0.3">
      <c r="B26" s="5"/>
      <c r="F26" s="50" t="str">
        <f>AH6</f>
        <v>aa</v>
      </c>
      <c r="G26" s="50"/>
      <c r="H26" s="50"/>
      <c r="I26" s="50"/>
      <c r="J26" s="51"/>
      <c r="K26" s="51"/>
      <c r="L26" s="50" t="str">
        <f>AH12</f>
        <v>gg</v>
      </c>
      <c r="M26" s="50"/>
      <c r="N26" s="50"/>
      <c r="O26" s="50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3"/>
      <c r="AW26" s="1">
        <f t="shared" si="3"/>
        <v>0</v>
      </c>
      <c r="AX26" s="1">
        <f t="shared" si="4"/>
        <v>0</v>
      </c>
      <c r="AY26" s="1">
        <f>IF(J26="",0,IF(J26&gt;K26,Equipes!$J$3,IF('2 POULES DE 8'!J26='2 POULES DE 8'!K26,Equipes!$J$5,IF('2 POULES DE 8'!J26&lt;'2 POULES DE 8'!K26,Equipes!$J$7))))</f>
        <v>0</v>
      </c>
      <c r="AZ26" s="1">
        <f>IF(K26="",0,IF(K26&gt;J26,Equipes!$J$3,IF('2 POULES DE 8'!K26='2 POULES DE 8'!J26,Equipes!$J$5,IF('2 POULES DE 8'!K26&lt;'2 POULES DE 8'!J26,Equipes!$J$7))))</f>
        <v>0</v>
      </c>
      <c r="BA26" s="1">
        <f t="shared" si="5"/>
        <v>0</v>
      </c>
      <c r="BB26" s="1">
        <f t="shared" si="6"/>
        <v>0</v>
      </c>
      <c r="BC26" s="1">
        <f t="shared" si="7"/>
        <v>0</v>
      </c>
      <c r="BD26" s="1">
        <f t="shared" si="8"/>
        <v>0</v>
      </c>
      <c r="BE26" s="1" t="b">
        <f t="shared" si="9"/>
        <v>0</v>
      </c>
      <c r="BF26" s="1" t="b">
        <f t="shared" si="10"/>
        <v>0</v>
      </c>
      <c r="BG26" s="1" t="b">
        <f t="shared" si="11"/>
        <v>0</v>
      </c>
      <c r="BH26" s="1" t="b">
        <f t="shared" si="12"/>
        <v>0</v>
      </c>
      <c r="BI26" s="1" t="b">
        <f t="shared" si="13"/>
        <v>0</v>
      </c>
      <c r="BJ26" s="1" t="b">
        <f t="shared" si="14"/>
        <v>0</v>
      </c>
      <c r="BK26" s="1">
        <f t="shared" si="15"/>
        <v>0</v>
      </c>
      <c r="BL26" s="1">
        <f t="shared" si="16"/>
        <v>0</v>
      </c>
      <c r="BM26" s="1">
        <f t="shared" si="17"/>
        <v>0</v>
      </c>
      <c r="BN26" s="1">
        <f t="shared" si="18"/>
        <v>0</v>
      </c>
    </row>
    <row r="27" spans="2:66" x14ac:dyDescent="0.3">
      <c r="B27" s="5"/>
      <c r="F27" s="50" t="str">
        <f>AH8</f>
        <v>cc</v>
      </c>
      <c r="G27" s="50"/>
      <c r="H27" s="50"/>
      <c r="I27" s="50"/>
      <c r="J27" s="51"/>
      <c r="K27" s="51"/>
      <c r="L27" s="50" t="str">
        <f>AH9</f>
        <v>dd</v>
      </c>
      <c r="M27" s="50"/>
      <c r="N27" s="50"/>
      <c r="O27" s="50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  <c r="AW27" s="1">
        <f t="shared" si="3"/>
        <v>0</v>
      </c>
      <c r="AX27" s="1">
        <f t="shared" si="4"/>
        <v>0</v>
      </c>
      <c r="AY27" s="1">
        <f>IF(J27="",0,IF(J27&gt;K27,Equipes!$J$3,IF('2 POULES DE 8'!J27='2 POULES DE 8'!K27,Equipes!$J$5,IF('2 POULES DE 8'!J27&lt;'2 POULES DE 8'!K27,Equipes!$J$7))))</f>
        <v>0</v>
      </c>
      <c r="AZ27" s="1">
        <f>IF(K27="",0,IF(K27&gt;J27,Equipes!$J$3,IF('2 POULES DE 8'!K27='2 POULES DE 8'!J27,Equipes!$J$5,IF('2 POULES DE 8'!K27&lt;'2 POULES DE 8'!J27,Equipes!$J$7))))</f>
        <v>0</v>
      </c>
      <c r="BA27" s="1">
        <f t="shared" si="5"/>
        <v>0</v>
      </c>
      <c r="BB27" s="1">
        <f t="shared" si="6"/>
        <v>0</v>
      </c>
      <c r="BC27" s="1">
        <f t="shared" si="7"/>
        <v>0</v>
      </c>
      <c r="BD27" s="1">
        <f t="shared" si="8"/>
        <v>0</v>
      </c>
      <c r="BE27" s="1" t="b">
        <f t="shared" si="9"/>
        <v>0</v>
      </c>
      <c r="BF27" s="1" t="b">
        <f t="shared" si="10"/>
        <v>0</v>
      </c>
      <c r="BG27" s="1" t="b">
        <f t="shared" si="11"/>
        <v>0</v>
      </c>
      <c r="BH27" s="1" t="b">
        <f t="shared" si="12"/>
        <v>0</v>
      </c>
      <c r="BI27" s="1" t="b">
        <f t="shared" si="13"/>
        <v>0</v>
      </c>
      <c r="BJ27" s="1" t="b">
        <f t="shared" si="14"/>
        <v>0</v>
      </c>
      <c r="BK27" s="1">
        <f t="shared" si="15"/>
        <v>0</v>
      </c>
      <c r="BL27" s="1">
        <f t="shared" si="16"/>
        <v>0</v>
      </c>
      <c r="BM27" s="1">
        <f t="shared" si="17"/>
        <v>0</v>
      </c>
      <c r="BN27" s="1">
        <f t="shared" si="18"/>
        <v>0</v>
      </c>
    </row>
    <row r="28" spans="2:66" x14ac:dyDescent="0.3">
      <c r="B28" s="5"/>
      <c r="F28" s="50" t="str">
        <f>AH10</f>
        <v>ee</v>
      </c>
      <c r="G28" s="50"/>
      <c r="H28" s="50"/>
      <c r="I28" s="50"/>
      <c r="J28" s="51"/>
      <c r="K28" s="51"/>
      <c r="L28" s="50" t="str">
        <f>AH7</f>
        <v>bb</v>
      </c>
      <c r="M28" s="50"/>
      <c r="N28" s="50"/>
      <c r="O28" s="50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  <c r="AW28" s="1">
        <f t="shared" si="3"/>
        <v>0</v>
      </c>
      <c r="AX28" s="1">
        <f t="shared" si="4"/>
        <v>0</v>
      </c>
      <c r="AY28" s="1">
        <f>IF(J28="",0,IF(J28&gt;K28,Equipes!$J$3,IF('2 POULES DE 8'!J28='2 POULES DE 8'!K28,Equipes!$J$5,IF('2 POULES DE 8'!J28&lt;'2 POULES DE 8'!K28,Equipes!$J$7))))</f>
        <v>0</v>
      </c>
      <c r="AZ28" s="1">
        <f>IF(K28="",0,IF(K28&gt;J28,Equipes!$J$3,IF('2 POULES DE 8'!K28='2 POULES DE 8'!J28,Equipes!$J$5,IF('2 POULES DE 8'!K28&lt;'2 POULES DE 8'!J28,Equipes!$J$7))))</f>
        <v>0</v>
      </c>
      <c r="BA28" s="1">
        <f t="shared" si="5"/>
        <v>0</v>
      </c>
      <c r="BB28" s="1">
        <f t="shared" si="6"/>
        <v>0</v>
      </c>
      <c r="BC28" s="1">
        <f t="shared" si="7"/>
        <v>0</v>
      </c>
      <c r="BD28" s="1">
        <f t="shared" si="8"/>
        <v>0</v>
      </c>
      <c r="BE28" s="1" t="b">
        <f t="shared" si="9"/>
        <v>0</v>
      </c>
      <c r="BF28" s="1" t="b">
        <f t="shared" si="10"/>
        <v>0</v>
      </c>
      <c r="BG28" s="1" t="b">
        <f t="shared" si="11"/>
        <v>0</v>
      </c>
      <c r="BH28" s="1" t="b">
        <f t="shared" si="12"/>
        <v>0</v>
      </c>
      <c r="BI28" s="1" t="b">
        <f t="shared" si="13"/>
        <v>0</v>
      </c>
      <c r="BJ28" s="1" t="b">
        <f t="shared" si="14"/>
        <v>0</v>
      </c>
      <c r="BK28" s="1">
        <f t="shared" si="15"/>
        <v>0</v>
      </c>
      <c r="BL28" s="1">
        <f t="shared" si="16"/>
        <v>0</v>
      </c>
      <c r="BM28" s="1">
        <f t="shared" si="17"/>
        <v>0</v>
      </c>
      <c r="BN28" s="1">
        <f t="shared" si="18"/>
        <v>0</v>
      </c>
    </row>
    <row r="29" spans="2:66" x14ac:dyDescent="0.3">
      <c r="B29" s="5"/>
      <c r="F29" s="50" t="str">
        <f>AH13</f>
        <v>hh</v>
      </c>
      <c r="G29" s="50"/>
      <c r="H29" s="50"/>
      <c r="I29" s="50"/>
      <c r="J29" s="51"/>
      <c r="K29" s="51"/>
      <c r="L29" s="50" t="str">
        <f>AH11</f>
        <v>ff</v>
      </c>
      <c r="M29" s="50"/>
      <c r="N29" s="50"/>
      <c r="O29" s="50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  <c r="AW29" s="1">
        <f t="shared" si="3"/>
        <v>0</v>
      </c>
      <c r="AX29" s="1">
        <f t="shared" si="4"/>
        <v>0</v>
      </c>
      <c r="AY29" s="1">
        <f>IF(J29="",0,IF(J29&gt;K29,Equipes!$J$3,IF('2 POULES DE 8'!J29='2 POULES DE 8'!K29,Equipes!$J$5,IF('2 POULES DE 8'!J29&lt;'2 POULES DE 8'!K29,Equipes!$J$7))))</f>
        <v>0</v>
      </c>
      <c r="AZ29" s="1">
        <f>IF(K29="",0,IF(K29&gt;J29,Equipes!$J$3,IF('2 POULES DE 8'!K29='2 POULES DE 8'!J29,Equipes!$J$5,IF('2 POULES DE 8'!K29&lt;'2 POULES DE 8'!J29,Equipes!$J$7))))</f>
        <v>0</v>
      </c>
      <c r="BA29" s="1">
        <f t="shared" si="5"/>
        <v>0</v>
      </c>
      <c r="BB29" s="1">
        <f t="shared" si="6"/>
        <v>0</v>
      </c>
      <c r="BC29" s="1">
        <f t="shared" si="7"/>
        <v>0</v>
      </c>
      <c r="BD29" s="1">
        <f t="shared" si="8"/>
        <v>0</v>
      </c>
      <c r="BE29" s="1" t="b">
        <f t="shared" si="9"/>
        <v>0</v>
      </c>
      <c r="BF29" s="1" t="b">
        <f t="shared" si="10"/>
        <v>0</v>
      </c>
      <c r="BG29" s="1" t="b">
        <f t="shared" si="11"/>
        <v>0</v>
      </c>
      <c r="BH29" s="1" t="b">
        <f t="shared" si="12"/>
        <v>0</v>
      </c>
      <c r="BI29" s="1" t="b">
        <f t="shared" si="13"/>
        <v>0</v>
      </c>
      <c r="BJ29" s="1" t="b">
        <f t="shared" si="14"/>
        <v>0</v>
      </c>
      <c r="BK29" s="1">
        <f t="shared" si="15"/>
        <v>0</v>
      </c>
      <c r="BL29" s="1">
        <f t="shared" si="16"/>
        <v>0</v>
      </c>
      <c r="BM29" s="1">
        <f t="shared" si="17"/>
        <v>0</v>
      </c>
      <c r="BN29" s="1">
        <f t="shared" si="18"/>
        <v>0</v>
      </c>
    </row>
    <row r="30" spans="2:66" x14ac:dyDescent="0.3">
      <c r="B30" s="5"/>
      <c r="F30" s="50" t="str">
        <f>AH7</f>
        <v>bb</v>
      </c>
      <c r="G30" s="50"/>
      <c r="H30" s="50"/>
      <c r="I30" s="50"/>
      <c r="J30" s="51"/>
      <c r="K30" s="51"/>
      <c r="L30" s="50" t="str">
        <f>AH12</f>
        <v>gg</v>
      </c>
      <c r="M30" s="50"/>
      <c r="N30" s="50"/>
      <c r="O30" s="50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  <c r="AW30" s="1">
        <f t="shared" si="3"/>
        <v>0</v>
      </c>
      <c r="AX30" s="1">
        <f t="shared" si="4"/>
        <v>0</v>
      </c>
      <c r="AY30" s="1">
        <f>IF(J30="",0,IF(J30&gt;K30,Equipes!$J$3,IF('2 POULES DE 8'!J30='2 POULES DE 8'!K30,Equipes!$J$5,IF('2 POULES DE 8'!J30&lt;'2 POULES DE 8'!K30,Equipes!$J$7))))</f>
        <v>0</v>
      </c>
      <c r="AZ30" s="1">
        <f>IF(K30="",0,IF(K30&gt;J30,Equipes!$J$3,IF('2 POULES DE 8'!K30='2 POULES DE 8'!J30,Equipes!$J$5,IF('2 POULES DE 8'!K30&lt;'2 POULES DE 8'!J30,Equipes!$J$7))))</f>
        <v>0</v>
      </c>
      <c r="BA30" s="1">
        <f t="shared" si="5"/>
        <v>0</v>
      </c>
      <c r="BB30" s="1">
        <f t="shared" si="6"/>
        <v>0</v>
      </c>
      <c r="BC30" s="1">
        <f t="shared" si="7"/>
        <v>0</v>
      </c>
      <c r="BD30" s="1">
        <f t="shared" si="8"/>
        <v>0</v>
      </c>
      <c r="BE30" s="1" t="b">
        <f t="shared" si="9"/>
        <v>0</v>
      </c>
      <c r="BF30" s="1" t="b">
        <f t="shared" si="10"/>
        <v>0</v>
      </c>
      <c r="BG30" s="1" t="b">
        <f t="shared" si="11"/>
        <v>0</v>
      </c>
      <c r="BH30" s="1" t="b">
        <f t="shared" si="12"/>
        <v>0</v>
      </c>
      <c r="BI30" s="1" t="b">
        <f t="shared" si="13"/>
        <v>0</v>
      </c>
      <c r="BJ30" s="1" t="b">
        <f t="shared" si="14"/>
        <v>0</v>
      </c>
      <c r="BK30" s="1">
        <f t="shared" si="15"/>
        <v>0</v>
      </c>
      <c r="BL30" s="1">
        <f t="shared" si="16"/>
        <v>0</v>
      </c>
      <c r="BM30" s="1">
        <f t="shared" si="17"/>
        <v>0</v>
      </c>
      <c r="BN30" s="1">
        <f t="shared" si="18"/>
        <v>0</v>
      </c>
    </row>
    <row r="31" spans="2:66" x14ac:dyDescent="0.3">
      <c r="B31" s="5"/>
      <c r="F31" s="50" t="str">
        <f>AH9</f>
        <v>dd</v>
      </c>
      <c r="G31" s="50"/>
      <c r="H31" s="50"/>
      <c r="I31" s="50"/>
      <c r="J31" s="51"/>
      <c r="K31" s="51"/>
      <c r="L31" s="50" t="str">
        <f>AH10</f>
        <v>ee</v>
      </c>
      <c r="M31" s="50"/>
      <c r="N31" s="50"/>
      <c r="O31" s="50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  <c r="AW31" s="1">
        <f t="shared" si="3"/>
        <v>0</v>
      </c>
      <c r="AX31" s="1">
        <f t="shared" si="4"/>
        <v>0</v>
      </c>
      <c r="AY31" s="1">
        <f>IF(J31="",0,IF(J31&gt;K31,Equipes!$J$3,IF('2 POULES DE 8'!J31='2 POULES DE 8'!K31,Equipes!$J$5,IF('2 POULES DE 8'!J31&lt;'2 POULES DE 8'!K31,Equipes!$J$7))))</f>
        <v>0</v>
      </c>
      <c r="AZ31" s="1">
        <f>IF(K31="",0,IF(K31&gt;J31,Equipes!$J$3,IF('2 POULES DE 8'!K31='2 POULES DE 8'!J31,Equipes!$J$5,IF('2 POULES DE 8'!K31&lt;'2 POULES DE 8'!J31,Equipes!$J$7))))</f>
        <v>0</v>
      </c>
      <c r="BA31" s="1">
        <f t="shared" si="5"/>
        <v>0</v>
      </c>
      <c r="BB31" s="1">
        <f t="shared" si="6"/>
        <v>0</v>
      </c>
      <c r="BC31" s="1">
        <f t="shared" si="7"/>
        <v>0</v>
      </c>
      <c r="BD31" s="1">
        <f t="shared" si="8"/>
        <v>0</v>
      </c>
      <c r="BE31" s="1" t="b">
        <f t="shared" si="9"/>
        <v>0</v>
      </c>
      <c r="BF31" s="1" t="b">
        <f t="shared" si="10"/>
        <v>0</v>
      </c>
      <c r="BG31" s="1" t="b">
        <f t="shared" si="11"/>
        <v>0</v>
      </c>
      <c r="BH31" s="1" t="b">
        <f t="shared" si="12"/>
        <v>0</v>
      </c>
      <c r="BI31" s="1" t="b">
        <f t="shared" si="13"/>
        <v>0</v>
      </c>
      <c r="BJ31" s="1" t="b">
        <f t="shared" si="14"/>
        <v>0</v>
      </c>
      <c r="BK31" s="1">
        <f t="shared" si="15"/>
        <v>0</v>
      </c>
      <c r="BL31" s="1">
        <f t="shared" si="16"/>
        <v>0</v>
      </c>
      <c r="BM31" s="1">
        <f t="shared" si="17"/>
        <v>0</v>
      </c>
      <c r="BN31" s="1">
        <f t="shared" si="18"/>
        <v>0</v>
      </c>
    </row>
    <row r="32" spans="2:66" x14ac:dyDescent="0.3">
      <c r="B32" s="5"/>
      <c r="F32" s="50" t="str">
        <f>AH11</f>
        <v>ff</v>
      </c>
      <c r="G32" s="50"/>
      <c r="H32" s="50"/>
      <c r="I32" s="50"/>
      <c r="J32" s="51"/>
      <c r="K32" s="51"/>
      <c r="L32" s="50" t="str">
        <f>AH8</f>
        <v>cc</v>
      </c>
      <c r="M32" s="50"/>
      <c r="N32" s="50"/>
      <c r="O32" s="50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  <c r="AW32" s="1">
        <f t="shared" si="3"/>
        <v>0</v>
      </c>
      <c r="AX32" s="1">
        <f t="shared" si="4"/>
        <v>0</v>
      </c>
      <c r="AY32" s="1">
        <f>IF(J32="",0,IF(J32&gt;K32,Equipes!$J$3,IF('2 POULES DE 8'!J32='2 POULES DE 8'!K32,Equipes!$J$5,IF('2 POULES DE 8'!J32&lt;'2 POULES DE 8'!K32,Equipes!$J$7))))</f>
        <v>0</v>
      </c>
      <c r="AZ32" s="1">
        <f>IF(K32="",0,IF(K32&gt;J32,Equipes!$J$3,IF('2 POULES DE 8'!K32='2 POULES DE 8'!J32,Equipes!$J$5,IF('2 POULES DE 8'!K32&lt;'2 POULES DE 8'!J32,Equipes!$J$7))))</f>
        <v>0</v>
      </c>
      <c r="BA32" s="1">
        <f t="shared" si="5"/>
        <v>0</v>
      </c>
      <c r="BB32" s="1">
        <f t="shared" si="6"/>
        <v>0</v>
      </c>
      <c r="BC32" s="1">
        <f t="shared" si="7"/>
        <v>0</v>
      </c>
      <c r="BD32" s="1">
        <f t="shared" si="8"/>
        <v>0</v>
      </c>
      <c r="BE32" s="1" t="b">
        <f t="shared" si="9"/>
        <v>0</v>
      </c>
      <c r="BF32" s="1" t="b">
        <f t="shared" si="10"/>
        <v>0</v>
      </c>
      <c r="BG32" s="1" t="b">
        <f t="shared" si="11"/>
        <v>0</v>
      </c>
      <c r="BH32" s="1" t="b">
        <f t="shared" si="12"/>
        <v>0</v>
      </c>
      <c r="BI32" s="1" t="b">
        <f t="shared" si="13"/>
        <v>0</v>
      </c>
      <c r="BJ32" s="1" t="b">
        <f t="shared" si="14"/>
        <v>0</v>
      </c>
      <c r="BK32" s="1">
        <f t="shared" si="15"/>
        <v>0</v>
      </c>
      <c r="BL32" s="1">
        <f t="shared" si="16"/>
        <v>0</v>
      </c>
      <c r="BM32" s="1">
        <f t="shared" si="17"/>
        <v>0</v>
      </c>
      <c r="BN32" s="1">
        <f t="shared" si="18"/>
        <v>0</v>
      </c>
    </row>
    <row r="33" spans="2:69" x14ac:dyDescent="0.3">
      <c r="B33" s="5"/>
      <c r="F33" s="50" t="str">
        <f>AH13</f>
        <v>hh</v>
      </c>
      <c r="G33" s="50"/>
      <c r="H33" s="50"/>
      <c r="I33" s="50"/>
      <c r="J33" s="51"/>
      <c r="K33" s="51"/>
      <c r="L33" s="50" t="str">
        <f>AH6</f>
        <v>aa</v>
      </c>
      <c r="M33" s="50"/>
      <c r="N33" s="50"/>
      <c r="O33" s="50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  <c r="AW33" s="1">
        <f t="shared" si="3"/>
        <v>0</v>
      </c>
      <c r="AX33" s="1">
        <f t="shared" si="4"/>
        <v>0</v>
      </c>
      <c r="AY33" s="1">
        <f>IF(J33="",0,IF(J33&gt;K33,Equipes!$J$3,IF('2 POULES DE 8'!J33='2 POULES DE 8'!K33,Equipes!$J$5,IF('2 POULES DE 8'!J33&lt;'2 POULES DE 8'!K33,Equipes!$J$7))))</f>
        <v>0</v>
      </c>
      <c r="AZ33" s="1">
        <f>IF(K33="",0,IF(K33&gt;J33,Equipes!$J$3,IF('2 POULES DE 8'!K33='2 POULES DE 8'!J33,Equipes!$J$5,IF('2 POULES DE 8'!K33&lt;'2 POULES DE 8'!J33,Equipes!$J$7))))</f>
        <v>0</v>
      </c>
      <c r="BA33" s="1">
        <f t="shared" si="5"/>
        <v>0</v>
      </c>
      <c r="BB33" s="1">
        <f t="shared" si="6"/>
        <v>0</v>
      </c>
      <c r="BC33" s="1">
        <f t="shared" si="7"/>
        <v>0</v>
      </c>
      <c r="BD33" s="1">
        <f t="shared" si="8"/>
        <v>0</v>
      </c>
      <c r="BE33" s="1" t="b">
        <f t="shared" si="9"/>
        <v>0</v>
      </c>
      <c r="BF33" s="1" t="b">
        <f t="shared" si="10"/>
        <v>0</v>
      </c>
      <c r="BG33" s="1" t="b">
        <f t="shared" si="11"/>
        <v>0</v>
      </c>
      <c r="BH33" s="1" t="b">
        <f t="shared" si="12"/>
        <v>0</v>
      </c>
      <c r="BI33" s="1" t="b">
        <f t="shared" si="13"/>
        <v>0</v>
      </c>
      <c r="BJ33" s="1" t="b">
        <f t="shared" si="14"/>
        <v>0</v>
      </c>
      <c r="BK33" s="1">
        <f t="shared" si="15"/>
        <v>0</v>
      </c>
      <c r="BL33" s="1">
        <f t="shared" si="16"/>
        <v>0</v>
      </c>
      <c r="BM33" s="1">
        <f t="shared" si="17"/>
        <v>0</v>
      </c>
      <c r="BN33" s="1">
        <f t="shared" si="18"/>
        <v>0</v>
      </c>
    </row>
    <row r="34" spans="2:69" ht="15" thickBot="1" x14ac:dyDescent="0.35"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5"/>
    </row>
    <row r="36" spans="2:69" ht="15" thickBot="1" x14ac:dyDescent="0.35"/>
    <row r="37" spans="2:69" x14ac:dyDescent="0.3">
      <c r="B37" s="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4"/>
    </row>
    <row r="38" spans="2:69" x14ac:dyDescent="0.3">
      <c r="B38" s="5"/>
      <c r="C38" s="49" t="s">
        <v>43</v>
      </c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 t="s">
        <v>1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6"/>
      <c r="AH38" s="46" t="s">
        <v>1</v>
      </c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</row>
    <row r="39" spans="2:69" x14ac:dyDescent="0.3">
      <c r="B39" s="5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</row>
    <row r="40" spans="2:69" x14ac:dyDescent="0.3">
      <c r="B40" s="5"/>
      <c r="C40" s="9" t="s">
        <v>2</v>
      </c>
      <c r="D40" s="9" t="s">
        <v>3</v>
      </c>
      <c r="E40" s="9" t="s">
        <v>4</v>
      </c>
      <c r="F40" s="48" t="s">
        <v>5</v>
      </c>
      <c r="G40" s="48"/>
      <c r="H40" s="48"/>
      <c r="I40" s="48"/>
      <c r="J40" s="9" t="s">
        <v>6</v>
      </c>
      <c r="K40" s="9" t="s">
        <v>6</v>
      </c>
      <c r="L40" s="48" t="s">
        <v>5</v>
      </c>
      <c r="M40" s="48"/>
      <c r="N40" s="48"/>
      <c r="O40" s="48"/>
      <c r="P40" s="9" t="s">
        <v>4</v>
      </c>
      <c r="Q40" s="48" t="s">
        <v>5</v>
      </c>
      <c r="R40" s="48"/>
      <c r="S40" s="48"/>
      <c r="T40" s="48"/>
      <c r="U40" s="9" t="s">
        <v>7</v>
      </c>
      <c r="V40" s="9" t="s">
        <v>8</v>
      </c>
      <c r="W40" s="9" t="s">
        <v>9</v>
      </c>
      <c r="X40" s="9" t="s">
        <v>10</v>
      </c>
      <c r="Y40" s="9" t="s">
        <v>11</v>
      </c>
      <c r="Z40" s="9" t="s">
        <v>12</v>
      </c>
      <c r="AA40" s="9" t="s">
        <v>13</v>
      </c>
      <c r="AB40" s="9" t="s">
        <v>14</v>
      </c>
      <c r="AC40" s="9" t="s">
        <v>15</v>
      </c>
      <c r="AD40" s="6"/>
      <c r="AG40" s="1" t="s">
        <v>16</v>
      </c>
      <c r="AH40" s="47" t="s">
        <v>5</v>
      </c>
      <c r="AI40" s="47"/>
      <c r="AJ40" s="47"/>
      <c r="AK40" s="47"/>
      <c r="AL40" s="10" t="s">
        <v>7</v>
      </c>
      <c r="AM40" s="10" t="s">
        <v>8</v>
      </c>
      <c r="AN40" s="10" t="s">
        <v>9</v>
      </c>
      <c r="AO40" s="10" t="s">
        <v>10</v>
      </c>
      <c r="AP40" s="10" t="s">
        <v>11</v>
      </c>
      <c r="AQ40" s="10" t="s">
        <v>12</v>
      </c>
      <c r="AR40" s="10" t="s">
        <v>13</v>
      </c>
      <c r="AS40" s="10" t="s">
        <v>14</v>
      </c>
      <c r="AT40" s="10" t="s">
        <v>15</v>
      </c>
      <c r="AU40" s="1" t="s">
        <v>34</v>
      </c>
      <c r="AV40" s="1" t="s">
        <v>34</v>
      </c>
      <c r="AW40" s="1" t="s">
        <v>12</v>
      </c>
      <c r="AX40" s="1" t="s">
        <v>12</v>
      </c>
      <c r="AY40" s="1" t="s">
        <v>35</v>
      </c>
      <c r="AZ40" s="1" t="s">
        <v>35</v>
      </c>
      <c r="BA40" s="1" t="s">
        <v>36</v>
      </c>
      <c r="BB40" s="1" t="s">
        <v>36</v>
      </c>
      <c r="BC40" s="1" t="s">
        <v>9</v>
      </c>
      <c r="BD40" s="1" t="s">
        <v>9</v>
      </c>
      <c r="BE40" s="1" t="s">
        <v>10</v>
      </c>
      <c r="BF40" s="1" t="s">
        <v>10</v>
      </c>
      <c r="BG40" s="1" t="s">
        <v>11</v>
      </c>
      <c r="BH40" s="1" t="s">
        <v>11</v>
      </c>
      <c r="BI40" s="1" t="s">
        <v>12</v>
      </c>
      <c r="BJ40" s="1" t="s">
        <v>12</v>
      </c>
      <c r="BK40" s="1" t="s">
        <v>37</v>
      </c>
      <c r="BL40" s="1" t="s">
        <v>37</v>
      </c>
      <c r="BM40" s="1" t="s">
        <v>38</v>
      </c>
      <c r="BN40" s="1" t="s">
        <v>38</v>
      </c>
      <c r="BO40" s="1" t="s">
        <v>5</v>
      </c>
      <c r="BP40" s="1" t="s">
        <v>34</v>
      </c>
      <c r="BQ40" s="1" t="s">
        <v>16</v>
      </c>
    </row>
    <row r="41" spans="2:69" x14ac:dyDescent="0.3">
      <c r="B41" s="5"/>
      <c r="F41" s="50" t="str">
        <f>AH42</f>
        <v>jj</v>
      </c>
      <c r="G41" s="50"/>
      <c r="H41" s="50"/>
      <c r="I41" s="50"/>
      <c r="J41" s="51"/>
      <c r="K41" s="51"/>
      <c r="L41" s="50" t="str">
        <f>AH41</f>
        <v>ii</v>
      </c>
      <c r="M41" s="50"/>
      <c r="N41" s="50"/>
      <c r="O41" s="50"/>
      <c r="Q41" s="52" t="str">
        <f>VLOOKUP(AF41,AG41:AK48,2,0)</f>
        <v>ii</v>
      </c>
      <c r="R41" s="52"/>
      <c r="S41" s="52"/>
      <c r="T41" s="52"/>
      <c r="U41" s="53">
        <v>1</v>
      </c>
      <c r="V41" s="54">
        <f>VLOOKUP(Q41,AH41:AT48,6,0)</f>
        <v>0</v>
      </c>
      <c r="W41" s="1">
        <f>VLOOKUP(Q41,AH41:AT48,7,0)</f>
        <v>0</v>
      </c>
      <c r="X41" s="1">
        <f>VLOOKUP(Q41,AH41:AT48,8,0)</f>
        <v>0</v>
      </c>
      <c r="Y41" s="1">
        <f>VLOOKUP(Q41,AH41:AT48,9,0)</f>
        <v>0</v>
      </c>
      <c r="Z41" s="1">
        <f>VLOOKUP(Q41,AH41:AT48,10,0)</f>
        <v>0</v>
      </c>
      <c r="AA41" s="1">
        <f>VLOOKUP(Q41,AH41:AT48,11,0)</f>
        <v>0</v>
      </c>
      <c r="AB41" s="1">
        <f>VLOOKUP(Q41,AH41:AT48,12,0)</f>
        <v>0</v>
      </c>
      <c r="AC41" s="1">
        <f>VLOOKUP(Q41,AH41:AT48,13,0)</f>
        <v>0</v>
      </c>
      <c r="AD41" s="6"/>
      <c r="AF41" s="1">
        <v>1</v>
      </c>
      <c r="AG41" s="1">
        <f>AL41</f>
        <v>1</v>
      </c>
      <c r="AH41" s="41" t="str">
        <f>Equipes!E5</f>
        <v>ii</v>
      </c>
      <c r="AI41" s="41"/>
      <c r="AJ41" s="41"/>
      <c r="AK41" s="41"/>
      <c r="AL41" s="11">
        <f>RANK(AV41,AV41:AV48)</f>
        <v>1</v>
      </c>
      <c r="AM41" s="11">
        <f>SUMPRODUCT((F41:I68=AH41)*(BA41:BA68))+SUMPRODUCT((L41:O68=AH41)*(BB41:BB68))</f>
        <v>0</v>
      </c>
      <c r="AN41" s="11">
        <f>SUMPRODUCT((F41:I68=AH41)*(BC41:BC68))+SUMPRODUCT((L41:O68=AH41)*(BD41:BD68))</f>
        <v>0</v>
      </c>
      <c r="AO41" s="11">
        <f>SUMPRODUCT((F41:I68=AH41)*(BE41:BE68))+SUMPRODUCT((L41:O68=AH41)*(BF41:BF68))</f>
        <v>0</v>
      </c>
      <c r="AP41" s="11">
        <f>SUMPRODUCT((F41:I68=AH41)*(BG41:BG68))+SUMPRODUCT((L41:O68=AH41)*(BH41:BH68))</f>
        <v>0</v>
      </c>
      <c r="AQ41" s="11">
        <f>SUMPRODUCT((F41:I68=AH41)*(BI41:BI68))+SUMPRODUCT((L41:O68=AH41)*(BJ41:BJ68))</f>
        <v>0</v>
      </c>
      <c r="AR41" s="11">
        <f>SUMPRODUCT((F41:I68=AH41)*(BK41:BK68))+SUMPRODUCT((L41:O68=AH41)*(BL41:BL68))</f>
        <v>0</v>
      </c>
      <c r="AS41" s="11">
        <f>SUMPRODUCT((F41:I68=AH41)*(BM41:BM68))+SUMPRODUCT((L41:O68=AH41)*(BN41:BN68))</f>
        <v>0</v>
      </c>
      <c r="AT41" s="11">
        <f>AR41-AS41</f>
        <v>0</v>
      </c>
      <c r="AU41" s="1">
        <f>SUM(AM41*1000+(AT41)/100+(AR41)/1000)</f>
        <v>0</v>
      </c>
      <c r="AV41" s="1">
        <f>AU41+0.0000008</f>
        <v>7.9999999999999996E-7</v>
      </c>
      <c r="AW41" s="1">
        <f>E41</f>
        <v>0</v>
      </c>
      <c r="AX41" s="1">
        <f>P41</f>
        <v>0</v>
      </c>
      <c r="AY41" s="1">
        <f>IF(J41="",0,IF(J41&gt;K41,Equipes!$J$3,IF('2 POULES DE 8'!J41='2 POULES DE 8'!K41,Equipes!$J$5,IF('2 POULES DE 8'!J41&lt;'2 POULES DE 8'!K41,Equipes!$J$7))))</f>
        <v>0</v>
      </c>
      <c r="AZ41" s="1">
        <f>IF(K41="",0,IF(K41&gt;J41,Equipes!$J$3,IF('2 POULES DE 8'!K41='2 POULES DE 8'!J41,Equipes!$J$5,IF('2 POULES DE 8'!K41&lt;'2 POULES DE 8'!J41,Equipes!$J$7))))</f>
        <v>0</v>
      </c>
      <c r="BA41" s="1">
        <f>AY41-AW41</f>
        <v>0</v>
      </c>
      <c r="BB41" s="1">
        <f>AZ41-AX41</f>
        <v>0</v>
      </c>
      <c r="BC41" s="1">
        <f>IF(J41="",0,1)</f>
        <v>0</v>
      </c>
      <c r="BD41" s="1">
        <f>IF(K41="",0,1)</f>
        <v>0</v>
      </c>
      <c r="BE41" s="1" t="b">
        <f>IF(J41&lt;&gt;"",IF(J41&gt;K41,1))</f>
        <v>0</v>
      </c>
      <c r="BF41" s="1" t="b">
        <f>IF(K41&lt;&gt;"",IF(K41&gt;J41,1))</f>
        <v>0</v>
      </c>
      <c r="BG41" s="1" t="b">
        <f>IF(J41&lt;&gt;"",IF(J41=K41,1))</f>
        <v>0</v>
      </c>
      <c r="BH41" s="1" t="b">
        <f>IF(K41&lt;&gt;"",IF(K41=J41,1))</f>
        <v>0</v>
      </c>
      <c r="BI41" s="1" t="b">
        <f>IF(J41&lt;&gt;"",IF(J41&lt;K41,1))</f>
        <v>0</v>
      </c>
      <c r="BJ41" s="1" t="b">
        <f>IF(K41&lt;&gt;"",IF(K41&lt;J41,1))</f>
        <v>0</v>
      </c>
      <c r="BK41" s="1">
        <f>J41</f>
        <v>0</v>
      </c>
      <c r="BL41" s="1">
        <f>K41</f>
        <v>0</v>
      </c>
      <c r="BM41" s="1">
        <f>K41</f>
        <v>0</v>
      </c>
      <c r="BN41" s="1">
        <f>J41</f>
        <v>0</v>
      </c>
      <c r="BO41" s="1" t="str">
        <f>VLOOKUP(AF41,AG41:AK48,2,0)</f>
        <v>ii</v>
      </c>
      <c r="BP41" s="1">
        <f>VLOOKUP(BO41,AH41:AU48,14,0)</f>
        <v>0</v>
      </c>
      <c r="BQ41" s="1">
        <f>RANK(BP41,BP41:BP48)</f>
        <v>1</v>
      </c>
    </row>
    <row r="42" spans="2:69" x14ac:dyDescent="0.3">
      <c r="B42" s="5"/>
      <c r="F42" s="50" t="str">
        <f>AH43</f>
        <v>kk</v>
      </c>
      <c r="G42" s="50"/>
      <c r="H42" s="50"/>
      <c r="I42" s="50"/>
      <c r="J42" s="51"/>
      <c r="K42" s="51"/>
      <c r="L42" s="50" t="str">
        <f>AH48</f>
        <v>pp</v>
      </c>
      <c r="M42" s="50"/>
      <c r="N42" s="50"/>
      <c r="O42" s="50"/>
      <c r="Q42" s="52" t="str">
        <f>VLOOKUP(AF42,AG41:AK48,2,0)</f>
        <v>jj</v>
      </c>
      <c r="R42" s="52"/>
      <c r="S42" s="52"/>
      <c r="T42" s="52"/>
      <c r="U42" s="53">
        <f>IF(BP42=BP41,BQ41,BQ42)</f>
        <v>1</v>
      </c>
      <c r="V42" s="54">
        <f>VLOOKUP(Q42,AH41:AT48,6,0)</f>
        <v>0</v>
      </c>
      <c r="W42" s="1">
        <f>VLOOKUP(Q42,AH41:AT48,7,0)</f>
        <v>0</v>
      </c>
      <c r="X42" s="1">
        <f>VLOOKUP(Q42,AH41:AT48,8,0)</f>
        <v>0</v>
      </c>
      <c r="Y42" s="1">
        <f>VLOOKUP(Q42,AH41:AT48,9,0)</f>
        <v>0</v>
      </c>
      <c r="Z42" s="1">
        <f>VLOOKUP(Q42,AH41:AT48,10,0)</f>
        <v>0</v>
      </c>
      <c r="AA42" s="1">
        <f>VLOOKUP(Q42,AH41:AT48,11,0)</f>
        <v>0</v>
      </c>
      <c r="AB42" s="1">
        <f>VLOOKUP(Q42,AH41:AT48,12,0)</f>
        <v>0</v>
      </c>
      <c r="AC42" s="1">
        <f>VLOOKUP(Q42,AH41:AT48,13,0)</f>
        <v>0</v>
      </c>
      <c r="AD42" s="6"/>
      <c r="AF42" s="1">
        <v>2</v>
      </c>
      <c r="AG42" s="1">
        <f t="shared" ref="AG42:AG48" si="20">AL42</f>
        <v>2</v>
      </c>
      <c r="AH42" s="41" t="str">
        <f>Equipes!E6</f>
        <v>jj</v>
      </c>
      <c r="AI42" s="41"/>
      <c r="AJ42" s="41"/>
      <c r="AK42" s="41"/>
      <c r="AL42" s="11">
        <f>RANK(AV42,AV41:AV48)</f>
        <v>2</v>
      </c>
      <c r="AM42" s="11">
        <f>SUMPRODUCT((F41:I68=AH42)*(BA41:BA68))+SUMPRODUCT((L41:O68=AH42)*(BB41:BB68))</f>
        <v>0</v>
      </c>
      <c r="AN42" s="11">
        <f>SUMPRODUCT((F41:I68=AH42)*(BC41:BC68))+SUMPRODUCT((L41:O68=AH42)*(BD41:BD68))</f>
        <v>0</v>
      </c>
      <c r="AO42" s="11">
        <f>SUMPRODUCT((F41:I68=AH42)*(BE41:BE68))+SUMPRODUCT((L41:O68=AH42)*(BF41:BF68))</f>
        <v>0</v>
      </c>
      <c r="AP42" s="11">
        <f>SUMPRODUCT((F41:I68=AH42)*(BG41:BG68))+SUMPRODUCT((L41:O68=AH42)*(BH41:BH68))</f>
        <v>0</v>
      </c>
      <c r="AQ42" s="11">
        <f>SUMPRODUCT((F41:I68=AH42)*(BI41:BI68))+SUMPRODUCT((L41:O68=AH42)*(BJ41:BJ68))</f>
        <v>0</v>
      </c>
      <c r="AR42" s="11">
        <f>SUMPRODUCT((F41:I68=AH42)*(BK41:BK68))+SUMPRODUCT((L41:O68=AH42)*(BL41:BL68))</f>
        <v>0</v>
      </c>
      <c r="AS42" s="11">
        <f>SUMPRODUCT((F41:I68=AH42)*(BM41:BM68))+SUMPRODUCT((L41:O68=AH42)*(BN41:BN68))</f>
        <v>0</v>
      </c>
      <c r="AT42" s="11">
        <f t="shared" ref="AT42:AT48" si="21">AR42-AS42</f>
        <v>0</v>
      </c>
      <c r="AU42" s="1">
        <f t="shared" ref="AU42:AU48" si="22">SUM(AM42*1000+(AT42)/100+(AR42)/1000)</f>
        <v>0</v>
      </c>
      <c r="AV42" s="1">
        <f>AU42+0.0000007</f>
        <v>6.9999999999999997E-7</v>
      </c>
      <c r="AW42" s="1">
        <f t="shared" ref="AW42:AW68" si="23">E42</f>
        <v>0</v>
      </c>
      <c r="AX42" s="1">
        <f t="shared" ref="AX42:AX68" si="24">P42</f>
        <v>0</v>
      </c>
      <c r="AY42" s="1">
        <f>IF(J42="",0,IF(J42&gt;K42,Equipes!$J$3,IF('2 POULES DE 8'!J42='2 POULES DE 8'!K42,Equipes!$J$5,IF('2 POULES DE 8'!J42&lt;'2 POULES DE 8'!K42,Equipes!$J$7))))</f>
        <v>0</v>
      </c>
      <c r="AZ42" s="1">
        <f>IF(K42="",0,IF(K42&gt;J42,Equipes!$J$3,IF('2 POULES DE 8'!K42='2 POULES DE 8'!J42,Equipes!$J$5,IF('2 POULES DE 8'!K42&lt;'2 POULES DE 8'!J42,Equipes!$J$7))))</f>
        <v>0</v>
      </c>
      <c r="BA42" s="1">
        <f t="shared" ref="BA42:BA68" si="25">AY42-AW42</f>
        <v>0</v>
      </c>
      <c r="BB42" s="1">
        <f t="shared" ref="BB42:BB68" si="26">AZ42-AX42</f>
        <v>0</v>
      </c>
      <c r="BC42" s="1">
        <f t="shared" ref="BC42:BC68" si="27">IF(J42="",0,1)</f>
        <v>0</v>
      </c>
      <c r="BD42" s="1">
        <f t="shared" ref="BD42:BD68" si="28">IF(K42="",0,1)</f>
        <v>0</v>
      </c>
      <c r="BE42" s="1" t="b">
        <f t="shared" ref="BE42:BE68" si="29">IF(J42&lt;&gt;"",IF(J42&gt;K42,1))</f>
        <v>0</v>
      </c>
      <c r="BF42" s="1" t="b">
        <f t="shared" ref="BF42:BF68" si="30">IF(K42&lt;&gt;"",IF(K42&gt;J42,1))</f>
        <v>0</v>
      </c>
      <c r="BG42" s="1" t="b">
        <f t="shared" ref="BG42:BG68" si="31">IF(J42&lt;&gt;"",IF(J42=K42,1))</f>
        <v>0</v>
      </c>
      <c r="BH42" s="1" t="b">
        <f t="shared" ref="BH42:BH68" si="32">IF(K42&lt;&gt;"",IF(K42=J42,1))</f>
        <v>0</v>
      </c>
      <c r="BI42" s="1" t="b">
        <f t="shared" ref="BI42:BI68" si="33">IF(J42&lt;&gt;"",IF(J42&lt;K42,1))</f>
        <v>0</v>
      </c>
      <c r="BJ42" s="1" t="b">
        <f t="shared" ref="BJ42:BJ68" si="34">IF(K42&lt;&gt;"",IF(K42&lt;J42,1))</f>
        <v>0</v>
      </c>
      <c r="BK42" s="1">
        <f t="shared" ref="BK42:BK68" si="35">J42</f>
        <v>0</v>
      </c>
      <c r="BL42" s="1">
        <f t="shared" ref="BL42:BL68" si="36">K42</f>
        <v>0</v>
      </c>
      <c r="BM42" s="1">
        <f t="shared" ref="BM42:BM68" si="37">K42</f>
        <v>0</v>
      </c>
      <c r="BN42" s="1">
        <f t="shared" ref="BN42:BN68" si="38">J42</f>
        <v>0</v>
      </c>
      <c r="BO42" s="1" t="str">
        <f>VLOOKUP(AF42,AG41:AK48,2,0)</f>
        <v>jj</v>
      </c>
      <c r="BP42" s="1">
        <f>VLOOKUP(BO42,AH41:AU48,14,0)</f>
        <v>0</v>
      </c>
      <c r="BQ42" s="1">
        <f>RANK(BP42,BP41:BP48)</f>
        <v>1</v>
      </c>
    </row>
    <row r="43" spans="2:69" x14ac:dyDescent="0.3">
      <c r="B43" s="5"/>
      <c r="F43" s="50" t="str">
        <f>AH45</f>
        <v>mm</v>
      </c>
      <c r="G43" s="50"/>
      <c r="H43" s="50"/>
      <c r="I43" s="50"/>
      <c r="J43" s="51"/>
      <c r="K43" s="51"/>
      <c r="L43" s="50" t="str">
        <f>AH46</f>
        <v>nn</v>
      </c>
      <c r="M43" s="50"/>
      <c r="N43" s="50"/>
      <c r="O43" s="50"/>
      <c r="Q43" s="52" t="str">
        <f>VLOOKUP(AF43,AG41:AK48,2,0)</f>
        <v>kk</v>
      </c>
      <c r="R43" s="52"/>
      <c r="S43" s="52"/>
      <c r="T43" s="52"/>
      <c r="U43" s="53">
        <f t="shared" ref="U43:U48" si="39">IF(BP43=BP42,BQ42,BQ43)</f>
        <v>1</v>
      </c>
      <c r="V43" s="54">
        <f>VLOOKUP(Q43,AH41:AT48,6,0)</f>
        <v>0</v>
      </c>
      <c r="W43" s="1">
        <f>VLOOKUP(Q43,AH41:AT48,7,0)</f>
        <v>0</v>
      </c>
      <c r="X43" s="1">
        <f>VLOOKUP(Q43,AH41:AT48,8,0)</f>
        <v>0</v>
      </c>
      <c r="Y43" s="1">
        <f>VLOOKUP(Q43,AH41:AT48,9,0)</f>
        <v>0</v>
      </c>
      <c r="Z43" s="1">
        <f>VLOOKUP(Q43,AH41:AT48,10,0)</f>
        <v>0</v>
      </c>
      <c r="AA43" s="1">
        <f>VLOOKUP(Q43,AH41:AT48,11,0)</f>
        <v>0</v>
      </c>
      <c r="AB43" s="1">
        <f>VLOOKUP(Q43,AH41:AT48,12,0)</f>
        <v>0</v>
      </c>
      <c r="AC43" s="1">
        <f>VLOOKUP(Q43,AH41:AT48,13,0)</f>
        <v>0</v>
      </c>
      <c r="AD43" s="6"/>
      <c r="AF43" s="1">
        <v>3</v>
      </c>
      <c r="AG43" s="1">
        <f t="shared" si="20"/>
        <v>3</v>
      </c>
      <c r="AH43" s="41" t="str">
        <f>Equipes!E7</f>
        <v>kk</v>
      </c>
      <c r="AI43" s="41"/>
      <c r="AJ43" s="41"/>
      <c r="AK43" s="41"/>
      <c r="AL43" s="11">
        <f>RANK(AV43,AV41:AV48)</f>
        <v>3</v>
      </c>
      <c r="AM43" s="11">
        <f>SUMPRODUCT((F41:I68=AH43)*(BA41:BA68))+SUMPRODUCT((L41:O68=AH43)*(BB41:BB68))</f>
        <v>0</v>
      </c>
      <c r="AN43" s="11">
        <f>SUMPRODUCT((F41:I68=AH43)*(BC41:BC68))+SUMPRODUCT((L41:O68=AH43)*(BD41:BD68))</f>
        <v>0</v>
      </c>
      <c r="AO43" s="11">
        <f>SUMPRODUCT((F41:I68=AH43)*(BE41:BE68))+SUMPRODUCT((L41:O68=AH43)*(BF41:BF68))</f>
        <v>0</v>
      </c>
      <c r="AP43" s="11">
        <f>SUMPRODUCT((F41:I68=AH43)*(BG41:BG68))+SUMPRODUCT((L41:O68=AH43)*(BH41:BH68))</f>
        <v>0</v>
      </c>
      <c r="AQ43" s="11">
        <f>SUMPRODUCT((F41:I68=AH43)*(BI41:BI68))+SUMPRODUCT((L41:O68=AH43)*(BJ41:BJ68))</f>
        <v>0</v>
      </c>
      <c r="AR43" s="11">
        <f>SUMPRODUCT((F41:I68=AH43)*(BK41:BK68))+SUMPRODUCT((L41:O68=AH43)*(BL41:BL68))</f>
        <v>0</v>
      </c>
      <c r="AS43" s="11">
        <f>SUMPRODUCT((F41:I68=AH43)*(BM41:BM68))+SUMPRODUCT((L41:O68=AH43)*(BN41:BN68))</f>
        <v>0</v>
      </c>
      <c r="AT43" s="11">
        <f t="shared" si="21"/>
        <v>0</v>
      </c>
      <c r="AU43" s="1">
        <f t="shared" si="22"/>
        <v>0</v>
      </c>
      <c r="AV43" s="1">
        <f>AU43+0.0000006</f>
        <v>5.9999999999999997E-7</v>
      </c>
      <c r="AW43" s="1">
        <f t="shared" si="23"/>
        <v>0</v>
      </c>
      <c r="AX43" s="1">
        <f t="shared" si="24"/>
        <v>0</v>
      </c>
      <c r="AY43" s="1">
        <f>IF(J43="",0,IF(J43&gt;K43,Equipes!$J$3,IF('2 POULES DE 8'!J43='2 POULES DE 8'!K43,Equipes!$J$5,IF('2 POULES DE 8'!J43&lt;'2 POULES DE 8'!K43,Equipes!$J$7))))</f>
        <v>0</v>
      </c>
      <c r="AZ43" s="1">
        <f>IF(K43="",0,IF(K43&gt;J43,Equipes!$J$3,IF('2 POULES DE 8'!K43='2 POULES DE 8'!J43,Equipes!$J$5,IF('2 POULES DE 8'!K43&lt;'2 POULES DE 8'!J43,Equipes!$J$7))))</f>
        <v>0</v>
      </c>
      <c r="BA43" s="1">
        <f t="shared" si="25"/>
        <v>0</v>
      </c>
      <c r="BB43" s="1">
        <f t="shared" si="26"/>
        <v>0</v>
      </c>
      <c r="BC43" s="1">
        <f t="shared" si="27"/>
        <v>0</v>
      </c>
      <c r="BD43" s="1">
        <f t="shared" si="28"/>
        <v>0</v>
      </c>
      <c r="BE43" s="1" t="b">
        <f t="shared" si="29"/>
        <v>0</v>
      </c>
      <c r="BF43" s="1" t="b">
        <f t="shared" si="30"/>
        <v>0</v>
      </c>
      <c r="BG43" s="1" t="b">
        <f t="shared" si="31"/>
        <v>0</v>
      </c>
      <c r="BH43" s="1" t="b">
        <f t="shared" si="32"/>
        <v>0</v>
      </c>
      <c r="BI43" s="1" t="b">
        <f t="shared" si="33"/>
        <v>0</v>
      </c>
      <c r="BJ43" s="1" t="b">
        <f t="shared" si="34"/>
        <v>0</v>
      </c>
      <c r="BK43" s="1">
        <f t="shared" si="35"/>
        <v>0</v>
      </c>
      <c r="BL43" s="1">
        <f t="shared" si="36"/>
        <v>0</v>
      </c>
      <c r="BM43" s="1">
        <f t="shared" si="37"/>
        <v>0</v>
      </c>
      <c r="BN43" s="1">
        <f t="shared" si="38"/>
        <v>0</v>
      </c>
      <c r="BO43" s="1" t="str">
        <f>VLOOKUP(AF43,AG41:AK48,2,0)</f>
        <v>kk</v>
      </c>
      <c r="BP43" s="1">
        <f>VLOOKUP(BO43,AH41:AU48,14,0)</f>
        <v>0</v>
      </c>
      <c r="BQ43" s="1">
        <f>RANK(BP43,BP41:BP48)</f>
        <v>1</v>
      </c>
    </row>
    <row r="44" spans="2:69" x14ac:dyDescent="0.3">
      <c r="B44" s="5"/>
      <c r="F44" s="50" t="str">
        <f>AH47</f>
        <v>oo</v>
      </c>
      <c r="G44" s="50"/>
      <c r="H44" s="50"/>
      <c r="I44" s="50"/>
      <c r="J44" s="51"/>
      <c r="K44" s="51"/>
      <c r="L44" s="50" t="str">
        <f>AH44</f>
        <v>ll</v>
      </c>
      <c r="M44" s="50"/>
      <c r="N44" s="50"/>
      <c r="O44" s="50"/>
      <c r="Q44" s="52" t="str">
        <f>VLOOKUP(AF44,AG41:AK48,2,0)</f>
        <v>ll</v>
      </c>
      <c r="R44" s="52"/>
      <c r="S44" s="52"/>
      <c r="T44" s="52"/>
      <c r="U44" s="53">
        <f t="shared" si="39"/>
        <v>1</v>
      </c>
      <c r="V44" s="54">
        <f>VLOOKUP(Q44,AH41:AT48,6,0)</f>
        <v>0</v>
      </c>
      <c r="W44" s="1">
        <f>VLOOKUP(Q44,AH41:AT48,7,0)</f>
        <v>0</v>
      </c>
      <c r="X44" s="1">
        <f>VLOOKUP(Q44,AH41:AT48,8,0)</f>
        <v>0</v>
      </c>
      <c r="Y44" s="1">
        <f>VLOOKUP(Q44,AH41:AT48,9,0)</f>
        <v>0</v>
      </c>
      <c r="Z44" s="1">
        <f>VLOOKUP(Q44,AH41:AT48,10,0)</f>
        <v>0</v>
      </c>
      <c r="AA44" s="1">
        <f>VLOOKUP(Q44,AH41:AT48,11,0)</f>
        <v>0</v>
      </c>
      <c r="AB44" s="1">
        <f>VLOOKUP(Q44,AH41:AT48,12,0)</f>
        <v>0</v>
      </c>
      <c r="AC44" s="1">
        <f>VLOOKUP(Q44,AH41:AT48,13,0)</f>
        <v>0</v>
      </c>
      <c r="AD44" s="6"/>
      <c r="AF44" s="1">
        <v>4</v>
      </c>
      <c r="AG44" s="1">
        <f t="shared" si="20"/>
        <v>4</v>
      </c>
      <c r="AH44" s="41" t="str">
        <f>Equipes!E8</f>
        <v>ll</v>
      </c>
      <c r="AI44" s="41"/>
      <c r="AJ44" s="41"/>
      <c r="AK44" s="41"/>
      <c r="AL44" s="11">
        <f>RANK(AV44,AV41:AV48)</f>
        <v>4</v>
      </c>
      <c r="AM44" s="11">
        <f>SUMPRODUCT((F41:I68=AH44)*(BA41:BA68))+SUMPRODUCT((L41:O68=AH44)*(BB41:BB68))</f>
        <v>0</v>
      </c>
      <c r="AN44" s="11">
        <f>SUMPRODUCT((F41:I68=AH44)*(BC41:BC68))+SUMPRODUCT((L41:O68=AH44)*(BD41:BD68))</f>
        <v>0</v>
      </c>
      <c r="AO44" s="11">
        <f>SUMPRODUCT((F41:I68=AH44)*(BE41:BE68))+SUMPRODUCT((L41:O68=AH44)*(BF41:BF68))</f>
        <v>0</v>
      </c>
      <c r="AP44" s="11">
        <f>SUMPRODUCT((F41:I68=AH44)*(BG41:BG68))+SUMPRODUCT((L41:O68=AH44)*(BH41:BH68))</f>
        <v>0</v>
      </c>
      <c r="AQ44" s="11">
        <f>SUMPRODUCT((F41:I68=AH44)*(BI41:BI68))+SUMPRODUCT((L41:O68=AH44)*(BJ41:BJ68))</f>
        <v>0</v>
      </c>
      <c r="AR44" s="11">
        <f>SUMPRODUCT((F41:I68=AH44)*(BK41:BK68))+SUMPRODUCT((L41:O68=AH44)*(BL41:BL68))</f>
        <v>0</v>
      </c>
      <c r="AS44" s="11">
        <f>SUMPRODUCT((F41:I68=AH44)*(BM41:BM68))+SUMPRODUCT((L41:O68=AH44)*(BN41:BN68))</f>
        <v>0</v>
      </c>
      <c r="AT44" s="11">
        <f t="shared" si="21"/>
        <v>0</v>
      </c>
      <c r="AU44" s="1">
        <f t="shared" si="22"/>
        <v>0</v>
      </c>
      <c r="AV44" s="1">
        <f>AU44+0.0000005</f>
        <v>4.9999999999999998E-7</v>
      </c>
      <c r="AW44" s="1">
        <f t="shared" si="23"/>
        <v>0</v>
      </c>
      <c r="AX44" s="1">
        <f t="shared" si="24"/>
        <v>0</v>
      </c>
      <c r="AY44" s="1">
        <f>IF(J44="",0,IF(J44&gt;K44,Equipes!$J$3,IF('2 POULES DE 8'!J44='2 POULES DE 8'!K44,Equipes!$J$5,IF('2 POULES DE 8'!J44&lt;'2 POULES DE 8'!K44,Equipes!$J$7))))</f>
        <v>0</v>
      </c>
      <c r="AZ44" s="1">
        <f>IF(K44="",0,IF(K44&gt;J44,Equipes!$J$3,IF('2 POULES DE 8'!K44='2 POULES DE 8'!J44,Equipes!$J$5,IF('2 POULES DE 8'!K44&lt;'2 POULES DE 8'!J44,Equipes!$J$7))))</f>
        <v>0</v>
      </c>
      <c r="BA44" s="1">
        <f t="shared" si="25"/>
        <v>0</v>
      </c>
      <c r="BB44" s="1">
        <f t="shared" si="26"/>
        <v>0</v>
      </c>
      <c r="BC44" s="1">
        <f t="shared" si="27"/>
        <v>0</v>
      </c>
      <c r="BD44" s="1">
        <f t="shared" si="28"/>
        <v>0</v>
      </c>
      <c r="BE44" s="1" t="b">
        <f t="shared" si="29"/>
        <v>0</v>
      </c>
      <c r="BF44" s="1" t="b">
        <f t="shared" si="30"/>
        <v>0</v>
      </c>
      <c r="BG44" s="1" t="b">
        <f t="shared" si="31"/>
        <v>0</v>
      </c>
      <c r="BH44" s="1" t="b">
        <f t="shared" si="32"/>
        <v>0</v>
      </c>
      <c r="BI44" s="1" t="b">
        <f t="shared" si="33"/>
        <v>0</v>
      </c>
      <c r="BJ44" s="1" t="b">
        <f t="shared" si="34"/>
        <v>0</v>
      </c>
      <c r="BK44" s="1">
        <f t="shared" si="35"/>
        <v>0</v>
      </c>
      <c r="BL44" s="1">
        <f t="shared" si="36"/>
        <v>0</v>
      </c>
      <c r="BM44" s="1">
        <f t="shared" si="37"/>
        <v>0</v>
      </c>
      <c r="BN44" s="1">
        <f t="shared" si="38"/>
        <v>0</v>
      </c>
      <c r="BO44" s="1" t="str">
        <f>VLOOKUP(AF44,AG41:AK48,2,0)</f>
        <v>ll</v>
      </c>
      <c r="BP44" s="1">
        <f>VLOOKUP(BO44,AH41:AU48,14,0)</f>
        <v>0</v>
      </c>
      <c r="BQ44" s="1">
        <f>RANK(BP44,BP41:BP48)</f>
        <v>1</v>
      </c>
    </row>
    <row r="45" spans="2:69" x14ac:dyDescent="0.3">
      <c r="B45" s="5"/>
      <c r="F45" s="50" t="str">
        <f>AH41</f>
        <v>ii</v>
      </c>
      <c r="G45" s="50"/>
      <c r="H45" s="50"/>
      <c r="I45" s="50"/>
      <c r="J45" s="51"/>
      <c r="K45" s="51"/>
      <c r="L45" s="50" t="str">
        <f>AH43</f>
        <v>kk</v>
      </c>
      <c r="M45" s="50"/>
      <c r="N45" s="50"/>
      <c r="O45" s="50"/>
      <c r="Q45" s="52" t="str">
        <f>VLOOKUP(AF45,AG41:AK48,2,0)</f>
        <v>mm</v>
      </c>
      <c r="R45" s="52"/>
      <c r="S45" s="52"/>
      <c r="T45" s="52"/>
      <c r="U45" s="53">
        <f t="shared" si="39"/>
        <v>1</v>
      </c>
      <c r="V45" s="54">
        <f>VLOOKUP(Q45,AH41:AT48,6,0)</f>
        <v>0</v>
      </c>
      <c r="W45" s="1">
        <f>VLOOKUP(Q45,AH41:AT48,7,0)</f>
        <v>0</v>
      </c>
      <c r="X45" s="1">
        <f>VLOOKUP(Q45,AH41:AT48,8,0)</f>
        <v>0</v>
      </c>
      <c r="Y45" s="1">
        <f>VLOOKUP(Q45,AH41:AT48,9,0)</f>
        <v>0</v>
      </c>
      <c r="Z45" s="1">
        <f>VLOOKUP(Q45,AH41:AT48,10,0)</f>
        <v>0</v>
      </c>
      <c r="AA45" s="1">
        <f>VLOOKUP(Q45,AH41:AT48,11,0)</f>
        <v>0</v>
      </c>
      <c r="AB45" s="1">
        <f>VLOOKUP(Q45,AH41:AT48,12,0)</f>
        <v>0</v>
      </c>
      <c r="AC45" s="1">
        <f>VLOOKUP(Q45,AH41:AT48,13,0)</f>
        <v>0</v>
      </c>
      <c r="AD45" s="6"/>
      <c r="AF45" s="1">
        <v>5</v>
      </c>
      <c r="AG45" s="1">
        <f t="shared" si="20"/>
        <v>5</v>
      </c>
      <c r="AH45" s="41" t="str">
        <f>Equipes!E9</f>
        <v>mm</v>
      </c>
      <c r="AI45" s="41"/>
      <c r="AJ45" s="41"/>
      <c r="AK45" s="41"/>
      <c r="AL45" s="11">
        <f>RANK(AV45,AV41:AV48)</f>
        <v>5</v>
      </c>
      <c r="AM45" s="11">
        <f>SUMPRODUCT((F41:I68=AH45)*(BA41:BA68))+SUMPRODUCT((L41:O68=AH45)*(BB41:BB68))</f>
        <v>0</v>
      </c>
      <c r="AN45" s="11">
        <f>SUMPRODUCT((F41:I68=AH45)*(BC41:BC68))+SUMPRODUCT((L41:O68=AH45)*(BD41:BD68))</f>
        <v>0</v>
      </c>
      <c r="AO45" s="11">
        <f>SUMPRODUCT((F41:I68=AH45)*(BE41:BE68))+SUMPRODUCT((L41:O68=AH45)*(BF41:BF68))</f>
        <v>0</v>
      </c>
      <c r="AP45" s="11">
        <f>SUMPRODUCT((F41:I68=AH45)*(BG41:BG68))+SUMPRODUCT((L41:O68=AH45)*(BH41:BH68))</f>
        <v>0</v>
      </c>
      <c r="AQ45" s="11">
        <f>SUMPRODUCT((F41:I68=AH45)*(BI41:BI68))+SUMPRODUCT((L41:O68=AH45)*(BJ41:BJ68))</f>
        <v>0</v>
      </c>
      <c r="AR45" s="11">
        <f>SUMPRODUCT((F41:I68=AH45)*(BK41:BK68))+SUMPRODUCT((L41:O68=AH45)*(BL41:BL68))</f>
        <v>0</v>
      </c>
      <c r="AS45" s="11">
        <f>SUMPRODUCT((F41:I68=AH45)*(BM41:BM68))+SUMPRODUCT((L41:O68=AH45)*(BN41:BN68))</f>
        <v>0</v>
      </c>
      <c r="AT45" s="11">
        <f t="shared" si="21"/>
        <v>0</v>
      </c>
      <c r="AU45" s="1">
        <f t="shared" si="22"/>
        <v>0</v>
      </c>
      <c r="AV45" s="1">
        <f>AU45+0.0000004</f>
        <v>3.9999999999999998E-7</v>
      </c>
      <c r="AW45" s="1">
        <f t="shared" si="23"/>
        <v>0</v>
      </c>
      <c r="AX45" s="1">
        <f t="shared" si="24"/>
        <v>0</v>
      </c>
      <c r="AY45" s="1">
        <f>IF(J45="",0,IF(J45&gt;K45,Equipes!$J$3,IF('2 POULES DE 8'!J45='2 POULES DE 8'!K45,Equipes!$J$5,IF('2 POULES DE 8'!J45&lt;'2 POULES DE 8'!K45,Equipes!$J$7))))</f>
        <v>0</v>
      </c>
      <c r="AZ45" s="1">
        <f>IF(K45="",0,IF(K45&gt;J45,Equipes!$J$3,IF('2 POULES DE 8'!K45='2 POULES DE 8'!J45,Equipes!$J$5,IF('2 POULES DE 8'!K45&lt;'2 POULES DE 8'!J45,Equipes!$J$7))))</f>
        <v>0</v>
      </c>
      <c r="BA45" s="1">
        <f t="shared" si="25"/>
        <v>0</v>
      </c>
      <c r="BB45" s="1">
        <f t="shared" si="26"/>
        <v>0</v>
      </c>
      <c r="BC45" s="1">
        <f t="shared" si="27"/>
        <v>0</v>
      </c>
      <c r="BD45" s="1">
        <f t="shared" si="28"/>
        <v>0</v>
      </c>
      <c r="BE45" s="1" t="b">
        <f t="shared" si="29"/>
        <v>0</v>
      </c>
      <c r="BF45" s="1" t="b">
        <f t="shared" si="30"/>
        <v>0</v>
      </c>
      <c r="BG45" s="1" t="b">
        <f t="shared" si="31"/>
        <v>0</v>
      </c>
      <c r="BH45" s="1" t="b">
        <f t="shared" si="32"/>
        <v>0</v>
      </c>
      <c r="BI45" s="1" t="b">
        <f t="shared" si="33"/>
        <v>0</v>
      </c>
      <c r="BJ45" s="1" t="b">
        <f t="shared" si="34"/>
        <v>0</v>
      </c>
      <c r="BK45" s="1">
        <f t="shared" si="35"/>
        <v>0</v>
      </c>
      <c r="BL45" s="1">
        <f t="shared" si="36"/>
        <v>0</v>
      </c>
      <c r="BM45" s="1">
        <f t="shared" si="37"/>
        <v>0</v>
      </c>
      <c r="BN45" s="1">
        <f t="shared" si="38"/>
        <v>0</v>
      </c>
      <c r="BO45" s="1" t="str">
        <f>VLOOKUP(AF45,AG41:AK48,2,0)</f>
        <v>mm</v>
      </c>
      <c r="BP45" s="1">
        <f>VLOOKUP(BO45,AH41:AU48,14,0)</f>
        <v>0</v>
      </c>
      <c r="BQ45" s="1">
        <f>RANK(BP45,BP41:BP48)</f>
        <v>1</v>
      </c>
    </row>
    <row r="46" spans="2:69" x14ac:dyDescent="0.3">
      <c r="B46" s="5"/>
      <c r="F46" s="50" t="str">
        <f>AH44</f>
        <v>ll</v>
      </c>
      <c r="G46" s="50"/>
      <c r="H46" s="50"/>
      <c r="I46" s="50"/>
      <c r="J46" s="51"/>
      <c r="K46" s="51"/>
      <c r="L46" s="50" t="str">
        <f>AH42</f>
        <v>jj</v>
      </c>
      <c r="M46" s="50"/>
      <c r="N46" s="50"/>
      <c r="O46" s="50"/>
      <c r="Q46" s="52" t="str">
        <f>VLOOKUP(AF46,AG41:AK48,2,0)</f>
        <v>nn</v>
      </c>
      <c r="R46" s="52"/>
      <c r="S46" s="52"/>
      <c r="T46" s="52"/>
      <c r="U46" s="53">
        <f t="shared" si="39"/>
        <v>1</v>
      </c>
      <c r="V46" s="54">
        <f>VLOOKUP(Q46,AH41:AT48,6,0)</f>
        <v>0</v>
      </c>
      <c r="W46" s="1">
        <f>VLOOKUP(Q46,AH41:AT48,7,0)</f>
        <v>0</v>
      </c>
      <c r="X46" s="1">
        <f>VLOOKUP(Q46,AH41:AT48,8,0)</f>
        <v>0</v>
      </c>
      <c r="Y46" s="1">
        <f>VLOOKUP(Q46,AH41:AT48,9,0)</f>
        <v>0</v>
      </c>
      <c r="Z46" s="1">
        <f>VLOOKUP(Q46,AH41:AT48,10,0)</f>
        <v>0</v>
      </c>
      <c r="AA46" s="1">
        <f>VLOOKUP(Q46,AH41:AT48,11,0)</f>
        <v>0</v>
      </c>
      <c r="AB46" s="1">
        <f>VLOOKUP(Q46,AH41:AT48,12,0)</f>
        <v>0</v>
      </c>
      <c r="AC46" s="1">
        <f>VLOOKUP(Q46,AH41:AT48,13,0)</f>
        <v>0</v>
      </c>
      <c r="AD46" s="6"/>
      <c r="AF46" s="1">
        <v>6</v>
      </c>
      <c r="AG46" s="1">
        <f t="shared" si="20"/>
        <v>6</v>
      </c>
      <c r="AH46" s="41" t="str">
        <f>Equipes!E10</f>
        <v>nn</v>
      </c>
      <c r="AI46" s="41"/>
      <c r="AJ46" s="41"/>
      <c r="AK46" s="41"/>
      <c r="AL46" s="11">
        <f>RANK(AV46,AV41:AV48)</f>
        <v>6</v>
      </c>
      <c r="AM46" s="11">
        <f>SUMPRODUCT((F41:I68=AH46)*(BA41:BA68))+SUMPRODUCT((L41:O68=AH46)*(BB41:BB68))</f>
        <v>0</v>
      </c>
      <c r="AN46" s="11">
        <f>SUMPRODUCT((F41:I68=AH46)*(BC41:BC68))+SUMPRODUCT((L41:O68=AH46)*(BD41:BD68))</f>
        <v>0</v>
      </c>
      <c r="AO46" s="11">
        <f>SUMPRODUCT((F41:I68=AH46)*(BE41:BE68))+SUMPRODUCT((L41:O68=AH46)*(BF41:BF68))</f>
        <v>0</v>
      </c>
      <c r="AP46" s="11">
        <f>SUMPRODUCT((F41:I68=AH46)*(BG41:BG68))+SUMPRODUCT((L41:O68=AH46)*(BH41:BH68))</f>
        <v>0</v>
      </c>
      <c r="AQ46" s="11">
        <f>SUMPRODUCT((F41:I68=AH46)*(BI41:BI68))+SUMPRODUCT((L41:O68=AH46)*(BJ41:BJ68))</f>
        <v>0</v>
      </c>
      <c r="AR46" s="11">
        <f>SUMPRODUCT((F41:I68=AH46)*(BK41:BK68))+SUMPRODUCT((L41:O68=AH46)*(BL41:BL68))</f>
        <v>0</v>
      </c>
      <c r="AS46" s="11">
        <f>SUMPRODUCT((F41:I68=AH46)*(BM41:BM68))+SUMPRODUCT((L41:O68=AH46)*(BN41:BN68))</f>
        <v>0</v>
      </c>
      <c r="AT46" s="11">
        <f t="shared" si="21"/>
        <v>0</v>
      </c>
      <c r="AU46" s="1">
        <f t="shared" si="22"/>
        <v>0</v>
      </c>
      <c r="AV46" s="1">
        <f>AU46+0.0000003</f>
        <v>2.9999999999999999E-7</v>
      </c>
      <c r="AW46" s="1">
        <f t="shared" si="23"/>
        <v>0</v>
      </c>
      <c r="AX46" s="1">
        <f t="shared" si="24"/>
        <v>0</v>
      </c>
      <c r="AY46" s="1">
        <f>IF(J46="",0,IF(J46&gt;K46,Equipes!$J$3,IF('2 POULES DE 8'!J46='2 POULES DE 8'!K46,Equipes!$J$5,IF('2 POULES DE 8'!J46&lt;'2 POULES DE 8'!K46,Equipes!$J$7))))</f>
        <v>0</v>
      </c>
      <c r="AZ46" s="1">
        <f>IF(K46="",0,IF(K46&gt;J46,Equipes!$J$3,IF('2 POULES DE 8'!K46='2 POULES DE 8'!J46,Equipes!$J$5,IF('2 POULES DE 8'!K46&lt;'2 POULES DE 8'!J46,Equipes!$J$7))))</f>
        <v>0</v>
      </c>
      <c r="BA46" s="1">
        <f t="shared" si="25"/>
        <v>0</v>
      </c>
      <c r="BB46" s="1">
        <f t="shared" si="26"/>
        <v>0</v>
      </c>
      <c r="BC46" s="1">
        <f t="shared" si="27"/>
        <v>0</v>
      </c>
      <c r="BD46" s="1">
        <f t="shared" si="28"/>
        <v>0</v>
      </c>
      <c r="BE46" s="1" t="b">
        <f t="shared" si="29"/>
        <v>0</v>
      </c>
      <c r="BF46" s="1" t="b">
        <f t="shared" si="30"/>
        <v>0</v>
      </c>
      <c r="BG46" s="1" t="b">
        <f t="shared" si="31"/>
        <v>0</v>
      </c>
      <c r="BH46" s="1" t="b">
        <f t="shared" si="32"/>
        <v>0</v>
      </c>
      <c r="BI46" s="1" t="b">
        <f t="shared" si="33"/>
        <v>0</v>
      </c>
      <c r="BJ46" s="1" t="b">
        <f t="shared" si="34"/>
        <v>0</v>
      </c>
      <c r="BK46" s="1">
        <f t="shared" si="35"/>
        <v>0</v>
      </c>
      <c r="BL46" s="1">
        <f t="shared" si="36"/>
        <v>0</v>
      </c>
      <c r="BM46" s="1">
        <f t="shared" si="37"/>
        <v>0</v>
      </c>
      <c r="BN46" s="1">
        <f t="shared" si="38"/>
        <v>0</v>
      </c>
      <c r="BO46" s="1" t="str">
        <f>VLOOKUP(AF46,AG41:AK48,2,0)</f>
        <v>nn</v>
      </c>
      <c r="BP46" s="1">
        <f>VLOOKUP(BO46,AH41:AU48,14,0)</f>
        <v>0</v>
      </c>
      <c r="BQ46" s="1">
        <f>RANK(BP46,BP41:BP48)</f>
        <v>1</v>
      </c>
    </row>
    <row r="47" spans="2:69" x14ac:dyDescent="0.3">
      <c r="B47" s="5"/>
      <c r="F47" s="50" t="str">
        <f>AH46</f>
        <v>nn</v>
      </c>
      <c r="G47" s="50"/>
      <c r="H47" s="50"/>
      <c r="I47" s="50"/>
      <c r="J47" s="51"/>
      <c r="K47" s="51"/>
      <c r="L47" s="50" t="str">
        <f>AH47</f>
        <v>oo</v>
      </c>
      <c r="M47" s="50"/>
      <c r="N47" s="50"/>
      <c r="O47" s="50"/>
      <c r="Q47" s="52" t="str">
        <f>VLOOKUP(AF47,AG41:AK48,2,0)</f>
        <v>oo</v>
      </c>
      <c r="R47" s="52"/>
      <c r="S47" s="52"/>
      <c r="T47" s="52"/>
      <c r="U47" s="53">
        <f t="shared" si="39"/>
        <v>1</v>
      </c>
      <c r="V47" s="54">
        <f>VLOOKUP(Q47,AH41:AT48,6,0)</f>
        <v>0</v>
      </c>
      <c r="W47" s="1">
        <f>VLOOKUP(Q47,AH41:AT48,7,0)</f>
        <v>0</v>
      </c>
      <c r="X47" s="1">
        <f>VLOOKUP(Q47,AH41:AT48,8,0)</f>
        <v>0</v>
      </c>
      <c r="Y47" s="1">
        <f>VLOOKUP(Q47,AH41:AT48,9,0)</f>
        <v>0</v>
      </c>
      <c r="Z47" s="1">
        <f>VLOOKUP(Q47,AH41:AT48,10,0)</f>
        <v>0</v>
      </c>
      <c r="AA47" s="1">
        <f>VLOOKUP(Q47,AH41:AT48,11,0)</f>
        <v>0</v>
      </c>
      <c r="AB47" s="1">
        <f>VLOOKUP(Q47,AH41:AT48,12,0)</f>
        <v>0</v>
      </c>
      <c r="AC47" s="1">
        <f>VLOOKUP(Q47,AH41:AT48,13,0)</f>
        <v>0</v>
      </c>
      <c r="AD47" s="6"/>
      <c r="AF47" s="1">
        <v>7</v>
      </c>
      <c r="AG47" s="1">
        <f t="shared" si="20"/>
        <v>7</v>
      </c>
      <c r="AH47" s="41" t="str">
        <f>Equipes!E11</f>
        <v>oo</v>
      </c>
      <c r="AI47" s="41"/>
      <c r="AJ47" s="41"/>
      <c r="AK47" s="41"/>
      <c r="AL47" s="11">
        <f>RANK(AV47,AV41:AV48)</f>
        <v>7</v>
      </c>
      <c r="AM47" s="11">
        <f>SUMPRODUCT((F41:I68=AH47)*(BA41:BA68))+SUMPRODUCT((L41:O68=AH47)*(BB41:BB68))</f>
        <v>0</v>
      </c>
      <c r="AN47" s="11">
        <f>SUMPRODUCT((F41:I68=AH47)*(BC41:BC68))+SUMPRODUCT((L41:O68=AH47)*(BD41:BD68))</f>
        <v>0</v>
      </c>
      <c r="AO47" s="11">
        <f>SUMPRODUCT((F41:I68=AH47)*(BE41:BE68))+SUMPRODUCT((L41:O68=AH47)*(BF41:BF68))</f>
        <v>0</v>
      </c>
      <c r="AP47" s="11">
        <f>SUMPRODUCT((F41:I68=AH47)*(BG41:BG68))+SUMPRODUCT((L41:O68=AH47)*(BH41:BH68))</f>
        <v>0</v>
      </c>
      <c r="AQ47" s="11">
        <f>SUMPRODUCT((F41:I68=AH47)*(BI41:BI68))+SUMPRODUCT((L41:O68=AH47)*(BJ41:BJ68))</f>
        <v>0</v>
      </c>
      <c r="AR47" s="11">
        <f>SUMPRODUCT((F41:I68=AH47)*(BK41:BK68))+SUMPRODUCT((L41:O68=AH47)*(BL41:BL68))</f>
        <v>0</v>
      </c>
      <c r="AS47" s="11">
        <f>SUMPRODUCT((F41:I68=AH47)*(BM41:BM68))+SUMPRODUCT((L41:O68=AH47)*(BN41:BN68))</f>
        <v>0</v>
      </c>
      <c r="AT47" s="11">
        <f t="shared" si="21"/>
        <v>0</v>
      </c>
      <c r="AU47" s="1">
        <f t="shared" si="22"/>
        <v>0</v>
      </c>
      <c r="AV47" s="1">
        <f>AU47+0.0000002</f>
        <v>1.9999999999999999E-7</v>
      </c>
      <c r="AW47" s="1">
        <f t="shared" si="23"/>
        <v>0</v>
      </c>
      <c r="AX47" s="1">
        <f t="shared" si="24"/>
        <v>0</v>
      </c>
      <c r="AY47" s="1">
        <f>IF(J47="",0,IF(J47&gt;K47,Equipes!$J$3,IF('2 POULES DE 8'!J47='2 POULES DE 8'!K47,Equipes!$J$5,IF('2 POULES DE 8'!J47&lt;'2 POULES DE 8'!K47,Equipes!$J$7))))</f>
        <v>0</v>
      </c>
      <c r="AZ47" s="1">
        <f>IF(K47="",0,IF(K47&gt;J47,Equipes!$J$3,IF('2 POULES DE 8'!K47='2 POULES DE 8'!J47,Equipes!$J$5,IF('2 POULES DE 8'!K47&lt;'2 POULES DE 8'!J47,Equipes!$J$7))))</f>
        <v>0</v>
      </c>
      <c r="BA47" s="1">
        <f t="shared" si="25"/>
        <v>0</v>
      </c>
      <c r="BB47" s="1">
        <f t="shared" si="26"/>
        <v>0</v>
      </c>
      <c r="BC47" s="1">
        <f t="shared" si="27"/>
        <v>0</v>
      </c>
      <c r="BD47" s="1">
        <f t="shared" si="28"/>
        <v>0</v>
      </c>
      <c r="BE47" s="1" t="b">
        <f t="shared" si="29"/>
        <v>0</v>
      </c>
      <c r="BF47" s="1" t="b">
        <f t="shared" si="30"/>
        <v>0</v>
      </c>
      <c r="BG47" s="1" t="b">
        <f t="shared" si="31"/>
        <v>0</v>
      </c>
      <c r="BH47" s="1" t="b">
        <f t="shared" si="32"/>
        <v>0</v>
      </c>
      <c r="BI47" s="1" t="b">
        <f t="shared" si="33"/>
        <v>0</v>
      </c>
      <c r="BJ47" s="1" t="b">
        <f t="shared" si="34"/>
        <v>0</v>
      </c>
      <c r="BK47" s="1">
        <f t="shared" si="35"/>
        <v>0</v>
      </c>
      <c r="BL47" s="1">
        <f t="shared" si="36"/>
        <v>0</v>
      </c>
      <c r="BM47" s="1">
        <f t="shared" si="37"/>
        <v>0</v>
      </c>
      <c r="BN47" s="1">
        <f t="shared" si="38"/>
        <v>0</v>
      </c>
      <c r="BO47" s="1" t="str">
        <f>VLOOKUP(AF47,AG41:AK48,2,0)</f>
        <v>oo</v>
      </c>
      <c r="BP47" s="1">
        <f>VLOOKUP(BO47,AH41:AU48,14,0)</f>
        <v>0</v>
      </c>
      <c r="BQ47" s="1">
        <f>RANK(BP47,BP41:BP48)</f>
        <v>1</v>
      </c>
    </row>
    <row r="48" spans="2:69" x14ac:dyDescent="0.3">
      <c r="B48" s="5"/>
      <c r="F48" s="50" t="str">
        <f>AH48</f>
        <v>pp</v>
      </c>
      <c r="G48" s="50"/>
      <c r="H48" s="50"/>
      <c r="I48" s="50"/>
      <c r="J48" s="51"/>
      <c r="K48" s="51"/>
      <c r="L48" s="50" t="str">
        <f>AH45</f>
        <v>mm</v>
      </c>
      <c r="M48" s="50"/>
      <c r="N48" s="50"/>
      <c r="O48" s="50"/>
      <c r="Q48" s="52" t="str">
        <f>VLOOKUP(AF48,AG41:AK48,2,0)</f>
        <v>pp</v>
      </c>
      <c r="R48" s="52"/>
      <c r="S48" s="52"/>
      <c r="T48" s="52"/>
      <c r="U48" s="53">
        <f t="shared" si="39"/>
        <v>1</v>
      </c>
      <c r="V48" s="54">
        <f>VLOOKUP(Q48,AH41:AT48,6,0)</f>
        <v>0</v>
      </c>
      <c r="W48" s="1">
        <f>VLOOKUP(Q48,AH41:AT48,7,0)</f>
        <v>0</v>
      </c>
      <c r="X48" s="1">
        <f>VLOOKUP(Q48,AH41:AT48,8,0)</f>
        <v>0</v>
      </c>
      <c r="Y48" s="1">
        <f>VLOOKUP(Q48,AH41:AT48,9,0)</f>
        <v>0</v>
      </c>
      <c r="Z48" s="1">
        <f>VLOOKUP(Q48,AH41:AT48,10,0)</f>
        <v>0</v>
      </c>
      <c r="AA48" s="1">
        <f>VLOOKUP(Q48,AH41:AT48,11,0)</f>
        <v>0</v>
      </c>
      <c r="AB48" s="1">
        <f>VLOOKUP(Q48,AH41:AT48,12,0)</f>
        <v>0</v>
      </c>
      <c r="AC48" s="1">
        <f>VLOOKUP(Q48,AH42:AT49,13,0)</f>
        <v>0</v>
      </c>
      <c r="AD48" s="6"/>
      <c r="AF48" s="1">
        <v>8</v>
      </c>
      <c r="AG48" s="1">
        <f t="shared" si="20"/>
        <v>8</v>
      </c>
      <c r="AH48" s="41" t="str">
        <f>Equipes!E12</f>
        <v>pp</v>
      </c>
      <c r="AI48" s="41"/>
      <c r="AJ48" s="41"/>
      <c r="AK48" s="41"/>
      <c r="AL48" s="11">
        <f>RANK(AV48,AV41:AV48)</f>
        <v>8</v>
      </c>
      <c r="AM48" s="11">
        <f>SUMPRODUCT((F41:I68=AH48)*(BA41:BA68))+SUMPRODUCT((L41:O68=AH48)*(BB41:BB68))</f>
        <v>0</v>
      </c>
      <c r="AN48" s="11">
        <f>SUMPRODUCT((F41:I68=AH48)*(BC41:BC68))+SUMPRODUCT((L41:O68=AH48)*(BD41:BD68))</f>
        <v>0</v>
      </c>
      <c r="AO48" s="11">
        <f>SUMPRODUCT((F41:I68=AH48)*(BE41:BE68))+SUMPRODUCT((L41:O68=AH48)*(BF41:BF68))</f>
        <v>0</v>
      </c>
      <c r="AP48" s="11">
        <f>SUMPRODUCT((F41:I68=AH48)*(BG41:BG68))+SUMPRODUCT((L41:O68=AH48)*(BH41:BH68))</f>
        <v>0</v>
      </c>
      <c r="AQ48" s="11">
        <f>SUMPRODUCT((F41:I68=AH48)*(BI41:BI68))+SUMPRODUCT((L41:O68=AH48)*(BJ41:BJ68))</f>
        <v>0</v>
      </c>
      <c r="AR48" s="11">
        <f>SUMPRODUCT((F41:I68=AH48)*(BK41:BK68))+SUMPRODUCT((L41:O68=AH48)*(BL41:BL68))</f>
        <v>0</v>
      </c>
      <c r="AS48" s="11">
        <f>SUMPRODUCT((F41:I68=AH48)*(BM41:BM68))+SUMPRODUCT((L41:O68=AH48)*(BN41:BN68))</f>
        <v>0</v>
      </c>
      <c r="AT48" s="11">
        <f t="shared" si="21"/>
        <v>0</v>
      </c>
      <c r="AU48" s="1">
        <f t="shared" si="22"/>
        <v>0</v>
      </c>
      <c r="AV48" s="1">
        <f>AU48+0.0000001</f>
        <v>9.9999999999999995E-8</v>
      </c>
      <c r="AW48" s="1">
        <f t="shared" si="23"/>
        <v>0</v>
      </c>
      <c r="AX48" s="1">
        <f t="shared" si="24"/>
        <v>0</v>
      </c>
      <c r="AY48" s="1">
        <f>IF(J48="",0,IF(J48&gt;K48,Equipes!$J$3,IF('2 POULES DE 8'!J48='2 POULES DE 8'!K48,Equipes!$J$5,IF('2 POULES DE 8'!J48&lt;'2 POULES DE 8'!K48,Equipes!$J$7))))</f>
        <v>0</v>
      </c>
      <c r="AZ48" s="1">
        <f>IF(K48="",0,IF(K48&gt;J48,Equipes!$J$3,IF('2 POULES DE 8'!K48='2 POULES DE 8'!J48,Equipes!$J$5,IF('2 POULES DE 8'!K48&lt;'2 POULES DE 8'!J48,Equipes!$J$7))))</f>
        <v>0</v>
      </c>
      <c r="BA48" s="1">
        <f t="shared" si="25"/>
        <v>0</v>
      </c>
      <c r="BB48" s="1">
        <f t="shared" si="26"/>
        <v>0</v>
      </c>
      <c r="BC48" s="1">
        <f t="shared" si="27"/>
        <v>0</v>
      </c>
      <c r="BD48" s="1">
        <f t="shared" si="28"/>
        <v>0</v>
      </c>
      <c r="BE48" s="1" t="b">
        <f t="shared" si="29"/>
        <v>0</v>
      </c>
      <c r="BF48" s="1" t="b">
        <f t="shared" si="30"/>
        <v>0</v>
      </c>
      <c r="BG48" s="1" t="b">
        <f t="shared" si="31"/>
        <v>0</v>
      </c>
      <c r="BH48" s="1" t="b">
        <f t="shared" si="32"/>
        <v>0</v>
      </c>
      <c r="BI48" s="1" t="b">
        <f t="shared" si="33"/>
        <v>0</v>
      </c>
      <c r="BJ48" s="1" t="b">
        <f t="shared" si="34"/>
        <v>0</v>
      </c>
      <c r="BK48" s="1">
        <f t="shared" si="35"/>
        <v>0</v>
      </c>
      <c r="BL48" s="1">
        <f t="shared" si="36"/>
        <v>0</v>
      </c>
      <c r="BM48" s="1">
        <f t="shared" si="37"/>
        <v>0</v>
      </c>
      <c r="BN48" s="1">
        <f t="shared" si="38"/>
        <v>0</v>
      </c>
      <c r="BO48" s="1" t="str">
        <f>VLOOKUP(AF48,AG41:AK48,2,0)</f>
        <v>pp</v>
      </c>
      <c r="BP48" s="1">
        <f>VLOOKUP(BO48,AH41:AU48,14,0)</f>
        <v>0</v>
      </c>
      <c r="BQ48" s="1">
        <f>RANK(BP48,BP41:BP48)</f>
        <v>1</v>
      </c>
    </row>
    <row r="49" spans="2:66" x14ac:dyDescent="0.3">
      <c r="B49" s="5"/>
      <c r="F49" s="50" t="str">
        <f>AH42</f>
        <v>jj</v>
      </c>
      <c r="G49" s="50"/>
      <c r="H49" s="50"/>
      <c r="I49" s="50"/>
      <c r="J49" s="51"/>
      <c r="K49" s="51"/>
      <c r="L49" s="50" t="str">
        <f>AH46</f>
        <v>nn</v>
      </c>
      <c r="M49" s="50"/>
      <c r="N49" s="50"/>
      <c r="O49" s="50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3"/>
      <c r="AW49" s="1">
        <f t="shared" si="23"/>
        <v>0</v>
      </c>
      <c r="AX49" s="1">
        <f t="shared" si="24"/>
        <v>0</v>
      </c>
      <c r="AY49" s="1">
        <f>IF(J49="",0,IF(J49&gt;K49,Equipes!$J$3,IF('2 POULES DE 8'!J49='2 POULES DE 8'!K49,Equipes!$J$5,IF('2 POULES DE 8'!J49&lt;'2 POULES DE 8'!K49,Equipes!$J$7))))</f>
        <v>0</v>
      </c>
      <c r="AZ49" s="1">
        <f>IF(K49="",0,IF(K49&gt;J49,Equipes!$J$3,IF('2 POULES DE 8'!K49='2 POULES DE 8'!J49,Equipes!$J$5,IF('2 POULES DE 8'!K49&lt;'2 POULES DE 8'!J49,Equipes!$J$7))))</f>
        <v>0</v>
      </c>
      <c r="BA49" s="1">
        <f t="shared" si="25"/>
        <v>0</v>
      </c>
      <c r="BB49" s="1">
        <f t="shared" si="26"/>
        <v>0</v>
      </c>
      <c r="BC49" s="1">
        <f t="shared" si="27"/>
        <v>0</v>
      </c>
      <c r="BD49" s="1">
        <f t="shared" si="28"/>
        <v>0</v>
      </c>
      <c r="BE49" s="1" t="b">
        <f t="shared" si="29"/>
        <v>0</v>
      </c>
      <c r="BF49" s="1" t="b">
        <f t="shared" si="30"/>
        <v>0</v>
      </c>
      <c r="BG49" s="1" t="b">
        <f t="shared" si="31"/>
        <v>0</v>
      </c>
      <c r="BH49" s="1" t="b">
        <f t="shared" si="32"/>
        <v>0</v>
      </c>
      <c r="BI49" s="1" t="b">
        <f t="shared" si="33"/>
        <v>0</v>
      </c>
      <c r="BJ49" s="1" t="b">
        <f t="shared" si="34"/>
        <v>0</v>
      </c>
      <c r="BK49" s="1">
        <f t="shared" si="35"/>
        <v>0</v>
      </c>
      <c r="BL49" s="1">
        <f t="shared" si="36"/>
        <v>0</v>
      </c>
      <c r="BM49" s="1">
        <f t="shared" si="37"/>
        <v>0</v>
      </c>
      <c r="BN49" s="1">
        <f t="shared" si="38"/>
        <v>0</v>
      </c>
    </row>
    <row r="50" spans="2:66" x14ac:dyDescent="0.3">
      <c r="B50" s="5"/>
      <c r="F50" s="50" t="str">
        <f>AH44</f>
        <v>ll</v>
      </c>
      <c r="G50" s="50"/>
      <c r="H50" s="50"/>
      <c r="I50" s="50"/>
      <c r="J50" s="51"/>
      <c r="K50" s="51"/>
      <c r="L50" s="50" t="str">
        <f>AH41</f>
        <v>ii</v>
      </c>
      <c r="M50" s="50"/>
      <c r="N50" s="50"/>
      <c r="O50" s="50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3"/>
      <c r="AW50" s="1">
        <f t="shared" si="23"/>
        <v>0</v>
      </c>
      <c r="AX50" s="1">
        <f t="shared" si="24"/>
        <v>0</v>
      </c>
      <c r="AY50" s="1">
        <f>IF(J50="",0,IF(J50&gt;K50,Equipes!$J$3,IF('2 POULES DE 8'!J50='2 POULES DE 8'!K50,Equipes!$J$5,IF('2 POULES DE 8'!J50&lt;'2 POULES DE 8'!K50,Equipes!$J$7))))</f>
        <v>0</v>
      </c>
      <c r="AZ50" s="1">
        <f>IF(K50="",0,IF(K50&gt;J50,Equipes!$J$3,IF('2 POULES DE 8'!K50='2 POULES DE 8'!J50,Equipes!$J$5,IF('2 POULES DE 8'!K50&lt;'2 POULES DE 8'!J50,Equipes!$J$7))))</f>
        <v>0</v>
      </c>
      <c r="BA50" s="1">
        <f t="shared" si="25"/>
        <v>0</v>
      </c>
      <c r="BB50" s="1">
        <f t="shared" si="26"/>
        <v>0</v>
      </c>
      <c r="BC50" s="1">
        <f t="shared" si="27"/>
        <v>0</v>
      </c>
      <c r="BD50" s="1">
        <f t="shared" si="28"/>
        <v>0</v>
      </c>
      <c r="BE50" s="1" t="b">
        <f t="shared" si="29"/>
        <v>0</v>
      </c>
      <c r="BF50" s="1" t="b">
        <f t="shared" si="30"/>
        <v>0</v>
      </c>
      <c r="BG50" s="1" t="b">
        <f t="shared" si="31"/>
        <v>0</v>
      </c>
      <c r="BH50" s="1" t="b">
        <f t="shared" si="32"/>
        <v>0</v>
      </c>
      <c r="BI50" s="1" t="b">
        <f t="shared" si="33"/>
        <v>0</v>
      </c>
      <c r="BJ50" s="1" t="b">
        <f t="shared" si="34"/>
        <v>0</v>
      </c>
      <c r="BK50" s="1">
        <f t="shared" si="35"/>
        <v>0</v>
      </c>
      <c r="BL50" s="1">
        <f t="shared" si="36"/>
        <v>0</v>
      </c>
      <c r="BM50" s="1">
        <f t="shared" si="37"/>
        <v>0</v>
      </c>
      <c r="BN50" s="1">
        <f t="shared" si="38"/>
        <v>0</v>
      </c>
    </row>
    <row r="51" spans="2:66" x14ac:dyDescent="0.3">
      <c r="B51" s="5"/>
      <c r="F51" s="50" t="str">
        <f>AH45</f>
        <v>mm</v>
      </c>
      <c r="G51" s="50"/>
      <c r="H51" s="50"/>
      <c r="I51" s="50"/>
      <c r="J51" s="51"/>
      <c r="K51" s="51"/>
      <c r="L51" s="50" t="str">
        <f>AH43</f>
        <v>kk</v>
      </c>
      <c r="M51" s="50"/>
      <c r="N51" s="50"/>
      <c r="O51" s="50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3"/>
      <c r="AW51" s="1">
        <f t="shared" si="23"/>
        <v>0</v>
      </c>
      <c r="AX51" s="1">
        <f t="shared" si="24"/>
        <v>0</v>
      </c>
      <c r="AY51" s="1">
        <f>IF(J51="",0,IF(J51&gt;K51,Equipes!$J$3,IF('2 POULES DE 8'!J51='2 POULES DE 8'!K51,Equipes!$J$5,IF('2 POULES DE 8'!J51&lt;'2 POULES DE 8'!K51,Equipes!$J$7))))</f>
        <v>0</v>
      </c>
      <c r="AZ51" s="1">
        <f>IF(K51="",0,IF(K51&gt;J51,Equipes!$J$3,IF('2 POULES DE 8'!K51='2 POULES DE 8'!J51,Equipes!$J$5,IF('2 POULES DE 8'!K51&lt;'2 POULES DE 8'!J51,Equipes!$J$7))))</f>
        <v>0</v>
      </c>
      <c r="BA51" s="1">
        <f t="shared" si="25"/>
        <v>0</v>
      </c>
      <c r="BB51" s="1">
        <f t="shared" si="26"/>
        <v>0</v>
      </c>
      <c r="BC51" s="1">
        <f t="shared" si="27"/>
        <v>0</v>
      </c>
      <c r="BD51" s="1">
        <f t="shared" si="28"/>
        <v>0</v>
      </c>
      <c r="BE51" s="1" t="b">
        <f t="shared" si="29"/>
        <v>0</v>
      </c>
      <c r="BF51" s="1" t="b">
        <f t="shared" si="30"/>
        <v>0</v>
      </c>
      <c r="BG51" s="1" t="b">
        <f t="shared" si="31"/>
        <v>0</v>
      </c>
      <c r="BH51" s="1" t="b">
        <f t="shared" si="32"/>
        <v>0</v>
      </c>
      <c r="BI51" s="1" t="b">
        <f t="shared" si="33"/>
        <v>0</v>
      </c>
      <c r="BJ51" s="1" t="b">
        <f t="shared" si="34"/>
        <v>0</v>
      </c>
      <c r="BK51" s="1">
        <f t="shared" si="35"/>
        <v>0</v>
      </c>
      <c r="BL51" s="1">
        <f t="shared" si="36"/>
        <v>0</v>
      </c>
      <c r="BM51" s="1">
        <f t="shared" si="37"/>
        <v>0</v>
      </c>
      <c r="BN51" s="1">
        <f t="shared" si="38"/>
        <v>0</v>
      </c>
    </row>
    <row r="52" spans="2:66" x14ac:dyDescent="0.3">
      <c r="B52" s="5"/>
      <c r="F52" s="50" t="str">
        <f>AH47</f>
        <v>oo</v>
      </c>
      <c r="G52" s="50"/>
      <c r="H52" s="50"/>
      <c r="I52" s="50"/>
      <c r="J52" s="51"/>
      <c r="K52" s="51"/>
      <c r="L52" s="50" t="str">
        <f>AH48</f>
        <v>pp</v>
      </c>
      <c r="M52" s="50"/>
      <c r="N52" s="50"/>
      <c r="O52" s="50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3"/>
      <c r="AW52" s="1">
        <f t="shared" si="23"/>
        <v>0</v>
      </c>
      <c r="AX52" s="1">
        <f t="shared" si="24"/>
        <v>0</v>
      </c>
      <c r="AY52" s="1">
        <f>IF(J52="",0,IF(J52&gt;K52,Equipes!$J$3,IF('2 POULES DE 8'!J52='2 POULES DE 8'!K52,Equipes!$J$5,IF('2 POULES DE 8'!J52&lt;'2 POULES DE 8'!K52,Equipes!$J$7))))</f>
        <v>0</v>
      </c>
      <c r="AZ52" s="1">
        <f>IF(K52="",0,IF(K52&gt;J52,Equipes!$J$3,IF('2 POULES DE 8'!K52='2 POULES DE 8'!J52,Equipes!$J$5,IF('2 POULES DE 8'!K52&lt;'2 POULES DE 8'!J52,Equipes!$J$7))))</f>
        <v>0</v>
      </c>
      <c r="BA52" s="1">
        <f t="shared" si="25"/>
        <v>0</v>
      </c>
      <c r="BB52" s="1">
        <f t="shared" si="26"/>
        <v>0</v>
      </c>
      <c r="BC52" s="1">
        <f t="shared" si="27"/>
        <v>0</v>
      </c>
      <c r="BD52" s="1">
        <f t="shared" si="28"/>
        <v>0</v>
      </c>
      <c r="BE52" s="1" t="b">
        <f t="shared" si="29"/>
        <v>0</v>
      </c>
      <c r="BF52" s="1" t="b">
        <f t="shared" si="30"/>
        <v>0</v>
      </c>
      <c r="BG52" s="1" t="b">
        <f t="shared" si="31"/>
        <v>0</v>
      </c>
      <c r="BH52" s="1" t="b">
        <f t="shared" si="32"/>
        <v>0</v>
      </c>
      <c r="BI52" s="1" t="b">
        <f t="shared" si="33"/>
        <v>0</v>
      </c>
      <c r="BJ52" s="1" t="b">
        <f t="shared" si="34"/>
        <v>0</v>
      </c>
      <c r="BK52" s="1">
        <f t="shared" si="35"/>
        <v>0</v>
      </c>
      <c r="BL52" s="1">
        <f t="shared" si="36"/>
        <v>0</v>
      </c>
      <c r="BM52" s="1">
        <f t="shared" si="37"/>
        <v>0</v>
      </c>
      <c r="BN52" s="1">
        <f t="shared" si="38"/>
        <v>0</v>
      </c>
    </row>
    <row r="53" spans="2:66" x14ac:dyDescent="0.3">
      <c r="B53" s="5"/>
      <c r="F53" s="50" t="str">
        <f>AH41</f>
        <v>ii</v>
      </c>
      <c r="G53" s="50"/>
      <c r="H53" s="50"/>
      <c r="I53" s="50"/>
      <c r="J53" s="51"/>
      <c r="K53" s="51"/>
      <c r="L53" s="50" t="str">
        <f>AH45</f>
        <v>mm</v>
      </c>
      <c r="M53" s="50"/>
      <c r="N53" s="50"/>
      <c r="O53" s="50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3"/>
      <c r="AW53" s="1">
        <f t="shared" si="23"/>
        <v>0</v>
      </c>
      <c r="AX53" s="1">
        <f t="shared" si="24"/>
        <v>0</v>
      </c>
      <c r="AY53" s="1">
        <f>IF(J53="",0,IF(J53&gt;K53,Equipes!$J$3,IF('2 POULES DE 8'!J53='2 POULES DE 8'!K53,Equipes!$J$5,IF('2 POULES DE 8'!J53&lt;'2 POULES DE 8'!K53,Equipes!$J$7))))</f>
        <v>0</v>
      </c>
      <c r="AZ53" s="1">
        <f>IF(K53="",0,IF(K53&gt;J53,Equipes!$J$3,IF('2 POULES DE 8'!K53='2 POULES DE 8'!J53,Equipes!$J$5,IF('2 POULES DE 8'!K53&lt;'2 POULES DE 8'!J53,Equipes!$J$7))))</f>
        <v>0</v>
      </c>
      <c r="BA53" s="1">
        <f t="shared" si="25"/>
        <v>0</v>
      </c>
      <c r="BB53" s="1">
        <f t="shared" si="26"/>
        <v>0</v>
      </c>
      <c r="BC53" s="1">
        <f t="shared" si="27"/>
        <v>0</v>
      </c>
      <c r="BD53" s="1">
        <f t="shared" si="28"/>
        <v>0</v>
      </c>
      <c r="BE53" s="1" t="b">
        <f t="shared" si="29"/>
        <v>0</v>
      </c>
      <c r="BF53" s="1" t="b">
        <f t="shared" si="30"/>
        <v>0</v>
      </c>
      <c r="BG53" s="1" t="b">
        <f t="shared" si="31"/>
        <v>0</v>
      </c>
      <c r="BH53" s="1" t="b">
        <f t="shared" si="32"/>
        <v>0</v>
      </c>
      <c r="BI53" s="1" t="b">
        <f t="shared" si="33"/>
        <v>0</v>
      </c>
      <c r="BJ53" s="1" t="b">
        <f t="shared" si="34"/>
        <v>0</v>
      </c>
      <c r="BK53" s="1">
        <f t="shared" si="35"/>
        <v>0</v>
      </c>
      <c r="BL53" s="1">
        <f t="shared" si="36"/>
        <v>0</v>
      </c>
      <c r="BM53" s="1">
        <f t="shared" si="37"/>
        <v>0</v>
      </c>
      <c r="BN53" s="1">
        <f t="shared" si="38"/>
        <v>0</v>
      </c>
    </row>
    <row r="54" spans="2:66" x14ac:dyDescent="0.3">
      <c r="B54" s="5"/>
      <c r="F54" s="50" t="str">
        <f>AH43</f>
        <v>kk</v>
      </c>
      <c r="G54" s="50"/>
      <c r="H54" s="50"/>
      <c r="I54" s="50"/>
      <c r="J54" s="51"/>
      <c r="K54" s="51"/>
      <c r="L54" s="50" t="str">
        <f>AH47</f>
        <v>oo</v>
      </c>
      <c r="M54" s="50"/>
      <c r="N54" s="50"/>
      <c r="O54" s="50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3"/>
      <c r="AW54" s="1">
        <f t="shared" si="23"/>
        <v>0</v>
      </c>
      <c r="AX54" s="1">
        <f t="shared" si="24"/>
        <v>0</v>
      </c>
      <c r="AY54" s="1">
        <f>IF(J54="",0,IF(J54&gt;K54,Equipes!$J$3,IF('2 POULES DE 8'!J54='2 POULES DE 8'!K54,Equipes!$J$5,IF('2 POULES DE 8'!J54&lt;'2 POULES DE 8'!K54,Equipes!$J$7))))</f>
        <v>0</v>
      </c>
      <c r="AZ54" s="1">
        <f>IF(K54="",0,IF(K54&gt;J54,Equipes!$J$3,IF('2 POULES DE 8'!K54='2 POULES DE 8'!J54,Equipes!$J$5,IF('2 POULES DE 8'!K54&lt;'2 POULES DE 8'!J54,Equipes!$J$7))))</f>
        <v>0</v>
      </c>
      <c r="BA54" s="1">
        <f t="shared" si="25"/>
        <v>0</v>
      </c>
      <c r="BB54" s="1">
        <f t="shared" si="26"/>
        <v>0</v>
      </c>
      <c r="BC54" s="1">
        <f t="shared" si="27"/>
        <v>0</v>
      </c>
      <c r="BD54" s="1">
        <f t="shared" si="28"/>
        <v>0</v>
      </c>
      <c r="BE54" s="1" t="b">
        <f t="shared" si="29"/>
        <v>0</v>
      </c>
      <c r="BF54" s="1" t="b">
        <f t="shared" si="30"/>
        <v>0</v>
      </c>
      <c r="BG54" s="1" t="b">
        <f t="shared" si="31"/>
        <v>0</v>
      </c>
      <c r="BH54" s="1" t="b">
        <f t="shared" si="32"/>
        <v>0</v>
      </c>
      <c r="BI54" s="1" t="b">
        <f t="shared" si="33"/>
        <v>0</v>
      </c>
      <c r="BJ54" s="1" t="b">
        <f t="shared" si="34"/>
        <v>0</v>
      </c>
      <c r="BK54" s="1">
        <f t="shared" si="35"/>
        <v>0</v>
      </c>
      <c r="BL54" s="1">
        <f t="shared" si="36"/>
        <v>0</v>
      </c>
      <c r="BM54" s="1">
        <f t="shared" si="37"/>
        <v>0</v>
      </c>
      <c r="BN54" s="1">
        <f t="shared" si="38"/>
        <v>0</v>
      </c>
    </row>
    <row r="55" spans="2:66" x14ac:dyDescent="0.3">
      <c r="B55" s="5"/>
      <c r="F55" s="50" t="str">
        <f>AH46</f>
        <v>nn</v>
      </c>
      <c r="G55" s="50"/>
      <c r="H55" s="50"/>
      <c r="I55" s="50"/>
      <c r="J55" s="51"/>
      <c r="K55" s="51"/>
      <c r="L55" s="50" t="str">
        <f>AH44</f>
        <v>ll</v>
      </c>
      <c r="M55" s="50"/>
      <c r="N55" s="50"/>
      <c r="O55" s="50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3"/>
      <c r="AW55" s="1">
        <f t="shared" si="23"/>
        <v>0</v>
      </c>
      <c r="AX55" s="1">
        <f t="shared" si="24"/>
        <v>0</v>
      </c>
      <c r="AY55" s="1">
        <f>IF(J55="",0,IF(J55&gt;K55,Equipes!$J$3,IF('2 POULES DE 8'!J55='2 POULES DE 8'!K55,Equipes!$J$5,IF('2 POULES DE 8'!J55&lt;'2 POULES DE 8'!K55,Equipes!$J$7))))</f>
        <v>0</v>
      </c>
      <c r="AZ55" s="1">
        <f>IF(K55="",0,IF(K55&gt;J55,Equipes!$J$3,IF('2 POULES DE 8'!K55='2 POULES DE 8'!J55,Equipes!$J$5,IF('2 POULES DE 8'!K55&lt;'2 POULES DE 8'!J55,Equipes!$J$7))))</f>
        <v>0</v>
      </c>
      <c r="BA55" s="1">
        <f t="shared" si="25"/>
        <v>0</v>
      </c>
      <c r="BB55" s="1">
        <f t="shared" si="26"/>
        <v>0</v>
      </c>
      <c r="BC55" s="1">
        <f t="shared" si="27"/>
        <v>0</v>
      </c>
      <c r="BD55" s="1">
        <f t="shared" si="28"/>
        <v>0</v>
      </c>
      <c r="BE55" s="1" t="b">
        <f t="shared" si="29"/>
        <v>0</v>
      </c>
      <c r="BF55" s="1" t="b">
        <f t="shared" si="30"/>
        <v>0</v>
      </c>
      <c r="BG55" s="1" t="b">
        <f t="shared" si="31"/>
        <v>0</v>
      </c>
      <c r="BH55" s="1" t="b">
        <f t="shared" si="32"/>
        <v>0</v>
      </c>
      <c r="BI55" s="1" t="b">
        <f t="shared" si="33"/>
        <v>0</v>
      </c>
      <c r="BJ55" s="1" t="b">
        <f t="shared" si="34"/>
        <v>0</v>
      </c>
      <c r="BK55" s="1">
        <f t="shared" si="35"/>
        <v>0</v>
      </c>
      <c r="BL55" s="1">
        <f t="shared" si="36"/>
        <v>0</v>
      </c>
      <c r="BM55" s="1">
        <f t="shared" si="37"/>
        <v>0</v>
      </c>
      <c r="BN55" s="1">
        <f t="shared" si="38"/>
        <v>0</v>
      </c>
    </row>
    <row r="56" spans="2:66" x14ac:dyDescent="0.3">
      <c r="B56" s="5"/>
      <c r="F56" s="50" t="str">
        <f>AH48</f>
        <v>pp</v>
      </c>
      <c r="G56" s="50"/>
      <c r="H56" s="50"/>
      <c r="I56" s="50"/>
      <c r="J56" s="51"/>
      <c r="K56" s="51"/>
      <c r="L56" s="50" t="str">
        <f>AH42</f>
        <v>jj</v>
      </c>
      <c r="M56" s="50"/>
      <c r="N56" s="50"/>
      <c r="O56" s="50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3"/>
      <c r="AW56" s="1">
        <f t="shared" si="23"/>
        <v>0</v>
      </c>
      <c r="AX56" s="1">
        <f t="shared" si="24"/>
        <v>0</v>
      </c>
      <c r="AY56" s="1">
        <f>IF(J56="",0,IF(J56&gt;K56,Equipes!$J$3,IF('2 POULES DE 8'!J56='2 POULES DE 8'!K56,Equipes!$J$5,IF('2 POULES DE 8'!J56&lt;'2 POULES DE 8'!K56,Equipes!$J$7))))</f>
        <v>0</v>
      </c>
      <c r="AZ56" s="1">
        <f>IF(K56="",0,IF(K56&gt;J56,Equipes!$J$3,IF('2 POULES DE 8'!K56='2 POULES DE 8'!J56,Equipes!$J$5,IF('2 POULES DE 8'!K56&lt;'2 POULES DE 8'!J56,Equipes!$J$7))))</f>
        <v>0</v>
      </c>
      <c r="BA56" s="1">
        <f t="shared" si="25"/>
        <v>0</v>
      </c>
      <c r="BB56" s="1">
        <f t="shared" si="26"/>
        <v>0</v>
      </c>
      <c r="BC56" s="1">
        <f t="shared" si="27"/>
        <v>0</v>
      </c>
      <c r="BD56" s="1">
        <f t="shared" si="28"/>
        <v>0</v>
      </c>
      <c r="BE56" s="1" t="b">
        <f t="shared" si="29"/>
        <v>0</v>
      </c>
      <c r="BF56" s="1" t="b">
        <f t="shared" si="30"/>
        <v>0</v>
      </c>
      <c r="BG56" s="1" t="b">
        <f t="shared" si="31"/>
        <v>0</v>
      </c>
      <c r="BH56" s="1" t="b">
        <f t="shared" si="32"/>
        <v>0</v>
      </c>
      <c r="BI56" s="1" t="b">
        <f t="shared" si="33"/>
        <v>0</v>
      </c>
      <c r="BJ56" s="1" t="b">
        <f t="shared" si="34"/>
        <v>0</v>
      </c>
      <c r="BK56" s="1">
        <f t="shared" si="35"/>
        <v>0</v>
      </c>
      <c r="BL56" s="1">
        <f t="shared" si="36"/>
        <v>0</v>
      </c>
      <c r="BM56" s="1">
        <f t="shared" si="37"/>
        <v>0</v>
      </c>
      <c r="BN56" s="1">
        <f t="shared" si="38"/>
        <v>0</v>
      </c>
    </row>
    <row r="57" spans="2:66" x14ac:dyDescent="0.3">
      <c r="B57" s="5"/>
      <c r="F57" s="50" t="str">
        <f>AH42</f>
        <v>jj</v>
      </c>
      <c r="G57" s="50"/>
      <c r="H57" s="50"/>
      <c r="I57" s="50"/>
      <c r="J57" s="51"/>
      <c r="K57" s="51"/>
      <c r="L57" s="50" t="str">
        <f>AH43</f>
        <v>kk</v>
      </c>
      <c r="M57" s="50"/>
      <c r="N57" s="50"/>
      <c r="O57" s="50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3"/>
      <c r="AW57" s="1">
        <f t="shared" si="23"/>
        <v>0</v>
      </c>
      <c r="AX57" s="1">
        <f t="shared" si="24"/>
        <v>0</v>
      </c>
      <c r="AY57" s="1">
        <f>IF(J57="",0,IF(J57&gt;K57,Equipes!$J$3,IF('2 POULES DE 8'!J57='2 POULES DE 8'!K57,Equipes!$J$5,IF('2 POULES DE 8'!J57&lt;'2 POULES DE 8'!K57,Equipes!$J$7))))</f>
        <v>0</v>
      </c>
      <c r="AZ57" s="1">
        <f>IF(K57="",0,IF(K57&gt;J57,Equipes!$J$3,IF('2 POULES DE 8'!K57='2 POULES DE 8'!J57,Equipes!$J$5,IF('2 POULES DE 8'!K57&lt;'2 POULES DE 8'!J57,Equipes!$J$7))))</f>
        <v>0</v>
      </c>
      <c r="BA57" s="1">
        <f t="shared" si="25"/>
        <v>0</v>
      </c>
      <c r="BB57" s="1">
        <f t="shared" si="26"/>
        <v>0</v>
      </c>
      <c r="BC57" s="1">
        <f t="shared" si="27"/>
        <v>0</v>
      </c>
      <c r="BD57" s="1">
        <f t="shared" si="28"/>
        <v>0</v>
      </c>
      <c r="BE57" s="1" t="b">
        <f t="shared" si="29"/>
        <v>0</v>
      </c>
      <c r="BF57" s="1" t="b">
        <f t="shared" si="30"/>
        <v>0</v>
      </c>
      <c r="BG57" s="1" t="b">
        <f t="shared" si="31"/>
        <v>0</v>
      </c>
      <c r="BH57" s="1" t="b">
        <f t="shared" si="32"/>
        <v>0</v>
      </c>
      <c r="BI57" s="1" t="b">
        <f t="shared" si="33"/>
        <v>0</v>
      </c>
      <c r="BJ57" s="1" t="b">
        <f t="shared" si="34"/>
        <v>0</v>
      </c>
      <c r="BK57" s="1">
        <f t="shared" si="35"/>
        <v>0</v>
      </c>
      <c r="BL57" s="1">
        <f t="shared" si="36"/>
        <v>0</v>
      </c>
      <c r="BM57" s="1">
        <f t="shared" si="37"/>
        <v>0</v>
      </c>
      <c r="BN57" s="1">
        <f t="shared" si="38"/>
        <v>0</v>
      </c>
    </row>
    <row r="58" spans="2:66" x14ac:dyDescent="0.3">
      <c r="B58" s="5"/>
      <c r="F58" s="50" t="str">
        <f>AH44</f>
        <v>ll</v>
      </c>
      <c r="G58" s="50"/>
      <c r="H58" s="50"/>
      <c r="I58" s="50"/>
      <c r="J58" s="51"/>
      <c r="K58" s="51"/>
      <c r="L58" s="50" t="str">
        <f>AH48</f>
        <v>pp</v>
      </c>
      <c r="M58" s="50"/>
      <c r="N58" s="50"/>
      <c r="O58" s="50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3"/>
      <c r="AW58" s="1">
        <f t="shared" si="23"/>
        <v>0</v>
      </c>
      <c r="AX58" s="1">
        <f t="shared" si="24"/>
        <v>0</v>
      </c>
      <c r="AY58" s="1">
        <f>IF(J58="",0,IF(J58&gt;K58,Equipes!$J$3,IF('2 POULES DE 8'!J58='2 POULES DE 8'!K58,Equipes!$J$5,IF('2 POULES DE 8'!J58&lt;'2 POULES DE 8'!K58,Equipes!$J$7))))</f>
        <v>0</v>
      </c>
      <c r="AZ58" s="1">
        <f>IF(K58="",0,IF(K58&gt;J58,Equipes!$J$3,IF('2 POULES DE 8'!K58='2 POULES DE 8'!J58,Equipes!$J$5,IF('2 POULES DE 8'!K58&lt;'2 POULES DE 8'!J58,Equipes!$J$7))))</f>
        <v>0</v>
      </c>
      <c r="BA58" s="1">
        <f t="shared" si="25"/>
        <v>0</v>
      </c>
      <c r="BB58" s="1">
        <f t="shared" si="26"/>
        <v>0</v>
      </c>
      <c r="BC58" s="1">
        <f t="shared" si="27"/>
        <v>0</v>
      </c>
      <c r="BD58" s="1">
        <f t="shared" si="28"/>
        <v>0</v>
      </c>
      <c r="BE58" s="1" t="b">
        <f t="shared" si="29"/>
        <v>0</v>
      </c>
      <c r="BF58" s="1" t="b">
        <f t="shared" si="30"/>
        <v>0</v>
      </c>
      <c r="BG58" s="1" t="b">
        <f t="shared" si="31"/>
        <v>0</v>
      </c>
      <c r="BH58" s="1" t="b">
        <f t="shared" si="32"/>
        <v>0</v>
      </c>
      <c r="BI58" s="1" t="b">
        <f t="shared" si="33"/>
        <v>0</v>
      </c>
      <c r="BJ58" s="1" t="b">
        <f t="shared" si="34"/>
        <v>0</v>
      </c>
      <c r="BK58" s="1">
        <f t="shared" si="35"/>
        <v>0</v>
      </c>
      <c r="BL58" s="1">
        <f t="shared" si="36"/>
        <v>0</v>
      </c>
      <c r="BM58" s="1">
        <f t="shared" si="37"/>
        <v>0</v>
      </c>
      <c r="BN58" s="1">
        <f t="shared" si="38"/>
        <v>0</v>
      </c>
    </row>
    <row r="59" spans="2:66" x14ac:dyDescent="0.3">
      <c r="B59" s="5"/>
      <c r="F59" s="50" t="str">
        <f>AH46</f>
        <v>nn</v>
      </c>
      <c r="G59" s="50"/>
      <c r="H59" s="50"/>
      <c r="I59" s="50"/>
      <c r="J59" s="51"/>
      <c r="K59" s="51"/>
      <c r="L59" s="50" t="str">
        <f>AH41</f>
        <v>ii</v>
      </c>
      <c r="M59" s="50"/>
      <c r="N59" s="50"/>
      <c r="O59" s="50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3"/>
      <c r="AW59" s="1">
        <f t="shared" si="23"/>
        <v>0</v>
      </c>
      <c r="AX59" s="1">
        <f t="shared" si="24"/>
        <v>0</v>
      </c>
      <c r="AY59" s="1">
        <f>IF(J59="",0,IF(J59&gt;K59,Equipes!$J$3,IF('2 POULES DE 8'!J59='2 POULES DE 8'!K59,Equipes!$J$5,IF('2 POULES DE 8'!J59&lt;'2 POULES DE 8'!K59,Equipes!$J$7))))</f>
        <v>0</v>
      </c>
      <c r="AZ59" s="1">
        <f>IF(K59="",0,IF(K59&gt;J59,Equipes!$J$3,IF('2 POULES DE 8'!K59='2 POULES DE 8'!J59,Equipes!$J$5,IF('2 POULES DE 8'!K59&lt;'2 POULES DE 8'!J59,Equipes!$J$7))))</f>
        <v>0</v>
      </c>
      <c r="BA59" s="1">
        <f t="shared" si="25"/>
        <v>0</v>
      </c>
      <c r="BB59" s="1">
        <f t="shared" si="26"/>
        <v>0</v>
      </c>
      <c r="BC59" s="1">
        <f t="shared" si="27"/>
        <v>0</v>
      </c>
      <c r="BD59" s="1">
        <f t="shared" si="28"/>
        <v>0</v>
      </c>
      <c r="BE59" s="1" t="b">
        <f t="shared" si="29"/>
        <v>0</v>
      </c>
      <c r="BF59" s="1" t="b">
        <f t="shared" si="30"/>
        <v>0</v>
      </c>
      <c r="BG59" s="1" t="b">
        <f t="shared" si="31"/>
        <v>0</v>
      </c>
      <c r="BH59" s="1" t="b">
        <f t="shared" si="32"/>
        <v>0</v>
      </c>
      <c r="BI59" s="1" t="b">
        <f t="shared" si="33"/>
        <v>0</v>
      </c>
      <c r="BJ59" s="1" t="b">
        <f t="shared" si="34"/>
        <v>0</v>
      </c>
      <c r="BK59" s="1">
        <f t="shared" si="35"/>
        <v>0</v>
      </c>
      <c r="BL59" s="1">
        <f t="shared" si="36"/>
        <v>0</v>
      </c>
      <c r="BM59" s="1">
        <f t="shared" si="37"/>
        <v>0</v>
      </c>
      <c r="BN59" s="1">
        <f t="shared" si="38"/>
        <v>0</v>
      </c>
    </row>
    <row r="60" spans="2:66" x14ac:dyDescent="0.3">
      <c r="B60" s="5"/>
      <c r="F60" s="50" t="str">
        <f>AH47</f>
        <v>oo</v>
      </c>
      <c r="G60" s="50"/>
      <c r="H60" s="50"/>
      <c r="I60" s="50"/>
      <c r="J60" s="51"/>
      <c r="K60" s="51"/>
      <c r="L60" s="50" t="str">
        <f>AH45</f>
        <v>mm</v>
      </c>
      <c r="M60" s="50"/>
      <c r="N60" s="50"/>
      <c r="O60" s="50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3"/>
      <c r="AW60" s="1">
        <f t="shared" si="23"/>
        <v>0</v>
      </c>
      <c r="AX60" s="1">
        <f t="shared" si="24"/>
        <v>0</v>
      </c>
      <c r="AY60" s="1">
        <f>IF(J60="",0,IF(J60&gt;K60,Equipes!$J$3,IF('2 POULES DE 8'!J60='2 POULES DE 8'!K60,Equipes!$J$5,IF('2 POULES DE 8'!J60&lt;'2 POULES DE 8'!K60,Equipes!$J$7))))</f>
        <v>0</v>
      </c>
      <c r="AZ60" s="1">
        <f>IF(K60="",0,IF(K60&gt;J60,Equipes!$J$3,IF('2 POULES DE 8'!K60='2 POULES DE 8'!J60,Equipes!$J$5,IF('2 POULES DE 8'!K60&lt;'2 POULES DE 8'!J60,Equipes!$J$7))))</f>
        <v>0</v>
      </c>
      <c r="BA60" s="1">
        <f t="shared" si="25"/>
        <v>0</v>
      </c>
      <c r="BB60" s="1">
        <f t="shared" si="26"/>
        <v>0</v>
      </c>
      <c r="BC60" s="1">
        <f t="shared" si="27"/>
        <v>0</v>
      </c>
      <c r="BD60" s="1">
        <f t="shared" si="28"/>
        <v>0</v>
      </c>
      <c r="BE60" s="1" t="b">
        <f t="shared" si="29"/>
        <v>0</v>
      </c>
      <c r="BF60" s="1" t="b">
        <f t="shared" si="30"/>
        <v>0</v>
      </c>
      <c r="BG60" s="1" t="b">
        <f t="shared" si="31"/>
        <v>0</v>
      </c>
      <c r="BH60" s="1" t="b">
        <f t="shared" si="32"/>
        <v>0</v>
      </c>
      <c r="BI60" s="1" t="b">
        <f t="shared" si="33"/>
        <v>0</v>
      </c>
      <c r="BJ60" s="1" t="b">
        <f t="shared" si="34"/>
        <v>0</v>
      </c>
      <c r="BK60" s="1">
        <f t="shared" si="35"/>
        <v>0</v>
      </c>
      <c r="BL60" s="1">
        <f t="shared" si="36"/>
        <v>0</v>
      </c>
      <c r="BM60" s="1">
        <f t="shared" si="37"/>
        <v>0</v>
      </c>
      <c r="BN60" s="1">
        <f t="shared" si="38"/>
        <v>0</v>
      </c>
    </row>
    <row r="61" spans="2:66" x14ac:dyDescent="0.3">
      <c r="B61" s="5"/>
      <c r="F61" s="50" t="str">
        <f>AH41</f>
        <v>ii</v>
      </c>
      <c r="G61" s="50"/>
      <c r="H61" s="50"/>
      <c r="I61" s="50"/>
      <c r="J61" s="51"/>
      <c r="K61" s="51"/>
      <c r="L61" s="50" t="str">
        <f>AH47</f>
        <v>oo</v>
      </c>
      <c r="M61" s="50"/>
      <c r="N61" s="50"/>
      <c r="O61" s="50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3"/>
      <c r="AW61" s="1">
        <f t="shared" si="23"/>
        <v>0</v>
      </c>
      <c r="AX61" s="1">
        <f t="shared" si="24"/>
        <v>0</v>
      </c>
      <c r="AY61" s="1">
        <f>IF(J61="",0,IF(J61&gt;K61,Equipes!$J$3,IF('2 POULES DE 8'!J61='2 POULES DE 8'!K61,Equipes!$J$5,IF('2 POULES DE 8'!J61&lt;'2 POULES DE 8'!K61,Equipes!$J$7))))</f>
        <v>0</v>
      </c>
      <c r="AZ61" s="1">
        <f>IF(K61="",0,IF(K61&gt;J61,Equipes!$J$3,IF('2 POULES DE 8'!K61='2 POULES DE 8'!J61,Equipes!$J$5,IF('2 POULES DE 8'!K61&lt;'2 POULES DE 8'!J61,Equipes!$J$7))))</f>
        <v>0</v>
      </c>
      <c r="BA61" s="1">
        <f t="shared" si="25"/>
        <v>0</v>
      </c>
      <c r="BB61" s="1">
        <f t="shared" si="26"/>
        <v>0</v>
      </c>
      <c r="BC61" s="1">
        <f t="shared" si="27"/>
        <v>0</v>
      </c>
      <c r="BD61" s="1">
        <f t="shared" si="28"/>
        <v>0</v>
      </c>
      <c r="BE61" s="1" t="b">
        <f t="shared" si="29"/>
        <v>0</v>
      </c>
      <c r="BF61" s="1" t="b">
        <f t="shared" si="30"/>
        <v>0</v>
      </c>
      <c r="BG61" s="1" t="b">
        <f t="shared" si="31"/>
        <v>0</v>
      </c>
      <c r="BH61" s="1" t="b">
        <f t="shared" si="32"/>
        <v>0</v>
      </c>
      <c r="BI61" s="1" t="b">
        <f t="shared" si="33"/>
        <v>0</v>
      </c>
      <c r="BJ61" s="1" t="b">
        <f t="shared" si="34"/>
        <v>0</v>
      </c>
      <c r="BK61" s="1">
        <f t="shared" si="35"/>
        <v>0</v>
      </c>
      <c r="BL61" s="1">
        <f t="shared" si="36"/>
        <v>0</v>
      </c>
      <c r="BM61" s="1">
        <f t="shared" si="37"/>
        <v>0</v>
      </c>
      <c r="BN61" s="1">
        <f t="shared" si="38"/>
        <v>0</v>
      </c>
    </row>
    <row r="62" spans="2:66" x14ac:dyDescent="0.3">
      <c r="B62" s="5"/>
      <c r="F62" s="50" t="str">
        <f>AH43</f>
        <v>kk</v>
      </c>
      <c r="G62" s="50"/>
      <c r="H62" s="50"/>
      <c r="I62" s="50"/>
      <c r="J62" s="51"/>
      <c r="K62" s="51"/>
      <c r="L62" s="50" t="str">
        <f>AH44</f>
        <v>ll</v>
      </c>
      <c r="M62" s="50"/>
      <c r="N62" s="50"/>
      <c r="O62" s="50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3"/>
      <c r="AW62" s="1">
        <f t="shared" si="23"/>
        <v>0</v>
      </c>
      <c r="AX62" s="1">
        <f t="shared" si="24"/>
        <v>0</v>
      </c>
      <c r="AY62" s="1">
        <f>IF(J62="",0,IF(J62&gt;K62,Equipes!$J$3,IF('2 POULES DE 8'!J62='2 POULES DE 8'!K62,Equipes!$J$5,IF('2 POULES DE 8'!J62&lt;'2 POULES DE 8'!K62,Equipes!$J$7))))</f>
        <v>0</v>
      </c>
      <c r="AZ62" s="1">
        <f>IF(K62="",0,IF(K62&gt;J62,Equipes!$J$3,IF('2 POULES DE 8'!K62='2 POULES DE 8'!J62,Equipes!$J$5,IF('2 POULES DE 8'!K62&lt;'2 POULES DE 8'!J62,Equipes!$J$7))))</f>
        <v>0</v>
      </c>
      <c r="BA62" s="1">
        <f t="shared" si="25"/>
        <v>0</v>
      </c>
      <c r="BB62" s="1">
        <f t="shared" si="26"/>
        <v>0</v>
      </c>
      <c r="BC62" s="1">
        <f t="shared" si="27"/>
        <v>0</v>
      </c>
      <c r="BD62" s="1">
        <f t="shared" si="28"/>
        <v>0</v>
      </c>
      <c r="BE62" s="1" t="b">
        <f t="shared" si="29"/>
        <v>0</v>
      </c>
      <c r="BF62" s="1" t="b">
        <f t="shared" si="30"/>
        <v>0</v>
      </c>
      <c r="BG62" s="1" t="b">
        <f t="shared" si="31"/>
        <v>0</v>
      </c>
      <c r="BH62" s="1" t="b">
        <f t="shared" si="32"/>
        <v>0</v>
      </c>
      <c r="BI62" s="1" t="b">
        <f t="shared" si="33"/>
        <v>0</v>
      </c>
      <c r="BJ62" s="1" t="b">
        <f t="shared" si="34"/>
        <v>0</v>
      </c>
      <c r="BK62" s="1">
        <f t="shared" si="35"/>
        <v>0</v>
      </c>
      <c r="BL62" s="1">
        <f t="shared" si="36"/>
        <v>0</v>
      </c>
      <c r="BM62" s="1">
        <f t="shared" si="37"/>
        <v>0</v>
      </c>
      <c r="BN62" s="1">
        <f t="shared" si="38"/>
        <v>0</v>
      </c>
    </row>
    <row r="63" spans="2:66" x14ac:dyDescent="0.3">
      <c r="B63" s="5"/>
      <c r="F63" s="50" t="str">
        <f>AH45</f>
        <v>mm</v>
      </c>
      <c r="G63" s="50"/>
      <c r="H63" s="50"/>
      <c r="I63" s="50"/>
      <c r="J63" s="51"/>
      <c r="K63" s="51"/>
      <c r="L63" s="50" t="str">
        <f>AH42</f>
        <v>jj</v>
      </c>
      <c r="M63" s="50"/>
      <c r="N63" s="50"/>
      <c r="O63" s="50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3"/>
      <c r="AW63" s="1">
        <f t="shared" si="23"/>
        <v>0</v>
      </c>
      <c r="AX63" s="1">
        <f t="shared" si="24"/>
        <v>0</v>
      </c>
      <c r="AY63" s="1">
        <f>IF(J63="",0,IF(J63&gt;K63,Equipes!$J$3,IF('2 POULES DE 8'!J63='2 POULES DE 8'!K63,Equipes!$J$5,IF('2 POULES DE 8'!J63&lt;'2 POULES DE 8'!K63,Equipes!$J$7))))</f>
        <v>0</v>
      </c>
      <c r="AZ63" s="1">
        <f>IF(K63="",0,IF(K63&gt;J63,Equipes!$J$3,IF('2 POULES DE 8'!K63='2 POULES DE 8'!J63,Equipes!$J$5,IF('2 POULES DE 8'!K63&lt;'2 POULES DE 8'!J63,Equipes!$J$7))))</f>
        <v>0</v>
      </c>
      <c r="BA63" s="1">
        <f t="shared" si="25"/>
        <v>0</v>
      </c>
      <c r="BB63" s="1">
        <f t="shared" si="26"/>
        <v>0</v>
      </c>
      <c r="BC63" s="1">
        <f t="shared" si="27"/>
        <v>0</v>
      </c>
      <c r="BD63" s="1">
        <f t="shared" si="28"/>
        <v>0</v>
      </c>
      <c r="BE63" s="1" t="b">
        <f t="shared" si="29"/>
        <v>0</v>
      </c>
      <c r="BF63" s="1" t="b">
        <f t="shared" si="30"/>
        <v>0</v>
      </c>
      <c r="BG63" s="1" t="b">
        <f t="shared" si="31"/>
        <v>0</v>
      </c>
      <c r="BH63" s="1" t="b">
        <f t="shared" si="32"/>
        <v>0</v>
      </c>
      <c r="BI63" s="1" t="b">
        <f t="shared" si="33"/>
        <v>0</v>
      </c>
      <c r="BJ63" s="1" t="b">
        <f t="shared" si="34"/>
        <v>0</v>
      </c>
      <c r="BK63" s="1">
        <f t="shared" si="35"/>
        <v>0</v>
      </c>
      <c r="BL63" s="1">
        <f t="shared" si="36"/>
        <v>0</v>
      </c>
      <c r="BM63" s="1">
        <f t="shared" si="37"/>
        <v>0</v>
      </c>
      <c r="BN63" s="1">
        <f t="shared" si="38"/>
        <v>0</v>
      </c>
    </row>
    <row r="64" spans="2:66" x14ac:dyDescent="0.3">
      <c r="B64" s="5"/>
      <c r="F64" s="50" t="str">
        <f>AH48</f>
        <v>pp</v>
      </c>
      <c r="G64" s="50"/>
      <c r="H64" s="50"/>
      <c r="I64" s="50"/>
      <c r="J64" s="51"/>
      <c r="K64" s="51"/>
      <c r="L64" s="50" t="str">
        <f>AH46</f>
        <v>nn</v>
      </c>
      <c r="M64" s="50"/>
      <c r="N64" s="50"/>
      <c r="O64" s="50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3"/>
      <c r="AW64" s="1">
        <f t="shared" si="23"/>
        <v>0</v>
      </c>
      <c r="AX64" s="1">
        <f t="shared" si="24"/>
        <v>0</v>
      </c>
      <c r="AY64" s="1">
        <f>IF(J64="",0,IF(J64&gt;K64,Equipes!$J$3,IF('2 POULES DE 8'!J64='2 POULES DE 8'!K64,Equipes!$J$5,IF('2 POULES DE 8'!J64&lt;'2 POULES DE 8'!K64,Equipes!$J$7))))</f>
        <v>0</v>
      </c>
      <c r="AZ64" s="1">
        <f>IF(K64="",0,IF(K64&gt;J64,Equipes!$J$3,IF('2 POULES DE 8'!K64='2 POULES DE 8'!J64,Equipes!$J$5,IF('2 POULES DE 8'!K64&lt;'2 POULES DE 8'!J64,Equipes!$J$7))))</f>
        <v>0</v>
      </c>
      <c r="BA64" s="1">
        <f t="shared" si="25"/>
        <v>0</v>
      </c>
      <c r="BB64" s="1">
        <f t="shared" si="26"/>
        <v>0</v>
      </c>
      <c r="BC64" s="1">
        <f t="shared" si="27"/>
        <v>0</v>
      </c>
      <c r="BD64" s="1">
        <f t="shared" si="28"/>
        <v>0</v>
      </c>
      <c r="BE64" s="1" t="b">
        <f t="shared" si="29"/>
        <v>0</v>
      </c>
      <c r="BF64" s="1" t="b">
        <f t="shared" si="30"/>
        <v>0</v>
      </c>
      <c r="BG64" s="1" t="b">
        <f t="shared" si="31"/>
        <v>0</v>
      </c>
      <c r="BH64" s="1" t="b">
        <f t="shared" si="32"/>
        <v>0</v>
      </c>
      <c r="BI64" s="1" t="b">
        <f t="shared" si="33"/>
        <v>0</v>
      </c>
      <c r="BJ64" s="1" t="b">
        <f t="shared" si="34"/>
        <v>0</v>
      </c>
      <c r="BK64" s="1">
        <f t="shared" si="35"/>
        <v>0</v>
      </c>
      <c r="BL64" s="1">
        <f t="shared" si="36"/>
        <v>0</v>
      </c>
      <c r="BM64" s="1">
        <f t="shared" si="37"/>
        <v>0</v>
      </c>
      <c r="BN64" s="1">
        <f t="shared" si="38"/>
        <v>0</v>
      </c>
    </row>
    <row r="65" spans="2:66" x14ac:dyDescent="0.3">
      <c r="B65" s="5"/>
      <c r="F65" s="50" t="str">
        <f>AH42</f>
        <v>jj</v>
      </c>
      <c r="G65" s="50"/>
      <c r="H65" s="50"/>
      <c r="I65" s="50"/>
      <c r="J65" s="51"/>
      <c r="K65" s="51"/>
      <c r="L65" s="50" t="str">
        <f>AH47</f>
        <v>oo</v>
      </c>
      <c r="M65" s="50"/>
      <c r="N65" s="50"/>
      <c r="O65" s="50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3"/>
      <c r="AW65" s="1">
        <f t="shared" si="23"/>
        <v>0</v>
      </c>
      <c r="AX65" s="1">
        <f t="shared" si="24"/>
        <v>0</v>
      </c>
      <c r="AY65" s="1">
        <f>IF(J65="",0,IF(J65&gt;K65,Equipes!$J$3,IF('2 POULES DE 8'!J65='2 POULES DE 8'!K65,Equipes!$J$5,IF('2 POULES DE 8'!J65&lt;'2 POULES DE 8'!K65,Equipes!$J$7))))</f>
        <v>0</v>
      </c>
      <c r="AZ65" s="1">
        <f>IF(K65="",0,IF(K65&gt;J65,Equipes!$J$3,IF('2 POULES DE 8'!K65='2 POULES DE 8'!J65,Equipes!$J$5,IF('2 POULES DE 8'!K65&lt;'2 POULES DE 8'!J65,Equipes!$J$7))))</f>
        <v>0</v>
      </c>
      <c r="BA65" s="1">
        <f t="shared" si="25"/>
        <v>0</v>
      </c>
      <c r="BB65" s="1">
        <f t="shared" si="26"/>
        <v>0</v>
      </c>
      <c r="BC65" s="1">
        <f t="shared" si="27"/>
        <v>0</v>
      </c>
      <c r="BD65" s="1">
        <f t="shared" si="28"/>
        <v>0</v>
      </c>
      <c r="BE65" s="1" t="b">
        <f t="shared" si="29"/>
        <v>0</v>
      </c>
      <c r="BF65" s="1" t="b">
        <f t="shared" si="30"/>
        <v>0</v>
      </c>
      <c r="BG65" s="1" t="b">
        <f t="shared" si="31"/>
        <v>0</v>
      </c>
      <c r="BH65" s="1" t="b">
        <f t="shared" si="32"/>
        <v>0</v>
      </c>
      <c r="BI65" s="1" t="b">
        <f t="shared" si="33"/>
        <v>0</v>
      </c>
      <c r="BJ65" s="1" t="b">
        <f t="shared" si="34"/>
        <v>0</v>
      </c>
      <c r="BK65" s="1">
        <f t="shared" si="35"/>
        <v>0</v>
      </c>
      <c r="BL65" s="1">
        <f t="shared" si="36"/>
        <v>0</v>
      </c>
      <c r="BM65" s="1">
        <f t="shared" si="37"/>
        <v>0</v>
      </c>
      <c r="BN65" s="1">
        <f t="shared" si="38"/>
        <v>0</v>
      </c>
    </row>
    <row r="66" spans="2:66" x14ac:dyDescent="0.3">
      <c r="B66" s="5"/>
      <c r="F66" s="50" t="str">
        <f>AH44</f>
        <v>ll</v>
      </c>
      <c r="G66" s="50"/>
      <c r="H66" s="50"/>
      <c r="I66" s="50"/>
      <c r="J66" s="51"/>
      <c r="K66" s="51"/>
      <c r="L66" s="50" t="str">
        <f>AH45</f>
        <v>mm</v>
      </c>
      <c r="M66" s="50"/>
      <c r="N66" s="50"/>
      <c r="O66" s="50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3"/>
      <c r="AW66" s="1">
        <f t="shared" si="23"/>
        <v>0</v>
      </c>
      <c r="AX66" s="1">
        <f t="shared" si="24"/>
        <v>0</v>
      </c>
      <c r="AY66" s="1">
        <f>IF(J66="",0,IF(J66&gt;K66,Equipes!$J$3,IF('2 POULES DE 8'!J66='2 POULES DE 8'!K66,Equipes!$J$5,IF('2 POULES DE 8'!J66&lt;'2 POULES DE 8'!K66,Equipes!$J$7))))</f>
        <v>0</v>
      </c>
      <c r="AZ66" s="1">
        <f>IF(K66="",0,IF(K66&gt;J66,Equipes!$J$3,IF('2 POULES DE 8'!K66='2 POULES DE 8'!J66,Equipes!$J$5,IF('2 POULES DE 8'!K66&lt;'2 POULES DE 8'!J66,Equipes!$J$7))))</f>
        <v>0</v>
      </c>
      <c r="BA66" s="1">
        <f t="shared" si="25"/>
        <v>0</v>
      </c>
      <c r="BB66" s="1">
        <f t="shared" si="26"/>
        <v>0</v>
      </c>
      <c r="BC66" s="1">
        <f t="shared" si="27"/>
        <v>0</v>
      </c>
      <c r="BD66" s="1">
        <f t="shared" si="28"/>
        <v>0</v>
      </c>
      <c r="BE66" s="1" t="b">
        <f t="shared" si="29"/>
        <v>0</v>
      </c>
      <c r="BF66" s="1" t="b">
        <f t="shared" si="30"/>
        <v>0</v>
      </c>
      <c r="BG66" s="1" t="b">
        <f t="shared" si="31"/>
        <v>0</v>
      </c>
      <c r="BH66" s="1" t="b">
        <f t="shared" si="32"/>
        <v>0</v>
      </c>
      <c r="BI66" s="1" t="b">
        <f t="shared" si="33"/>
        <v>0</v>
      </c>
      <c r="BJ66" s="1" t="b">
        <f t="shared" si="34"/>
        <v>0</v>
      </c>
      <c r="BK66" s="1">
        <f t="shared" si="35"/>
        <v>0</v>
      </c>
      <c r="BL66" s="1">
        <f t="shared" si="36"/>
        <v>0</v>
      </c>
      <c r="BM66" s="1">
        <f t="shared" si="37"/>
        <v>0</v>
      </c>
      <c r="BN66" s="1">
        <f t="shared" si="38"/>
        <v>0</v>
      </c>
    </row>
    <row r="67" spans="2:66" x14ac:dyDescent="0.3">
      <c r="B67" s="5"/>
      <c r="F67" s="50" t="str">
        <f>AH46</f>
        <v>nn</v>
      </c>
      <c r="G67" s="50"/>
      <c r="H67" s="50"/>
      <c r="I67" s="50"/>
      <c r="J67" s="51"/>
      <c r="K67" s="51"/>
      <c r="L67" s="50" t="str">
        <f>AH43</f>
        <v>kk</v>
      </c>
      <c r="M67" s="50"/>
      <c r="N67" s="50"/>
      <c r="O67" s="50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3"/>
      <c r="AW67" s="1">
        <f t="shared" si="23"/>
        <v>0</v>
      </c>
      <c r="AX67" s="1">
        <f t="shared" si="24"/>
        <v>0</v>
      </c>
      <c r="AY67" s="1">
        <f>IF(J67="",0,IF(J67&gt;K67,Equipes!$J$3,IF('2 POULES DE 8'!J67='2 POULES DE 8'!K67,Equipes!$J$5,IF('2 POULES DE 8'!J67&lt;'2 POULES DE 8'!K67,Equipes!$J$7))))</f>
        <v>0</v>
      </c>
      <c r="AZ67" s="1">
        <f>IF(K67="",0,IF(K67&gt;J67,Equipes!$J$3,IF('2 POULES DE 8'!K67='2 POULES DE 8'!J67,Equipes!$J$5,IF('2 POULES DE 8'!K67&lt;'2 POULES DE 8'!J67,Equipes!$J$7))))</f>
        <v>0</v>
      </c>
      <c r="BA67" s="1">
        <f t="shared" si="25"/>
        <v>0</v>
      </c>
      <c r="BB67" s="1">
        <f t="shared" si="26"/>
        <v>0</v>
      </c>
      <c r="BC67" s="1">
        <f t="shared" si="27"/>
        <v>0</v>
      </c>
      <c r="BD67" s="1">
        <f t="shared" si="28"/>
        <v>0</v>
      </c>
      <c r="BE67" s="1" t="b">
        <f t="shared" si="29"/>
        <v>0</v>
      </c>
      <c r="BF67" s="1" t="b">
        <f t="shared" si="30"/>
        <v>0</v>
      </c>
      <c r="BG67" s="1" t="b">
        <f t="shared" si="31"/>
        <v>0</v>
      </c>
      <c r="BH67" s="1" t="b">
        <f t="shared" si="32"/>
        <v>0</v>
      </c>
      <c r="BI67" s="1" t="b">
        <f t="shared" si="33"/>
        <v>0</v>
      </c>
      <c r="BJ67" s="1" t="b">
        <f t="shared" si="34"/>
        <v>0</v>
      </c>
      <c r="BK67" s="1">
        <f t="shared" si="35"/>
        <v>0</v>
      </c>
      <c r="BL67" s="1">
        <f t="shared" si="36"/>
        <v>0</v>
      </c>
      <c r="BM67" s="1">
        <f t="shared" si="37"/>
        <v>0</v>
      </c>
      <c r="BN67" s="1">
        <f t="shared" si="38"/>
        <v>0</v>
      </c>
    </row>
    <row r="68" spans="2:66" x14ac:dyDescent="0.3">
      <c r="B68" s="5"/>
      <c r="F68" s="50" t="str">
        <f>AH48</f>
        <v>pp</v>
      </c>
      <c r="G68" s="50"/>
      <c r="H68" s="50"/>
      <c r="I68" s="50"/>
      <c r="J68" s="51"/>
      <c r="K68" s="51"/>
      <c r="L68" s="50" t="str">
        <f>AH41</f>
        <v>ii</v>
      </c>
      <c r="M68" s="50"/>
      <c r="N68" s="50"/>
      <c r="O68" s="50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3"/>
      <c r="AW68" s="1">
        <f t="shared" si="23"/>
        <v>0</v>
      </c>
      <c r="AX68" s="1">
        <f t="shared" si="24"/>
        <v>0</v>
      </c>
      <c r="AY68" s="1">
        <f>IF(J68="",0,IF(J68&gt;K68,Equipes!$J$3,IF('2 POULES DE 8'!J68='2 POULES DE 8'!K68,Equipes!$J$5,IF('2 POULES DE 8'!J68&lt;'2 POULES DE 8'!K68,Equipes!$J$7))))</f>
        <v>0</v>
      </c>
      <c r="AZ68" s="1">
        <f>IF(K68="",0,IF(K68&gt;J68,Equipes!$J$3,IF('2 POULES DE 8'!K68='2 POULES DE 8'!J68,Equipes!$J$5,IF('2 POULES DE 8'!K68&lt;'2 POULES DE 8'!J68,Equipes!$J$7))))</f>
        <v>0</v>
      </c>
      <c r="BA68" s="1">
        <f t="shared" si="25"/>
        <v>0</v>
      </c>
      <c r="BB68" s="1">
        <f t="shared" si="26"/>
        <v>0</v>
      </c>
      <c r="BC68" s="1">
        <f t="shared" si="27"/>
        <v>0</v>
      </c>
      <c r="BD68" s="1">
        <f t="shared" si="28"/>
        <v>0</v>
      </c>
      <c r="BE68" s="1" t="b">
        <f t="shared" si="29"/>
        <v>0</v>
      </c>
      <c r="BF68" s="1" t="b">
        <f t="shared" si="30"/>
        <v>0</v>
      </c>
      <c r="BG68" s="1" t="b">
        <f t="shared" si="31"/>
        <v>0</v>
      </c>
      <c r="BH68" s="1" t="b">
        <f t="shared" si="32"/>
        <v>0</v>
      </c>
      <c r="BI68" s="1" t="b">
        <f t="shared" si="33"/>
        <v>0</v>
      </c>
      <c r="BJ68" s="1" t="b">
        <f t="shared" si="34"/>
        <v>0</v>
      </c>
      <c r="BK68" s="1">
        <f t="shared" si="35"/>
        <v>0</v>
      </c>
      <c r="BL68" s="1">
        <f t="shared" si="36"/>
        <v>0</v>
      </c>
      <c r="BM68" s="1">
        <f t="shared" si="37"/>
        <v>0</v>
      </c>
      <c r="BN68" s="1">
        <f t="shared" si="38"/>
        <v>0</v>
      </c>
    </row>
    <row r="69" spans="2:66" ht="15" thickBot="1" x14ac:dyDescent="0.35"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5"/>
    </row>
  </sheetData>
  <mergeCells count="160">
    <mergeCell ref="F68:I68"/>
    <mergeCell ref="L68:O68"/>
    <mergeCell ref="F65:I65"/>
    <mergeCell ref="L65:O65"/>
    <mergeCell ref="F66:I66"/>
    <mergeCell ref="L66:O66"/>
    <mergeCell ref="F67:I67"/>
    <mergeCell ref="L67:O67"/>
    <mergeCell ref="F62:I62"/>
    <mergeCell ref="L62:O62"/>
    <mergeCell ref="F63:I63"/>
    <mergeCell ref="L63:O63"/>
    <mergeCell ref="F64:I64"/>
    <mergeCell ref="L64:O64"/>
    <mergeCell ref="F59:I59"/>
    <mergeCell ref="L59:O59"/>
    <mergeCell ref="F60:I60"/>
    <mergeCell ref="L60:O60"/>
    <mergeCell ref="F61:I61"/>
    <mergeCell ref="L61:O61"/>
    <mergeCell ref="L56:O56"/>
    <mergeCell ref="F57:I57"/>
    <mergeCell ref="L57:O57"/>
    <mergeCell ref="F58:I58"/>
    <mergeCell ref="L58:O58"/>
    <mergeCell ref="F49:I49"/>
    <mergeCell ref="L49:O49"/>
    <mergeCell ref="Q49:AD69"/>
    <mergeCell ref="F50:I50"/>
    <mergeCell ref="L50:O50"/>
    <mergeCell ref="F51:I51"/>
    <mergeCell ref="L51:O51"/>
    <mergeCell ref="F52:I52"/>
    <mergeCell ref="L52:O52"/>
    <mergeCell ref="F53:I53"/>
    <mergeCell ref="L53:O53"/>
    <mergeCell ref="F54:I54"/>
    <mergeCell ref="L54:O54"/>
    <mergeCell ref="F55:I55"/>
    <mergeCell ref="L55:O55"/>
    <mergeCell ref="F56:I56"/>
    <mergeCell ref="F47:I47"/>
    <mergeCell ref="L47:O47"/>
    <mergeCell ref="Q47:T47"/>
    <mergeCell ref="AH47:AK47"/>
    <mergeCell ref="F48:I48"/>
    <mergeCell ref="L48:O48"/>
    <mergeCell ref="Q48:T48"/>
    <mergeCell ref="AH48:AK48"/>
    <mergeCell ref="F45:I45"/>
    <mergeCell ref="L45:O45"/>
    <mergeCell ref="Q45:T45"/>
    <mergeCell ref="AH45:AK45"/>
    <mergeCell ref="F46:I46"/>
    <mergeCell ref="L46:O46"/>
    <mergeCell ref="Q46:T46"/>
    <mergeCell ref="AH46:AK46"/>
    <mergeCell ref="F43:I43"/>
    <mergeCell ref="L43:O43"/>
    <mergeCell ref="Q43:T43"/>
    <mergeCell ref="AH43:AK43"/>
    <mergeCell ref="F44:I44"/>
    <mergeCell ref="L44:O44"/>
    <mergeCell ref="Q44:T44"/>
    <mergeCell ref="AH44:AK44"/>
    <mergeCell ref="F41:I41"/>
    <mergeCell ref="L41:O41"/>
    <mergeCell ref="Q41:T41"/>
    <mergeCell ref="AH41:AK41"/>
    <mergeCell ref="F42:I42"/>
    <mergeCell ref="L42:O42"/>
    <mergeCell ref="Q42:T42"/>
    <mergeCell ref="AH42:AK42"/>
    <mergeCell ref="C38:P39"/>
    <mergeCell ref="Q38:AC39"/>
    <mergeCell ref="AH38:AT39"/>
    <mergeCell ref="F40:I40"/>
    <mergeCell ref="L40:O40"/>
    <mergeCell ref="Q40:T40"/>
    <mergeCell ref="AH40:AK40"/>
    <mergeCell ref="F13:I13"/>
    <mergeCell ref="C3:P4"/>
    <mergeCell ref="Q3:AC4"/>
    <mergeCell ref="F5:I5"/>
    <mergeCell ref="L5:O5"/>
    <mergeCell ref="F6:I6"/>
    <mergeCell ref="F7:I7"/>
    <mergeCell ref="F8:I8"/>
    <mergeCell ref="F9:I9"/>
    <mergeCell ref="F10:I10"/>
    <mergeCell ref="F11:I11"/>
    <mergeCell ref="F12:I12"/>
    <mergeCell ref="F25:I25"/>
    <mergeCell ref="F14:I14"/>
    <mergeCell ref="F15:I15"/>
    <mergeCell ref="F16:I16"/>
    <mergeCell ref="F17:I17"/>
    <mergeCell ref="F18:I18"/>
    <mergeCell ref="F19:I19"/>
    <mergeCell ref="F20:I20"/>
    <mergeCell ref="F21:I21"/>
    <mergeCell ref="F22:I22"/>
    <mergeCell ref="F23:I23"/>
    <mergeCell ref="F24:I24"/>
    <mergeCell ref="F32:I32"/>
    <mergeCell ref="F33:I33"/>
    <mergeCell ref="L6:O6"/>
    <mergeCell ref="L7:O7"/>
    <mergeCell ref="L8:O8"/>
    <mergeCell ref="L9:O9"/>
    <mergeCell ref="L10:O10"/>
    <mergeCell ref="L11:O11"/>
    <mergeCell ref="L12:O12"/>
    <mergeCell ref="L13:O13"/>
    <mergeCell ref="F26:I26"/>
    <mergeCell ref="F27:I27"/>
    <mergeCell ref="F28:I28"/>
    <mergeCell ref="F29:I29"/>
    <mergeCell ref="F30:I30"/>
    <mergeCell ref="F31:I31"/>
    <mergeCell ref="L25:O25"/>
    <mergeCell ref="L14:O14"/>
    <mergeCell ref="L15:O15"/>
    <mergeCell ref="L16:O16"/>
    <mergeCell ref="L17:O17"/>
    <mergeCell ref="L18:O18"/>
    <mergeCell ref="L19:O19"/>
    <mergeCell ref="L20:O20"/>
    <mergeCell ref="L21:O21"/>
    <mergeCell ref="L22:O22"/>
    <mergeCell ref="L23:O23"/>
    <mergeCell ref="L24:O24"/>
    <mergeCell ref="L32:O32"/>
    <mergeCell ref="L33:O33"/>
    <mergeCell ref="Q5:T5"/>
    <mergeCell ref="Q6:T6"/>
    <mergeCell ref="Q7:T7"/>
    <mergeCell ref="Q8:T8"/>
    <mergeCell ref="Q9:T9"/>
    <mergeCell ref="Q10:T10"/>
    <mergeCell ref="Q11:T11"/>
    <mergeCell ref="Q12:T12"/>
    <mergeCell ref="L26:O26"/>
    <mergeCell ref="L27:O27"/>
    <mergeCell ref="L28:O28"/>
    <mergeCell ref="L29:O29"/>
    <mergeCell ref="L30:O30"/>
    <mergeCell ref="L31:O31"/>
    <mergeCell ref="AH12:AK12"/>
    <mergeCell ref="AH13:AK13"/>
    <mergeCell ref="Q13:T13"/>
    <mergeCell ref="Q14:AD34"/>
    <mergeCell ref="AH3:AT4"/>
    <mergeCell ref="AH5:AK5"/>
    <mergeCell ref="AH6:AK6"/>
    <mergeCell ref="AH7:AK7"/>
    <mergeCell ref="AH8:AK8"/>
    <mergeCell ref="AH9:AK9"/>
    <mergeCell ref="AH10:AK10"/>
    <mergeCell ref="AH11:AK11"/>
  </mergeCells>
  <conditionalFormatting sqref="AC6:AC13">
    <cfRule type="cellIs" dxfId="1" priority="2" operator="lessThan">
      <formula>0</formula>
    </cfRule>
  </conditionalFormatting>
  <conditionalFormatting sqref="AC41:AC48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Equipes</vt:lpstr>
      <vt:lpstr>2 POULES DE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2023-07-10T20:22:13Z</dcterms:created>
  <dcterms:modified xsi:type="dcterms:W3CDTF">2023-07-11T02:37:13Z</dcterms:modified>
</cp:coreProperties>
</file>