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22116" windowHeight="9552" tabRatio="821"/>
  </bookViews>
  <sheets>
    <sheet name="CLASSEMENT" sheetId="22" r:id="rId1"/>
    <sheet name="Feuil1" sheetId="21" state="hidden" r:id="rId2"/>
    <sheet name="STATISTIQUES" sheetId="23" r:id="rId3"/>
    <sheet name="J01" sheetId="1" r:id="rId4"/>
    <sheet name="J02" sheetId="4" r:id="rId5"/>
    <sheet name="J03" sheetId="5" r:id="rId6"/>
    <sheet name="J04" sheetId="20" r:id="rId7"/>
    <sheet name="J05" sheetId="6" r:id="rId8"/>
    <sheet name="J06" sheetId="10" r:id="rId9"/>
    <sheet name="J07" sheetId="18" r:id="rId10"/>
    <sheet name="J08" sheetId="19" r:id="rId11"/>
    <sheet name="J09" sheetId="17" r:id="rId12"/>
    <sheet name="J10" sheetId="15" r:id="rId13"/>
    <sheet name="J11" sheetId="16" r:id="rId14"/>
    <sheet name="J12" sheetId="14" r:id="rId15"/>
    <sheet name="J13" sheetId="9" r:id="rId16"/>
    <sheet name="J14" sheetId="13" r:id="rId17"/>
    <sheet name="J15" sheetId="12" r:id="rId18"/>
    <sheet name="J16" sheetId="11" r:id="rId19"/>
    <sheet name="J17" sheetId="8" r:id="rId20"/>
    <sheet name="J18" sheetId="7" r:id="rId21"/>
  </sheets>
  <calcPr calcId="125725"/>
</workbook>
</file>

<file path=xl/calcChain.xml><?xml version="1.0" encoding="utf-8"?>
<calcChain xmlns="http://schemas.openxmlformats.org/spreadsheetml/2006/main">
  <c r="A13" i="23"/>
  <c r="A14"/>
  <c r="A15"/>
  <c r="A16"/>
  <c r="A17"/>
  <c r="A18"/>
  <c r="A19"/>
  <c r="A20"/>
  <c r="A12"/>
  <c r="D3"/>
  <c r="D4"/>
  <c r="D5"/>
  <c r="D6"/>
  <c r="D7"/>
  <c r="D8"/>
  <c r="D9"/>
  <c r="D10"/>
  <c r="D2"/>
  <c r="A3" a="1"/>
  <c r="A3"/>
  <c r="A4" a="1"/>
  <c r="A4" s="1"/>
  <c r="A5" a="1"/>
  <c r="A5"/>
  <c r="A6" a="1"/>
  <c r="A6" s="1"/>
  <c r="A7" a="1"/>
  <c r="A7"/>
  <c r="A8" a="1"/>
  <c r="A8" s="1"/>
  <c r="A9" a="1"/>
  <c r="A9"/>
  <c r="A10" a="1"/>
  <c r="A10" s="1"/>
  <c r="A2" a="1"/>
  <c r="A2" s="1"/>
  <c r="N1" i="22"/>
  <c r="Q30" i="21" s="1"/>
  <c r="H1" i="22"/>
  <c r="Q3" i="21" s="1"/>
  <c r="A3" i="22" a="1"/>
  <c r="A3" s="1"/>
  <c r="A4" a="1"/>
  <c r="A4" s="1"/>
  <c r="A5" a="1"/>
  <c r="A5"/>
  <c r="A6" a="1"/>
  <c r="A6" s="1"/>
  <c r="A7" a="1"/>
  <c r="A7" s="1"/>
  <c r="A8" a="1"/>
  <c r="A8"/>
  <c r="A9" a="1"/>
  <c r="A9"/>
  <c r="A10" a="1"/>
  <c r="A10" s="1"/>
  <c r="A2" a="1"/>
  <c r="A2" s="1"/>
  <c r="U2" i="21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1"/>
  <c r="Q25" l="1"/>
  <c r="Q33"/>
  <c r="Q9"/>
  <c r="Q17"/>
  <c r="Q41"/>
  <c r="F1" i="22"/>
  <c r="B1"/>
  <c r="Q65" i="21" s="1"/>
  <c r="R1" i="22"/>
  <c r="Q32" i="21" s="1"/>
  <c r="Q64"/>
  <c r="Q72"/>
  <c r="Q11"/>
  <c r="P1" i="22"/>
  <c r="Q7" i="21"/>
  <c r="Q15"/>
  <c r="Q23"/>
  <c r="Q31"/>
  <c r="Q39"/>
  <c r="Q47"/>
  <c r="Q55"/>
  <c r="Q63"/>
  <c r="Q71"/>
  <c r="Q6"/>
  <c r="Q14"/>
  <c r="Q22"/>
  <c r="Q38"/>
  <c r="Q46"/>
  <c r="L1" i="22"/>
  <c r="J1"/>
  <c r="Q53" i="21" s="1"/>
  <c r="Q36"/>
  <c r="Q44"/>
  <c r="Q52"/>
  <c r="Q60"/>
  <c r="Q68"/>
  <c r="Q19"/>
  <c r="Q35"/>
  <c r="Q43"/>
  <c r="Q59"/>
  <c r="Q67"/>
  <c r="Q34"/>
  <c r="D1" i="22"/>
  <c r="Q66" i="21" s="1"/>
  <c r="B70"/>
  <c r="S70" s="1"/>
  <c r="C70"/>
  <c r="T70" s="1"/>
  <c r="D70"/>
  <c r="F70" s="1"/>
  <c r="B71"/>
  <c r="S71" s="1"/>
  <c r="C71"/>
  <c r="T71" s="1"/>
  <c r="D71"/>
  <c r="F71" s="1"/>
  <c r="B72"/>
  <c r="S72" s="1"/>
  <c r="C72"/>
  <c r="T72" s="1"/>
  <c r="D72"/>
  <c r="F72" s="1"/>
  <c r="C69"/>
  <c r="T69" s="1"/>
  <c r="D69"/>
  <c r="F69" s="1"/>
  <c r="B69"/>
  <c r="S69" s="1"/>
  <c r="A70" a="1"/>
  <c r="A70" s="1"/>
  <c r="R70" s="1"/>
  <c r="A71" a="1"/>
  <c r="A71" s="1"/>
  <c r="R71" s="1"/>
  <c r="A72" a="1"/>
  <c r="A72" s="1"/>
  <c r="R72" s="1"/>
  <c r="A69" a="1"/>
  <c r="A69" s="1"/>
  <c r="R69" s="1"/>
  <c r="B66"/>
  <c r="S66" s="1"/>
  <c r="C66"/>
  <c r="T66" s="1"/>
  <c r="D66"/>
  <c r="F66" s="1"/>
  <c r="B67"/>
  <c r="S67" s="1"/>
  <c r="C67"/>
  <c r="T67" s="1"/>
  <c r="D67"/>
  <c r="F67" s="1"/>
  <c r="B68"/>
  <c r="S68" s="1"/>
  <c r="C68"/>
  <c r="T68" s="1"/>
  <c r="D68"/>
  <c r="F68" s="1"/>
  <c r="C65"/>
  <c r="T65" s="1"/>
  <c r="D65"/>
  <c r="F65" s="1"/>
  <c r="B65"/>
  <c r="S65" s="1"/>
  <c r="A66" a="1"/>
  <c r="A66" s="1"/>
  <c r="R66" s="1"/>
  <c r="A67" a="1"/>
  <c r="A67" s="1"/>
  <c r="R67" s="1"/>
  <c r="A68" a="1"/>
  <c r="A68" s="1"/>
  <c r="R68" s="1"/>
  <c r="A65" a="1"/>
  <c r="A65" s="1"/>
  <c r="R65" s="1"/>
  <c r="B62"/>
  <c r="S62" s="1"/>
  <c r="C62"/>
  <c r="T62" s="1"/>
  <c r="D62"/>
  <c r="F62" s="1"/>
  <c r="B63"/>
  <c r="S63" s="1"/>
  <c r="C63"/>
  <c r="T63" s="1"/>
  <c r="D63"/>
  <c r="F63" s="1"/>
  <c r="B64"/>
  <c r="S64" s="1"/>
  <c r="C64"/>
  <c r="T64" s="1"/>
  <c r="D64"/>
  <c r="F64" s="1"/>
  <c r="C61"/>
  <c r="T61" s="1"/>
  <c r="D61"/>
  <c r="F61" s="1"/>
  <c r="B61"/>
  <c r="S61" s="1"/>
  <c r="A62" a="1"/>
  <c r="A62" s="1"/>
  <c r="R62" s="1"/>
  <c r="A63" a="1"/>
  <c r="A63" s="1"/>
  <c r="R63" s="1"/>
  <c r="A64" a="1"/>
  <c r="A64" s="1"/>
  <c r="R64" s="1"/>
  <c r="A61" a="1"/>
  <c r="A61" s="1"/>
  <c r="R61" s="1"/>
  <c r="B58"/>
  <c r="S58" s="1"/>
  <c r="C58"/>
  <c r="T58" s="1"/>
  <c r="D58"/>
  <c r="F58" s="1"/>
  <c r="B59"/>
  <c r="S59" s="1"/>
  <c r="C59"/>
  <c r="T59" s="1"/>
  <c r="D59"/>
  <c r="F59" s="1"/>
  <c r="B60"/>
  <c r="S60" s="1"/>
  <c r="C60"/>
  <c r="T60" s="1"/>
  <c r="D60"/>
  <c r="F60" s="1"/>
  <c r="C57"/>
  <c r="T57" s="1"/>
  <c r="D57"/>
  <c r="F57" s="1"/>
  <c r="B57"/>
  <c r="S57" s="1"/>
  <c r="A58" a="1"/>
  <c r="A58" s="1"/>
  <c r="R58" s="1"/>
  <c r="A59" a="1"/>
  <c r="A59" s="1"/>
  <c r="R59" s="1"/>
  <c r="A60" a="1"/>
  <c r="A60" s="1"/>
  <c r="R60" s="1"/>
  <c r="A57" a="1"/>
  <c r="A57" s="1"/>
  <c r="R57" s="1"/>
  <c r="B54"/>
  <c r="S54" s="1"/>
  <c r="C54"/>
  <c r="T54" s="1"/>
  <c r="D54"/>
  <c r="F54" s="1"/>
  <c r="B55"/>
  <c r="S55" s="1"/>
  <c r="C55"/>
  <c r="T55" s="1"/>
  <c r="D55"/>
  <c r="F55" s="1"/>
  <c r="B56"/>
  <c r="S56" s="1"/>
  <c r="C56"/>
  <c r="T56" s="1"/>
  <c r="D56"/>
  <c r="F56" s="1"/>
  <c r="C53"/>
  <c r="T53" s="1"/>
  <c r="D53"/>
  <c r="F53" s="1"/>
  <c r="B53"/>
  <c r="S53" s="1"/>
  <c r="A54" a="1"/>
  <c r="A54" s="1"/>
  <c r="R54" s="1"/>
  <c r="A55" a="1"/>
  <c r="A55" s="1"/>
  <c r="R55" s="1"/>
  <c r="A56" a="1"/>
  <c r="A56" s="1"/>
  <c r="R56" s="1"/>
  <c r="A53" a="1"/>
  <c r="A53" s="1"/>
  <c r="R53" s="1"/>
  <c r="B50"/>
  <c r="S50" s="1"/>
  <c r="C50"/>
  <c r="T50" s="1"/>
  <c r="D50"/>
  <c r="F50" s="1"/>
  <c r="B51"/>
  <c r="S51" s="1"/>
  <c r="C51"/>
  <c r="T51" s="1"/>
  <c r="D51"/>
  <c r="F51" s="1"/>
  <c r="B52"/>
  <c r="S52" s="1"/>
  <c r="C52"/>
  <c r="T52" s="1"/>
  <c r="D52"/>
  <c r="F52" s="1"/>
  <c r="C49"/>
  <c r="T49" s="1"/>
  <c r="D49"/>
  <c r="F49" s="1"/>
  <c r="B49"/>
  <c r="S49" s="1"/>
  <c r="A50" a="1"/>
  <c r="A50" s="1"/>
  <c r="R50" s="1"/>
  <c r="A51" a="1"/>
  <c r="A51" s="1"/>
  <c r="R51" s="1"/>
  <c r="A52" a="1"/>
  <c r="A52" s="1"/>
  <c r="R52" s="1"/>
  <c r="A49" a="1"/>
  <c r="A49" s="1"/>
  <c r="R49" s="1"/>
  <c r="B46"/>
  <c r="S46" s="1"/>
  <c r="C46"/>
  <c r="T46" s="1"/>
  <c r="D46"/>
  <c r="F46" s="1"/>
  <c r="B47"/>
  <c r="S47" s="1"/>
  <c r="C47"/>
  <c r="T47" s="1"/>
  <c r="D47"/>
  <c r="F47" s="1"/>
  <c r="B48"/>
  <c r="S48" s="1"/>
  <c r="C48"/>
  <c r="T48" s="1"/>
  <c r="D48"/>
  <c r="F48" s="1"/>
  <c r="C45"/>
  <c r="T45" s="1"/>
  <c r="D45"/>
  <c r="F45" s="1"/>
  <c r="B45"/>
  <c r="S45" s="1"/>
  <c r="A46" a="1"/>
  <c r="A46" s="1"/>
  <c r="R46" s="1"/>
  <c r="A47" a="1"/>
  <c r="A47" s="1"/>
  <c r="R47" s="1"/>
  <c r="A48" a="1"/>
  <c r="A48" s="1"/>
  <c r="R48" s="1"/>
  <c r="A45" a="1"/>
  <c r="A45" s="1"/>
  <c r="R45" s="1"/>
  <c r="B42"/>
  <c r="S42" s="1"/>
  <c r="C42"/>
  <c r="T42" s="1"/>
  <c r="D42"/>
  <c r="F42" s="1"/>
  <c r="B43"/>
  <c r="S43" s="1"/>
  <c r="C43"/>
  <c r="T43" s="1"/>
  <c r="D43"/>
  <c r="F43" s="1"/>
  <c r="B44"/>
  <c r="S44" s="1"/>
  <c r="C44"/>
  <c r="T44" s="1"/>
  <c r="D44"/>
  <c r="F44" s="1"/>
  <c r="C41"/>
  <c r="T41" s="1"/>
  <c r="D41"/>
  <c r="F41" s="1"/>
  <c r="B41"/>
  <c r="S41" s="1"/>
  <c r="A42" a="1"/>
  <c r="A42" s="1"/>
  <c r="R42" s="1"/>
  <c r="A43" a="1"/>
  <c r="A43" s="1"/>
  <c r="R43" s="1"/>
  <c r="A44" a="1"/>
  <c r="A44" s="1"/>
  <c r="R44" s="1"/>
  <c r="A41" a="1"/>
  <c r="A41" s="1"/>
  <c r="R41" s="1"/>
  <c r="B38"/>
  <c r="S38" s="1"/>
  <c r="C38"/>
  <c r="T38" s="1"/>
  <c r="D38"/>
  <c r="F38" s="1"/>
  <c r="B39"/>
  <c r="S39" s="1"/>
  <c r="C39"/>
  <c r="T39" s="1"/>
  <c r="D39"/>
  <c r="F39" s="1"/>
  <c r="B40"/>
  <c r="S40" s="1"/>
  <c r="C40"/>
  <c r="T40" s="1"/>
  <c r="D40"/>
  <c r="F40" s="1"/>
  <c r="C37"/>
  <c r="T37" s="1"/>
  <c r="D37"/>
  <c r="F37" s="1"/>
  <c r="B37"/>
  <c r="S37" s="1"/>
  <c r="A38" a="1"/>
  <c r="A38" s="1"/>
  <c r="R38" s="1"/>
  <c r="A39" a="1"/>
  <c r="A39" s="1"/>
  <c r="R39" s="1"/>
  <c r="A40" a="1"/>
  <c r="A40" s="1"/>
  <c r="R40" s="1"/>
  <c r="A37" a="1"/>
  <c r="A37" s="1"/>
  <c r="R37" s="1"/>
  <c r="B34"/>
  <c r="S34" s="1"/>
  <c r="C34"/>
  <c r="T34" s="1"/>
  <c r="D34"/>
  <c r="F34" s="1"/>
  <c r="B35"/>
  <c r="S35" s="1"/>
  <c r="C35"/>
  <c r="T35" s="1"/>
  <c r="D35"/>
  <c r="F35" s="1"/>
  <c r="B36"/>
  <c r="S36" s="1"/>
  <c r="C36"/>
  <c r="T36" s="1"/>
  <c r="D36"/>
  <c r="F36" s="1"/>
  <c r="C33"/>
  <c r="T33" s="1"/>
  <c r="D33"/>
  <c r="F33" s="1"/>
  <c r="B33"/>
  <c r="S33" s="1"/>
  <c r="A34" a="1"/>
  <c r="A34" s="1"/>
  <c r="R34" s="1"/>
  <c r="A35" a="1"/>
  <c r="A35" s="1"/>
  <c r="R35" s="1"/>
  <c r="A36" a="1"/>
  <c r="A36" s="1"/>
  <c r="R36" s="1"/>
  <c r="A33" a="1"/>
  <c r="A33" s="1"/>
  <c r="R33" s="1"/>
  <c r="B30"/>
  <c r="S30" s="1"/>
  <c r="C30"/>
  <c r="T30" s="1"/>
  <c r="D30"/>
  <c r="F30" s="1"/>
  <c r="B31"/>
  <c r="S31" s="1"/>
  <c r="C31"/>
  <c r="T31" s="1"/>
  <c r="D31"/>
  <c r="F31" s="1"/>
  <c r="B32"/>
  <c r="S32" s="1"/>
  <c r="C32"/>
  <c r="T32" s="1"/>
  <c r="D32"/>
  <c r="F32" s="1"/>
  <c r="C29"/>
  <c r="T29" s="1"/>
  <c r="D29"/>
  <c r="F29" s="1"/>
  <c r="B29"/>
  <c r="S29" s="1"/>
  <c r="A30" a="1"/>
  <c r="A30" s="1"/>
  <c r="R30" s="1"/>
  <c r="A31" a="1"/>
  <c r="A31" s="1"/>
  <c r="R31" s="1"/>
  <c r="A32" a="1"/>
  <c r="A32" s="1"/>
  <c r="R32" s="1"/>
  <c r="A29" a="1"/>
  <c r="A29" s="1"/>
  <c r="R29" s="1"/>
  <c r="B26"/>
  <c r="S26" s="1"/>
  <c r="C26"/>
  <c r="T26" s="1"/>
  <c r="D26"/>
  <c r="F26" s="1"/>
  <c r="B27"/>
  <c r="S27" s="1"/>
  <c r="C27"/>
  <c r="T27" s="1"/>
  <c r="D27"/>
  <c r="F27" s="1"/>
  <c r="B28"/>
  <c r="S28" s="1"/>
  <c r="C28"/>
  <c r="T28" s="1"/>
  <c r="D28"/>
  <c r="F28" s="1"/>
  <c r="C25"/>
  <c r="T25" s="1"/>
  <c r="D25"/>
  <c r="F25" s="1"/>
  <c r="B25"/>
  <c r="S25" s="1"/>
  <c r="A26" a="1"/>
  <c r="A26" s="1"/>
  <c r="R26" s="1"/>
  <c r="A27" a="1"/>
  <c r="A27" s="1"/>
  <c r="R27" s="1"/>
  <c r="A28" a="1"/>
  <c r="A28" s="1"/>
  <c r="R28" s="1"/>
  <c r="A25" a="1"/>
  <c r="A25" s="1"/>
  <c r="R25" s="1"/>
  <c r="B22"/>
  <c r="S22" s="1"/>
  <c r="C22"/>
  <c r="T22" s="1"/>
  <c r="D22"/>
  <c r="F22" s="1"/>
  <c r="B23"/>
  <c r="S23" s="1"/>
  <c r="C23"/>
  <c r="T23" s="1"/>
  <c r="D23"/>
  <c r="F23" s="1"/>
  <c r="B24"/>
  <c r="S24" s="1"/>
  <c r="C24"/>
  <c r="T24" s="1"/>
  <c r="D24"/>
  <c r="F24" s="1"/>
  <c r="C21"/>
  <c r="T21" s="1"/>
  <c r="D21"/>
  <c r="F21" s="1"/>
  <c r="B21"/>
  <c r="S21" s="1"/>
  <c r="A22" a="1"/>
  <c r="A22" s="1"/>
  <c r="R22" s="1"/>
  <c r="A23" a="1"/>
  <c r="A23" s="1"/>
  <c r="R23" s="1"/>
  <c r="A24" a="1"/>
  <c r="A24" s="1"/>
  <c r="R24" s="1"/>
  <c r="A21" a="1"/>
  <c r="A21" s="1"/>
  <c r="R21" s="1"/>
  <c r="B18"/>
  <c r="S18" s="1"/>
  <c r="C18"/>
  <c r="T18" s="1"/>
  <c r="D18"/>
  <c r="F18" s="1"/>
  <c r="B19"/>
  <c r="S19" s="1"/>
  <c r="C19"/>
  <c r="T19" s="1"/>
  <c r="D19"/>
  <c r="F19" s="1"/>
  <c r="B20"/>
  <c r="S20" s="1"/>
  <c r="C20"/>
  <c r="T20" s="1"/>
  <c r="D20"/>
  <c r="F20" s="1"/>
  <c r="C17"/>
  <c r="T17" s="1"/>
  <c r="D17"/>
  <c r="F17" s="1"/>
  <c r="B17"/>
  <c r="S17" s="1"/>
  <c r="A18" a="1"/>
  <c r="A18" s="1"/>
  <c r="R18" s="1"/>
  <c r="A19" a="1"/>
  <c r="A19" s="1"/>
  <c r="R19" s="1"/>
  <c r="A20" a="1"/>
  <c r="A20" s="1"/>
  <c r="R20" s="1"/>
  <c r="A17" a="1"/>
  <c r="A17" s="1"/>
  <c r="R17" s="1"/>
  <c r="B14"/>
  <c r="S14" s="1"/>
  <c r="C14"/>
  <c r="T14" s="1"/>
  <c r="D14"/>
  <c r="F14" s="1"/>
  <c r="B15"/>
  <c r="S15" s="1"/>
  <c r="C15"/>
  <c r="T15" s="1"/>
  <c r="D15"/>
  <c r="F15" s="1"/>
  <c r="B16"/>
  <c r="S16" s="1"/>
  <c r="C16"/>
  <c r="T16" s="1"/>
  <c r="D16"/>
  <c r="F16" s="1"/>
  <c r="C13"/>
  <c r="T13" s="1"/>
  <c r="D13"/>
  <c r="F13" s="1"/>
  <c r="B13"/>
  <c r="S13" s="1"/>
  <c r="A14" a="1"/>
  <c r="A14" s="1"/>
  <c r="R14" s="1"/>
  <c r="A15" a="1"/>
  <c r="A15" s="1"/>
  <c r="R15" s="1"/>
  <c r="A16" a="1"/>
  <c r="A16" s="1"/>
  <c r="R16" s="1"/>
  <c r="A13" a="1"/>
  <c r="A13" s="1"/>
  <c r="R13" s="1"/>
  <c r="B10"/>
  <c r="S10" s="1"/>
  <c r="C10"/>
  <c r="T10" s="1"/>
  <c r="D10"/>
  <c r="F10" s="1"/>
  <c r="B11"/>
  <c r="S11" s="1"/>
  <c r="C11"/>
  <c r="T11" s="1"/>
  <c r="D11"/>
  <c r="F11" s="1"/>
  <c r="B12"/>
  <c r="S12" s="1"/>
  <c r="C12"/>
  <c r="T12" s="1"/>
  <c r="D12"/>
  <c r="F12" s="1"/>
  <c r="C9"/>
  <c r="T9" s="1"/>
  <c r="D9"/>
  <c r="F9" s="1"/>
  <c r="B9"/>
  <c r="S9" s="1"/>
  <c r="A10" a="1"/>
  <c r="A10" s="1"/>
  <c r="R10" s="1"/>
  <c r="A11" a="1"/>
  <c r="A11" s="1"/>
  <c r="R11" s="1"/>
  <c r="A12" a="1"/>
  <c r="A12" s="1"/>
  <c r="R12" s="1"/>
  <c r="A9" a="1"/>
  <c r="A9" s="1"/>
  <c r="R9" s="1"/>
  <c r="B6"/>
  <c r="S6" s="1"/>
  <c r="C6"/>
  <c r="T6" s="1"/>
  <c r="D6"/>
  <c r="F6" s="1"/>
  <c r="B7"/>
  <c r="S7" s="1"/>
  <c r="C7"/>
  <c r="T7" s="1"/>
  <c r="D7"/>
  <c r="F7" s="1"/>
  <c r="B8"/>
  <c r="S8" s="1"/>
  <c r="C8"/>
  <c r="T8" s="1"/>
  <c r="D8"/>
  <c r="F8" s="1"/>
  <c r="C5"/>
  <c r="T5" s="1"/>
  <c r="D5"/>
  <c r="F5" s="1"/>
  <c r="B5"/>
  <c r="S5" s="1"/>
  <c r="A6" a="1"/>
  <c r="A6" s="1"/>
  <c r="R6" s="1"/>
  <c r="A7" a="1"/>
  <c r="A7" s="1"/>
  <c r="R7" s="1"/>
  <c r="A8" a="1"/>
  <c r="A8" s="1"/>
  <c r="R8" s="1"/>
  <c r="A5" a="1"/>
  <c r="A5" s="1"/>
  <c r="R5" s="1"/>
  <c r="B2"/>
  <c r="S2" s="1"/>
  <c r="C2"/>
  <c r="T2" s="1"/>
  <c r="D2"/>
  <c r="F2" s="1"/>
  <c r="B3"/>
  <c r="S3" s="1"/>
  <c r="C3"/>
  <c r="T3" s="1"/>
  <c r="D3"/>
  <c r="F3" s="1"/>
  <c r="B4"/>
  <c r="S4" s="1"/>
  <c r="C4"/>
  <c r="T4" s="1"/>
  <c r="D4"/>
  <c r="F4" s="1"/>
  <c r="C1"/>
  <c r="T1" s="1"/>
  <c r="D1"/>
  <c r="F1" s="1"/>
  <c r="B1"/>
  <c r="S1" s="1"/>
  <c r="A2" a="1"/>
  <c r="A2" s="1"/>
  <c r="R2" s="1"/>
  <c r="A3" a="1"/>
  <c r="A3" s="1"/>
  <c r="R3" s="1"/>
  <c r="A4" a="1"/>
  <c r="A4" s="1"/>
  <c r="R4" s="1"/>
  <c r="A1" a="1"/>
  <c r="A1" s="1"/>
  <c r="R1" s="1"/>
  <c r="Z14" i="4"/>
  <c r="Z14" i="5"/>
  <c r="Z14" i="20"/>
  <c r="Z14" i="6"/>
  <c r="Z14" i="10"/>
  <c r="Z14" i="18"/>
  <c r="Z14" i="19"/>
  <c r="Z14" i="17"/>
  <c r="Z14" i="15"/>
  <c r="Z14" i="16"/>
  <c r="Z14" i="14"/>
  <c r="Z14" i="9"/>
  <c r="Z14" i="13"/>
  <c r="Z14" i="12"/>
  <c r="Z14" i="11"/>
  <c r="Z14" i="8"/>
  <c r="Z14" i="7"/>
  <c r="Z14" i="1"/>
  <c r="AC14" s="1"/>
  <c r="AC14" i="4" s="1"/>
  <c r="AC14" i="5" s="1"/>
  <c r="AC14" i="20" s="1"/>
  <c r="AN12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E5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9"/>
  <c r="CE12" s="1"/>
  <c r="AN11"/>
  <c r="CE11" s="1"/>
  <c r="AN10"/>
  <c r="CE10" s="1"/>
  <c r="AN9"/>
  <c r="CE9" s="1"/>
  <c r="AN8"/>
  <c r="CE8" s="1"/>
  <c r="CE7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8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7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6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5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4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3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2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1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10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CE12" i="9"/>
  <c r="AN12"/>
  <c r="AN11"/>
  <c r="CE11" s="1"/>
  <c r="AN10"/>
  <c r="CE10" s="1"/>
  <c r="AN9"/>
  <c r="CE9" s="1"/>
  <c r="CE8"/>
  <c r="AN8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8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7"/>
  <c r="CE12" s="1"/>
  <c r="AN11"/>
  <c r="CE11" s="1"/>
  <c r="AN10"/>
  <c r="CE10" s="1"/>
  <c r="AN9"/>
  <c r="CE9" s="1"/>
  <c r="AN8"/>
  <c r="CE8" s="1"/>
  <c r="CE7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6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AN12" i="5"/>
  <c r="CE12" s="1"/>
  <c r="AN11"/>
  <c r="CE11" s="1"/>
  <c r="AN10"/>
  <c r="CE10" s="1"/>
  <c r="AN9"/>
  <c r="CE9" s="1"/>
  <c r="AN8"/>
  <c r="CE8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AN7"/>
  <c r="CE7" s="1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AN6"/>
  <c r="CE6" s="1"/>
  <c r="CA5"/>
  <c r="BZ5"/>
  <c r="BY5"/>
  <c r="BX5"/>
  <c r="BW5"/>
  <c r="BV5"/>
  <c r="BU5"/>
  <c r="BT5"/>
  <c r="BS5"/>
  <c r="BR5"/>
  <c r="BQ5"/>
  <c r="BP5"/>
  <c r="BM5"/>
  <c r="BO5" s="1"/>
  <c r="BL5"/>
  <c r="BN5" s="1"/>
  <c r="BK5"/>
  <c r="BJ5"/>
  <c r="AN5"/>
  <c r="CE5" s="1"/>
  <c r="CA4"/>
  <c r="BZ4"/>
  <c r="BY4"/>
  <c r="BX4"/>
  <c r="BW4"/>
  <c r="BV4"/>
  <c r="BU4"/>
  <c r="BT4"/>
  <c r="BS4"/>
  <c r="BR4"/>
  <c r="BQ4"/>
  <c r="BP4"/>
  <c r="BM4"/>
  <c r="BO4" s="1"/>
  <c r="BL4"/>
  <c r="BN4" s="1"/>
  <c r="BK4"/>
  <c r="BJ4"/>
  <c r="AN4"/>
  <c r="CE4" s="1"/>
  <c r="CE5" i="1"/>
  <c r="CE6"/>
  <c r="CE7"/>
  <c r="CE8"/>
  <c r="CE9"/>
  <c r="CE10"/>
  <c r="CE11"/>
  <c r="CE12"/>
  <c r="CE4"/>
  <c r="AN5" i="4"/>
  <c r="CE5" s="1"/>
  <c r="AN6"/>
  <c r="CE6" s="1"/>
  <c r="AN7"/>
  <c r="CE7" s="1"/>
  <c r="AN8"/>
  <c r="CE8" s="1"/>
  <c r="AN9"/>
  <c r="CE9" s="1"/>
  <c r="AN10"/>
  <c r="CE10" s="1"/>
  <c r="AN11"/>
  <c r="CE11" s="1"/>
  <c r="AN12"/>
  <c r="CE12" s="1"/>
  <c r="AN4"/>
  <c r="CE4" s="1"/>
  <c r="CA7"/>
  <c r="BZ7"/>
  <c r="BY7"/>
  <c r="BX7"/>
  <c r="BW7"/>
  <c r="BV7"/>
  <c r="BU7"/>
  <c r="BT7"/>
  <c r="BS7"/>
  <c r="BR7"/>
  <c r="BQ7"/>
  <c r="BP7"/>
  <c r="BM7"/>
  <c r="BO7" s="1"/>
  <c r="BL7"/>
  <c r="BN7" s="1"/>
  <c r="BK7"/>
  <c r="BJ7"/>
  <c r="CA6"/>
  <c r="BZ6"/>
  <c r="BY6"/>
  <c r="BX6"/>
  <c r="BW6"/>
  <c r="BV6"/>
  <c r="BU6"/>
  <c r="BT6"/>
  <c r="BS6"/>
  <c r="BR6"/>
  <c r="BQ6"/>
  <c r="BP6"/>
  <c r="BM6"/>
  <c r="BO6" s="1"/>
  <c r="BL6"/>
  <c r="BN6" s="1"/>
  <c r="BK6"/>
  <c r="BJ6"/>
  <c r="CA5"/>
  <c r="BZ5"/>
  <c r="BY5"/>
  <c r="BX5"/>
  <c r="BW5"/>
  <c r="BV5"/>
  <c r="BU5"/>
  <c r="BT5"/>
  <c r="BS5"/>
  <c r="BR5"/>
  <c r="BQ5"/>
  <c r="BP5"/>
  <c r="BO5"/>
  <c r="BM5"/>
  <c r="BL5"/>
  <c r="BN5" s="1"/>
  <c r="BK5"/>
  <c r="BJ5"/>
  <c r="CA4"/>
  <c r="BZ4"/>
  <c r="BY4"/>
  <c r="BX4"/>
  <c r="BW4"/>
  <c r="BV4"/>
  <c r="BU4"/>
  <c r="BT4"/>
  <c r="BS4"/>
  <c r="BR4"/>
  <c r="BQ4"/>
  <c r="BP4"/>
  <c r="BM4"/>
  <c r="BL4"/>
  <c r="BK4"/>
  <c r="BJ4"/>
  <c r="BG5" i="1"/>
  <c r="BG6"/>
  <c r="BG7"/>
  <c r="BG8"/>
  <c r="BG9"/>
  <c r="BG10"/>
  <c r="BG11"/>
  <c r="BE12"/>
  <c r="BG12"/>
  <c r="BG4"/>
  <c r="BJ5"/>
  <c r="BK5"/>
  <c r="BL5"/>
  <c r="BN5" s="1"/>
  <c r="BM5"/>
  <c r="BP5"/>
  <c r="BQ5"/>
  <c r="BR5"/>
  <c r="BS5"/>
  <c r="BT5"/>
  <c r="BU5"/>
  <c r="BV5"/>
  <c r="BW5"/>
  <c r="BX5"/>
  <c r="BY5"/>
  <c r="BZ5"/>
  <c r="CA5"/>
  <c r="BJ6"/>
  <c r="BK6"/>
  <c r="BL6"/>
  <c r="BN6" s="1"/>
  <c r="BM6"/>
  <c r="BO6" s="1"/>
  <c r="BP6"/>
  <c r="BQ6"/>
  <c r="BR6"/>
  <c r="BS6"/>
  <c r="BT6"/>
  <c r="BU6"/>
  <c r="BV6"/>
  <c r="BW6"/>
  <c r="BX6"/>
  <c r="BY6"/>
  <c r="BZ6"/>
  <c r="CA6"/>
  <c r="BJ7"/>
  <c r="BK7"/>
  <c r="BL7"/>
  <c r="BN7" s="1"/>
  <c r="BM7"/>
  <c r="BP7"/>
  <c r="BQ7"/>
  <c r="BR7"/>
  <c r="BS7"/>
  <c r="BT7"/>
  <c r="BU7"/>
  <c r="BV7"/>
  <c r="BW7"/>
  <c r="BX7"/>
  <c r="BY7"/>
  <c r="BZ7"/>
  <c r="CA7"/>
  <c r="CA4"/>
  <c r="BZ4"/>
  <c r="BE11" s="1"/>
  <c r="BY4"/>
  <c r="BX4"/>
  <c r="BW4"/>
  <c r="BV4"/>
  <c r="BC5" s="1"/>
  <c r="BU4"/>
  <c r="BT4"/>
  <c r="BS4"/>
  <c r="BR4"/>
  <c r="BQ4"/>
  <c r="BP4"/>
  <c r="BM4"/>
  <c r="BO4" s="1"/>
  <c r="BL4"/>
  <c r="BN4" s="1"/>
  <c r="BK4"/>
  <c r="BJ4"/>
  <c r="Q20" i="21" l="1"/>
  <c r="Q45"/>
  <c r="Q40"/>
  <c r="Q50"/>
  <c r="Q26"/>
  <c r="Q10"/>
  <c r="Q2"/>
  <c r="Q51"/>
  <c r="Q27"/>
  <c r="Q28"/>
  <c r="Q61"/>
  <c r="Q48"/>
  <c r="Q69"/>
  <c r="Q56"/>
  <c r="Q49"/>
  <c r="Q29"/>
  <c r="Q13"/>
  <c r="Q5"/>
  <c r="Q54"/>
  <c r="Q18"/>
  <c r="Q37"/>
  <c r="Q8"/>
  <c r="Q57"/>
  <c r="Q62"/>
  <c r="Q16"/>
  <c r="Q42"/>
  <c r="Q4"/>
  <c r="Q70"/>
  <c r="Q24"/>
  <c r="Q58"/>
  <c r="Q12"/>
  <c r="Q21"/>
  <c r="Q1"/>
  <c r="M24"/>
  <c r="M56"/>
  <c r="M22"/>
  <c r="M29"/>
  <c r="M54"/>
  <c r="M61"/>
  <c r="M2"/>
  <c r="M11"/>
  <c r="M31"/>
  <c r="M43"/>
  <c r="M63"/>
  <c r="I70"/>
  <c r="M70" s="1"/>
  <c r="I66"/>
  <c r="M66" s="1"/>
  <c r="I62"/>
  <c r="M62" s="1"/>
  <c r="I58"/>
  <c r="M58" s="1"/>
  <c r="I54"/>
  <c r="I50"/>
  <c r="M50" s="1"/>
  <c r="I46"/>
  <c r="M46" s="1"/>
  <c r="I42"/>
  <c r="M42" s="1"/>
  <c r="I38"/>
  <c r="M38" s="1"/>
  <c r="I34"/>
  <c r="M34" s="1"/>
  <c r="I30"/>
  <c r="M30" s="1"/>
  <c r="I26"/>
  <c r="M26" s="1"/>
  <c r="I22"/>
  <c r="I18"/>
  <c r="M18" s="1"/>
  <c r="I14"/>
  <c r="M14" s="1"/>
  <c r="I10"/>
  <c r="M10" s="1"/>
  <c r="I6"/>
  <c r="M6" s="1"/>
  <c r="I2"/>
  <c r="I71"/>
  <c r="M71" s="1"/>
  <c r="I67"/>
  <c r="M67" s="1"/>
  <c r="I63"/>
  <c r="I59"/>
  <c r="M59" s="1"/>
  <c r="I55"/>
  <c r="M55" s="1"/>
  <c r="I51"/>
  <c r="M51" s="1"/>
  <c r="I47"/>
  <c r="M47" s="1"/>
  <c r="I43"/>
  <c r="I39"/>
  <c r="M39" s="1"/>
  <c r="I35"/>
  <c r="M35" s="1"/>
  <c r="I31"/>
  <c r="I27"/>
  <c r="M27" s="1"/>
  <c r="I23"/>
  <c r="M23" s="1"/>
  <c r="I19"/>
  <c r="M19" s="1"/>
  <c r="I15"/>
  <c r="M15" s="1"/>
  <c r="I11"/>
  <c r="I7"/>
  <c r="M7" s="1"/>
  <c r="I3"/>
  <c r="M3" s="1"/>
  <c r="BE8" i="1"/>
  <c r="I72" i="21"/>
  <c r="M72" s="1"/>
  <c r="I68"/>
  <c r="M68" s="1"/>
  <c r="I64"/>
  <c r="M64" s="1"/>
  <c r="I60"/>
  <c r="M60" s="1"/>
  <c r="I56"/>
  <c r="I52"/>
  <c r="M52" s="1"/>
  <c r="I48"/>
  <c r="M48" s="1"/>
  <c r="I44"/>
  <c r="M44" s="1"/>
  <c r="I40"/>
  <c r="M40" s="1"/>
  <c r="I36"/>
  <c r="M36" s="1"/>
  <c r="I32"/>
  <c r="M32" s="1"/>
  <c r="I28"/>
  <c r="M28" s="1"/>
  <c r="I24"/>
  <c r="I20"/>
  <c r="M20" s="1"/>
  <c r="I16"/>
  <c r="M16" s="1"/>
  <c r="I12"/>
  <c r="M12" s="1"/>
  <c r="I8"/>
  <c r="M8" s="1"/>
  <c r="I4"/>
  <c r="M4" s="1"/>
  <c r="I69"/>
  <c r="M69" s="1"/>
  <c r="I65"/>
  <c r="M65" s="1"/>
  <c r="I61"/>
  <c r="I57"/>
  <c r="M57" s="1"/>
  <c r="I53"/>
  <c r="M53" s="1"/>
  <c r="I49"/>
  <c r="M49" s="1"/>
  <c r="I45"/>
  <c r="M45" s="1"/>
  <c r="I41"/>
  <c r="M41" s="1"/>
  <c r="I37"/>
  <c r="M37" s="1"/>
  <c r="I33"/>
  <c r="M33" s="1"/>
  <c r="I29"/>
  <c r="I25"/>
  <c r="M25" s="1"/>
  <c r="I21"/>
  <c r="M21" s="1"/>
  <c r="I17"/>
  <c r="M17" s="1"/>
  <c r="I13"/>
  <c r="M13" s="1"/>
  <c r="I9"/>
  <c r="M9" s="1"/>
  <c r="I5"/>
  <c r="M5" s="1"/>
  <c r="BO5" i="1"/>
  <c r="AZ12"/>
  <c r="AZ12" i="4" s="1"/>
  <c r="AZ12" i="5" s="1"/>
  <c r="AZ12" i="20" s="1"/>
  <c r="AZ12" i="6" s="1"/>
  <c r="AZ12" i="10" s="1"/>
  <c r="AZ12" i="18" s="1"/>
  <c r="AZ12" i="19" s="1"/>
  <c r="AZ12" i="17" s="1"/>
  <c r="AZ12" i="15" s="1"/>
  <c r="AZ12" i="16" s="1"/>
  <c r="AZ12" i="14" s="1"/>
  <c r="AZ12" i="9" s="1"/>
  <c r="AZ12" i="13" s="1"/>
  <c r="AZ12" i="12" s="1"/>
  <c r="AZ12" i="11" s="1"/>
  <c r="AZ12" i="8" s="1"/>
  <c r="AZ12" i="7" s="1"/>
  <c r="BE5" i="1"/>
  <c r="BE9"/>
  <c r="BE6"/>
  <c r="BE10"/>
  <c r="BE7"/>
  <c r="BE4"/>
  <c r="AZ4"/>
  <c r="BB4"/>
  <c r="BB4" i="4" s="1"/>
  <c r="BB4" i="5" s="1"/>
  <c r="BB4" i="20" s="1"/>
  <c r="BB4" i="6" s="1"/>
  <c r="BB4" i="10" s="1"/>
  <c r="BB4" i="18" s="1"/>
  <c r="BB4" i="19" s="1"/>
  <c r="BB4" i="17" s="1"/>
  <c r="BB4" i="15" s="1"/>
  <c r="BB4" i="16" s="1"/>
  <c r="BB4" i="14" s="1"/>
  <c r="BB4" i="9" s="1"/>
  <c r="BB4" i="13" s="1"/>
  <c r="BB4" i="12" s="1"/>
  <c r="BB4" i="11" s="1"/>
  <c r="BB4" i="8" s="1"/>
  <c r="BB4" i="7" s="1"/>
  <c r="U2" i="22" s="1"/>
  <c r="BA4" i="1"/>
  <c r="AZ5"/>
  <c r="BD5"/>
  <c r="I1" i="21"/>
  <c r="M1" s="1"/>
  <c r="M10" i="22"/>
  <c r="E10"/>
  <c r="M9"/>
  <c r="E9"/>
  <c r="M8"/>
  <c r="E8"/>
  <c r="O7"/>
  <c r="E7"/>
  <c r="O6"/>
  <c r="E6"/>
  <c r="O5"/>
  <c r="E5"/>
  <c r="O4"/>
  <c r="E4"/>
  <c r="O3"/>
  <c r="G3"/>
  <c r="O2"/>
  <c r="G2"/>
  <c r="P9"/>
  <c r="P22" i="21"/>
  <c r="J22" s="1"/>
  <c r="P54"/>
  <c r="J54" s="1"/>
  <c r="N29"/>
  <c r="G29" s="1"/>
  <c r="N2" i="22"/>
  <c r="N10"/>
  <c r="F10"/>
  <c r="N9"/>
  <c r="F9"/>
  <c r="P8"/>
  <c r="F8"/>
  <c r="P7"/>
  <c r="F7"/>
  <c r="P6"/>
  <c r="F6"/>
  <c r="P5"/>
  <c r="F5"/>
  <c r="P4"/>
  <c r="H4"/>
  <c r="P3"/>
  <c r="H3"/>
  <c r="P2"/>
  <c r="H2"/>
  <c r="N8"/>
  <c r="P11" i="21"/>
  <c r="J11" s="1"/>
  <c r="O22"/>
  <c r="H22" s="1"/>
  <c r="P43"/>
  <c r="J43" s="1"/>
  <c r="O54"/>
  <c r="H54" s="1"/>
  <c r="D10" i="22"/>
  <c r="D5"/>
  <c r="F2"/>
  <c r="O10"/>
  <c r="G10"/>
  <c r="O9"/>
  <c r="G9"/>
  <c r="Q8"/>
  <c r="G8"/>
  <c r="Q7"/>
  <c r="G7"/>
  <c r="Q6"/>
  <c r="G6"/>
  <c r="Q5"/>
  <c r="G5"/>
  <c r="Q4"/>
  <c r="I4"/>
  <c r="Q3"/>
  <c r="I3"/>
  <c r="Q2"/>
  <c r="I2"/>
  <c r="L7"/>
  <c r="O11" i="21"/>
  <c r="H11" s="1"/>
  <c r="N22"/>
  <c r="G22" s="1"/>
  <c r="P24"/>
  <c r="J24" s="1"/>
  <c r="O43"/>
  <c r="H43" s="1"/>
  <c r="N54"/>
  <c r="G54" s="1"/>
  <c r="P56"/>
  <c r="J56" s="1"/>
  <c r="N61"/>
  <c r="G61" s="1"/>
  <c r="D9" i="22"/>
  <c r="D4"/>
  <c r="P10"/>
  <c r="H10"/>
  <c r="R9"/>
  <c r="H9"/>
  <c r="R8"/>
  <c r="H8"/>
  <c r="R7"/>
  <c r="H7"/>
  <c r="R6"/>
  <c r="H6"/>
  <c r="R5"/>
  <c r="J5"/>
  <c r="R4"/>
  <c r="J4"/>
  <c r="R3"/>
  <c r="J3"/>
  <c r="R2"/>
  <c r="J2"/>
  <c r="J6"/>
  <c r="N11" i="21"/>
  <c r="G11" s="1"/>
  <c r="O24"/>
  <c r="H24" s="1"/>
  <c r="P29"/>
  <c r="J29" s="1"/>
  <c r="N43"/>
  <c r="G43" s="1"/>
  <c r="O56"/>
  <c r="H56" s="1"/>
  <c r="P61"/>
  <c r="J61" s="1"/>
  <c r="P63"/>
  <c r="J63" s="1"/>
  <c r="F3" i="22"/>
  <c r="Q10"/>
  <c r="I10"/>
  <c r="S9"/>
  <c r="I9"/>
  <c r="S8"/>
  <c r="I8"/>
  <c r="S7"/>
  <c r="I7"/>
  <c r="S6"/>
  <c r="I6"/>
  <c r="S5"/>
  <c r="K5"/>
  <c r="S4"/>
  <c r="K4"/>
  <c r="S3"/>
  <c r="K3"/>
  <c r="S2"/>
  <c r="K2"/>
  <c r="H5"/>
  <c r="B2"/>
  <c r="P2" i="21"/>
  <c r="J2" s="1"/>
  <c r="N24"/>
  <c r="G24" s="1"/>
  <c r="O29"/>
  <c r="H29" s="1"/>
  <c r="N56"/>
  <c r="G56" s="1"/>
  <c r="O61"/>
  <c r="H61" s="1"/>
  <c r="L10" i="22"/>
  <c r="N4"/>
  <c r="R10"/>
  <c r="N31" i="21"/>
  <c r="G31" s="1"/>
  <c r="N63"/>
  <c r="G63" s="1"/>
  <c r="J10" i="22"/>
  <c r="B10"/>
  <c r="J9"/>
  <c r="B9"/>
  <c r="J8"/>
  <c r="B8"/>
  <c r="J7"/>
  <c r="B7"/>
  <c r="L6"/>
  <c r="B6"/>
  <c r="L5"/>
  <c r="B5"/>
  <c r="L4"/>
  <c r="B4"/>
  <c r="L3"/>
  <c r="B3"/>
  <c r="L2"/>
  <c r="F4"/>
  <c r="E2"/>
  <c r="O2" i="21"/>
  <c r="H2" s="1"/>
  <c r="P31"/>
  <c r="J31" s="1"/>
  <c r="N7" i="22"/>
  <c r="K10"/>
  <c r="C10"/>
  <c r="K9"/>
  <c r="C9"/>
  <c r="K8"/>
  <c r="C8"/>
  <c r="K7"/>
  <c r="C7"/>
  <c r="M6"/>
  <c r="C6"/>
  <c r="M5"/>
  <c r="C5"/>
  <c r="M4"/>
  <c r="C4"/>
  <c r="M3"/>
  <c r="C3"/>
  <c r="M2"/>
  <c r="D3"/>
  <c r="D2"/>
  <c r="N2" i="21"/>
  <c r="G2" s="1"/>
  <c r="O31"/>
  <c r="H31" s="1"/>
  <c r="O63"/>
  <c r="H63" s="1"/>
  <c r="L9" i="22"/>
  <c r="L8"/>
  <c r="D8"/>
  <c r="D7"/>
  <c r="N6"/>
  <c r="D6"/>
  <c r="N5"/>
  <c r="N3"/>
  <c r="AC14" i="6"/>
  <c r="AC14" i="10" s="1"/>
  <c r="AC14" i="18" s="1"/>
  <c r="AC14" i="19" s="1"/>
  <c r="AC14" i="17" s="1"/>
  <c r="AC14" i="15" s="1"/>
  <c r="AC14" i="16" s="1"/>
  <c r="AC14" i="14" s="1"/>
  <c r="AC14" i="9" s="1"/>
  <c r="AC14" i="13" s="1"/>
  <c r="AC14" i="12" s="1"/>
  <c r="AC14" i="11" s="1"/>
  <c r="AC14" i="8" s="1"/>
  <c r="AC14" i="7" s="1"/>
  <c r="AZ9" i="1"/>
  <c r="AZ8"/>
  <c r="AZ7"/>
  <c r="AZ7" i="4" s="1"/>
  <c r="AZ7" i="5" s="1"/>
  <c r="AZ7" i="20" s="1"/>
  <c r="AZ7" i="6" s="1"/>
  <c r="AZ7" i="10" s="1"/>
  <c r="AZ7" i="18" s="1"/>
  <c r="AZ7" i="19" s="1"/>
  <c r="AZ7" i="17" s="1"/>
  <c r="AZ7" i="15" s="1"/>
  <c r="AZ7" i="16" s="1"/>
  <c r="AZ7" i="14" s="1"/>
  <c r="AZ7" i="9" s="1"/>
  <c r="AZ7" i="13" s="1"/>
  <c r="AZ7" i="12" s="1"/>
  <c r="AZ7" i="11" s="1"/>
  <c r="AZ7" i="8" s="1"/>
  <c r="AZ7" i="7" s="1"/>
  <c r="AZ6" i="1"/>
  <c r="AZ10"/>
  <c r="AZ10" i="4" s="1"/>
  <c r="AZ10" i="5" s="1"/>
  <c r="AZ10" i="20" s="1"/>
  <c r="AZ10" i="6" s="1"/>
  <c r="AZ10" i="10" s="1"/>
  <c r="AZ10" i="18" s="1"/>
  <c r="AZ10" i="19" s="1"/>
  <c r="AZ10" i="17" s="1"/>
  <c r="AZ10" i="15" s="1"/>
  <c r="AZ10" i="16" s="1"/>
  <c r="AZ10" i="14" s="1"/>
  <c r="AZ10" i="9" s="1"/>
  <c r="AZ10" i="13" s="1"/>
  <c r="AZ10" i="12" s="1"/>
  <c r="AZ10" i="11" s="1"/>
  <c r="AZ10" i="8" s="1"/>
  <c r="AZ10" i="7" s="1"/>
  <c r="BD4" i="1"/>
  <c r="BA12"/>
  <c r="BA11"/>
  <c r="BA11" i="4" s="1"/>
  <c r="BA11" i="5" s="1"/>
  <c r="BA11" i="20" s="1"/>
  <c r="BA11" i="6" s="1"/>
  <c r="BA11" i="10" s="1"/>
  <c r="BA11" i="18" s="1"/>
  <c r="BA11" i="19" s="1"/>
  <c r="BA11" i="17" s="1"/>
  <c r="BA11" i="15" s="1"/>
  <c r="BA11" i="16" s="1"/>
  <c r="BA11" i="14" s="1"/>
  <c r="BA11" i="9" s="1"/>
  <c r="BA11" i="13" s="1"/>
  <c r="BA11" i="12" s="1"/>
  <c r="BA11" i="11" s="1"/>
  <c r="BA11" i="8" s="1"/>
  <c r="BA11" i="7" s="1"/>
  <c r="T9" i="22" s="1"/>
  <c r="BA10" i="1"/>
  <c r="BA9"/>
  <c r="BA8"/>
  <c r="BA8" i="4" s="1"/>
  <c r="BA8" i="5" s="1"/>
  <c r="BA8" i="20" s="1"/>
  <c r="BA8" i="6" s="1"/>
  <c r="BA8" i="10" s="1"/>
  <c r="BA8" i="18" s="1"/>
  <c r="BA8" i="19" s="1"/>
  <c r="BA8" i="17" s="1"/>
  <c r="BA8" i="15" s="1"/>
  <c r="BA8" i="16" s="1"/>
  <c r="BA8" i="14" s="1"/>
  <c r="BA8" i="9" s="1"/>
  <c r="BA8" i="13" s="1"/>
  <c r="BA8" i="12" s="1"/>
  <c r="BA8" i="11" s="1"/>
  <c r="BA8" i="8" s="1"/>
  <c r="BA8" i="7" s="1"/>
  <c r="T6" i="22" s="1"/>
  <c r="BA7" i="1"/>
  <c r="BA6"/>
  <c r="BA6" i="4" s="1"/>
  <c r="BA6" i="5" s="1"/>
  <c r="BA6" i="20" s="1"/>
  <c r="BA6" i="6" s="1"/>
  <c r="BA6" i="10" s="1"/>
  <c r="BA6" i="18" s="1"/>
  <c r="BA6" i="19" s="1"/>
  <c r="BA6" i="17" s="1"/>
  <c r="BA6" i="15" s="1"/>
  <c r="BA6" i="16" s="1"/>
  <c r="BA6" i="14" s="1"/>
  <c r="BA6" i="9" s="1"/>
  <c r="BA6" i="13" s="1"/>
  <c r="BA6" i="12" s="1"/>
  <c r="BA6" i="11" s="1"/>
  <c r="BA6" i="8" s="1"/>
  <c r="BA6" i="7" s="1"/>
  <c r="T4" i="22" s="1"/>
  <c r="BA5" i="1"/>
  <c r="BO7"/>
  <c r="AY7" s="1"/>
  <c r="BC4"/>
  <c r="BB12"/>
  <c r="BB11"/>
  <c r="BB10"/>
  <c r="BB10" i="4" s="1"/>
  <c r="BB10" i="5" s="1"/>
  <c r="BB10" i="20" s="1"/>
  <c r="BB10" i="6" s="1"/>
  <c r="BB10" i="10" s="1"/>
  <c r="BB10" i="18" s="1"/>
  <c r="BB10" i="19" s="1"/>
  <c r="BB10" i="17" s="1"/>
  <c r="BB10" i="15" s="1"/>
  <c r="BB10" i="16" s="1"/>
  <c r="BB10" i="14" s="1"/>
  <c r="BB10" i="9" s="1"/>
  <c r="BB10" i="13" s="1"/>
  <c r="BB10" i="12" s="1"/>
  <c r="BB10" i="11" s="1"/>
  <c r="BB10" i="8" s="1"/>
  <c r="BB10" i="7" s="1"/>
  <c r="U8" i="22" s="1"/>
  <c r="BB9" i="1"/>
  <c r="BB8"/>
  <c r="BB8" i="4" s="1"/>
  <c r="BB8" i="5" s="1"/>
  <c r="BB8" i="20" s="1"/>
  <c r="BB8" i="6" s="1"/>
  <c r="BB8" i="10" s="1"/>
  <c r="BB8" i="18" s="1"/>
  <c r="BB8" i="19" s="1"/>
  <c r="BB8" i="17" s="1"/>
  <c r="BB8" i="15" s="1"/>
  <c r="BB8" i="16" s="1"/>
  <c r="BB8" i="14" s="1"/>
  <c r="BB8" i="9" s="1"/>
  <c r="BB8" i="13" s="1"/>
  <c r="BB8" i="12" s="1"/>
  <c r="BB8" i="11" s="1"/>
  <c r="BB8" i="8" s="1"/>
  <c r="BB8" i="7" s="1"/>
  <c r="U6" i="22" s="1"/>
  <c r="BB7" i="1"/>
  <c r="BB6"/>
  <c r="BB5"/>
  <c r="BB5" i="4" s="1"/>
  <c r="BB5" i="5" s="1"/>
  <c r="BB5" i="20" s="1"/>
  <c r="BB5" i="6" s="1"/>
  <c r="BB5" i="10" s="1"/>
  <c r="BB5" i="18" s="1"/>
  <c r="BB5" i="19" s="1"/>
  <c r="BB5" i="17" s="1"/>
  <c r="BB5" i="15" s="1"/>
  <c r="BB5" i="16" s="1"/>
  <c r="BB5" i="14" s="1"/>
  <c r="BB5" i="9" s="1"/>
  <c r="BB5" i="13" s="1"/>
  <c r="BB5" i="12" s="1"/>
  <c r="BB5" i="11" s="1"/>
  <c r="BB5" i="8" s="1"/>
  <c r="BB5" i="7" s="1"/>
  <c r="U3" i="22" s="1"/>
  <c r="AZ11" i="1"/>
  <c r="AZ11" i="4" s="1"/>
  <c r="AZ11" i="5" s="1"/>
  <c r="AZ11" i="20" s="1"/>
  <c r="AZ11" i="6" s="1"/>
  <c r="AZ11" i="10" s="1"/>
  <c r="AZ11" i="18" s="1"/>
  <c r="AZ11" i="19" s="1"/>
  <c r="AZ11" i="17" s="1"/>
  <c r="AZ11" i="15" s="1"/>
  <c r="AZ11" i="16" s="1"/>
  <c r="AZ11" i="14" s="1"/>
  <c r="AZ11" i="9" s="1"/>
  <c r="AZ11" i="13" s="1"/>
  <c r="AZ11" i="12" s="1"/>
  <c r="AZ11" i="11" s="1"/>
  <c r="AZ11" i="8" s="1"/>
  <c r="AZ11" i="7" s="1"/>
  <c r="BC12" i="1"/>
  <c r="BC11"/>
  <c r="BC11" i="4" s="1"/>
  <c r="BC11" i="5" s="1"/>
  <c r="BC11" i="20" s="1"/>
  <c r="BC11" i="6" s="1"/>
  <c r="BC11" i="10" s="1"/>
  <c r="BC11" i="18" s="1"/>
  <c r="BC11" i="19" s="1"/>
  <c r="BC11" i="17" s="1"/>
  <c r="BC11" i="15" s="1"/>
  <c r="BC11" i="16" s="1"/>
  <c r="BC11" i="14" s="1"/>
  <c r="BC11" i="9" s="1"/>
  <c r="BC11" i="13" s="1"/>
  <c r="BC11" i="12" s="1"/>
  <c r="BC11" i="11" s="1"/>
  <c r="BC11" i="8" s="1"/>
  <c r="BC11" i="7" s="1"/>
  <c r="V9" i="22" s="1"/>
  <c r="BC10" i="1"/>
  <c r="BC10" i="4" s="1"/>
  <c r="BC10" i="5" s="1"/>
  <c r="BC10" i="20" s="1"/>
  <c r="BC10" i="6" s="1"/>
  <c r="BC10" i="10" s="1"/>
  <c r="BC10" i="18" s="1"/>
  <c r="BC10" i="19" s="1"/>
  <c r="BC10" i="17" s="1"/>
  <c r="BC10" i="15" s="1"/>
  <c r="BC10" i="16" s="1"/>
  <c r="BC10" i="14" s="1"/>
  <c r="BC10" i="9" s="1"/>
  <c r="BC10" i="13" s="1"/>
  <c r="BC10" i="12" s="1"/>
  <c r="BC10" i="11" s="1"/>
  <c r="BC10" i="8" s="1"/>
  <c r="BC10" i="7" s="1"/>
  <c r="V8" i="22" s="1"/>
  <c r="BC9" i="1"/>
  <c r="BC9" i="4" s="1"/>
  <c r="BC9" i="5" s="1"/>
  <c r="BC9" i="20" s="1"/>
  <c r="BC9" i="6" s="1"/>
  <c r="BC9" i="10" s="1"/>
  <c r="BC9" i="18" s="1"/>
  <c r="BC9" i="19" s="1"/>
  <c r="BC9" i="17" s="1"/>
  <c r="BC9" i="15" s="1"/>
  <c r="BC9" i="16" s="1"/>
  <c r="BC9" i="14" s="1"/>
  <c r="BC9" i="9" s="1"/>
  <c r="BC9" i="13" s="1"/>
  <c r="BC9" i="12" s="1"/>
  <c r="BC9" i="11" s="1"/>
  <c r="BC9" i="8" s="1"/>
  <c r="BC9" i="7" s="1"/>
  <c r="V7" i="22" s="1"/>
  <c r="BC8" i="1"/>
  <c r="BC7"/>
  <c r="BC7" i="4" s="1"/>
  <c r="BC7" i="5" s="1"/>
  <c r="BC7" i="20" s="1"/>
  <c r="BC7" i="6" s="1"/>
  <c r="BC7" i="10" s="1"/>
  <c r="BC7" i="18" s="1"/>
  <c r="BC7" i="19" s="1"/>
  <c r="BC7" i="17" s="1"/>
  <c r="BC7" i="15" s="1"/>
  <c r="BC7" i="16" s="1"/>
  <c r="BC7" i="14" s="1"/>
  <c r="BC7" i="9" s="1"/>
  <c r="BC7" i="13" s="1"/>
  <c r="BC7" i="12" s="1"/>
  <c r="BC7" i="11" s="1"/>
  <c r="BC7" i="8" s="1"/>
  <c r="BC7" i="7" s="1"/>
  <c r="V5" i="22" s="1"/>
  <c r="BC6" i="1"/>
  <c r="BC6" i="4" s="1"/>
  <c r="BC6" i="5" s="1"/>
  <c r="BC6" i="20" s="1"/>
  <c r="BC6" i="6" s="1"/>
  <c r="BC6" i="10" s="1"/>
  <c r="BC6" i="18" s="1"/>
  <c r="BC6" i="19" s="1"/>
  <c r="BC6" i="17" s="1"/>
  <c r="BC6" i="15" s="1"/>
  <c r="BC6" i="16" s="1"/>
  <c r="BC6" i="14" s="1"/>
  <c r="BC6" i="9" s="1"/>
  <c r="BC6" i="13" s="1"/>
  <c r="BC6" i="12" s="1"/>
  <c r="BC6" i="11" s="1"/>
  <c r="BC6" i="8" s="1"/>
  <c r="BC6" i="7" s="1"/>
  <c r="V4" i="22" s="1"/>
  <c r="BD12" i="1"/>
  <c r="BD12" i="4" s="1"/>
  <c r="BD12" i="5" s="1"/>
  <c r="BD11" i="1"/>
  <c r="BD10"/>
  <c r="BF10" s="1"/>
  <c r="BD9"/>
  <c r="BD9" i="4" s="1"/>
  <c r="BD9" i="5" s="1"/>
  <c r="BD8" i="1"/>
  <c r="BF8" s="1"/>
  <c r="BD7"/>
  <c r="BD6"/>
  <c r="BD6" i="4" s="1"/>
  <c r="BD6" i="5" s="1"/>
  <c r="BF5" i="1"/>
  <c r="BG8" i="4"/>
  <c r="BG8" i="5" s="1"/>
  <c r="BG8" i="20" s="1"/>
  <c r="BG8" i="6" s="1"/>
  <c r="BG8" i="10" s="1"/>
  <c r="BG8" i="18" s="1"/>
  <c r="BG8" i="19" s="1"/>
  <c r="BG8" i="17" s="1"/>
  <c r="BG8" i="15" s="1"/>
  <c r="BG8" i="16" s="1"/>
  <c r="BG8" i="14" s="1"/>
  <c r="BG8" i="9" s="1"/>
  <c r="BG8" i="13" s="1"/>
  <c r="BG8" i="12" s="1"/>
  <c r="BG8" i="11" s="1"/>
  <c r="BG8" i="8" s="1"/>
  <c r="BG8" i="7" s="1"/>
  <c r="BE5" i="4"/>
  <c r="BE5" i="5" s="1"/>
  <c r="BE5" i="20" s="1"/>
  <c r="BE5" i="6" s="1"/>
  <c r="BE5" i="10" s="1"/>
  <c r="BE5" i="18" s="1"/>
  <c r="BE5" i="19" s="1"/>
  <c r="BE5" i="17" s="1"/>
  <c r="BE5" i="15" s="1"/>
  <c r="BE5" i="16" s="1"/>
  <c r="BE5" i="14" s="1"/>
  <c r="BE5" i="9" s="1"/>
  <c r="BE5" i="13" s="1"/>
  <c r="BE5" i="12" s="1"/>
  <c r="BE5" i="11" s="1"/>
  <c r="BE5" i="8" s="1"/>
  <c r="BE5" i="7" s="1"/>
  <c r="I3" i="23" s="1"/>
  <c r="AZ5" i="4"/>
  <c r="AZ5" i="5" s="1"/>
  <c r="AZ5" i="20" s="1"/>
  <c r="AZ5" i="6" s="1"/>
  <c r="AZ5" i="10" s="1"/>
  <c r="AZ5" i="18" s="1"/>
  <c r="AZ5" i="19" s="1"/>
  <c r="AZ5" i="17" s="1"/>
  <c r="AZ5" i="15" s="1"/>
  <c r="AZ5" i="16" s="1"/>
  <c r="AZ5" i="14" s="1"/>
  <c r="AZ5" i="9" s="1"/>
  <c r="AZ5" i="13" s="1"/>
  <c r="AZ5" i="12" s="1"/>
  <c r="AZ5" i="11" s="1"/>
  <c r="AZ5" i="8" s="1"/>
  <c r="AZ5" i="7" s="1"/>
  <c r="BD5" i="4"/>
  <c r="BD5" i="5" s="1"/>
  <c r="BE10" i="4"/>
  <c r="BE10" i="5" s="1"/>
  <c r="BE10" i="20" s="1"/>
  <c r="BE10" i="6" s="1"/>
  <c r="BE10" i="10" s="1"/>
  <c r="BE10" i="18" s="1"/>
  <c r="BE10" i="19" s="1"/>
  <c r="BE10" i="17" s="1"/>
  <c r="BE10" i="15" s="1"/>
  <c r="BE10" i="16" s="1"/>
  <c r="BE10" i="14" s="1"/>
  <c r="BE10" i="9" s="1"/>
  <c r="BE10" i="13" s="1"/>
  <c r="BE10" i="12" s="1"/>
  <c r="BE10" i="11" s="1"/>
  <c r="BE10" i="8" s="1"/>
  <c r="BE10" i="7" s="1"/>
  <c r="I8" i="23" s="1"/>
  <c r="BA5" i="4"/>
  <c r="BA5" i="5" s="1"/>
  <c r="BA5" i="20" s="1"/>
  <c r="BA5" i="6" s="1"/>
  <c r="BA5" i="10" s="1"/>
  <c r="BA5" i="18" s="1"/>
  <c r="BA5" i="19" s="1"/>
  <c r="BA5" i="17" s="1"/>
  <c r="BA5" i="15" s="1"/>
  <c r="BA5" i="16" s="1"/>
  <c r="BA5" i="14" s="1"/>
  <c r="BA5" i="9" s="1"/>
  <c r="BA5" i="13" s="1"/>
  <c r="BA5" i="12" s="1"/>
  <c r="BA5" i="11" s="1"/>
  <c r="BA5" i="8" s="1"/>
  <c r="BA5" i="7" s="1"/>
  <c r="T3" i="22" s="1"/>
  <c r="BO4" i="4"/>
  <c r="BG9"/>
  <c r="BG9" i="5" s="1"/>
  <c r="BG9" i="20" s="1"/>
  <c r="BG9" i="6" s="1"/>
  <c r="BG9" i="10" s="1"/>
  <c r="BG9" i="18" s="1"/>
  <c r="BG9" i="19" s="1"/>
  <c r="BG9" i="17" s="1"/>
  <c r="BG9" i="15" s="1"/>
  <c r="BG9" i="16" s="1"/>
  <c r="BG9" i="14" s="1"/>
  <c r="BG9" i="9" s="1"/>
  <c r="BG9" i="13" s="1"/>
  <c r="BG9" i="12" s="1"/>
  <c r="BG9" i="11" s="1"/>
  <c r="BG9" i="8" s="1"/>
  <c r="BG9" i="7" s="1"/>
  <c r="BG10" i="4"/>
  <c r="BG10" i="5" s="1"/>
  <c r="BG10" i="20" s="1"/>
  <c r="BG10" i="6" s="1"/>
  <c r="BG10" i="10" s="1"/>
  <c r="BG10" i="18" s="1"/>
  <c r="BG10" i="19" s="1"/>
  <c r="BG10" i="17" s="1"/>
  <c r="BG10" i="15" s="1"/>
  <c r="BG10" i="16" s="1"/>
  <c r="BG10" i="14" s="1"/>
  <c r="BG10" i="9" s="1"/>
  <c r="BG10" i="13" s="1"/>
  <c r="BG10" i="12" s="1"/>
  <c r="BG10" i="11" s="1"/>
  <c r="BG10" i="8" s="1"/>
  <c r="BG10" i="7" s="1"/>
  <c r="BG11" i="4"/>
  <c r="BG11" i="5" s="1"/>
  <c r="BG11" i="20" s="1"/>
  <c r="BG11" i="6" s="1"/>
  <c r="BG11" i="10" s="1"/>
  <c r="BG11" i="18" s="1"/>
  <c r="BG11" i="19" s="1"/>
  <c r="BG11" i="17" s="1"/>
  <c r="BG11" i="15" s="1"/>
  <c r="BG11" i="16" s="1"/>
  <c r="BG11" i="14" s="1"/>
  <c r="BG11" i="9" s="1"/>
  <c r="BG11" i="13" s="1"/>
  <c r="BG11" i="12" s="1"/>
  <c r="BG11" i="11" s="1"/>
  <c r="BG11" i="8" s="1"/>
  <c r="BG11" i="7" s="1"/>
  <c r="BG12" i="4"/>
  <c r="BG12" i="5" s="1"/>
  <c r="BG12" i="20" s="1"/>
  <c r="BG12" i="6" s="1"/>
  <c r="BG12" i="10" s="1"/>
  <c r="BG12" i="18" s="1"/>
  <c r="BG12" i="19" s="1"/>
  <c r="BG12" i="17" s="1"/>
  <c r="BG12" i="15" s="1"/>
  <c r="BG12" i="16" s="1"/>
  <c r="BG12" i="14" s="1"/>
  <c r="BG12" i="9" s="1"/>
  <c r="BG12" i="13" s="1"/>
  <c r="BG12" i="12" s="1"/>
  <c r="BG12" i="11" s="1"/>
  <c r="BG12" i="8" s="1"/>
  <c r="BG12" i="7" s="1"/>
  <c r="BG5" i="4"/>
  <c r="BG5" i="5" s="1"/>
  <c r="BG5" i="20" s="1"/>
  <c r="BG5" i="6" s="1"/>
  <c r="BG5" i="10" s="1"/>
  <c r="BG5" i="18" s="1"/>
  <c r="BG5" i="19" s="1"/>
  <c r="BG5" i="17" s="1"/>
  <c r="BG5" i="15" s="1"/>
  <c r="BG5" i="16" s="1"/>
  <c r="BG5" i="14" s="1"/>
  <c r="BG5" i="9" s="1"/>
  <c r="BG5" i="13" s="1"/>
  <c r="BG5" i="12" s="1"/>
  <c r="BG5" i="11" s="1"/>
  <c r="BG5" i="8" s="1"/>
  <c r="BG5" i="7" s="1"/>
  <c r="BN4" i="4"/>
  <c r="BG6"/>
  <c r="BG6" i="5" s="1"/>
  <c r="BG6" i="20" s="1"/>
  <c r="BG6" i="6" s="1"/>
  <c r="BG6" i="10" s="1"/>
  <c r="BG6" i="18" s="1"/>
  <c r="BG6" i="19" s="1"/>
  <c r="BG6" i="17" s="1"/>
  <c r="BG6" i="15" s="1"/>
  <c r="BG6" i="16" s="1"/>
  <c r="BG6" i="14" s="1"/>
  <c r="BG6" i="9" s="1"/>
  <c r="BG6" i="13" s="1"/>
  <c r="BG6" i="12" s="1"/>
  <c r="BG6" i="11" s="1"/>
  <c r="BG6" i="8" s="1"/>
  <c r="BG6" i="7" s="1"/>
  <c r="BG7" i="4"/>
  <c r="BG7" i="5" s="1"/>
  <c r="BG7" i="20" s="1"/>
  <c r="BG7" i="6" s="1"/>
  <c r="BG7" i="10" s="1"/>
  <c r="BG7" i="18" s="1"/>
  <c r="BG7" i="19" s="1"/>
  <c r="BG7" i="17" s="1"/>
  <c r="BG7" i="15" s="1"/>
  <c r="BG7" i="16" s="1"/>
  <c r="BG7" i="14" s="1"/>
  <c r="BG7" i="9" s="1"/>
  <c r="BG7" i="13" s="1"/>
  <c r="BG7" i="12" s="1"/>
  <c r="BG7" i="11" s="1"/>
  <c r="BG7" i="8" s="1"/>
  <c r="BG7" i="7" s="1"/>
  <c r="BE11" i="4"/>
  <c r="BE11" i="5" s="1"/>
  <c r="BE11" i="20" s="1"/>
  <c r="BE11" i="6" s="1"/>
  <c r="BE11" i="10" s="1"/>
  <c r="BE11" i="18" s="1"/>
  <c r="BE11" i="19" s="1"/>
  <c r="BE11" i="17" s="1"/>
  <c r="BE11" i="15" s="1"/>
  <c r="BE11" i="16" s="1"/>
  <c r="BE11" i="14" s="1"/>
  <c r="BE11" i="9" s="1"/>
  <c r="BE11" i="13" s="1"/>
  <c r="BE11" i="12" s="1"/>
  <c r="BE11" i="11" s="1"/>
  <c r="BE11" i="8" s="1"/>
  <c r="BE11" i="7" s="1"/>
  <c r="I9" i="23" s="1"/>
  <c r="BC8" i="4"/>
  <c r="BC8" i="5" s="1"/>
  <c r="BC8" i="20" s="1"/>
  <c r="BC8" i="6" s="1"/>
  <c r="BC8" i="10" s="1"/>
  <c r="BC8" i="18" s="1"/>
  <c r="BC8" i="19" s="1"/>
  <c r="BC8" i="17" s="1"/>
  <c r="BC8" i="15" s="1"/>
  <c r="BC8" i="16" s="1"/>
  <c r="BC8" i="14" s="1"/>
  <c r="BC8" i="9" s="1"/>
  <c r="BC8" i="13" s="1"/>
  <c r="BC8" i="12" s="1"/>
  <c r="BC8" i="11" s="1"/>
  <c r="BC8" i="8" s="1"/>
  <c r="BC8" i="7" s="1"/>
  <c r="V6" i="22" s="1"/>
  <c r="BC12" i="4"/>
  <c r="BC12" i="5" s="1"/>
  <c r="BC12" i="20" s="1"/>
  <c r="BC12" i="6" s="1"/>
  <c r="BC12" i="10" s="1"/>
  <c r="BC12" i="18" s="1"/>
  <c r="BC12" i="19" s="1"/>
  <c r="BC12" i="17" s="1"/>
  <c r="BC12" i="15" s="1"/>
  <c r="BC12" i="16" s="1"/>
  <c r="BC12" i="14" s="1"/>
  <c r="BC12" i="9" s="1"/>
  <c r="BC12" i="13" s="1"/>
  <c r="BC12" i="12" s="1"/>
  <c r="BC12" i="11" s="1"/>
  <c r="BC12" i="8" s="1"/>
  <c r="BC12" i="7" s="1"/>
  <c r="V10" i="22" s="1"/>
  <c r="BE12" i="4"/>
  <c r="BE12" i="5" s="1"/>
  <c r="BE12" i="20" s="1"/>
  <c r="BE12" i="6" s="1"/>
  <c r="BE12" i="10" s="1"/>
  <c r="BE12" i="18" s="1"/>
  <c r="BE12" i="19" s="1"/>
  <c r="BE12" i="17" s="1"/>
  <c r="BE12" i="15" s="1"/>
  <c r="BE12" i="16" s="1"/>
  <c r="BE12" i="14" s="1"/>
  <c r="BE12" i="9" s="1"/>
  <c r="BE12" i="13" s="1"/>
  <c r="BE12" i="12" s="1"/>
  <c r="BE12" i="11" s="1"/>
  <c r="BE12" i="8" s="1"/>
  <c r="BE12" i="7" s="1"/>
  <c r="I10" i="23" s="1"/>
  <c r="BC5" i="4"/>
  <c r="BC5" i="5" s="1"/>
  <c r="BC5" i="20" s="1"/>
  <c r="BC5" i="6" s="1"/>
  <c r="BC5" i="10" s="1"/>
  <c r="BC5" i="18" s="1"/>
  <c r="BC5" i="19" s="1"/>
  <c r="BC5" i="17" s="1"/>
  <c r="BC5" i="15" s="1"/>
  <c r="BC5" i="16" s="1"/>
  <c r="BC5" i="14" s="1"/>
  <c r="BC5" i="9" s="1"/>
  <c r="BC5" i="13" s="1"/>
  <c r="BC5" i="12" s="1"/>
  <c r="BC5" i="11" s="1"/>
  <c r="BC5" i="8" s="1"/>
  <c r="BC5" i="7" s="1"/>
  <c r="V3" i="22" s="1"/>
  <c r="BD11" i="4"/>
  <c r="BD7"/>
  <c r="BE9"/>
  <c r="BE9" i="5" s="1"/>
  <c r="BE9" i="20" s="1"/>
  <c r="BE9" i="6" s="1"/>
  <c r="BE9" i="10" s="1"/>
  <c r="BE9" i="18" s="1"/>
  <c r="BE9" i="19" s="1"/>
  <c r="BE9" i="17" s="1"/>
  <c r="BE9" i="15" s="1"/>
  <c r="BE9" i="16" s="1"/>
  <c r="BE9" i="14" s="1"/>
  <c r="BE9" i="9" s="1"/>
  <c r="BE9" i="13" s="1"/>
  <c r="BE9" i="12" s="1"/>
  <c r="BE9" i="11" s="1"/>
  <c r="BE9" i="8" s="1"/>
  <c r="BE9" i="7" s="1"/>
  <c r="I7" i="23" s="1"/>
  <c r="BE8" i="4"/>
  <c r="BE8" i="5" s="1"/>
  <c r="BE8" i="20" s="1"/>
  <c r="BE8" i="6" s="1"/>
  <c r="BE8" i="10" s="1"/>
  <c r="BE8" i="18" s="1"/>
  <c r="BE8" i="19" s="1"/>
  <c r="BE8" i="17" s="1"/>
  <c r="BE8" i="15" s="1"/>
  <c r="BE8" i="16" s="1"/>
  <c r="BE8" i="14" s="1"/>
  <c r="BE8" i="9" s="1"/>
  <c r="BE8" i="13" s="1"/>
  <c r="BE8" i="12" s="1"/>
  <c r="BE8" i="11" s="1"/>
  <c r="BE8" i="8" s="1"/>
  <c r="BE8" i="7" s="1"/>
  <c r="I6" i="23" s="1"/>
  <c r="BE7" i="4"/>
  <c r="BE7" i="5" s="1"/>
  <c r="BE7" i="20" s="1"/>
  <c r="BE7" i="6" s="1"/>
  <c r="BE7" i="10" s="1"/>
  <c r="BE7" i="18" s="1"/>
  <c r="BE7" i="19" s="1"/>
  <c r="BE7" i="17" s="1"/>
  <c r="BE7" i="15" s="1"/>
  <c r="BE7" i="16" s="1"/>
  <c r="BE7" i="14" s="1"/>
  <c r="BE7" i="9" s="1"/>
  <c r="BE7" i="13" s="1"/>
  <c r="BE7" i="12" s="1"/>
  <c r="BE7" i="11" s="1"/>
  <c r="BE7" i="8" s="1"/>
  <c r="BE7" i="7" s="1"/>
  <c r="I5" i="23" s="1"/>
  <c r="BE6" i="4"/>
  <c r="BE6" i="5" s="1"/>
  <c r="BE6" i="20" s="1"/>
  <c r="BE6" i="6" s="1"/>
  <c r="BE6" i="10" s="1"/>
  <c r="BE6" i="18" s="1"/>
  <c r="BE6" i="19" s="1"/>
  <c r="BE6" i="17" s="1"/>
  <c r="BE6" i="15" s="1"/>
  <c r="BE6" i="16" s="1"/>
  <c r="BE6" i="14" s="1"/>
  <c r="BE6" i="9" s="1"/>
  <c r="BE6" i="13" s="1"/>
  <c r="BE6" i="12" s="1"/>
  <c r="BE6" i="11" s="1"/>
  <c r="BE6" i="8" s="1"/>
  <c r="BE6" i="7" s="1"/>
  <c r="I4" i="23" s="1"/>
  <c r="AZ9" i="4"/>
  <c r="AZ9" i="5" s="1"/>
  <c r="AZ9" i="20" s="1"/>
  <c r="AZ9" i="6" s="1"/>
  <c r="AZ9" i="10" s="1"/>
  <c r="AZ9" i="18" s="1"/>
  <c r="AZ9" i="19" s="1"/>
  <c r="AZ9" i="17" s="1"/>
  <c r="AZ9" i="15" s="1"/>
  <c r="AZ9" i="16" s="1"/>
  <c r="AZ9" i="14" s="1"/>
  <c r="AZ9" i="9" s="1"/>
  <c r="AZ9" i="13" s="1"/>
  <c r="AZ9" i="12" s="1"/>
  <c r="AZ9" i="11" s="1"/>
  <c r="AZ9" i="8" s="1"/>
  <c r="AZ9" i="7" s="1"/>
  <c r="AZ8" i="4"/>
  <c r="AZ8" i="5" s="1"/>
  <c r="AZ8" i="20" s="1"/>
  <c r="AZ8" i="6" s="1"/>
  <c r="AZ8" i="10" s="1"/>
  <c r="AZ8" i="18" s="1"/>
  <c r="AZ8" i="19" s="1"/>
  <c r="AZ8" i="17" s="1"/>
  <c r="AZ8" i="15" s="1"/>
  <c r="AZ8" i="16" s="1"/>
  <c r="AZ8" i="14" s="1"/>
  <c r="AZ8" i="9" s="1"/>
  <c r="AZ8" i="13" s="1"/>
  <c r="AZ8" i="12" s="1"/>
  <c r="AZ8" i="11" s="1"/>
  <c r="AZ8" i="8" s="1"/>
  <c r="AZ8" i="7" s="1"/>
  <c r="AZ6" i="4"/>
  <c r="AZ6" i="5" s="1"/>
  <c r="AZ6" i="20" s="1"/>
  <c r="AZ6" i="6" s="1"/>
  <c r="AZ6" i="10" s="1"/>
  <c r="AZ6" i="18" s="1"/>
  <c r="AZ6" i="19" s="1"/>
  <c r="AZ6" i="17" s="1"/>
  <c r="AZ6" i="15" s="1"/>
  <c r="AZ6" i="16" s="1"/>
  <c r="AZ6" i="14" s="1"/>
  <c r="AZ6" i="9" s="1"/>
  <c r="AZ6" i="13" s="1"/>
  <c r="AZ6" i="12" s="1"/>
  <c r="AZ6" i="11" s="1"/>
  <c r="AZ6" i="8" s="1"/>
  <c r="AZ6" i="7" s="1"/>
  <c r="BA12" i="4"/>
  <c r="BA12" i="5" s="1"/>
  <c r="BA12" i="20" s="1"/>
  <c r="BA12" i="6" s="1"/>
  <c r="BA12" i="10" s="1"/>
  <c r="BA12" i="18" s="1"/>
  <c r="BA12" i="19" s="1"/>
  <c r="BA12" i="17" s="1"/>
  <c r="BA12" i="15" s="1"/>
  <c r="BA12" i="16" s="1"/>
  <c r="BA12" i="14" s="1"/>
  <c r="BA12" i="9" s="1"/>
  <c r="BA12" i="13" s="1"/>
  <c r="BA12" i="12" s="1"/>
  <c r="BA12" i="11" s="1"/>
  <c r="BA12" i="8" s="1"/>
  <c r="BA12" i="7" s="1"/>
  <c r="T10" i="22" s="1"/>
  <c r="BA10" i="4"/>
  <c r="BA10" i="5" s="1"/>
  <c r="BA10" i="20" s="1"/>
  <c r="BA10" i="6" s="1"/>
  <c r="BA10" i="10" s="1"/>
  <c r="BA10" i="18" s="1"/>
  <c r="BA10" i="19" s="1"/>
  <c r="BA10" i="17" s="1"/>
  <c r="BA10" i="15" s="1"/>
  <c r="BA10" i="16" s="1"/>
  <c r="BA10" i="14" s="1"/>
  <c r="BA10" i="9" s="1"/>
  <c r="BA10" i="13" s="1"/>
  <c r="BA10" i="12" s="1"/>
  <c r="BA10" i="11" s="1"/>
  <c r="BA10" i="8" s="1"/>
  <c r="BA10" i="7" s="1"/>
  <c r="T8" i="22" s="1"/>
  <c r="BA9" i="4"/>
  <c r="BA9" i="5" s="1"/>
  <c r="BA9" i="20" s="1"/>
  <c r="BA9" i="6" s="1"/>
  <c r="BA9" i="10" s="1"/>
  <c r="BA9" i="18" s="1"/>
  <c r="BA9" i="19" s="1"/>
  <c r="BA9" i="17" s="1"/>
  <c r="BA9" i="15" s="1"/>
  <c r="BA9" i="16" s="1"/>
  <c r="BA9" i="14" s="1"/>
  <c r="BA9" i="9" s="1"/>
  <c r="BA9" i="13" s="1"/>
  <c r="BA9" i="12" s="1"/>
  <c r="BA9" i="11" s="1"/>
  <c r="BA9" i="8" s="1"/>
  <c r="BA9" i="7" s="1"/>
  <c r="T7" i="22" s="1"/>
  <c r="BA7" i="4"/>
  <c r="BA7" i="5" s="1"/>
  <c r="BA7" i="20" s="1"/>
  <c r="BA7" i="6" s="1"/>
  <c r="BA7" i="10" s="1"/>
  <c r="BA7" i="18" s="1"/>
  <c r="BA7" i="19" s="1"/>
  <c r="BA7" i="17" s="1"/>
  <c r="BA7" i="15" s="1"/>
  <c r="BA7" i="16" s="1"/>
  <c r="BA7" i="14" s="1"/>
  <c r="BA7" i="9" s="1"/>
  <c r="BA7" i="13" s="1"/>
  <c r="BA7" i="12" s="1"/>
  <c r="BA7" i="11" s="1"/>
  <c r="BA7" i="8" s="1"/>
  <c r="BA7" i="7" s="1"/>
  <c r="T5" i="22" s="1"/>
  <c r="BB12" i="4"/>
  <c r="BB12" i="5" s="1"/>
  <c r="BB12" i="20" s="1"/>
  <c r="BB12" i="6" s="1"/>
  <c r="BB12" i="10" s="1"/>
  <c r="BB12" i="18" s="1"/>
  <c r="BB12" i="19" s="1"/>
  <c r="BB12" i="17" s="1"/>
  <c r="BB12" i="15" s="1"/>
  <c r="BB12" i="16" s="1"/>
  <c r="BB12" i="14" s="1"/>
  <c r="BB12" i="9" s="1"/>
  <c r="BB12" i="13" s="1"/>
  <c r="BB12" i="12" s="1"/>
  <c r="BB12" i="11" s="1"/>
  <c r="BB12" i="8" s="1"/>
  <c r="BB12" i="7" s="1"/>
  <c r="U10" i="22" s="1"/>
  <c r="BB11" i="4"/>
  <c r="BB11" i="5" s="1"/>
  <c r="BB11" i="20" s="1"/>
  <c r="BB11" i="6" s="1"/>
  <c r="BB11" i="10" s="1"/>
  <c r="BB11" i="18" s="1"/>
  <c r="BB11" i="19" s="1"/>
  <c r="BB11" i="17" s="1"/>
  <c r="BB11" i="15" s="1"/>
  <c r="BB11" i="16" s="1"/>
  <c r="BB11" i="14" s="1"/>
  <c r="BB11" i="9" s="1"/>
  <c r="BB11" i="13" s="1"/>
  <c r="BB11" i="12" s="1"/>
  <c r="BB11" i="11" s="1"/>
  <c r="BB11" i="8" s="1"/>
  <c r="BB11" i="7" s="1"/>
  <c r="U9" i="22" s="1"/>
  <c r="BB9" i="4"/>
  <c r="BB9" i="5" s="1"/>
  <c r="BB9" i="20" s="1"/>
  <c r="BB9" i="6" s="1"/>
  <c r="BB9" i="10" s="1"/>
  <c r="BB9" i="18" s="1"/>
  <c r="BB9" i="19" s="1"/>
  <c r="BB9" i="17" s="1"/>
  <c r="BB9" i="15" s="1"/>
  <c r="BB9" i="16" s="1"/>
  <c r="BB9" i="14" s="1"/>
  <c r="BB9" i="9" s="1"/>
  <c r="BB9" i="13" s="1"/>
  <c r="BB9" i="12" s="1"/>
  <c r="BB9" i="11" s="1"/>
  <c r="BB9" i="8" s="1"/>
  <c r="BB9" i="7" s="1"/>
  <c r="U7" i="22" s="1"/>
  <c r="BB7" i="4"/>
  <c r="BB7" i="5" s="1"/>
  <c r="BB7" i="20" s="1"/>
  <c r="BB7" i="6" s="1"/>
  <c r="BB7" i="10" s="1"/>
  <c r="BB7" i="18" s="1"/>
  <c r="BB7" i="19" s="1"/>
  <c r="BB7" i="17" s="1"/>
  <c r="BB7" i="15" s="1"/>
  <c r="BB7" i="16" s="1"/>
  <c r="BB7" i="14" s="1"/>
  <c r="BB7" i="9" s="1"/>
  <c r="BB7" i="13" s="1"/>
  <c r="BB7" i="12" s="1"/>
  <c r="BB7" i="11" s="1"/>
  <c r="BB7" i="8" s="1"/>
  <c r="BB7" i="7" s="1"/>
  <c r="U5" i="22" s="1"/>
  <c r="BB6" i="4"/>
  <c r="BB6" i="5" s="1"/>
  <c r="BB6" i="20" s="1"/>
  <c r="BB6" i="6" s="1"/>
  <c r="BB6" i="10" s="1"/>
  <c r="BB6" i="18" s="1"/>
  <c r="BB6" i="19" s="1"/>
  <c r="BB6" i="17" s="1"/>
  <c r="BB6" i="15" s="1"/>
  <c r="BB6" i="16" s="1"/>
  <c r="BB6" i="14" s="1"/>
  <c r="BB6" i="9" s="1"/>
  <c r="BB6" i="13" s="1"/>
  <c r="BB6" i="12" s="1"/>
  <c r="BB6" i="11" s="1"/>
  <c r="BB6" i="8" s="1"/>
  <c r="BB6" i="7" s="1"/>
  <c r="U4" i="22" s="1"/>
  <c r="BF12" i="1"/>
  <c r="BF11"/>
  <c r="BG4" i="4"/>
  <c r="BG4" i="5" s="1"/>
  <c r="BG4" i="20" s="1"/>
  <c r="BG4" i="6" s="1"/>
  <c r="BG4" i="10" s="1"/>
  <c r="BG4" i="18" s="1"/>
  <c r="BG4" i="19" s="1"/>
  <c r="BG4" i="17" s="1"/>
  <c r="BG4" i="15" s="1"/>
  <c r="BG4" i="16" s="1"/>
  <c r="BG4" i="14" s="1"/>
  <c r="BG4" i="9" s="1"/>
  <c r="BG4" i="13" s="1"/>
  <c r="BG4" i="12" s="1"/>
  <c r="BG4" i="11" s="1"/>
  <c r="BG4" i="8" s="1"/>
  <c r="BG4" i="7" s="1"/>
  <c r="BE4" i="4"/>
  <c r="BE4" i="5" s="1"/>
  <c r="BE4" i="20" s="1"/>
  <c r="BE4" i="6" s="1"/>
  <c r="BE4" i="10" s="1"/>
  <c r="BE4" i="18" s="1"/>
  <c r="BE4" i="19" s="1"/>
  <c r="BE4" i="17" s="1"/>
  <c r="BE4" i="15" s="1"/>
  <c r="BE4" i="16" s="1"/>
  <c r="BE4" i="14" s="1"/>
  <c r="BE4" i="9" s="1"/>
  <c r="BE4" i="13" s="1"/>
  <c r="BE4" i="12" s="1"/>
  <c r="BE4" i="11" s="1"/>
  <c r="BE4" i="8" s="1"/>
  <c r="BE4" i="7" s="1"/>
  <c r="I2" i="23" s="1"/>
  <c r="BD4" i="4"/>
  <c r="BC4"/>
  <c r="BC4" i="5" s="1"/>
  <c r="BC4" i="20" s="1"/>
  <c r="BC4" i="6" s="1"/>
  <c r="BC4" i="10" s="1"/>
  <c r="BC4" i="18" s="1"/>
  <c r="BC4" i="19" s="1"/>
  <c r="BC4" i="17" s="1"/>
  <c r="BC4" i="15" s="1"/>
  <c r="BC4" i="16" s="1"/>
  <c r="BC4" i="14" s="1"/>
  <c r="BC4" i="9" s="1"/>
  <c r="BC4" i="13" s="1"/>
  <c r="BC4" i="12" s="1"/>
  <c r="BC4" i="11" s="1"/>
  <c r="BC4" i="8" s="1"/>
  <c r="BC4" i="7" s="1"/>
  <c r="V2" i="22" s="1"/>
  <c r="BA4" i="4"/>
  <c r="BA4" i="5" s="1"/>
  <c r="BA4" i="20" s="1"/>
  <c r="BA4" i="6" s="1"/>
  <c r="BA4" i="10" s="1"/>
  <c r="BA4" i="18" s="1"/>
  <c r="BA4" i="19" s="1"/>
  <c r="BA4" i="17" s="1"/>
  <c r="BA4" i="15" s="1"/>
  <c r="BA4" i="16" s="1"/>
  <c r="BA4" i="14" s="1"/>
  <c r="BA4" i="9" s="1"/>
  <c r="BA4" i="13" s="1"/>
  <c r="BA4" i="12" s="1"/>
  <c r="BA4" i="11" s="1"/>
  <c r="BA4" i="8" s="1"/>
  <c r="BA4" i="7" s="1"/>
  <c r="T2" i="22" s="1"/>
  <c r="AZ4" i="4"/>
  <c r="AZ4" i="5" s="1"/>
  <c r="AZ4" i="20" s="1"/>
  <c r="AZ4" i="6" s="1"/>
  <c r="AZ4" i="10" s="1"/>
  <c r="AZ4" i="18" s="1"/>
  <c r="AZ4" i="19" s="1"/>
  <c r="AZ4" i="17" s="1"/>
  <c r="AZ4" i="15" s="1"/>
  <c r="AZ4" i="16" s="1"/>
  <c r="AZ4" i="14" s="1"/>
  <c r="AZ4" i="9" s="1"/>
  <c r="AZ4" i="13" s="1"/>
  <c r="AZ4" i="12" s="1"/>
  <c r="AZ4" i="11" s="1"/>
  <c r="AZ4" i="8" s="1"/>
  <c r="AZ4" i="7" s="1"/>
  <c r="BF9" i="1"/>
  <c r="BF7"/>
  <c r="BF4"/>
  <c r="N21" i="21" l="1"/>
  <c r="G21" s="1"/>
  <c r="P21"/>
  <c r="J21" s="1"/>
  <c r="O21"/>
  <c r="H21" s="1"/>
  <c r="P3"/>
  <c r="J3" s="1"/>
  <c r="O3"/>
  <c r="H3" s="1"/>
  <c r="N3"/>
  <c r="G3" s="1"/>
  <c r="P13"/>
  <c r="J13" s="1"/>
  <c r="N13"/>
  <c r="G13" s="1"/>
  <c r="O13"/>
  <c r="H13" s="1"/>
  <c r="P45"/>
  <c r="J45" s="1"/>
  <c r="O45"/>
  <c r="H45" s="1"/>
  <c r="N45"/>
  <c r="G45" s="1"/>
  <c r="P8"/>
  <c r="J8" s="1"/>
  <c r="O8"/>
  <c r="H8" s="1"/>
  <c r="N8"/>
  <c r="G8" s="1"/>
  <c r="P40"/>
  <c r="J40" s="1"/>
  <c r="O40"/>
  <c r="H40" s="1"/>
  <c r="N40"/>
  <c r="G40" s="1"/>
  <c r="P72"/>
  <c r="J72" s="1"/>
  <c r="O72"/>
  <c r="H72" s="1"/>
  <c r="N72"/>
  <c r="G72" s="1"/>
  <c r="P27"/>
  <c r="J27" s="1"/>
  <c r="O27"/>
  <c r="H27" s="1"/>
  <c r="N27"/>
  <c r="G27" s="1"/>
  <c r="P59"/>
  <c r="J59" s="1"/>
  <c r="O59"/>
  <c r="H59" s="1"/>
  <c r="N59"/>
  <c r="G59" s="1"/>
  <c r="P18"/>
  <c r="J18" s="1"/>
  <c r="N18"/>
  <c r="G18" s="1"/>
  <c r="O18"/>
  <c r="H18" s="1"/>
  <c r="P50"/>
  <c r="J50" s="1"/>
  <c r="N50"/>
  <c r="G50" s="1"/>
  <c r="O50"/>
  <c r="H50" s="1"/>
  <c r="N9"/>
  <c r="G9" s="1"/>
  <c r="P9"/>
  <c r="J9" s="1"/>
  <c r="O9"/>
  <c r="H9" s="1"/>
  <c r="P4"/>
  <c r="J4" s="1"/>
  <c r="O4"/>
  <c r="H4" s="1"/>
  <c r="N4"/>
  <c r="G4" s="1"/>
  <c r="O36"/>
  <c r="H36" s="1"/>
  <c r="N36"/>
  <c r="G36" s="1"/>
  <c r="P36"/>
  <c r="J36" s="1"/>
  <c r="P68"/>
  <c r="J68" s="1"/>
  <c r="O68"/>
  <c r="H68" s="1"/>
  <c r="N68"/>
  <c r="G68" s="1"/>
  <c r="P55"/>
  <c r="J55" s="1"/>
  <c r="N55"/>
  <c r="G55" s="1"/>
  <c r="O55"/>
  <c r="H55" s="1"/>
  <c r="P14"/>
  <c r="J14" s="1"/>
  <c r="O14"/>
  <c r="H14" s="1"/>
  <c r="N14"/>
  <c r="G14" s="1"/>
  <c r="O46"/>
  <c r="H46" s="1"/>
  <c r="N46"/>
  <c r="G46" s="1"/>
  <c r="P46"/>
  <c r="J46" s="1"/>
  <c r="O41"/>
  <c r="H41" s="1"/>
  <c r="N41"/>
  <c r="G41" s="1"/>
  <c r="P41"/>
  <c r="J41" s="1"/>
  <c r="P23"/>
  <c r="J23" s="1"/>
  <c r="N23"/>
  <c r="G23" s="1"/>
  <c r="O23"/>
  <c r="H23" s="1"/>
  <c r="P5"/>
  <c r="J5" s="1"/>
  <c r="N5"/>
  <c r="G5" s="1"/>
  <c r="O5"/>
  <c r="H5" s="1"/>
  <c r="P37"/>
  <c r="J37" s="1"/>
  <c r="O37"/>
  <c r="H37" s="1"/>
  <c r="N37"/>
  <c r="G37" s="1"/>
  <c r="P69"/>
  <c r="J69" s="1"/>
  <c r="O69"/>
  <c r="H69" s="1"/>
  <c r="N69"/>
  <c r="G69" s="1"/>
  <c r="N32"/>
  <c r="G32" s="1"/>
  <c r="P32"/>
  <c r="J32" s="1"/>
  <c r="O32"/>
  <c r="H32" s="1"/>
  <c r="P64"/>
  <c r="J64" s="1"/>
  <c r="O64"/>
  <c r="H64" s="1"/>
  <c r="N64"/>
  <c r="G64" s="1"/>
  <c r="P19"/>
  <c r="J19" s="1"/>
  <c r="O19"/>
  <c r="H19" s="1"/>
  <c r="N19"/>
  <c r="G19" s="1"/>
  <c r="P51"/>
  <c r="J51" s="1"/>
  <c r="O51"/>
  <c r="H51" s="1"/>
  <c r="N51"/>
  <c r="G51" s="1"/>
  <c r="P10"/>
  <c r="J10" s="1"/>
  <c r="N10"/>
  <c r="G10" s="1"/>
  <c r="O10"/>
  <c r="H10" s="1"/>
  <c r="P42"/>
  <c r="J42" s="1"/>
  <c r="N42"/>
  <c r="G42" s="1"/>
  <c r="O42"/>
  <c r="H42" s="1"/>
  <c r="O65"/>
  <c r="H65" s="1"/>
  <c r="N65"/>
  <c r="G65" s="1"/>
  <c r="P65"/>
  <c r="J65" s="1"/>
  <c r="N15"/>
  <c r="G15" s="1"/>
  <c r="O15"/>
  <c r="H15" s="1"/>
  <c r="P15"/>
  <c r="J15" s="1"/>
  <c r="O70"/>
  <c r="H70" s="1"/>
  <c r="N70"/>
  <c r="G70" s="1"/>
  <c r="P70"/>
  <c r="J70" s="1"/>
  <c r="P33"/>
  <c r="J33" s="1"/>
  <c r="O33"/>
  <c r="H33" s="1"/>
  <c r="N33"/>
  <c r="G33" s="1"/>
  <c r="P28"/>
  <c r="J28" s="1"/>
  <c r="O28"/>
  <c r="H28" s="1"/>
  <c r="N28"/>
  <c r="G28" s="1"/>
  <c r="O60"/>
  <c r="H60" s="1"/>
  <c r="N60"/>
  <c r="G60" s="1"/>
  <c r="P60"/>
  <c r="J60" s="1"/>
  <c r="O47"/>
  <c r="H47" s="1"/>
  <c r="P47"/>
  <c r="J47" s="1"/>
  <c r="N47"/>
  <c r="G47" s="1"/>
  <c r="O6"/>
  <c r="H6" s="1"/>
  <c r="N6"/>
  <c r="G6" s="1"/>
  <c r="P6"/>
  <c r="J6" s="1"/>
  <c r="P38"/>
  <c r="J38" s="1"/>
  <c r="O38"/>
  <c r="H38" s="1"/>
  <c r="N38"/>
  <c r="G38" s="1"/>
  <c r="O34"/>
  <c r="H34" s="1"/>
  <c r="P34"/>
  <c r="J34" s="1"/>
  <c r="N34"/>
  <c r="G34" s="1"/>
  <c r="P66"/>
  <c r="J66" s="1"/>
  <c r="N66"/>
  <c r="G66" s="1"/>
  <c r="O66"/>
  <c r="H66" s="1"/>
  <c r="N25"/>
  <c r="G25" s="1"/>
  <c r="O25"/>
  <c r="H25" s="1"/>
  <c r="P25"/>
  <c r="J25" s="1"/>
  <c r="O57"/>
  <c r="H57" s="1"/>
  <c r="N57"/>
  <c r="G57" s="1"/>
  <c r="P57"/>
  <c r="J57" s="1"/>
  <c r="N20"/>
  <c r="G20" s="1"/>
  <c r="P20"/>
  <c r="J20" s="1"/>
  <c r="O20"/>
  <c r="H20" s="1"/>
  <c r="P52"/>
  <c r="J52" s="1"/>
  <c r="N52"/>
  <c r="G52" s="1"/>
  <c r="O52"/>
  <c r="H52" s="1"/>
  <c r="P7"/>
  <c r="J7" s="1"/>
  <c r="O7"/>
  <c r="H7" s="1"/>
  <c r="N7"/>
  <c r="G7" s="1"/>
  <c r="N39"/>
  <c r="G39" s="1"/>
  <c r="P39"/>
  <c r="J39" s="1"/>
  <c r="O39"/>
  <c r="H39" s="1"/>
  <c r="P71"/>
  <c r="J71" s="1"/>
  <c r="O71"/>
  <c r="H71" s="1"/>
  <c r="N71"/>
  <c r="G71" s="1"/>
  <c r="O30"/>
  <c r="H30" s="1"/>
  <c r="N30"/>
  <c r="G30" s="1"/>
  <c r="P30"/>
  <c r="J30" s="1"/>
  <c r="P62"/>
  <c r="J62" s="1"/>
  <c r="O62"/>
  <c r="H62" s="1"/>
  <c r="N62"/>
  <c r="G62" s="1"/>
  <c r="P16"/>
  <c r="J16" s="1"/>
  <c r="O16"/>
  <c r="H16" s="1"/>
  <c r="N16"/>
  <c r="G16" s="1"/>
  <c r="P35"/>
  <c r="J35" s="1"/>
  <c r="O35"/>
  <c r="H35" s="1"/>
  <c r="N35"/>
  <c r="G35" s="1"/>
  <c r="P67"/>
  <c r="J67" s="1"/>
  <c r="O67"/>
  <c r="H67" s="1"/>
  <c r="N67"/>
  <c r="G67" s="1"/>
  <c r="P26"/>
  <c r="J26" s="1"/>
  <c r="N26"/>
  <c r="G26" s="1"/>
  <c r="O26"/>
  <c r="H26" s="1"/>
  <c r="O58"/>
  <c r="H58" s="1"/>
  <c r="P58"/>
  <c r="J58" s="1"/>
  <c r="N58"/>
  <c r="G58" s="1"/>
  <c r="O53"/>
  <c r="H53" s="1"/>
  <c r="N53"/>
  <c r="G53" s="1"/>
  <c r="P53"/>
  <c r="J53" s="1"/>
  <c r="P48"/>
  <c r="J48" s="1"/>
  <c r="O48"/>
  <c r="H48" s="1"/>
  <c r="N48"/>
  <c r="G48" s="1"/>
  <c r="P17"/>
  <c r="J17" s="1"/>
  <c r="O17"/>
  <c r="H17" s="1"/>
  <c r="N17"/>
  <c r="G17" s="1"/>
  <c r="N49"/>
  <c r="G49" s="1"/>
  <c r="O49"/>
  <c r="H49" s="1"/>
  <c r="P49"/>
  <c r="J49" s="1"/>
  <c r="O12"/>
  <c r="H12" s="1"/>
  <c r="N12"/>
  <c r="G12" s="1"/>
  <c r="P12"/>
  <c r="J12" s="1"/>
  <c r="N44"/>
  <c r="G44" s="1"/>
  <c r="O44"/>
  <c r="H44" s="1"/>
  <c r="P44"/>
  <c r="J44" s="1"/>
  <c r="AY5" i="1"/>
  <c r="BH5" s="1"/>
  <c r="BI5" s="1"/>
  <c r="AY6"/>
  <c r="AY6" i="4" s="1"/>
  <c r="AY6" i="5" s="1"/>
  <c r="AY6" i="20" s="1"/>
  <c r="AY6" i="6" s="1"/>
  <c r="AY6" i="10" s="1"/>
  <c r="AY6" i="18" s="1"/>
  <c r="AY6" i="19" s="1"/>
  <c r="AY6" i="17" s="1"/>
  <c r="AY6" i="15" s="1"/>
  <c r="AY6" i="16" s="1"/>
  <c r="AY6" i="14" s="1"/>
  <c r="AY6" i="9" s="1"/>
  <c r="AY6" i="13" s="1"/>
  <c r="AY6" i="12" s="1"/>
  <c r="AY6" i="11" s="1"/>
  <c r="AY6" i="8" s="1"/>
  <c r="AY6" i="7" s="1"/>
  <c r="J6" i="23"/>
  <c r="J5"/>
  <c r="J10"/>
  <c r="J4"/>
  <c r="J8"/>
  <c r="BF6" i="1"/>
  <c r="J3" i="23"/>
  <c r="J9"/>
  <c r="J2"/>
  <c r="J7"/>
  <c r="BF5" i="4"/>
  <c r="BF11"/>
  <c r="BD10"/>
  <c r="BD10" i="5" s="1"/>
  <c r="BD10" i="20" s="1"/>
  <c r="BD11" i="5"/>
  <c r="BF11" s="1"/>
  <c r="BD8" i="4"/>
  <c r="BF8" s="1"/>
  <c r="O1" i="21"/>
  <c r="H1" s="1"/>
  <c r="P1"/>
  <c r="J1" s="1"/>
  <c r="N1"/>
  <c r="G1" s="1"/>
  <c r="BF7" i="4"/>
  <c r="BH7" i="1"/>
  <c r="BI7" s="1"/>
  <c r="BH6"/>
  <c r="BI6" s="1"/>
  <c r="BF9" i="4"/>
  <c r="BD7" i="5"/>
  <c r="BF7" s="1"/>
  <c r="BF12" i="4"/>
  <c r="AY4" i="1"/>
  <c r="AY4" i="4" s="1"/>
  <c r="AY4" i="5" s="1"/>
  <c r="AY4" i="20" s="1"/>
  <c r="AY4" i="6" s="1"/>
  <c r="AY4" i="10" s="1"/>
  <c r="AY4" i="18" s="1"/>
  <c r="AY4" i="19" s="1"/>
  <c r="AY4" i="17" s="1"/>
  <c r="AY4" i="15" s="1"/>
  <c r="AY4" i="16" s="1"/>
  <c r="AY4" i="14" s="1"/>
  <c r="AY4" i="9" s="1"/>
  <c r="AY4" i="13" s="1"/>
  <c r="AY4" i="12" s="1"/>
  <c r="AY4" i="11" s="1"/>
  <c r="AY4" i="8" s="1"/>
  <c r="AY4" i="7" s="1"/>
  <c r="BF6" i="4"/>
  <c r="AY12" i="1"/>
  <c r="BH12" s="1"/>
  <c r="AY11"/>
  <c r="AY11" i="4" s="1"/>
  <c r="AY11" i="5" s="1"/>
  <c r="AY11" i="20" s="1"/>
  <c r="AY11" i="6" s="1"/>
  <c r="AY11" i="10" s="1"/>
  <c r="AY11" i="18" s="1"/>
  <c r="AY11" i="19" s="1"/>
  <c r="AY11" i="17" s="1"/>
  <c r="AY11" i="15" s="1"/>
  <c r="AY11" i="16" s="1"/>
  <c r="AY11" i="14" s="1"/>
  <c r="AY11" i="9" s="1"/>
  <c r="AY11" i="13" s="1"/>
  <c r="AY11" i="12" s="1"/>
  <c r="AY11" i="11" s="1"/>
  <c r="AY11" i="8" s="1"/>
  <c r="AY11" i="7" s="1"/>
  <c r="AY10" i="1"/>
  <c r="BH10" s="1"/>
  <c r="AY9"/>
  <c r="AY8"/>
  <c r="BH8" s="1"/>
  <c r="BI8" s="1"/>
  <c r="AY12" i="4"/>
  <c r="AY12" i="5" s="1"/>
  <c r="AY12" i="20" s="1"/>
  <c r="AY12" i="6" s="1"/>
  <c r="AY12" i="10" s="1"/>
  <c r="AY12" i="18" s="1"/>
  <c r="AY12" i="19" s="1"/>
  <c r="AY12" i="17" s="1"/>
  <c r="AY12" i="15" s="1"/>
  <c r="AY12" i="16" s="1"/>
  <c r="AY12" i="14" s="1"/>
  <c r="AY12" i="9" s="1"/>
  <c r="AY12" i="13" s="1"/>
  <c r="AY12" i="12" s="1"/>
  <c r="AY12" i="11" s="1"/>
  <c r="AY12" i="8" s="1"/>
  <c r="AY12" i="7" s="1"/>
  <c r="AY7" i="4"/>
  <c r="AY7" i="5" s="1"/>
  <c r="AY7" i="20" s="1"/>
  <c r="AY7" i="6" s="1"/>
  <c r="AY7" i="10" s="1"/>
  <c r="AY7" i="18" s="1"/>
  <c r="AY7" i="19" s="1"/>
  <c r="AY7" i="17" s="1"/>
  <c r="AY7" i="15" s="1"/>
  <c r="AY7" i="16" s="1"/>
  <c r="AY7" i="14" s="1"/>
  <c r="AY7" i="9" s="1"/>
  <c r="AY7" i="13" s="1"/>
  <c r="AY7" i="12" s="1"/>
  <c r="AY7" i="11" s="1"/>
  <c r="AY7" i="8" s="1"/>
  <c r="AY7" i="7" s="1"/>
  <c r="BF9" i="5"/>
  <c r="BD9" i="20"/>
  <c r="BF12" i="5"/>
  <c r="BD12" i="20"/>
  <c r="BD11"/>
  <c r="BF4" i="4"/>
  <c r="BD4" i="5"/>
  <c r="BF6"/>
  <c r="BD6" i="20"/>
  <c r="BF5" i="5"/>
  <c r="BD5" i="20"/>
  <c r="AY5" i="4" l="1"/>
  <c r="AY5" i="5" s="1"/>
  <c r="AY5" i="20" s="1"/>
  <c r="AY5" i="6" s="1"/>
  <c r="AY5" i="10" s="1"/>
  <c r="AY5" i="18" s="1"/>
  <c r="AY5" i="19" s="1"/>
  <c r="AY5" i="17" s="1"/>
  <c r="AY5" i="15" s="1"/>
  <c r="AY5" i="16" s="1"/>
  <c r="AY5" i="14" s="1"/>
  <c r="AY5" i="9" s="1"/>
  <c r="AY5" i="13" s="1"/>
  <c r="AY5" i="12" s="1"/>
  <c r="AY5" i="11" s="1"/>
  <c r="AY5" i="8" s="1"/>
  <c r="AY5" i="7" s="1"/>
  <c r="BH11" i="1"/>
  <c r="BI11" s="1"/>
  <c r="BF10" i="4"/>
  <c r="BD8" i="5"/>
  <c r="BF8" s="1"/>
  <c r="BF10"/>
  <c r="BD7" i="20"/>
  <c r="BF7" s="1"/>
  <c r="BH7" s="1"/>
  <c r="BI7" s="1"/>
  <c r="BH4" i="4"/>
  <c r="BI4" s="1"/>
  <c r="BI10" i="1"/>
  <c r="BI12"/>
  <c r="BH9"/>
  <c r="AY9" i="4"/>
  <c r="BD8" i="20"/>
  <c r="BF8" s="1"/>
  <c r="AY10" i="4"/>
  <c r="AY10" i="5" s="1"/>
  <c r="AY10" i="20" s="1"/>
  <c r="AY10" i="6" s="1"/>
  <c r="AY10" i="10" s="1"/>
  <c r="AY10" i="18" s="1"/>
  <c r="AY10" i="19" s="1"/>
  <c r="AY10" i="17" s="1"/>
  <c r="AY10" i="15" s="1"/>
  <c r="AY10" i="16" s="1"/>
  <c r="AY10" i="14" s="1"/>
  <c r="AY10" i="9" s="1"/>
  <c r="AY10" i="13" s="1"/>
  <c r="AY10" i="12" s="1"/>
  <c r="AY10" i="11" s="1"/>
  <c r="AY10" i="8" s="1"/>
  <c r="AY10" i="7" s="1"/>
  <c r="BH4" i="1"/>
  <c r="AY8" i="4"/>
  <c r="AY8" i="5" s="1"/>
  <c r="AY8" i="20" s="1"/>
  <c r="AY8" i="6" s="1"/>
  <c r="AY8" i="10" s="1"/>
  <c r="AY8" i="18" s="1"/>
  <c r="AY8" i="19" s="1"/>
  <c r="AY8" i="17" s="1"/>
  <c r="AY8" i="15" s="1"/>
  <c r="AY8" i="16" s="1"/>
  <c r="AY8" i="14" s="1"/>
  <c r="AY8" i="9" s="1"/>
  <c r="AY8" i="13" s="1"/>
  <c r="AY8" i="12" s="1"/>
  <c r="AY8" i="11" s="1"/>
  <c r="AY8" i="8" s="1"/>
  <c r="AY8" i="7" s="1"/>
  <c r="BH11" i="4"/>
  <c r="BH11" i="5"/>
  <c r="BI11" s="1"/>
  <c r="BH6" i="4"/>
  <c r="BI6" s="1"/>
  <c r="BH12"/>
  <c r="BI12" s="1"/>
  <c r="BH12" i="5"/>
  <c r="BI12" s="1"/>
  <c r="BH6"/>
  <c r="BI6" s="1"/>
  <c r="BH7"/>
  <c r="BI7" s="1"/>
  <c r="BH7" i="4"/>
  <c r="BF10" i="20"/>
  <c r="BD10" i="6"/>
  <c r="BF6" i="20"/>
  <c r="BH6" s="1"/>
  <c r="BI6" s="1"/>
  <c r="BD6" i="6"/>
  <c r="BD4" i="20"/>
  <c r="BF4" i="5"/>
  <c r="BH4" s="1"/>
  <c r="BF9" i="20"/>
  <c r="BD9" i="6"/>
  <c r="BF5" i="20"/>
  <c r="BD5" i="6"/>
  <c r="BF11" i="20"/>
  <c r="BH11" s="1"/>
  <c r="BI11" s="1"/>
  <c r="BD11" i="6"/>
  <c r="BF12" i="20"/>
  <c r="BH12" s="1"/>
  <c r="BI12" s="1"/>
  <c r="BD12" i="6"/>
  <c r="BH5" i="5" l="1"/>
  <c r="BI5" s="1"/>
  <c r="BH5" i="20"/>
  <c r="BI5" s="1"/>
  <c r="BH5" i="4"/>
  <c r="BI5" s="1"/>
  <c r="BD8" i="6"/>
  <c r="BF8" s="1"/>
  <c r="BH8" s="1"/>
  <c r="BD7"/>
  <c r="BF7" s="1"/>
  <c r="BH7" s="1"/>
  <c r="BH10" i="4"/>
  <c r="BI10" s="1"/>
  <c r="BH8" i="20"/>
  <c r="BI8" s="1"/>
  <c r="AU7" i="1"/>
  <c r="AU8"/>
  <c r="AU11"/>
  <c r="AU5"/>
  <c r="AU6"/>
  <c r="BI4"/>
  <c r="AU4"/>
  <c r="BH10" i="5"/>
  <c r="BI10" s="1"/>
  <c r="AU10" i="1"/>
  <c r="BH10" i="20"/>
  <c r="BI10" s="1"/>
  <c r="AU12" i="1"/>
  <c r="BI9"/>
  <c r="AU9"/>
  <c r="BH8" i="4"/>
  <c r="BI8" s="1"/>
  <c r="AY9" i="5"/>
  <c r="BH9" i="4"/>
  <c r="BI9" s="1"/>
  <c r="BH8" i="5"/>
  <c r="BI8" s="1"/>
  <c r="BI7" i="4"/>
  <c r="BI11"/>
  <c r="BF5" i="6"/>
  <c r="BH5" s="1"/>
  <c r="BD5" i="10"/>
  <c r="BF12" i="6"/>
  <c r="BH12" s="1"/>
  <c r="BD12" i="10"/>
  <c r="BF6" i="6"/>
  <c r="BH6" s="1"/>
  <c r="BD6" i="10"/>
  <c r="BD4" i="6"/>
  <c r="BF4" i="20"/>
  <c r="BH4" s="1"/>
  <c r="BI4" i="5"/>
  <c r="BF11" i="6"/>
  <c r="BH11" s="1"/>
  <c r="BD11" i="10"/>
  <c r="BF9" i="6"/>
  <c r="BD9" i="10"/>
  <c r="BF10" i="6"/>
  <c r="BH10" s="1"/>
  <c r="BD10" i="10"/>
  <c r="AU9" i="4" l="1"/>
  <c r="AV9" s="1"/>
  <c r="BD8" i="10"/>
  <c r="BF8" s="1"/>
  <c r="BH8" s="1"/>
  <c r="BD7"/>
  <c r="BD7" i="18" s="1"/>
  <c r="AU12" i="4"/>
  <c r="AW12" s="1"/>
  <c r="AU6"/>
  <c r="AV6" s="1"/>
  <c r="AU5"/>
  <c r="AV5" s="1"/>
  <c r="AY9" i="20"/>
  <c r="BH9" i="5"/>
  <c r="AU10" s="1"/>
  <c r="AU8" i="4"/>
  <c r="AW8" s="1"/>
  <c r="AX5"/>
  <c r="AM5" s="1"/>
  <c r="AU11"/>
  <c r="AW11" s="1"/>
  <c r="AU4"/>
  <c r="AU10"/>
  <c r="AU7"/>
  <c r="AX9" i="1"/>
  <c r="AM9" s="1"/>
  <c r="AX6"/>
  <c r="AM6" s="1"/>
  <c r="AX7"/>
  <c r="AM7" s="1"/>
  <c r="AX8"/>
  <c r="AM8" s="1"/>
  <c r="AX11"/>
  <c r="AM11" s="1"/>
  <c r="AX4"/>
  <c r="AM4" s="1"/>
  <c r="AX5"/>
  <c r="AM5" s="1"/>
  <c r="AX12"/>
  <c r="AM12" s="1"/>
  <c r="AX10"/>
  <c r="AM10" s="1"/>
  <c r="AU7" i="5"/>
  <c r="AX7" i="4"/>
  <c r="AM7" s="1"/>
  <c r="AX8"/>
  <c r="AM8" s="1"/>
  <c r="AX9"/>
  <c r="AM9" s="1"/>
  <c r="AX4"/>
  <c r="AM4" s="1"/>
  <c r="AX10"/>
  <c r="AM10" s="1"/>
  <c r="AX12"/>
  <c r="AM12" s="1"/>
  <c r="AX11"/>
  <c r="AM11" s="1"/>
  <c r="AX6"/>
  <c r="AM6" s="1"/>
  <c r="BI8" i="6"/>
  <c r="BI10"/>
  <c r="BI12"/>
  <c r="BF10" i="10"/>
  <c r="BH10" s="1"/>
  <c r="BD10" i="18"/>
  <c r="BD4" i="10"/>
  <c r="BF4" i="6"/>
  <c r="BH4" s="1"/>
  <c r="BF12" i="10"/>
  <c r="BH12" s="1"/>
  <c r="BD12" i="18"/>
  <c r="BI11" i="6"/>
  <c r="BI4" i="20"/>
  <c r="BI6" i="6"/>
  <c r="BF11" i="10"/>
  <c r="BH11" s="1"/>
  <c r="BI11" s="1"/>
  <c r="BD11" i="18"/>
  <c r="BF6" i="10"/>
  <c r="BH6" s="1"/>
  <c r="BD6" i="18"/>
  <c r="BI5" i="6"/>
  <c r="BF9" i="10"/>
  <c r="BD9" i="18"/>
  <c r="BI7" i="6"/>
  <c r="BF5" i="10"/>
  <c r="BH5" s="1"/>
  <c r="BD5" i="18"/>
  <c r="AV7" i="5" l="1"/>
  <c r="CB8" i="4"/>
  <c r="CC8" s="1"/>
  <c r="CB10"/>
  <c r="CC10" s="1"/>
  <c r="S5"/>
  <c r="AW7" i="5"/>
  <c r="AU8"/>
  <c r="AV8" s="1"/>
  <c r="S4" i="4"/>
  <c r="CB5"/>
  <c r="CC5" s="1"/>
  <c r="AW9"/>
  <c r="CB4"/>
  <c r="CC4" s="1"/>
  <c r="BD8" i="18"/>
  <c r="BF8" s="1"/>
  <c r="BH8" s="1"/>
  <c r="AW10" i="5"/>
  <c r="AV10"/>
  <c r="BF7" i="10"/>
  <c r="BH7" s="1"/>
  <c r="BI7" s="1"/>
  <c r="AV12" i="4"/>
  <c r="AW6"/>
  <c r="AV11"/>
  <c r="AW5"/>
  <c r="AY9" i="6"/>
  <c r="BH9" i="20"/>
  <c r="AW4" i="4"/>
  <c r="AV4"/>
  <c r="BI9" i="5"/>
  <c r="AU6"/>
  <c r="AU9"/>
  <c r="AU12"/>
  <c r="AU5"/>
  <c r="AU11"/>
  <c r="AW11" s="1"/>
  <c r="AU4"/>
  <c r="AV8" i="4"/>
  <c r="S4" i="1"/>
  <c r="S5"/>
  <c r="CB5"/>
  <c r="CC5" s="1"/>
  <c r="S11"/>
  <c r="CB9"/>
  <c r="CC9" s="1"/>
  <c r="S10"/>
  <c r="S7"/>
  <c r="CB10"/>
  <c r="CC10" s="1"/>
  <c r="S8"/>
  <c r="S6"/>
  <c r="CB6"/>
  <c r="CC6" s="1"/>
  <c r="CB11"/>
  <c r="CC11" s="1"/>
  <c r="CB7"/>
  <c r="CC7" s="1"/>
  <c r="CB8"/>
  <c r="CC8" s="1"/>
  <c r="S9"/>
  <c r="CB4"/>
  <c r="CC4" s="1"/>
  <c r="S12"/>
  <c r="CB12"/>
  <c r="CC12" s="1"/>
  <c r="AV10" i="4"/>
  <c r="AW10"/>
  <c r="AV7"/>
  <c r="AW7"/>
  <c r="CB12"/>
  <c r="CC12" s="1"/>
  <c r="S10"/>
  <c r="AK10" s="1"/>
  <c r="CB11"/>
  <c r="CC11" s="1"/>
  <c r="CB7"/>
  <c r="CC7" s="1"/>
  <c r="CB9"/>
  <c r="CC9" s="1"/>
  <c r="S9"/>
  <c r="AI9" s="1"/>
  <c r="S8"/>
  <c r="AG8" s="1"/>
  <c r="CB6"/>
  <c r="CC6" s="1"/>
  <c r="S6"/>
  <c r="AI6" s="1"/>
  <c r="S11"/>
  <c r="AF11" s="1"/>
  <c r="S7"/>
  <c r="AI7" s="1"/>
  <c r="S12"/>
  <c r="AG12" s="1"/>
  <c r="BD4" i="18"/>
  <c r="BF4" i="10"/>
  <c r="BH4" s="1"/>
  <c r="BI5"/>
  <c r="BI4" i="6"/>
  <c r="BF5" i="18"/>
  <c r="BH5" s="1"/>
  <c r="BD5" i="19"/>
  <c r="BI12" i="10"/>
  <c r="BF12" i="18"/>
  <c r="BH12" s="1"/>
  <c r="BD12" i="19"/>
  <c r="BF7" i="18"/>
  <c r="BH7" s="1"/>
  <c r="BD7" i="19"/>
  <c r="BF11" i="18"/>
  <c r="BH11" s="1"/>
  <c r="BD11" i="19"/>
  <c r="BI8" i="10"/>
  <c r="BI6"/>
  <c r="BF9" i="18"/>
  <c r="BD9" i="19"/>
  <c r="BF6" i="18"/>
  <c r="BH6" s="1"/>
  <c r="BD6" i="19"/>
  <c r="BI10" i="10"/>
  <c r="BF10" i="18"/>
  <c r="BH10" s="1"/>
  <c r="BD10" i="19"/>
  <c r="AE5" i="4"/>
  <c r="AG5"/>
  <c r="AF5"/>
  <c r="AH5"/>
  <c r="Z5"/>
  <c r="AI5"/>
  <c r="AJ5"/>
  <c r="AK5"/>
  <c r="AC5"/>
  <c r="AD5"/>
  <c r="AE4"/>
  <c r="AF4"/>
  <c r="AG4"/>
  <c r="AH4"/>
  <c r="AJ4"/>
  <c r="AA4"/>
  <c r="AI4"/>
  <c r="Z4"/>
  <c r="AK4"/>
  <c r="AC4"/>
  <c r="AD4"/>
  <c r="AC10" l="1"/>
  <c r="AF8"/>
  <c r="AE8"/>
  <c r="AI8"/>
  <c r="AJ8"/>
  <c r="AD8"/>
  <c r="AK8"/>
  <c r="AC8"/>
  <c r="AH8"/>
  <c r="AW8" i="5"/>
  <c r="AH12" i="4"/>
  <c r="AI12"/>
  <c r="AJ12"/>
  <c r="AF12"/>
  <c r="AE7"/>
  <c r="AJ9"/>
  <c r="AC7"/>
  <c r="AJ7"/>
  <c r="AA5"/>
  <c r="AA7"/>
  <c r="AA9"/>
  <c r="AC9"/>
  <c r="AK9"/>
  <c r="Z8"/>
  <c r="AA8"/>
  <c r="AD9"/>
  <c r="AK12"/>
  <c r="AG7"/>
  <c r="CD7"/>
  <c r="AB8" s="1"/>
  <c r="Z12"/>
  <c r="Z9"/>
  <c r="AG11"/>
  <c r="AE9"/>
  <c r="AG9"/>
  <c r="AF9"/>
  <c r="AH9"/>
  <c r="AA12"/>
  <c r="AA6"/>
  <c r="CD6"/>
  <c r="AB7" s="1"/>
  <c r="CD9" i="1"/>
  <c r="AB10" s="1"/>
  <c r="AC12" i="4"/>
  <c r="AE12"/>
  <c r="AH7"/>
  <c r="Z7"/>
  <c r="BD8" i="19"/>
  <c r="BF8" s="1"/>
  <c r="BH8" s="1"/>
  <c r="AK7" i="4"/>
  <c r="AV11" i="5"/>
  <c r="AD12" i="4"/>
  <c r="AD7"/>
  <c r="AF7"/>
  <c r="CD11"/>
  <c r="CD5"/>
  <c r="CD8" i="1"/>
  <c r="AB9" s="1"/>
  <c r="AI10"/>
  <c r="AC10"/>
  <c r="AJ10"/>
  <c r="AD10"/>
  <c r="AE10"/>
  <c r="AF10"/>
  <c r="AG10"/>
  <c r="AA10"/>
  <c r="Z10"/>
  <c r="AK10"/>
  <c r="AH10"/>
  <c r="BI9" i="20"/>
  <c r="AU9"/>
  <c r="AU4"/>
  <c r="AU10"/>
  <c r="AU11"/>
  <c r="AU8"/>
  <c r="AU12"/>
  <c r="AU7"/>
  <c r="AU6"/>
  <c r="AU5"/>
  <c r="CD7" i="1"/>
  <c r="AB8" s="1"/>
  <c r="AD10" i="4"/>
  <c r="AH11"/>
  <c r="AY9" i="10"/>
  <c r="BH9" i="6"/>
  <c r="Z9" i="1"/>
  <c r="AG9"/>
  <c r="AA9"/>
  <c r="AC9"/>
  <c r="AH9"/>
  <c r="AI9"/>
  <c r="AJ9"/>
  <c r="AD9"/>
  <c r="AF9"/>
  <c r="AK9"/>
  <c r="AE9"/>
  <c r="Z7"/>
  <c r="AF7"/>
  <c r="AE7"/>
  <c r="AG7"/>
  <c r="AH7"/>
  <c r="AJ7"/>
  <c r="AA7"/>
  <c r="AI7"/>
  <c r="AK7"/>
  <c r="AD7"/>
  <c r="AC7"/>
  <c r="AV4" i="5"/>
  <c r="AW4"/>
  <c r="AE10" i="4"/>
  <c r="Z11"/>
  <c r="CD4" i="1"/>
  <c r="CD10"/>
  <c r="AB11" s="1"/>
  <c r="AD12"/>
  <c r="AE12"/>
  <c r="AF12"/>
  <c r="AI12"/>
  <c r="AG12"/>
  <c r="AH12"/>
  <c r="AC12"/>
  <c r="Z12"/>
  <c r="AJ12"/>
  <c r="AA12"/>
  <c r="AK12"/>
  <c r="AH8"/>
  <c r="AI8"/>
  <c r="AJ8"/>
  <c r="AK8"/>
  <c r="AC8"/>
  <c r="AG8"/>
  <c r="AE8"/>
  <c r="Z8"/>
  <c r="AD8"/>
  <c r="AF8"/>
  <c r="AA8"/>
  <c r="AD4"/>
  <c r="AA4"/>
  <c r="AK4"/>
  <c r="Z4"/>
  <c r="AG4"/>
  <c r="AJ4"/>
  <c r="AI4"/>
  <c r="AF4"/>
  <c r="AC4"/>
  <c r="AH4"/>
  <c r="AE4"/>
  <c r="AX9" i="5"/>
  <c r="AM9" s="1"/>
  <c r="AX5"/>
  <c r="AM5" s="1"/>
  <c r="AX4"/>
  <c r="AM4" s="1"/>
  <c r="AX7"/>
  <c r="AM7" s="1"/>
  <c r="AX10"/>
  <c r="AM10" s="1"/>
  <c r="AX6"/>
  <c r="AM6" s="1"/>
  <c r="AX8"/>
  <c r="AM8" s="1"/>
  <c r="AX12"/>
  <c r="AM12" s="1"/>
  <c r="AX11"/>
  <c r="AM11" s="1"/>
  <c r="AC11" i="4"/>
  <c r="Z6" i="1"/>
  <c r="AD6"/>
  <c r="AA6"/>
  <c r="AG6"/>
  <c r="AE6"/>
  <c r="AF6"/>
  <c r="AH6"/>
  <c r="AI6"/>
  <c r="AJ6"/>
  <c r="AC6"/>
  <c r="AK6"/>
  <c r="AA5"/>
  <c r="AD5"/>
  <c r="AE5"/>
  <c r="AH5"/>
  <c r="AI5"/>
  <c r="AJ5"/>
  <c r="AC5"/>
  <c r="AF5"/>
  <c r="AG5"/>
  <c r="Z5"/>
  <c r="AK5"/>
  <c r="AV6" i="5"/>
  <c r="AW6"/>
  <c r="AF10" i="4"/>
  <c r="AI11"/>
  <c r="AG10"/>
  <c r="AI10"/>
  <c r="AA11"/>
  <c r="AH10"/>
  <c r="AA10"/>
  <c r="AJ11"/>
  <c r="AE11"/>
  <c r="CD12" i="1"/>
  <c r="AW5" i="5"/>
  <c r="AV5"/>
  <c r="AW9"/>
  <c r="AV9"/>
  <c r="AK11" i="4"/>
  <c r="Z10"/>
  <c r="AJ10"/>
  <c r="AD11"/>
  <c r="CD6" i="1"/>
  <c r="AB7" s="1"/>
  <c r="CD5"/>
  <c r="Z11"/>
  <c r="AJ11"/>
  <c r="AI11"/>
  <c r="AK11"/>
  <c r="AC11"/>
  <c r="AD11"/>
  <c r="AE11"/>
  <c r="AA11"/>
  <c r="AF11"/>
  <c r="AH11"/>
  <c r="AG11"/>
  <c r="AW12" i="5"/>
  <c r="AV12" i="20"/>
  <c r="AV12" i="5"/>
  <c r="CD12" i="4"/>
  <c r="AB12" s="1"/>
  <c r="CD11" i="1"/>
  <c r="CD9" i="4"/>
  <c r="AB10" s="1"/>
  <c r="CD10"/>
  <c r="AB11" s="1"/>
  <c r="AJ6"/>
  <c r="CD8"/>
  <c r="AB9" s="1"/>
  <c r="AK6"/>
  <c r="AC6"/>
  <c r="AE6"/>
  <c r="AF6"/>
  <c r="CD4"/>
  <c r="AB5" s="1"/>
  <c r="AG6"/>
  <c r="AD6"/>
  <c r="AH6"/>
  <c r="Z6"/>
  <c r="BF10" i="19"/>
  <c r="BH10" s="1"/>
  <c r="BD10" i="17"/>
  <c r="BF11" i="19"/>
  <c r="BH11" s="1"/>
  <c r="BD11" i="17"/>
  <c r="BF12" i="19"/>
  <c r="BH12" s="1"/>
  <c r="BD12" i="17"/>
  <c r="BF5" i="19"/>
  <c r="BH5" s="1"/>
  <c r="BD5" i="17"/>
  <c r="BI4" i="10"/>
  <c r="BF9" i="19"/>
  <c r="BD9" i="17"/>
  <c r="BI6" i="18"/>
  <c r="BF6" i="19"/>
  <c r="BH6" s="1"/>
  <c r="BD6" i="17"/>
  <c r="BI7" i="18"/>
  <c r="BF7" i="19"/>
  <c r="BH7" s="1"/>
  <c r="BD7" i="17"/>
  <c r="BI8" i="18"/>
  <c r="BI10"/>
  <c r="BI11"/>
  <c r="BI12"/>
  <c r="BI5"/>
  <c r="BD4" i="19"/>
  <c r="BF4" i="18"/>
  <c r="BH4" s="1"/>
  <c r="AB6" i="4" l="1"/>
  <c r="AB6" i="1"/>
  <c r="AB12"/>
  <c r="AB5"/>
  <c r="BD8" i="17"/>
  <c r="BF8" s="1"/>
  <c r="BH8" s="1"/>
  <c r="AV10" i="20"/>
  <c r="AW10"/>
  <c r="AW11"/>
  <c r="AV11"/>
  <c r="AY9" i="18"/>
  <c r="BH9" i="10"/>
  <c r="AV8" i="20"/>
  <c r="AW8"/>
  <c r="AU5" i="6"/>
  <c r="AW5" s="1"/>
  <c r="BI9"/>
  <c r="AU11"/>
  <c r="AU4"/>
  <c r="AU10"/>
  <c r="AU7"/>
  <c r="AU12"/>
  <c r="AW12" s="1"/>
  <c r="AU6"/>
  <c r="AW6" s="1"/>
  <c r="AU9"/>
  <c r="AU8"/>
  <c r="AW12" i="20"/>
  <c r="S8" i="5"/>
  <c r="CB12"/>
  <c r="CC12" s="1"/>
  <c r="CB5"/>
  <c r="CC5" s="1"/>
  <c r="CB11"/>
  <c r="CC11" s="1"/>
  <c r="S10"/>
  <c r="S9"/>
  <c r="CB7"/>
  <c r="CC7" s="1"/>
  <c r="S7"/>
  <c r="S11"/>
  <c r="CB6"/>
  <c r="CC6" s="1"/>
  <c r="S12"/>
  <c r="S5"/>
  <c r="CB4"/>
  <c r="CC4" s="1"/>
  <c r="CB8"/>
  <c r="CC8" s="1"/>
  <c r="CB9"/>
  <c r="CC9" s="1"/>
  <c r="S4"/>
  <c r="S6"/>
  <c r="CB10"/>
  <c r="CC10" s="1"/>
  <c r="AV7" i="20"/>
  <c r="AW7"/>
  <c r="AV6"/>
  <c r="AW6"/>
  <c r="AX10"/>
  <c r="AM10" s="1"/>
  <c r="AX12"/>
  <c r="AM12" s="1"/>
  <c r="AX6"/>
  <c r="AM6" s="1"/>
  <c r="AX11"/>
  <c r="AM11" s="1"/>
  <c r="AX5"/>
  <c r="AM5" s="1"/>
  <c r="AX4"/>
  <c r="AM4" s="1"/>
  <c r="AX9"/>
  <c r="AM9" s="1"/>
  <c r="AX7"/>
  <c r="AM7" s="1"/>
  <c r="AX8"/>
  <c r="AM8" s="1"/>
  <c r="AV5"/>
  <c r="AW5"/>
  <c r="AW9"/>
  <c r="AV9"/>
  <c r="AV4"/>
  <c r="AW4"/>
  <c r="BF6" i="17"/>
  <c r="BH6" s="1"/>
  <c r="BD6" i="15"/>
  <c r="BI10" i="19"/>
  <c r="BI11"/>
  <c r="BF10" i="17"/>
  <c r="BH10" s="1"/>
  <c r="BD10" i="15"/>
  <c r="BI7" i="19"/>
  <c r="BI4" i="18"/>
  <c r="BF11" i="17"/>
  <c r="BH11" s="1"/>
  <c r="BD11" i="15"/>
  <c r="BD4" i="17"/>
  <c r="BF4" i="19"/>
  <c r="BH4" s="1"/>
  <c r="BF7" i="17"/>
  <c r="BH7" s="1"/>
  <c r="BD7" i="15"/>
  <c r="BI12" i="19"/>
  <c r="BF12" i="17"/>
  <c r="BH12" s="1"/>
  <c r="BD12" i="15"/>
  <c r="BI5" i="19"/>
  <c r="BF9" i="17"/>
  <c r="BD9" i="15"/>
  <c r="BF5" i="17"/>
  <c r="BH5" s="1"/>
  <c r="BD5" i="15"/>
  <c r="BI8" i="19"/>
  <c r="BI6"/>
  <c r="BD8" i="15" l="1"/>
  <c r="BF8" s="1"/>
  <c r="BH8" s="1"/>
  <c r="AV5" i="6"/>
  <c r="CD11" i="5"/>
  <c r="CB8" i="20"/>
  <c r="CC8" s="1"/>
  <c r="CB5"/>
  <c r="CC5" s="1"/>
  <c r="S12"/>
  <c r="S5"/>
  <c r="CB10"/>
  <c r="CC10" s="1"/>
  <c r="S9"/>
  <c r="CB11"/>
  <c r="CC11" s="1"/>
  <c r="CB4"/>
  <c r="CC4" s="1"/>
  <c r="CB9"/>
  <c r="CC9" s="1"/>
  <c r="CB12"/>
  <c r="CC12" s="1"/>
  <c r="S8"/>
  <c r="S10"/>
  <c r="S4"/>
  <c r="S7"/>
  <c r="S6"/>
  <c r="CB7"/>
  <c r="CC7" s="1"/>
  <c r="S11"/>
  <c r="CB6"/>
  <c r="CC6" s="1"/>
  <c r="AI10" i="5"/>
  <c r="AA10"/>
  <c r="AE10"/>
  <c r="AD10"/>
  <c r="AJ10"/>
  <c r="AH10"/>
  <c r="Z10"/>
  <c r="AK10"/>
  <c r="AF10"/>
  <c r="AC10"/>
  <c r="AG10"/>
  <c r="AV9" i="6"/>
  <c r="AW9"/>
  <c r="AF9" i="5"/>
  <c r="AH9"/>
  <c r="AI9"/>
  <c r="AJ9"/>
  <c r="AC9"/>
  <c r="AE9"/>
  <c r="AA9"/>
  <c r="Z9"/>
  <c r="AK9"/>
  <c r="AG9"/>
  <c r="AD9"/>
  <c r="AV8" i="6"/>
  <c r="AW8"/>
  <c r="AX4"/>
  <c r="AM4" s="1"/>
  <c r="AX12"/>
  <c r="AM12" s="1"/>
  <c r="AX8"/>
  <c r="AM8" s="1"/>
  <c r="AX11"/>
  <c r="AM11" s="1"/>
  <c r="AX10"/>
  <c r="AM10" s="1"/>
  <c r="AX6"/>
  <c r="AM6" s="1"/>
  <c r="AX9"/>
  <c r="AM9" s="1"/>
  <c r="AX7"/>
  <c r="AM7" s="1"/>
  <c r="AX5"/>
  <c r="AM5" s="1"/>
  <c r="CD4" i="5"/>
  <c r="AV6" i="6"/>
  <c r="CD8" i="5"/>
  <c r="AB9" s="1"/>
  <c r="AA5"/>
  <c r="AK5"/>
  <c r="AD5"/>
  <c r="AI5"/>
  <c r="AE5"/>
  <c r="AC5"/>
  <c r="AF5"/>
  <c r="AG5"/>
  <c r="Z5"/>
  <c r="AH5"/>
  <c r="AJ5"/>
  <c r="AV11" i="6"/>
  <c r="AW11"/>
  <c r="CD9" i="5"/>
  <c r="AB10" s="1"/>
  <c r="CD7"/>
  <c r="AB8" s="1"/>
  <c r="AI4"/>
  <c r="AD4"/>
  <c r="AF4"/>
  <c r="AG4"/>
  <c r="Z4"/>
  <c r="AH4"/>
  <c r="AJ4"/>
  <c r="AA4"/>
  <c r="AE4"/>
  <c r="AC4"/>
  <c r="AK4"/>
  <c r="AE7"/>
  <c r="AC7"/>
  <c r="AJ7"/>
  <c r="AK7"/>
  <c r="AA7"/>
  <c r="AI7"/>
  <c r="AF7"/>
  <c r="Z7"/>
  <c r="AD7"/>
  <c r="AH7"/>
  <c r="AG7"/>
  <c r="AV4" i="6"/>
  <c r="AW4"/>
  <c r="AV12"/>
  <c r="AA6" i="5"/>
  <c r="Z6"/>
  <c r="AJ6"/>
  <c r="AH6"/>
  <c r="AF6"/>
  <c r="AD6"/>
  <c r="AG6"/>
  <c r="AK6"/>
  <c r="AC6"/>
  <c r="AE6"/>
  <c r="AI6"/>
  <c r="AH11"/>
  <c r="Z11"/>
  <c r="AI11"/>
  <c r="AK11"/>
  <c r="AA11"/>
  <c r="AC11"/>
  <c r="AE11"/>
  <c r="AG11"/>
  <c r="AJ11"/>
  <c r="AF11"/>
  <c r="AD11"/>
  <c r="AC8"/>
  <c r="AG8"/>
  <c r="Z8"/>
  <c r="AK8"/>
  <c r="AJ8"/>
  <c r="AD8"/>
  <c r="AI8"/>
  <c r="AH8"/>
  <c r="AA8"/>
  <c r="AF8"/>
  <c r="AE8"/>
  <c r="AV10" i="6"/>
  <c r="AW10"/>
  <c r="AY9" i="19"/>
  <c r="BH9" i="18"/>
  <c r="AV7" i="6"/>
  <c r="AW7"/>
  <c r="BI9" i="10"/>
  <c r="AU11"/>
  <c r="AU7"/>
  <c r="AW7" s="1"/>
  <c r="AU4"/>
  <c r="AW4" s="1"/>
  <c r="AU12"/>
  <c r="AU8"/>
  <c r="AV8" s="1"/>
  <c r="AU10"/>
  <c r="AW10" s="1"/>
  <c r="AU5"/>
  <c r="AU6"/>
  <c r="AU9"/>
  <c r="AW9" s="1"/>
  <c r="CD10" i="5"/>
  <c r="AB11" s="1"/>
  <c r="CD6"/>
  <c r="AB7" s="1"/>
  <c r="CD12"/>
  <c r="AK12"/>
  <c r="AF12"/>
  <c r="AD12"/>
  <c r="AC12"/>
  <c r="AE12"/>
  <c r="AI12"/>
  <c r="AH12"/>
  <c r="Z12"/>
  <c r="AG12"/>
  <c r="AJ12"/>
  <c r="AA12"/>
  <c r="CD5"/>
  <c r="AB6" s="1"/>
  <c r="BF12" i="15"/>
  <c r="BH12" s="1"/>
  <c r="BD12" i="16"/>
  <c r="BD4" i="15"/>
  <c r="BF4" i="17"/>
  <c r="BH4" s="1"/>
  <c r="BI11"/>
  <c r="BI6"/>
  <c r="BI8"/>
  <c r="BI4" i="19"/>
  <c r="BF11" i="15"/>
  <c r="BH11" s="1"/>
  <c r="BD11" i="16"/>
  <c r="BF6" i="15"/>
  <c r="BH6" s="1"/>
  <c r="BD6" i="16"/>
  <c r="BF9" i="15"/>
  <c r="BD9" i="16"/>
  <c r="BI7" i="17"/>
  <c r="BF10" i="15"/>
  <c r="BH10" s="1"/>
  <c r="BD10" i="16"/>
  <c r="BI5" i="17"/>
  <c r="BF7" i="15"/>
  <c r="BH7" s="1"/>
  <c r="BD7" i="16"/>
  <c r="BI12" i="17"/>
  <c r="BF5" i="15"/>
  <c r="BH5" s="1"/>
  <c r="BD5" i="16"/>
  <c r="BI10" i="17"/>
  <c r="AB5" i="5" l="1"/>
  <c r="AB12"/>
  <c r="BD8" i="16"/>
  <c r="BD8" i="14" s="1"/>
  <c r="CD9" i="20"/>
  <c r="AB10" s="1"/>
  <c r="AV10" i="10"/>
  <c r="AV4"/>
  <c r="AY9" i="17"/>
  <c r="BH9" i="19"/>
  <c r="BI9" i="18"/>
  <c r="AU6"/>
  <c r="AU8"/>
  <c r="AW8" s="1"/>
  <c r="AU11"/>
  <c r="AW11" s="1"/>
  <c r="AU10"/>
  <c r="AU9"/>
  <c r="AU5"/>
  <c r="AW5" s="1"/>
  <c r="AU12"/>
  <c r="AU7"/>
  <c r="AV7" s="1"/>
  <c r="AU4"/>
  <c r="AI8" i="20"/>
  <c r="AJ8"/>
  <c r="AE8"/>
  <c r="AF8"/>
  <c r="AK8"/>
  <c r="Z8"/>
  <c r="AC8"/>
  <c r="AG8"/>
  <c r="AA8"/>
  <c r="AD8"/>
  <c r="AH8"/>
  <c r="AE12"/>
  <c r="AC12"/>
  <c r="AH12"/>
  <c r="AG12"/>
  <c r="AF12"/>
  <c r="Z12"/>
  <c r="AI12"/>
  <c r="AD12"/>
  <c r="AK12"/>
  <c r="AA12"/>
  <c r="AJ12"/>
  <c r="CD5"/>
  <c r="AV11" i="10"/>
  <c r="AW11"/>
  <c r="AV12"/>
  <c r="AW12"/>
  <c r="AD10" i="20"/>
  <c r="AA10"/>
  <c r="AE10"/>
  <c r="AF10"/>
  <c r="AG10"/>
  <c r="Z10"/>
  <c r="AI10"/>
  <c r="AH10"/>
  <c r="AJ10"/>
  <c r="AK10"/>
  <c r="AC10"/>
  <c r="AH5"/>
  <c r="Z5"/>
  <c r="AJ5"/>
  <c r="AE5"/>
  <c r="AA5"/>
  <c r="AI5"/>
  <c r="AK5"/>
  <c r="AD5"/>
  <c r="AF5"/>
  <c r="AG5"/>
  <c r="AC5"/>
  <c r="Z4"/>
  <c r="AG4"/>
  <c r="AA4"/>
  <c r="AC4"/>
  <c r="AH4"/>
  <c r="AK4"/>
  <c r="AJ4"/>
  <c r="AD4"/>
  <c r="AE4"/>
  <c r="AI4"/>
  <c r="AF4"/>
  <c r="CD10"/>
  <c r="AD11"/>
  <c r="AE11"/>
  <c r="AJ11"/>
  <c r="AF11"/>
  <c r="AK11"/>
  <c r="AG11"/>
  <c r="AA11"/>
  <c r="AH11"/>
  <c r="AI11"/>
  <c r="Z11"/>
  <c r="AC11"/>
  <c r="AA7"/>
  <c r="AK7"/>
  <c r="AC7"/>
  <c r="AJ7"/>
  <c r="AF7"/>
  <c r="AE7"/>
  <c r="AG7"/>
  <c r="AD7"/>
  <c r="AI7"/>
  <c r="AH7"/>
  <c r="Z7"/>
  <c r="AH9"/>
  <c r="Z9"/>
  <c r="AE9"/>
  <c r="AF9"/>
  <c r="AJ9"/>
  <c r="AI9"/>
  <c r="AK9"/>
  <c r="AG9"/>
  <c r="AD9"/>
  <c r="AA9"/>
  <c r="AC9"/>
  <c r="CD8"/>
  <c r="AB9" s="1"/>
  <c r="CD6"/>
  <c r="AB7" s="1"/>
  <c r="AV7" i="10"/>
  <c r="AW8"/>
  <c r="AV5"/>
  <c r="AW5"/>
  <c r="CB4" i="6"/>
  <c r="CC4" s="1"/>
  <c r="CB12"/>
  <c r="CC12" s="1"/>
  <c r="CB8"/>
  <c r="CC8" s="1"/>
  <c r="S4"/>
  <c r="S7"/>
  <c r="CB5"/>
  <c r="CC5" s="1"/>
  <c r="CB11"/>
  <c r="CC11" s="1"/>
  <c r="CB9"/>
  <c r="CC9" s="1"/>
  <c r="CB7"/>
  <c r="CC7" s="1"/>
  <c r="S5"/>
  <c r="S10"/>
  <c r="S11"/>
  <c r="CB10"/>
  <c r="CC10" s="1"/>
  <c r="S8"/>
  <c r="S6"/>
  <c r="CB6"/>
  <c r="CC6" s="1"/>
  <c r="S9"/>
  <c r="Z6" i="20"/>
  <c r="AJ6"/>
  <c r="AE6"/>
  <c r="AC6"/>
  <c r="AK6"/>
  <c r="AA6"/>
  <c r="AF6"/>
  <c r="AH6"/>
  <c r="AD6"/>
  <c r="AG6"/>
  <c r="AI6"/>
  <c r="CD11"/>
  <c r="AB12" s="1"/>
  <c r="CD12"/>
  <c r="S12" i="6"/>
  <c r="AV6" i="10"/>
  <c r="AW6"/>
  <c r="AX5"/>
  <c r="AM5" s="1"/>
  <c r="AX12"/>
  <c r="AM12" s="1"/>
  <c r="AX4"/>
  <c r="AM4" s="1"/>
  <c r="AX10"/>
  <c r="AM10" s="1"/>
  <c r="AX9"/>
  <c r="AM9" s="1"/>
  <c r="AX8"/>
  <c r="AM8" s="1"/>
  <c r="AX6"/>
  <c r="AM6" s="1"/>
  <c r="AX11"/>
  <c r="AM11" s="1"/>
  <c r="AX7"/>
  <c r="AM7" s="1"/>
  <c r="AV9"/>
  <c r="CD7" i="20"/>
  <c r="AB8" s="1"/>
  <c r="CD4"/>
  <c r="BI8" i="15"/>
  <c r="BF7" i="16"/>
  <c r="BH7" s="1"/>
  <c r="BD7" i="14"/>
  <c r="BD4" i="16"/>
  <c r="BF4" i="15"/>
  <c r="BH4" s="1"/>
  <c r="BI11"/>
  <c r="BI4" i="17"/>
  <c r="BI12" i="15"/>
  <c r="BF9" i="16"/>
  <c r="BD9" i="14"/>
  <c r="BF11" i="16"/>
  <c r="BH11" s="1"/>
  <c r="BD11" i="14"/>
  <c r="BF12" i="16"/>
  <c r="BH12" s="1"/>
  <c r="BD12" i="14"/>
  <c r="BI10" i="15"/>
  <c r="BI5"/>
  <c r="BF10" i="16"/>
  <c r="BH10" s="1"/>
  <c r="BD10" i="14"/>
  <c r="BI6" i="15"/>
  <c r="BF5" i="16"/>
  <c r="BH5" s="1"/>
  <c r="BD5" i="14"/>
  <c r="BI7" i="15"/>
  <c r="BF6" i="16"/>
  <c r="BH6" s="1"/>
  <c r="BD6" i="14"/>
  <c r="AB5" i="20" l="1"/>
  <c r="AB11"/>
  <c r="AB6"/>
  <c r="BF8" i="16"/>
  <c r="BH8" s="1"/>
  <c r="BI8" s="1"/>
  <c r="CD8" i="6"/>
  <c r="AB9" s="1"/>
  <c r="AV11" i="18"/>
  <c r="AV8"/>
  <c r="AE7" i="6"/>
  <c r="AK7"/>
  <c r="AC7"/>
  <c r="AH7"/>
  <c r="AF7"/>
  <c r="AJ7"/>
  <c r="AD7"/>
  <c r="Z7"/>
  <c r="AG7"/>
  <c r="AI7"/>
  <c r="AA7"/>
  <c r="AV12" i="18"/>
  <c r="AW12"/>
  <c r="BI9" i="19"/>
  <c r="AU12"/>
  <c r="AW12" s="1"/>
  <c r="AU6"/>
  <c r="AW6" s="1"/>
  <c r="AU5"/>
  <c r="AU10"/>
  <c r="AW10" s="1"/>
  <c r="AU11"/>
  <c r="AU4"/>
  <c r="AU7"/>
  <c r="AW7" s="1"/>
  <c r="AU8"/>
  <c r="AU9"/>
  <c r="AW9" s="1"/>
  <c r="AJ4" i="6"/>
  <c r="AC4"/>
  <c r="AE4"/>
  <c r="AA4"/>
  <c r="AD4"/>
  <c r="AK4"/>
  <c r="AH4"/>
  <c r="AG4"/>
  <c r="AI4"/>
  <c r="Z4"/>
  <c r="AF4"/>
  <c r="AY9" i="15"/>
  <c r="BH9" i="17"/>
  <c r="AD8" i="6"/>
  <c r="AI8"/>
  <c r="AJ8"/>
  <c r="AH8"/>
  <c r="AA8"/>
  <c r="AE8"/>
  <c r="AK8"/>
  <c r="AG8"/>
  <c r="Z8"/>
  <c r="AF8"/>
  <c r="AC8"/>
  <c r="CD5"/>
  <c r="AW7" i="18"/>
  <c r="AX9"/>
  <c r="AM9" s="1"/>
  <c r="AX4"/>
  <c r="AM4" s="1"/>
  <c r="AX5"/>
  <c r="AM5" s="1"/>
  <c r="AX8"/>
  <c r="AM8" s="1"/>
  <c r="AX11"/>
  <c r="AM11" s="1"/>
  <c r="AX12"/>
  <c r="AM12" s="1"/>
  <c r="AX7"/>
  <c r="AM7" s="1"/>
  <c r="AX10"/>
  <c r="AM10" s="1"/>
  <c r="AX6"/>
  <c r="AM6" s="1"/>
  <c r="AG10" i="6"/>
  <c r="AA10"/>
  <c r="AD10"/>
  <c r="AF10"/>
  <c r="AC10"/>
  <c r="AE10"/>
  <c r="AK10"/>
  <c r="AJ10"/>
  <c r="AH10"/>
  <c r="Z10"/>
  <c r="AI10"/>
  <c r="AV4" i="18"/>
  <c r="AW4"/>
  <c r="AV6"/>
  <c r="AW6"/>
  <c r="CD11" i="6"/>
  <c r="AW9" i="18"/>
  <c r="AV9"/>
  <c r="AA11" i="6"/>
  <c r="AC11"/>
  <c r="AF11"/>
  <c r="AI11"/>
  <c r="Z11"/>
  <c r="AH11"/>
  <c r="AG11"/>
  <c r="AJ11"/>
  <c r="AE11"/>
  <c r="AK11"/>
  <c r="AD11"/>
  <c r="AD6"/>
  <c r="AJ6"/>
  <c r="AI6"/>
  <c r="AE6"/>
  <c r="AF6"/>
  <c r="AK6"/>
  <c r="AA6"/>
  <c r="AC6"/>
  <c r="AG6"/>
  <c r="Z6"/>
  <c r="AH6"/>
  <c r="S11" i="10"/>
  <c r="S5"/>
  <c r="CB8"/>
  <c r="CC8" s="1"/>
  <c r="CB12"/>
  <c r="CC12" s="1"/>
  <c r="S10"/>
  <c r="CB9"/>
  <c r="CC9" s="1"/>
  <c r="CB6"/>
  <c r="CC6" s="1"/>
  <c r="S8"/>
  <c r="CB11"/>
  <c r="CC11" s="1"/>
  <c r="CB10"/>
  <c r="CC10" s="1"/>
  <c r="S4"/>
  <c r="CB5"/>
  <c r="CC5" s="1"/>
  <c r="CB7"/>
  <c r="CC7" s="1"/>
  <c r="S7"/>
  <c r="S6"/>
  <c r="S12"/>
  <c r="CB4"/>
  <c r="CC4" s="1"/>
  <c r="S9"/>
  <c r="CD6" i="6"/>
  <c r="AB7" s="1"/>
  <c r="CD9"/>
  <c r="AV5" i="18"/>
  <c r="AF12" i="6"/>
  <c r="AC12"/>
  <c r="AH12"/>
  <c r="AG12"/>
  <c r="AK12"/>
  <c r="Z12"/>
  <c r="AD12"/>
  <c r="AI12"/>
  <c r="AJ12"/>
  <c r="AA12"/>
  <c r="AE12"/>
  <c r="AJ9"/>
  <c r="AC9"/>
  <c r="AF9"/>
  <c r="AG9"/>
  <c r="AK9"/>
  <c r="AH9"/>
  <c r="AD9"/>
  <c r="AA9"/>
  <c r="AE9"/>
  <c r="AI9"/>
  <c r="Z9"/>
  <c r="CD10"/>
  <c r="AB11" s="1"/>
  <c r="CD7"/>
  <c r="AB8" s="1"/>
  <c r="CD4"/>
  <c r="AB5" s="1"/>
  <c r="AD5"/>
  <c r="AF5"/>
  <c r="AH5"/>
  <c r="AK5"/>
  <c r="AG5"/>
  <c r="AJ5"/>
  <c r="AE5"/>
  <c r="AC5"/>
  <c r="AA5"/>
  <c r="Z5"/>
  <c r="AI5"/>
  <c r="CD12"/>
  <c r="AB12" s="1"/>
  <c r="AW10" i="18"/>
  <c r="AV10"/>
  <c r="AV5" i="19"/>
  <c r="BI10" i="16"/>
  <c r="BI12"/>
  <c r="BF11" i="14"/>
  <c r="BH11" s="1"/>
  <c r="BD11" i="9"/>
  <c r="BF10" i="14"/>
  <c r="BH10" s="1"/>
  <c r="BD10" i="9"/>
  <c r="BD4" i="14"/>
  <c r="BF4" i="16"/>
  <c r="BH4" s="1"/>
  <c r="BF12" i="14"/>
  <c r="BH12" s="1"/>
  <c r="BD12" i="9"/>
  <c r="BI5" i="16"/>
  <c r="BI4" i="15"/>
  <c r="BI6" i="16"/>
  <c r="BF5" i="14"/>
  <c r="BH5" s="1"/>
  <c r="BD5" i="9"/>
  <c r="BF6" i="14"/>
  <c r="BH6" s="1"/>
  <c r="BD6" i="9"/>
  <c r="BI7" i="16"/>
  <c r="BF8" i="14"/>
  <c r="BH8" s="1"/>
  <c r="BD8" i="9"/>
  <c r="BI11" i="16"/>
  <c r="BF9" i="14"/>
  <c r="BD9" i="9"/>
  <c r="BF7" i="14"/>
  <c r="BH7" s="1"/>
  <c r="BD7" i="9"/>
  <c r="AV10" i="19" l="1"/>
  <c r="AB10" i="6"/>
  <c r="AB6"/>
  <c r="AV7" i="19"/>
  <c r="AV9"/>
  <c r="AV12"/>
  <c r="CD4" i="10"/>
  <c r="AK9"/>
  <c r="AJ9"/>
  <c r="AG9"/>
  <c r="AD9"/>
  <c r="AA9"/>
  <c r="AC9"/>
  <c r="AH9"/>
  <c r="AF9"/>
  <c r="Z9"/>
  <c r="AE9"/>
  <c r="AI9"/>
  <c r="AK5"/>
  <c r="AH5"/>
  <c r="AA5"/>
  <c r="Z5"/>
  <c r="AE5"/>
  <c r="AI5"/>
  <c r="AJ5"/>
  <c r="AG5"/>
  <c r="AF5"/>
  <c r="AC5"/>
  <c r="AD5"/>
  <c r="Z4"/>
  <c r="AE4"/>
  <c r="AF4"/>
  <c r="AA4"/>
  <c r="AJ4"/>
  <c r="AK4"/>
  <c r="AC4"/>
  <c r="AI4"/>
  <c r="AH4"/>
  <c r="AD4"/>
  <c r="AG4"/>
  <c r="CD8"/>
  <c r="AB9" s="1"/>
  <c r="AV11" i="19"/>
  <c r="AW11"/>
  <c r="CD5" i="10"/>
  <c r="CD12"/>
  <c r="AW5" i="19"/>
  <c r="AY9" i="16"/>
  <c r="BH9" i="15"/>
  <c r="AV4" i="19"/>
  <c r="AW4"/>
  <c r="AG10" i="10"/>
  <c r="AD10"/>
  <c r="AF10"/>
  <c r="AE10"/>
  <c r="AA10"/>
  <c r="AI10"/>
  <c r="Z10"/>
  <c r="AK10"/>
  <c r="AC10"/>
  <c r="AJ10"/>
  <c r="AH10"/>
  <c r="AJ7"/>
  <c r="AI7"/>
  <c r="AK7"/>
  <c r="AD7"/>
  <c r="AG7"/>
  <c r="AE7"/>
  <c r="AC7"/>
  <c r="AA7"/>
  <c r="AF7"/>
  <c r="AH7"/>
  <c r="Z7"/>
  <c r="CD9"/>
  <c r="AB10" s="1"/>
  <c r="AU10" i="17"/>
  <c r="BI9"/>
  <c r="AU12"/>
  <c r="AU6"/>
  <c r="AU7"/>
  <c r="AU11"/>
  <c r="AU4"/>
  <c r="AU9"/>
  <c r="AU8"/>
  <c r="AU5"/>
  <c r="AW5" s="1"/>
  <c r="CD11" i="10"/>
  <c r="CD10"/>
  <c r="AB11" s="1"/>
  <c r="CD7"/>
  <c r="AB8" s="1"/>
  <c r="AV6" i="19"/>
  <c r="AA11" i="10"/>
  <c r="AE11"/>
  <c r="AI11"/>
  <c r="AF11"/>
  <c r="AG11"/>
  <c r="AD11"/>
  <c r="AJ11"/>
  <c r="Z11"/>
  <c r="AK11"/>
  <c r="AH11"/>
  <c r="AC11"/>
  <c r="AE6"/>
  <c r="AF6"/>
  <c r="AC6"/>
  <c r="AJ6"/>
  <c r="AK6"/>
  <c r="AG6"/>
  <c r="AA6"/>
  <c r="AH6"/>
  <c r="AD6"/>
  <c r="Z6"/>
  <c r="AI6"/>
  <c r="S5" i="18"/>
  <c r="CB5"/>
  <c r="CC5" s="1"/>
  <c r="S11"/>
  <c r="CB12"/>
  <c r="CC12" s="1"/>
  <c r="S6"/>
  <c r="S7"/>
  <c r="S12"/>
  <c r="S10"/>
  <c r="S9"/>
  <c r="CB4"/>
  <c r="CC4" s="1"/>
  <c r="S4"/>
  <c r="CB6"/>
  <c r="CC6" s="1"/>
  <c r="CB9"/>
  <c r="CC9" s="1"/>
  <c r="CB7"/>
  <c r="CC7" s="1"/>
  <c r="CB8"/>
  <c r="CC8" s="1"/>
  <c r="CB11"/>
  <c r="CC11" s="1"/>
  <c r="S8"/>
  <c r="CB10"/>
  <c r="CC10" s="1"/>
  <c r="AV8" i="19"/>
  <c r="AW8"/>
  <c r="AX4"/>
  <c r="AM4" s="1"/>
  <c r="AX5"/>
  <c r="AM5" s="1"/>
  <c r="AX7"/>
  <c r="AM7" s="1"/>
  <c r="AX9"/>
  <c r="AM9" s="1"/>
  <c r="AX8"/>
  <c r="AM8" s="1"/>
  <c r="AX11"/>
  <c r="AM11" s="1"/>
  <c r="AX12"/>
  <c r="AM12" s="1"/>
  <c r="AX10"/>
  <c r="AM10" s="1"/>
  <c r="AX6"/>
  <c r="AM6" s="1"/>
  <c r="CD6" i="10"/>
  <c r="AB7" s="1"/>
  <c r="AI12"/>
  <c r="AK12"/>
  <c r="AC12"/>
  <c r="AD12"/>
  <c r="Z12"/>
  <c r="AE12"/>
  <c r="AJ12"/>
  <c r="AF12"/>
  <c r="AA12"/>
  <c r="AG12"/>
  <c r="AH12"/>
  <c r="AG8"/>
  <c r="Z8"/>
  <c r="AK8"/>
  <c r="AI8"/>
  <c r="AF8"/>
  <c r="AE8"/>
  <c r="AA8"/>
  <c r="AD8"/>
  <c r="AC8"/>
  <c r="AJ8"/>
  <c r="AH8"/>
  <c r="BF12" i="9"/>
  <c r="BH12" s="1"/>
  <c r="BD12" i="13"/>
  <c r="BI8" i="14"/>
  <c r="BI6"/>
  <c r="BD4" i="9"/>
  <c r="BF4" i="14"/>
  <c r="BH4" s="1"/>
  <c r="BF8" i="9"/>
  <c r="BH8" s="1"/>
  <c r="BD8" i="13"/>
  <c r="BF6" i="9"/>
  <c r="BH6" s="1"/>
  <c r="BD6" i="13"/>
  <c r="BI4" i="16"/>
  <c r="BI11" i="14"/>
  <c r="BF11" i="9"/>
  <c r="BH11" s="1"/>
  <c r="BD11" i="13"/>
  <c r="BF9" i="9"/>
  <c r="BD9" i="13"/>
  <c r="BI7" i="14"/>
  <c r="BI10"/>
  <c r="BF7" i="9"/>
  <c r="BH7" s="1"/>
  <c r="BD7" i="13"/>
  <c r="BI5" i="14"/>
  <c r="BF10" i="9"/>
  <c r="BH10" s="1"/>
  <c r="BD10" i="13"/>
  <c r="BF5" i="9"/>
  <c r="BH5" s="1"/>
  <c r="BD5" i="13"/>
  <c r="BI12" i="14"/>
  <c r="AB12" i="10" l="1"/>
  <c r="AB6"/>
  <c r="AB5"/>
  <c r="CD6" i="18"/>
  <c r="AY9" i="14"/>
  <c r="BH9" i="16"/>
  <c r="AV7" i="17"/>
  <c r="AW7"/>
  <c r="BI9" i="15"/>
  <c r="AU6"/>
  <c r="AW6" s="1"/>
  <c r="AU10"/>
  <c r="AU8"/>
  <c r="AU4"/>
  <c r="AU11"/>
  <c r="AW11" s="1"/>
  <c r="AU9"/>
  <c r="AU5"/>
  <c r="AU7"/>
  <c r="AU12"/>
  <c r="AH7" i="18"/>
  <c r="Z7"/>
  <c r="AJ7"/>
  <c r="AC7"/>
  <c r="AI7"/>
  <c r="AD7"/>
  <c r="AA7"/>
  <c r="AE7"/>
  <c r="AG7"/>
  <c r="AK7"/>
  <c r="AF7"/>
  <c r="AW11" i="17"/>
  <c r="AV11"/>
  <c r="CD9" i="18"/>
  <c r="AB10" s="1"/>
  <c r="CD7"/>
  <c r="AB8" s="1"/>
  <c r="AV6" i="17"/>
  <c r="AW6"/>
  <c r="AF12" i="18"/>
  <c r="AC12"/>
  <c r="AK12"/>
  <c r="AG12"/>
  <c r="AH12"/>
  <c r="Z12"/>
  <c r="AD12"/>
  <c r="AI12"/>
  <c r="AJ12"/>
  <c r="AE12"/>
  <c r="AA12"/>
  <c r="AV4" i="17"/>
  <c r="AW4"/>
  <c r="CD12" i="18"/>
  <c r="CD8"/>
  <c r="AB9" s="1"/>
  <c r="AE10"/>
  <c r="AI10"/>
  <c r="AG10"/>
  <c r="AA10"/>
  <c r="AF10"/>
  <c r="AJ10"/>
  <c r="Z10"/>
  <c r="AD10"/>
  <c r="AK10"/>
  <c r="AC10"/>
  <c r="AH10"/>
  <c r="AV9" i="17"/>
  <c r="AW9"/>
  <c r="CD11" i="18"/>
  <c r="AK6"/>
  <c r="AF6"/>
  <c r="AC6"/>
  <c r="AJ6"/>
  <c r="AH6"/>
  <c r="AI6"/>
  <c r="AE6"/>
  <c r="AA6"/>
  <c r="AD6"/>
  <c r="AG6"/>
  <c r="Z6"/>
  <c r="AJ8"/>
  <c r="AH8"/>
  <c r="AE8"/>
  <c r="AG8"/>
  <c r="AK8"/>
  <c r="AF8"/>
  <c r="AA8"/>
  <c r="AC8"/>
  <c r="AD8"/>
  <c r="Z8"/>
  <c r="AI8"/>
  <c r="AC9"/>
  <c r="AG9"/>
  <c r="AH9"/>
  <c r="AD9"/>
  <c r="AJ9"/>
  <c r="AK9"/>
  <c r="AE9"/>
  <c r="AA9"/>
  <c r="Z9"/>
  <c r="AF9"/>
  <c r="AI9"/>
  <c r="Z5"/>
  <c r="AI5"/>
  <c r="AA5"/>
  <c r="AJ5"/>
  <c r="AF5"/>
  <c r="AE5"/>
  <c r="AC5"/>
  <c r="AK5"/>
  <c r="AD5"/>
  <c r="AH5"/>
  <c r="AG5"/>
  <c r="AV8" i="17"/>
  <c r="AW8"/>
  <c r="AV10"/>
  <c r="AW10"/>
  <c r="AX5"/>
  <c r="AM5" s="1"/>
  <c r="AX11"/>
  <c r="AM11" s="1"/>
  <c r="AX9"/>
  <c r="AM9" s="1"/>
  <c r="AX12"/>
  <c r="AM12" s="1"/>
  <c r="AX8"/>
  <c r="AM8" s="1"/>
  <c r="AX6"/>
  <c r="AM6" s="1"/>
  <c r="AX4"/>
  <c r="AM4" s="1"/>
  <c r="AX10"/>
  <c r="AM10" s="1"/>
  <c r="AX7"/>
  <c r="AM7" s="1"/>
  <c r="CD10" i="18"/>
  <c r="AB11" s="1"/>
  <c r="CD4"/>
  <c r="CD5"/>
  <c r="AB6" s="1"/>
  <c r="AV5" i="17"/>
  <c r="CB5" i="19"/>
  <c r="CC5" s="1"/>
  <c r="CB6"/>
  <c r="CC6" s="1"/>
  <c r="S6"/>
  <c r="S5"/>
  <c r="S7"/>
  <c r="CB4"/>
  <c r="CC4" s="1"/>
  <c r="CB9"/>
  <c r="CC9" s="1"/>
  <c r="S9"/>
  <c r="CB8"/>
  <c r="CC8" s="1"/>
  <c r="CB12"/>
  <c r="CC12" s="1"/>
  <c r="CB11"/>
  <c r="CC11" s="1"/>
  <c r="S12"/>
  <c r="S11"/>
  <c r="CB7"/>
  <c r="CC7" s="1"/>
  <c r="CB10"/>
  <c r="CC10" s="1"/>
  <c r="S10"/>
  <c r="S4"/>
  <c r="S8"/>
  <c r="Z4" i="18"/>
  <c r="AF4"/>
  <c r="AA4"/>
  <c r="AG4"/>
  <c r="AC4"/>
  <c r="AH4"/>
  <c r="AI4"/>
  <c r="AE4"/>
  <c r="AD4"/>
  <c r="AK4"/>
  <c r="AJ4"/>
  <c r="AC11"/>
  <c r="AF11"/>
  <c r="AE11"/>
  <c r="AJ11"/>
  <c r="AI11"/>
  <c r="AH11"/>
  <c r="Z11"/>
  <c r="AA11"/>
  <c r="AG11"/>
  <c r="AK11"/>
  <c r="AD11"/>
  <c r="AV12" i="17"/>
  <c r="AW12"/>
  <c r="BF11" i="13"/>
  <c r="BH11" s="1"/>
  <c r="BD11" i="12"/>
  <c r="BF8" i="13"/>
  <c r="BH8" s="1"/>
  <c r="BD8" i="12"/>
  <c r="BI4" i="14"/>
  <c r="BF5" i="13"/>
  <c r="BH5" s="1"/>
  <c r="BD5" i="12"/>
  <c r="BI5" i="9"/>
  <c r="BI10"/>
  <c r="BF10" i="13"/>
  <c r="BH10" s="1"/>
  <c r="BI10" s="1"/>
  <c r="BD10" i="12"/>
  <c r="BI6" i="9"/>
  <c r="BF6" i="13"/>
  <c r="BH6" s="1"/>
  <c r="BD6" i="12"/>
  <c r="BI12" i="9"/>
  <c r="BF9" i="13"/>
  <c r="BD9" i="12"/>
  <c r="BF12" i="13"/>
  <c r="BH12" s="1"/>
  <c r="BD12" i="12"/>
  <c r="BI7" i="9"/>
  <c r="BF7" i="13"/>
  <c r="BH7" s="1"/>
  <c r="BD7" i="12"/>
  <c r="BI11" i="9"/>
  <c r="BI8"/>
  <c r="BD4" i="13"/>
  <c r="BF4" i="9"/>
  <c r="BH4" s="1"/>
  <c r="AB12" i="18" l="1"/>
  <c r="AV6" i="15"/>
  <c r="AB7" i="18"/>
  <c r="AB5"/>
  <c r="AV11" i="15"/>
  <c r="AV4"/>
  <c r="AW4"/>
  <c r="AY9" i="9"/>
  <c r="BH9" i="14"/>
  <c r="AA12" i="19"/>
  <c r="AJ12"/>
  <c r="AD12"/>
  <c r="AI12"/>
  <c r="AE12"/>
  <c r="AK12"/>
  <c r="AC12"/>
  <c r="Z12"/>
  <c r="AG12"/>
  <c r="AF12"/>
  <c r="AH12"/>
  <c r="AC5"/>
  <c r="AF5"/>
  <c r="AG5"/>
  <c r="AA5"/>
  <c r="AI5"/>
  <c r="AH5"/>
  <c r="Z5"/>
  <c r="AJ5"/>
  <c r="AD5"/>
  <c r="AE5"/>
  <c r="AK5"/>
  <c r="BI9" i="16"/>
  <c r="AU12"/>
  <c r="AU6"/>
  <c r="AU11"/>
  <c r="AU8"/>
  <c r="AU9"/>
  <c r="AW9" s="1"/>
  <c r="AU10"/>
  <c r="AW10" s="1"/>
  <c r="AU7"/>
  <c r="AV7" s="1"/>
  <c r="AU4"/>
  <c r="AU5"/>
  <c r="AG11" i="19"/>
  <c r="AF11"/>
  <c r="AA11"/>
  <c r="AD11"/>
  <c r="AJ11"/>
  <c r="AH11"/>
  <c r="AI11"/>
  <c r="AE11"/>
  <c r="AK11"/>
  <c r="Z11"/>
  <c r="AC11"/>
  <c r="AH7"/>
  <c r="Z7"/>
  <c r="AD7"/>
  <c r="AA7"/>
  <c r="AE7"/>
  <c r="AK7"/>
  <c r="AI7"/>
  <c r="AJ7"/>
  <c r="AC7"/>
  <c r="AG7"/>
  <c r="AF7"/>
  <c r="AV9" i="15"/>
  <c r="AW9"/>
  <c r="AJ6" i="19"/>
  <c r="AA6"/>
  <c r="AE6"/>
  <c r="AK6"/>
  <c r="AD6"/>
  <c r="AF6"/>
  <c r="Z6"/>
  <c r="AG6"/>
  <c r="AC6"/>
  <c r="AH6"/>
  <c r="AI6"/>
  <c r="AV5" i="15"/>
  <c r="AW5"/>
  <c r="CD7" i="19"/>
  <c r="CD4"/>
  <c r="CD9"/>
  <c r="AV7" i="15"/>
  <c r="AW7"/>
  <c r="AX9"/>
  <c r="AM9" s="1"/>
  <c r="AX10"/>
  <c r="AM10" s="1"/>
  <c r="AX11"/>
  <c r="AM11" s="1"/>
  <c r="AX6"/>
  <c r="AM6" s="1"/>
  <c r="AX4"/>
  <c r="AM4" s="1"/>
  <c r="AX8"/>
  <c r="AM8" s="1"/>
  <c r="AX5"/>
  <c r="AM5" s="1"/>
  <c r="AX12"/>
  <c r="AM12" s="1"/>
  <c r="AX7"/>
  <c r="AM7" s="1"/>
  <c r="CD10" i="19"/>
  <c r="CD11"/>
  <c r="AH10"/>
  <c r="AF10"/>
  <c r="AD10"/>
  <c r="AI10"/>
  <c r="AC10"/>
  <c r="AE10"/>
  <c r="AG10"/>
  <c r="AA10"/>
  <c r="Z10"/>
  <c r="AK10"/>
  <c r="AJ10"/>
  <c r="AJ9"/>
  <c r="AG9"/>
  <c r="AD9"/>
  <c r="AK9"/>
  <c r="AC9"/>
  <c r="AH9"/>
  <c r="AE9"/>
  <c r="Z9"/>
  <c r="AI9"/>
  <c r="AA9"/>
  <c r="AF9"/>
  <c r="AW12" i="15"/>
  <c r="AV12"/>
  <c r="AC4" i="19"/>
  <c r="AD4"/>
  <c r="AK4"/>
  <c r="AA4"/>
  <c r="AE4"/>
  <c r="AI4"/>
  <c r="AF4"/>
  <c r="AJ4"/>
  <c r="AG4"/>
  <c r="Z4"/>
  <c r="AH4"/>
  <c r="CB5" i="17"/>
  <c r="CC5" s="1"/>
  <c r="CB7"/>
  <c r="CC7" s="1"/>
  <c r="S11"/>
  <c r="S4"/>
  <c r="S7"/>
  <c r="S5"/>
  <c r="CB4"/>
  <c r="CC4" s="1"/>
  <c r="CB10"/>
  <c r="CC10" s="1"/>
  <c r="S9"/>
  <c r="CB11"/>
  <c r="CC11" s="1"/>
  <c r="S10"/>
  <c r="CB9"/>
  <c r="CC9" s="1"/>
  <c r="CB8"/>
  <c r="CC8" s="1"/>
  <c r="S8"/>
  <c r="S12"/>
  <c r="CB6"/>
  <c r="CC6" s="1"/>
  <c r="CB12"/>
  <c r="CC12" s="1"/>
  <c r="S6"/>
  <c r="AV10" i="15"/>
  <c r="AW10"/>
  <c r="CD8" i="19"/>
  <c r="AB9" s="1"/>
  <c r="CD5"/>
  <c r="AK8"/>
  <c r="AF8"/>
  <c r="AJ8"/>
  <c r="Z8"/>
  <c r="AI8"/>
  <c r="AC8"/>
  <c r="AH8"/>
  <c r="AE8"/>
  <c r="AD8"/>
  <c r="AA8"/>
  <c r="AG8"/>
  <c r="AV8" i="15"/>
  <c r="AW8"/>
  <c r="CD12" i="19"/>
  <c r="CD6"/>
  <c r="AB7" s="1"/>
  <c r="BF4" i="13"/>
  <c r="BH4" s="1"/>
  <c r="BD4" i="12"/>
  <c r="BI7" i="13"/>
  <c r="BI4" i="9"/>
  <c r="BI12" i="13"/>
  <c r="BI6"/>
  <c r="BF12" i="12"/>
  <c r="BH12" s="1"/>
  <c r="BD12" i="11"/>
  <c r="BF6" i="12"/>
  <c r="BH6" s="1"/>
  <c r="BD6" i="11"/>
  <c r="BI11" i="13"/>
  <c r="BF10" i="12"/>
  <c r="BH10" s="1"/>
  <c r="BD10" i="11"/>
  <c r="BI5" i="13"/>
  <c r="BF11" i="12"/>
  <c r="BH11" s="1"/>
  <c r="BI11" s="1"/>
  <c r="BD11" i="11"/>
  <c r="BF5" i="12"/>
  <c r="BH5" s="1"/>
  <c r="BD5" i="11"/>
  <c r="BI8" i="13"/>
  <c r="BF8" i="12"/>
  <c r="BH8" s="1"/>
  <c r="BD8" i="11"/>
  <c r="BF7" i="12"/>
  <c r="BH7" s="1"/>
  <c r="BD7" i="11"/>
  <c r="BF9" i="12"/>
  <c r="BD9" i="11"/>
  <c r="AB11" i="19" l="1"/>
  <c r="AB6"/>
  <c r="AB8"/>
  <c r="AB10"/>
  <c r="AB12"/>
  <c r="AB5"/>
  <c r="AV9" i="16"/>
  <c r="CD10" i="17"/>
  <c r="CD6"/>
  <c r="AB7" s="1"/>
  <c r="AC9"/>
  <c r="AE9"/>
  <c r="AA9"/>
  <c r="AG9"/>
  <c r="AF9"/>
  <c r="AI9"/>
  <c r="AH9"/>
  <c r="Z9"/>
  <c r="AJ9"/>
  <c r="AK9"/>
  <c r="AD9"/>
  <c r="AW7" i="16"/>
  <c r="CD12" i="17"/>
  <c r="CD5"/>
  <c r="AV4" i="16"/>
  <c r="AW4"/>
  <c r="AX6"/>
  <c r="AM6" s="1"/>
  <c r="AX7"/>
  <c r="AM7" s="1"/>
  <c r="AX9"/>
  <c r="AM9" s="1"/>
  <c r="AX5"/>
  <c r="AM5" s="1"/>
  <c r="AX12"/>
  <c r="AM12" s="1"/>
  <c r="AX4"/>
  <c r="AM4" s="1"/>
  <c r="AX11"/>
  <c r="AM11" s="1"/>
  <c r="AX10"/>
  <c r="AM10" s="1"/>
  <c r="AX8"/>
  <c r="AM8" s="1"/>
  <c r="AY9" i="13"/>
  <c r="BH9" i="9"/>
  <c r="AJ10" i="17"/>
  <c r="Z10"/>
  <c r="AH10"/>
  <c r="AG10"/>
  <c r="AK10"/>
  <c r="AD10"/>
  <c r="AC10"/>
  <c r="AE10"/>
  <c r="AI10"/>
  <c r="AF10"/>
  <c r="AA10"/>
  <c r="AG11"/>
  <c r="AJ11"/>
  <c r="AD11"/>
  <c r="AH11"/>
  <c r="AK11"/>
  <c r="AF11"/>
  <c r="AI11"/>
  <c r="AA11"/>
  <c r="AC11"/>
  <c r="Z11"/>
  <c r="AE11"/>
  <c r="AV5" i="16"/>
  <c r="AW5"/>
  <c r="AV12"/>
  <c r="AW12"/>
  <c r="BI9" i="14"/>
  <c r="AU10"/>
  <c r="AU7"/>
  <c r="AW7" s="1"/>
  <c r="AU5"/>
  <c r="AW5" s="1"/>
  <c r="AU9"/>
  <c r="AU4"/>
  <c r="AU12"/>
  <c r="AW12" s="1"/>
  <c r="AU11"/>
  <c r="AW11" s="1"/>
  <c r="AU6"/>
  <c r="AU8"/>
  <c r="CD11" i="17"/>
  <c r="AI4"/>
  <c r="AH4"/>
  <c r="AF4"/>
  <c r="AD4"/>
  <c r="Z4"/>
  <c r="AG4"/>
  <c r="AA4"/>
  <c r="AJ4"/>
  <c r="AK4"/>
  <c r="AE4"/>
  <c r="AC4"/>
  <c r="AV6" i="16"/>
  <c r="AW6"/>
  <c r="CD7" i="17"/>
  <c r="CD9"/>
  <c r="AB10" s="1"/>
  <c r="CB8" i="15"/>
  <c r="CC8" s="1"/>
  <c r="AI6" i="17"/>
  <c r="AJ6"/>
  <c r="Z6"/>
  <c r="AE6"/>
  <c r="AD6"/>
  <c r="AK6"/>
  <c r="AF6"/>
  <c r="AC6"/>
  <c r="AG6"/>
  <c r="AH6"/>
  <c r="AA6"/>
  <c r="AF7"/>
  <c r="AH7"/>
  <c r="AC7"/>
  <c r="Z7"/>
  <c r="AG7"/>
  <c r="AI7"/>
  <c r="AA7"/>
  <c r="AD7"/>
  <c r="AK7"/>
  <c r="AJ7"/>
  <c r="AE7"/>
  <c r="S10" i="15"/>
  <c r="CB5"/>
  <c r="CC5" s="1"/>
  <c r="S5"/>
  <c r="S7"/>
  <c r="CB6"/>
  <c r="CC6" s="1"/>
  <c r="S12"/>
  <c r="CB7"/>
  <c r="CC7" s="1"/>
  <c r="S4"/>
  <c r="CB11"/>
  <c r="CC11" s="1"/>
  <c r="S11"/>
  <c r="S9"/>
  <c r="CB12"/>
  <c r="CC12" s="1"/>
  <c r="CB10"/>
  <c r="CC10" s="1"/>
  <c r="CB9"/>
  <c r="CC9" s="1"/>
  <c r="S6"/>
  <c r="CB4"/>
  <c r="CC4" s="1"/>
  <c r="S8"/>
  <c r="AV11" i="16"/>
  <c r="AW11"/>
  <c r="AV10"/>
  <c r="CD8" i="17"/>
  <c r="AB9" s="1"/>
  <c r="AJ8"/>
  <c r="AE8"/>
  <c r="AA8"/>
  <c r="AK8"/>
  <c r="AC8"/>
  <c r="AH8"/>
  <c r="Z8"/>
  <c r="AF8"/>
  <c r="AG8"/>
  <c r="AD8"/>
  <c r="AI8"/>
  <c r="AC5"/>
  <c r="AF5"/>
  <c r="AD5"/>
  <c r="AH5"/>
  <c r="Z5"/>
  <c r="AG5"/>
  <c r="AA5"/>
  <c r="AJ5"/>
  <c r="AE5"/>
  <c r="AI5"/>
  <c r="AK5"/>
  <c r="AV8" i="16"/>
  <c r="AW8"/>
  <c r="AJ12" i="17"/>
  <c r="AE12"/>
  <c r="AK12"/>
  <c r="AC12"/>
  <c r="AF12"/>
  <c r="AA12"/>
  <c r="AH12"/>
  <c r="AG12"/>
  <c r="Z12"/>
  <c r="AD12"/>
  <c r="AI12"/>
  <c r="CD4"/>
  <c r="AB5" s="1"/>
  <c r="BF8" i="11"/>
  <c r="BH8" s="1"/>
  <c r="BD8" i="8"/>
  <c r="BF10" i="11"/>
  <c r="BH10" s="1"/>
  <c r="BI10" s="1"/>
  <c r="BD10" i="8"/>
  <c r="BF9" i="11"/>
  <c r="BD9" i="8"/>
  <c r="BI5" i="12"/>
  <c r="BI12"/>
  <c r="BI7"/>
  <c r="BF5" i="11"/>
  <c r="BH5" s="1"/>
  <c r="BD5" i="8"/>
  <c r="BF12" i="11"/>
  <c r="BH12" s="1"/>
  <c r="BD12" i="8"/>
  <c r="BI4" i="13"/>
  <c r="BF7" i="11"/>
  <c r="BH7" s="1"/>
  <c r="BD7" i="8"/>
  <c r="BI6" i="12"/>
  <c r="BD4" i="11"/>
  <c r="BF4" i="12"/>
  <c r="BH4" s="1"/>
  <c r="BF11" i="11"/>
  <c r="BH11" s="1"/>
  <c r="BD11" i="8"/>
  <c r="BF6" i="11"/>
  <c r="BH6" s="1"/>
  <c r="BD6" i="8"/>
  <c r="BI8" i="12"/>
  <c r="BI10"/>
  <c r="AB8" i="17" l="1"/>
  <c r="AB6"/>
  <c r="AB11"/>
  <c r="AB12"/>
  <c r="CB8" i="16"/>
  <c r="CC8" s="1"/>
  <c r="AV12" i="14"/>
  <c r="AV5"/>
  <c r="CB6" i="16"/>
  <c r="CC6" s="1"/>
  <c r="CD10" i="15"/>
  <c r="AB11" s="1"/>
  <c r="AD9"/>
  <c r="AH9"/>
  <c r="AE9"/>
  <c r="AA9"/>
  <c r="AF9"/>
  <c r="Z9"/>
  <c r="AJ9"/>
  <c r="AG9"/>
  <c r="AI9"/>
  <c r="AK9"/>
  <c r="AC9"/>
  <c r="AG7"/>
  <c r="AH7"/>
  <c r="AC7"/>
  <c r="Z7"/>
  <c r="AA7"/>
  <c r="AI7"/>
  <c r="AK7"/>
  <c r="AE7"/>
  <c r="AD7"/>
  <c r="AJ7"/>
  <c r="AF7"/>
  <c r="S5" i="16"/>
  <c r="S7"/>
  <c r="CB7"/>
  <c r="CC7" s="1"/>
  <c r="CB5"/>
  <c r="CC5" s="1"/>
  <c r="S6"/>
  <c r="S4"/>
  <c r="S12"/>
  <c r="CB4"/>
  <c r="CC4" s="1"/>
  <c r="S9"/>
  <c r="CB12"/>
  <c r="CC12" s="1"/>
  <c r="CB9"/>
  <c r="CC9" s="1"/>
  <c r="S8"/>
  <c r="S11"/>
  <c r="CB10"/>
  <c r="CC10" s="1"/>
  <c r="CB11"/>
  <c r="CC11" s="1"/>
  <c r="S10"/>
  <c r="AV11" i="14"/>
  <c r="CD12" i="15"/>
  <c r="CD6"/>
  <c r="AB7" s="1"/>
  <c r="Z12"/>
  <c r="AI12"/>
  <c r="AD12"/>
  <c r="AG12"/>
  <c r="AH12"/>
  <c r="AC12"/>
  <c r="AJ12"/>
  <c r="AE12"/>
  <c r="AF12"/>
  <c r="AA12"/>
  <c r="AK12"/>
  <c r="AV6" i="14"/>
  <c r="AW6"/>
  <c r="AX9"/>
  <c r="AM9" s="1"/>
  <c r="AX11"/>
  <c r="AM11" s="1"/>
  <c r="AX4"/>
  <c r="AM4" s="1"/>
  <c r="AX5"/>
  <c r="AM5" s="1"/>
  <c r="AX7"/>
  <c r="AM7" s="1"/>
  <c r="AX8"/>
  <c r="AM8" s="1"/>
  <c r="AX10"/>
  <c r="AM10" s="1"/>
  <c r="AX6"/>
  <c r="AM6" s="1"/>
  <c r="AX12"/>
  <c r="AM12" s="1"/>
  <c r="CD9" i="15"/>
  <c r="AB10" s="1"/>
  <c r="Z5"/>
  <c r="AH5"/>
  <c r="AI5"/>
  <c r="AJ5"/>
  <c r="AA5"/>
  <c r="AE5"/>
  <c r="AD5"/>
  <c r="AK5"/>
  <c r="AF5"/>
  <c r="AC5"/>
  <c r="AG5"/>
  <c r="AE6"/>
  <c r="AK6"/>
  <c r="AD6"/>
  <c r="AF6"/>
  <c r="Z6"/>
  <c r="AC6"/>
  <c r="AG6"/>
  <c r="AI6"/>
  <c r="AJ6"/>
  <c r="AH6"/>
  <c r="AA6"/>
  <c r="AW8" i="14"/>
  <c r="AV8"/>
  <c r="AV10"/>
  <c r="AW10"/>
  <c r="CD7" i="15"/>
  <c r="AV4" i="14"/>
  <c r="AW4"/>
  <c r="AK4" i="15"/>
  <c r="AD4"/>
  <c r="AI4"/>
  <c r="AA4"/>
  <c r="Z4"/>
  <c r="AE4"/>
  <c r="AJ4"/>
  <c r="AH4"/>
  <c r="AF4"/>
  <c r="AG4"/>
  <c r="AC4"/>
  <c r="AY9" i="12"/>
  <c r="BH9" i="13"/>
  <c r="CD4" i="15"/>
  <c r="AJ8"/>
  <c r="AH8"/>
  <c r="AA8"/>
  <c r="AF8"/>
  <c r="AD8"/>
  <c r="AG8"/>
  <c r="Z8"/>
  <c r="AI8"/>
  <c r="AC8"/>
  <c r="AE8"/>
  <c r="AK8"/>
  <c r="AH10"/>
  <c r="AE10"/>
  <c r="AD10"/>
  <c r="AI10"/>
  <c r="AC10"/>
  <c r="AF10"/>
  <c r="AA10"/>
  <c r="AG10"/>
  <c r="AJ10"/>
  <c r="AK10"/>
  <c r="Z10"/>
  <c r="BI9" i="9"/>
  <c r="AU6"/>
  <c r="AW6" s="1"/>
  <c r="AU11"/>
  <c r="AU8"/>
  <c r="AU10"/>
  <c r="AU7"/>
  <c r="AU4"/>
  <c r="AW4" s="1"/>
  <c r="AU12"/>
  <c r="AU9"/>
  <c r="AU5"/>
  <c r="CD11" i="15"/>
  <c r="AD11"/>
  <c r="AC11"/>
  <c r="AK11"/>
  <c r="AE11"/>
  <c r="AJ11"/>
  <c r="AA11"/>
  <c r="AF11"/>
  <c r="AG11"/>
  <c r="Z11"/>
  <c r="AH11"/>
  <c r="AI11"/>
  <c r="AV9" i="14"/>
  <c r="AW9"/>
  <c r="CD5" i="15"/>
  <c r="AB6" s="1"/>
  <c r="CD8"/>
  <c r="AV7" i="14"/>
  <c r="BI7" i="11"/>
  <c r="BF10" i="8"/>
  <c r="BH10" s="1"/>
  <c r="BD10" i="7"/>
  <c r="BF7" i="8"/>
  <c r="BH7" s="1"/>
  <c r="BD7" i="7"/>
  <c r="BI6" i="11"/>
  <c r="BI5"/>
  <c r="BF6" i="8"/>
  <c r="BH6" s="1"/>
  <c r="BD6" i="7"/>
  <c r="BF5" i="8"/>
  <c r="BH5" s="1"/>
  <c r="BD5" i="7"/>
  <c r="BI12" i="11"/>
  <c r="BI8"/>
  <c r="BI11"/>
  <c r="BD4" i="8"/>
  <c r="BF4" i="11"/>
  <c r="BH4" s="1"/>
  <c r="BF12" i="8"/>
  <c r="BH12" s="1"/>
  <c r="BD12" i="7"/>
  <c r="BF8" i="8"/>
  <c r="BH8" s="1"/>
  <c r="BD8" i="7"/>
  <c r="BF11" i="8"/>
  <c r="BH11" s="1"/>
  <c r="BD11" i="7"/>
  <c r="BI4" i="12"/>
  <c r="BF9" i="8"/>
  <c r="BD9" i="7"/>
  <c r="BF8" l="1"/>
  <c r="H6" i="23"/>
  <c r="BF7" i="7"/>
  <c r="H5" i="23"/>
  <c r="AB9" i="15"/>
  <c r="AB8"/>
  <c r="BF11" i="7"/>
  <c r="H9" i="23"/>
  <c r="AB12" i="15"/>
  <c r="BF9" i="7"/>
  <c r="K7" i="23" s="1"/>
  <c r="H7"/>
  <c r="BF6" i="7"/>
  <c r="H4" i="23"/>
  <c r="BF12" i="7"/>
  <c r="H10" i="23"/>
  <c r="BF5" i="7"/>
  <c r="H3" i="23"/>
  <c r="BF10" i="7"/>
  <c r="H8" i="23"/>
  <c r="AB5" i="15"/>
  <c r="CD9" i="16"/>
  <c r="AW10" i="9"/>
  <c r="AV10"/>
  <c r="AJ8" i="16"/>
  <c r="AK8"/>
  <c r="AD8"/>
  <c r="AE8"/>
  <c r="Z8"/>
  <c r="AC8"/>
  <c r="AA8"/>
  <c r="AF8"/>
  <c r="AG8"/>
  <c r="AI8"/>
  <c r="AH8"/>
  <c r="CD7"/>
  <c r="CD5"/>
  <c r="S5" i="14"/>
  <c r="CB5"/>
  <c r="CC5" s="1"/>
  <c r="CB6"/>
  <c r="CC6" s="1"/>
  <c r="S6"/>
  <c r="S9"/>
  <c r="CB7"/>
  <c r="CC7" s="1"/>
  <c r="CB12"/>
  <c r="CC12" s="1"/>
  <c r="CB11"/>
  <c r="CC11" s="1"/>
  <c r="S11"/>
  <c r="CB10"/>
  <c r="CC10" s="1"/>
  <c r="S7"/>
  <c r="S10"/>
  <c r="CB8"/>
  <c r="CC8" s="1"/>
  <c r="S4"/>
  <c r="S8"/>
  <c r="CB9"/>
  <c r="CC9" s="1"/>
  <c r="S12"/>
  <c r="CB4"/>
  <c r="CC4" s="1"/>
  <c r="AF11" i="16"/>
  <c r="AJ11"/>
  <c r="AG11"/>
  <c r="AH11"/>
  <c r="AI11"/>
  <c r="Z11"/>
  <c r="AC11"/>
  <c r="AK11"/>
  <c r="AA11"/>
  <c r="AD11"/>
  <c r="AE11"/>
  <c r="AC6"/>
  <c r="Z6"/>
  <c r="AG6"/>
  <c r="AD6"/>
  <c r="AI6"/>
  <c r="AE6"/>
  <c r="AA6"/>
  <c r="AJ6"/>
  <c r="AH6"/>
  <c r="AK6"/>
  <c r="AF6"/>
  <c r="AI4"/>
  <c r="AF4"/>
  <c r="AG4"/>
  <c r="AH4"/>
  <c r="AC4"/>
  <c r="AE4"/>
  <c r="AK4"/>
  <c r="Z4"/>
  <c r="AJ4"/>
  <c r="AA4"/>
  <c r="AD4"/>
  <c r="CD10"/>
  <c r="AB11" s="1"/>
  <c r="AV12" i="9"/>
  <c r="AW12"/>
  <c r="AY9" i="11"/>
  <c r="BH9" i="12"/>
  <c r="Z12" i="16"/>
  <c r="AJ12"/>
  <c r="AI12"/>
  <c r="AE12"/>
  <c r="AA12"/>
  <c r="AK12"/>
  <c r="AF12"/>
  <c r="AG12"/>
  <c r="AC12"/>
  <c r="AD12"/>
  <c r="AH12"/>
  <c r="CD11"/>
  <c r="AV7" i="9"/>
  <c r="AW7"/>
  <c r="AV9"/>
  <c r="AW9"/>
  <c r="AX6"/>
  <c r="AM6" s="1"/>
  <c r="AX11"/>
  <c r="AM11" s="1"/>
  <c r="AX8"/>
  <c r="AM8" s="1"/>
  <c r="AX9"/>
  <c r="AM9" s="1"/>
  <c r="AX5"/>
  <c r="AM5" s="1"/>
  <c r="AX4"/>
  <c r="AM4" s="1"/>
  <c r="AX10"/>
  <c r="AM10" s="1"/>
  <c r="AX12"/>
  <c r="AM12" s="1"/>
  <c r="AX7"/>
  <c r="AM7" s="1"/>
  <c r="BI9" i="13"/>
  <c r="AU8"/>
  <c r="AV8" s="1"/>
  <c r="AU9"/>
  <c r="AU5"/>
  <c r="AU12"/>
  <c r="AW12" s="1"/>
  <c r="AU10"/>
  <c r="AU11"/>
  <c r="AW11" s="1"/>
  <c r="AU6"/>
  <c r="AU7"/>
  <c r="AU4"/>
  <c r="AC10" i="16"/>
  <c r="AI10"/>
  <c r="AH10"/>
  <c r="AK10"/>
  <c r="AD10"/>
  <c r="AE10"/>
  <c r="AF10"/>
  <c r="AA10"/>
  <c r="Z10"/>
  <c r="AG10"/>
  <c r="AJ10"/>
  <c r="CD4"/>
  <c r="AB5" s="1"/>
  <c r="CD8"/>
  <c r="AB9" s="1"/>
  <c r="CD6"/>
  <c r="AB7" s="1"/>
  <c r="AV8" i="9"/>
  <c r="AW8"/>
  <c r="AV5"/>
  <c r="AW5"/>
  <c r="AF9" i="16"/>
  <c r="AC9"/>
  <c r="AJ9"/>
  <c r="AG9"/>
  <c r="AD9"/>
  <c r="Z9"/>
  <c r="AI9"/>
  <c r="AH9"/>
  <c r="AK9"/>
  <c r="AE9"/>
  <c r="AA9"/>
  <c r="AI5"/>
  <c r="AC5"/>
  <c r="AD5"/>
  <c r="Z5"/>
  <c r="AA5"/>
  <c r="AJ5"/>
  <c r="AK5"/>
  <c r="AH5"/>
  <c r="AE5"/>
  <c r="AF5"/>
  <c r="AG5"/>
  <c r="AV11" i="9"/>
  <c r="AW11"/>
  <c r="AF7" i="16"/>
  <c r="AC7"/>
  <c r="AK7"/>
  <c r="AG7"/>
  <c r="Z7"/>
  <c r="AD7"/>
  <c r="AH7"/>
  <c r="AA7"/>
  <c r="AJ7"/>
  <c r="AI7"/>
  <c r="AE7"/>
  <c r="AV4" i="9"/>
  <c r="AV6"/>
  <c r="CD12" i="16"/>
  <c r="BI5" i="8"/>
  <c r="BI7"/>
  <c r="BD4" i="7"/>
  <c r="BF4" i="8"/>
  <c r="BH4" s="1"/>
  <c r="BI4" i="11"/>
  <c r="BI6" i="8"/>
  <c r="BI10"/>
  <c r="BI12"/>
  <c r="BI11"/>
  <c r="BI8"/>
  <c r="BH8" i="7" l="1"/>
  <c r="BI8" s="1"/>
  <c r="K6" i="23"/>
  <c r="BH10" i="7"/>
  <c r="BI10" s="1"/>
  <c r="K8" i="23"/>
  <c r="BH7" i="7"/>
  <c r="BI7" s="1"/>
  <c r="K5" i="23"/>
  <c r="AB8" i="16"/>
  <c r="BH6" i="7"/>
  <c r="BI6" s="1"/>
  <c r="K4" i="23"/>
  <c r="AB10" i="16"/>
  <c r="BF4" i="7"/>
  <c r="H2" i="23"/>
  <c r="C9" s="1"/>
  <c r="B9" s="1"/>
  <c r="BH12" i="7"/>
  <c r="BI12" s="1"/>
  <c r="K10" i="23"/>
  <c r="BH11" i="7"/>
  <c r="BI11" s="1"/>
  <c r="K9" i="23"/>
  <c r="BH5" i="7"/>
  <c r="BI5" s="1"/>
  <c r="K3" i="23"/>
  <c r="AB6" i="16"/>
  <c r="AB12"/>
  <c r="AV11" i="13"/>
  <c r="CD12" i="14"/>
  <c r="AE8"/>
  <c r="AH8"/>
  <c r="AI8"/>
  <c r="Z8"/>
  <c r="AA8"/>
  <c r="AJ8"/>
  <c r="AK8"/>
  <c r="AC8"/>
  <c r="AF8"/>
  <c r="AG8"/>
  <c r="AD8"/>
  <c r="S4" i="9"/>
  <c r="CB4"/>
  <c r="CC4" s="1"/>
  <c r="CB12"/>
  <c r="CC12" s="1"/>
  <c r="S5"/>
  <c r="S8"/>
  <c r="CB7"/>
  <c r="CC7" s="1"/>
  <c r="CB9"/>
  <c r="CC9" s="1"/>
  <c r="S9"/>
  <c r="S12"/>
  <c r="CB8"/>
  <c r="CC8" s="1"/>
  <c r="CB5"/>
  <c r="CC5" s="1"/>
  <c r="S11"/>
  <c r="S7"/>
  <c r="CB10"/>
  <c r="CC10" s="1"/>
  <c r="S6"/>
  <c r="CB11"/>
  <c r="CC11" s="1"/>
  <c r="CB6"/>
  <c r="CC6" s="1"/>
  <c r="S10"/>
  <c r="AV12" i="13"/>
  <c r="CD9" i="14"/>
  <c r="CD11"/>
  <c r="AB12" s="1"/>
  <c r="AY9" i="8"/>
  <c r="BH9" i="11"/>
  <c r="AE12" i="14"/>
  <c r="AF12"/>
  <c r="AJ12"/>
  <c r="AI12"/>
  <c r="AK12"/>
  <c r="AH12"/>
  <c r="Z12"/>
  <c r="AC12"/>
  <c r="AA12"/>
  <c r="AD12"/>
  <c r="AG12"/>
  <c r="AD11"/>
  <c r="AG11"/>
  <c r="AH11"/>
  <c r="AC11"/>
  <c r="AK11"/>
  <c r="AI11"/>
  <c r="Z11"/>
  <c r="AA11"/>
  <c r="AF11"/>
  <c r="AJ11"/>
  <c r="AE11"/>
  <c r="AD5"/>
  <c r="AI5"/>
  <c r="AJ5"/>
  <c r="AG5"/>
  <c r="AC5"/>
  <c r="AH5"/>
  <c r="AA5"/>
  <c r="Z5"/>
  <c r="AE5"/>
  <c r="AK5"/>
  <c r="AF5"/>
  <c r="AW5" i="13"/>
  <c r="BI9" i="12"/>
  <c r="AU9"/>
  <c r="AW9" s="1"/>
  <c r="AU12"/>
  <c r="AU10"/>
  <c r="AW10" s="1"/>
  <c r="AU6"/>
  <c r="AU4"/>
  <c r="AU8"/>
  <c r="AW8" s="1"/>
  <c r="AU7"/>
  <c r="AU11"/>
  <c r="AU5"/>
  <c r="AW5" s="1"/>
  <c r="CD4" i="14"/>
  <c r="CD10"/>
  <c r="AB11" s="1"/>
  <c r="CD5"/>
  <c r="AV6" i="13"/>
  <c r="AW6"/>
  <c r="AH7" i="14"/>
  <c r="AG7"/>
  <c r="AF7"/>
  <c r="AI7"/>
  <c r="AD7"/>
  <c r="AE7"/>
  <c r="AA7"/>
  <c r="Z7"/>
  <c r="AK7"/>
  <c r="AC7"/>
  <c r="AJ7"/>
  <c r="CD6"/>
  <c r="AB7" s="1"/>
  <c r="AV7" i="13"/>
  <c r="AW7"/>
  <c r="AX11"/>
  <c r="AM11" s="1"/>
  <c r="AX10"/>
  <c r="AM10" s="1"/>
  <c r="AX12"/>
  <c r="AM12" s="1"/>
  <c r="AX6"/>
  <c r="AM6" s="1"/>
  <c r="AX5"/>
  <c r="AM5" s="1"/>
  <c r="AX4"/>
  <c r="AM4" s="1"/>
  <c r="AX8"/>
  <c r="AM8" s="1"/>
  <c r="AX9"/>
  <c r="AM9" s="1"/>
  <c r="AX7"/>
  <c r="AM7" s="1"/>
  <c r="AI10" i="14"/>
  <c r="AD10"/>
  <c r="AE10"/>
  <c r="AJ10"/>
  <c r="Z10"/>
  <c r="AC10"/>
  <c r="AG10"/>
  <c r="AH10"/>
  <c r="AF10"/>
  <c r="AK10"/>
  <c r="AA10"/>
  <c r="AK6"/>
  <c r="Z6"/>
  <c r="AF6"/>
  <c r="AJ6"/>
  <c r="AE6"/>
  <c r="AC6"/>
  <c r="AH6"/>
  <c r="AD6"/>
  <c r="AA6"/>
  <c r="AG6"/>
  <c r="AI6"/>
  <c r="AW4" i="13"/>
  <c r="AV4"/>
  <c r="AW8"/>
  <c r="AH9" i="14"/>
  <c r="AE9"/>
  <c r="AF9"/>
  <c r="AD9"/>
  <c r="Z9"/>
  <c r="AC9"/>
  <c r="AI9"/>
  <c r="AA9"/>
  <c r="AK9"/>
  <c r="AJ9"/>
  <c r="AG9"/>
  <c r="CD8"/>
  <c r="AB9" s="1"/>
  <c r="AW10" i="13"/>
  <c r="AV10"/>
  <c r="AW9"/>
  <c r="AV9"/>
  <c r="AK4" i="14"/>
  <c r="AC4"/>
  <c r="AA4"/>
  <c r="AD4"/>
  <c r="AE4"/>
  <c r="AF4"/>
  <c r="AJ4"/>
  <c r="Z4"/>
  <c r="AI4"/>
  <c r="AG4"/>
  <c r="AH4"/>
  <c r="AV5" i="13"/>
  <c r="CD7" i="14"/>
  <c r="AB8" s="1"/>
  <c r="BI4" i="8"/>
  <c r="F6" i="23" l="1"/>
  <c r="E6" s="1"/>
  <c r="F3"/>
  <c r="E3" s="1"/>
  <c r="C4"/>
  <c r="B4" s="1"/>
  <c r="F5"/>
  <c r="E5" s="1"/>
  <c r="BH4" i="7"/>
  <c r="BI4" s="1"/>
  <c r="K2" i="23"/>
  <c r="F2" s="1"/>
  <c r="E2" s="1"/>
  <c r="C17"/>
  <c r="B17" s="1"/>
  <c r="C18"/>
  <c r="B18" s="1"/>
  <c r="C19"/>
  <c r="B19" s="1"/>
  <c r="C20"/>
  <c r="B20" s="1"/>
  <c r="C12"/>
  <c r="B12" s="1"/>
  <c r="C2"/>
  <c r="B2" s="1"/>
  <c r="C13"/>
  <c r="B13" s="1"/>
  <c r="C16"/>
  <c r="B16" s="1"/>
  <c r="C14"/>
  <c r="B14" s="1"/>
  <c r="C15"/>
  <c r="B15" s="1"/>
  <c r="C8"/>
  <c r="B8" s="1"/>
  <c r="C7"/>
  <c r="B7" s="1"/>
  <c r="F8"/>
  <c r="E8" s="1"/>
  <c r="F10"/>
  <c r="E10" s="1"/>
  <c r="C3"/>
  <c r="B3" s="1"/>
  <c r="AB10" i="14"/>
  <c r="F4" i="23"/>
  <c r="E4" s="1"/>
  <c r="F7"/>
  <c r="E7" s="1"/>
  <c r="F9"/>
  <c r="E9" s="1"/>
  <c r="C5"/>
  <c r="B5" s="1"/>
  <c r="C6"/>
  <c r="B6" s="1"/>
  <c r="C10"/>
  <c r="B10" s="1"/>
  <c r="AB6" i="14"/>
  <c r="AB5"/>
  <c r="AV9" i="12"/>
  <c r="AV8"/>
  <c r="CD9" i="9"/>
  <c r="AV5" i="12"/>
  <c r="AY9" i="7"/>
  <c r="BH9" s="1"/>
  <c r="BH9" i="8"/>
  <c r="CD10" i="9"/>
  <c r="CD7"/>
  <c r="AB8" s="1"/>
  <c r="AV6" i="12"/>
  <c r="AW6"/>
  <c r="BI9" i="11"/>
  <c r="AU8"/>
  <c r="AU7"/>
  <c r="AU5"/>
  <c r="AU12"/>
  <c r="AU9"/>
  <c r="AU11"/>
  <c r="AU10"/>
  <c r="AU4"/>
  <c r="AW4" s="1"/>
  <c r="AU6"/>
  <c r="AW6" s="1"/>
  <c r="AD6" i="9"/>
  <c r="AE6"/>
  <c r="AG6"/>
  <c r="AC6"/>
  <c r="AI6"/>
  <c r="AJ6"/>
  <c r="AK6"/>
  <c r="AF6"/>
  <c r="AH6"/>
  <c r="Z6"/>
  <c r="AA6"/>
  <c r="AI8"/>
  <c r="AE8"/>
  <c r="AK8"/>
  <c r="AG8"/>
  <c r="AA8"/>
  <c r="AF8"/>
  <c r="Z8"/>
  <c r="AC8"/>
  <c r="AD8"/>
  <c r="AJ8"/>
  <c r="AH8"/>
  <c r="AV4" i="12"/>
  <c r="AW4"/>
  <c r="AH9" i="9"/>
  <c r="AA9"/>
  <c r="AE9"/>
  <c r="AC9"/>
  <c r="AF9"/>
  <c r="Z9"/>
  <c r="AJ9"/>
  <c r="AI9"/>
  <c r="AK9"/>
  <c r="AG9"/>
  <c r="AD9"/>
  <c r="CD11"/>
  <c r="AD12"/>
  <c r="AE12"/>
  <c r="AI12"/>
  <c r="AK12"/>
  <c r="AH12"/>
  <c r="AF12"/>
  <c r="AC12"/>
  <c r="Z12"/>
  <c r="AG12"/>
  <c r="AJ12"/>
  <c r="AA12"/>
  <c r="Z4"/>
  <c r="AE4"/>
  <c r="AH4"/>
  <c r="AF4"/>
  <c r="AG4"/>
  <c r="AK4"/>
  <c r="AJ4"/>
  <c r="AC4"/>
  <c r="AA4"/>
  <c r="AD4"/>
  <c r="AI4"/>
  <c r="CD6"/>
  <c r="AB7" s="1"/>
  <c r="AV12" i="12"/>
  <c r="AW12"/>
  <c r="AD7" i="9"/>
  <c r="AE7"/>
  <c r="AK7"/>
  <c r="AI7"/>
  <c r="AF7"/>
  <c r="AG7"/>
  <c r="AC7"/>
  <c r="Z7"/>
  <c r="AJ7"/>
  <c r="AH7"/>
  <c r="AA7"/>
  <c r="AV7" i="12"/>
  <c r="AW7"/>
  <c r="AI10" i="9"/>
  <c r="AJ10"/>
  <c r="Z10"/>
  <c r="AH10"/>
  <c r="AA10"/>
  <c r="AG10"/>
  <c r="AK10"/>
  <c r="AF10"/>
  <c r="AD10"/>
  <c r="AC10"/>
  <c r="AE10"/>
  <c r="CD8"/>
  <c r="AB9" s="1"/>
  <c r="CD4"/>
  <c r="S8" i="13"/>
  <c r="S9"/>
  <c r="S7"/>
  <c r="S11"/>
  <c r="CB6"/>
  <c r="CC6" s="1"/>
  <c r="S4"/>
  <c r="S6"/>
  <c r="CB8"/>
  <c r="CC8" s="1"/>
  <c r="S12"/>
  <c r="CB11"/>
  <c r="CC11" s="1"/>
  <c r="CB7"/>
  <c r="CC7" s="1"/>
  <c r="CB5"/>
  <c r="CC5" s="1"/>
  <c r="S5"/>
  <c r="CB10"/>
  <c r="CC10" s="1"/>
  <c r="S10"/>
  <c r="CB9"/>
  <c r="CC9" s="1"/>
  <c r="CB4"/>
  <c r="CC4" s="1"/>
  <c r="CB12"/>
  <c r="CC12" s="1"/>
  <c r="AV11" i="12"/>
  <c r="AW11"/>
  <c r="AX7"/>
  <c r="AM7" s="1"/>
  <c r="AX8"/>
  <c r="AM8" s="1"/>
  <c r="AX9"/>
  <c r="AM9" s="1"/>
  <c r="AX12"/>
  <c r="AM12" s="1"/>
  <c r="AX11"/>
  <c r="AM11" s="1"/>
  <c r="AX5"/>
  <c r="AM5" s="1"/>
  <c r="AX6"/>
  <c r="AM6" s="1"/>
  <c r="AX10"/>
  <c r="AM10" s="1"/>
  <c r="AX4"/>
  <c r="AM4" s="1"/>
  <c r="CD5" i="9"/>
  <c r="CD12"/>
  <c r="AG11"/>
  <c r="AK11"/>
  <c r="AI11"/>
  <c r="AF11"/>
  <c r="AC11"/>
  <c r="AE11"/>
  <c r="Z11"/>
  <c r="AA11"/>
  <c r="AD11"/>
  <c r="AJ11"/>
  <c r="AH11"/>
  <c r="AD5"/>
  <c r="AE5"/>
  <c r="AG5"/>
  <c r="AK5"/>
  <c r="AF5"/>
  <c r="AC5"/>
  <c r="AH5"/>
  <c r="AA5"/>
  <c r="Z5"/>
  <c r="AI5"/>
  <c r="AJ5"/>
  <c r="AV10" i="12"/>
  <c r="AB11" i="9" l="1"/>
  <c r="AB10"/>
  <c r="AB6"/>
  <c r="AB12"/>
  <c r="AB5"/>
  <c r="AV4" i="11"/>
  <c r="CD10" i="13"/>
  <c r="BI9" i="7"/>
  <c r="AU7"/>
  <c r="AU6"/>
  <c r="AU12"/>
  <c r="AU11"/>
  <c r="AU9"/>
  <c r="AU10"/>
  <c r="AU4"/>
  <c r="AU5"/>
  <c r="AU8"/>
  <c r="AA10" i="13"/>
  <c r="AG10"/>
  <c r="AF10"/>
  <c r="AJ10"/>
  <c r="AD10"/>
  <c r="AK10"/>
  <c r="AE10"/>
  <c r="AC10"/>
  <c r="AH10"/>
  <c r="AI10"/>
  <c r="Z10"/>
  <c r="Z6"/>
  <c r="AD6"/>
  <c r="AI6"/>
  <c r="AJ6"/>
  <c r="AE6"/>
  <c r="AK6"/>
  <c r="AG6"/>
  <c r="AH6"/>
  <c r="AF6"/>
  <c r="AC6"/>
  <c r="AA6"/>
  <c r="AW7" i="11"/>
  <c r="AV7"/>
  <c r="BI9" i="8"/>
  <c r="AU10"/>
  <c r="AU4"/>
  <c r="AU12"/>
  <c r="AU9"/>
  <c r="AU7"/>
  <c r="AU6"/>
  <c r="AU11"/>
  <c r="AV11" s="1"/>
  <c r="AU5"/>
  <c r="AU8"/>
  <c r="AW5" i="11"/>
  <c r="AV5"/>
  <c r="AV8"/>
  <c r="AW8"/>
  <c r="AG12" i="13"/>
  <c r="AK12"/>
  <c r="AH12"/>
  <c r="AD12"/>
  <c r="Z12"/>
  <c r="AF12"/>
  <c r="AC12"/>
  <c r="AI12"/>
  <c r="AJ12"/>
  <c r="AA12"/>
  <c r="AE12"/>
  <c r="AJ8"/>
  <c r="Z8"/>
  <c r="AA8"/>
  <c r="AD8"/>
  <c r="AI8"/>
  <c r="AE8"/>
  <c r="AC8"/>
  <c r="AK8"/>
  <c r="AG8"/>
  <c r="AF8"/>
  <c r="AH8"/>
  <c r="AW12" i="11"/>
  <c r="AV12"/>
  <c r="CD8" i="13"/>
  <c r="AB9" s="1"/>
  <c r="CD4"/>
  <c r="AF4"/>
  <c r="AH4"/>
  <c r="Z4"/>
  <c r="AC4"/>
  <c r="AG4"/>
  <c r="AK4"/>
  <c r="AJ4"/>
  <c r="AE4"/>
  <c r="AA4"/>
  <c r="AD4"/>
  <c r="AI4"/>
  <c r="Z9"/>
  <c r="AI9"/>
  <c r="AA9"/>
  <c r="AF9"/>
  <c r="AG9"/>
  <c r="AJ9"/>
  <c r="AH9"/>
  <c r="AK9"/>
  <c r="AC9"/>
  <c r="AE9"/>
  <c r="AD9"/>
  <c r="AV9" i="11"/>
  <c r="AW9"/>
  <c r="CD9" i="13"/>
  <c r="AB10" s="1"/>
  <c r="CD12"/>
  <c r="CD11"/>
  <c r="CD7"/>
  <c r="AB8" s="1"/>
  <c r="AG7"/>
  <c r="AI7"/>
  <c r="AC7"/>
  <c r="AH7"/>
  <c r="AA7"/>
  <c r="Z7"/>
  <c r="AJ7"/>
  <c r="AK7"/>
  <c r="AE7"/>
  <c r="AF7"/>
  <c r="AD7"/>
  <c r="AV11" i="11"/>
  <c r="AW11"/>
  <c r="AV6"/>
  <c r="AK11" i="13"/>
  <c r="AA11"/>
  <c r="AD11"/>
  <c r="Z11"/>
  <c r="AE11"/>
  <c r="AJ11"/>
  <c r="AF11"/>
  <c r="AI11"/>
  <c r="AC11"/>
  <c r="AG11"/>
  <c r="AH11"/>
  <c r="AW10" i="11"/>
  <c r="AV10"/>
  <c r="AV10" i="8"/>
  <c r="CD5" i="13"/>
  <c r="S4" i="12"/>
  <c r="S6"/>
  <c r="S11"/>
  <c r="CB8"/>
  <c r="CC8" s="1"/>
  <c r="CB5"/>
  <c r="CC5" s="1"/>
  <c r="CB11"/>
  <c r="CC11" s="1"/>
  <c r="S7"/>
  <c r="S12"/>
  <c r="S5"/>
  <c r="CB9"/>
  <c r="CC9" s="1"/>
  <c r="CB7"/>
  <c r="CC7" s="1"/>
  <c r="CB10"/>
  <c r="CC10" s="1"/>
  <c r="S10"/>
  <c r="CB4"/>
  <c r="CC4" s="1"/>
  <c r="S8"/>
  <c r="CB12"/>
  <c r="CC12" s="1"/>
  <c r="S9"/>
  <c r="CB6"/>
  <c r="CC6" s="1"/>
  <c r="AD5" i="13"/>
  <c r="Z5"/>
  <c r="AE5"/>
  <c r="AG5"/>
  <c r="AI5"/>
  <c r="AH5"/>
  <c r="AA5"/>
  <c r="AF5"/>
  <c r="AJ5"/>
  <c r="AK5"/>
  <c r="AC5"/>
  <c r="CD6"/>
  <c r="AB7" s="1"/>
  <c r="AX11" i="11"/>
  <c r="AM11" s="1"/>
  <c r="AX10"/>
  <c r="AM10" s="1"/>
  <c r="AX8"/>
  <c r="AM8" s="1"/>
  <c r="AX4"/>
  <c r="AM4" s="1"/>
  <c r="AX5"/>
  <c r="AM5" s="1"/>
  <c r="AX7"/>
  <c r="AM7" s="1"/>
  <c r="AX9"/>
  <c r="AM9" s="1"/>
  <c r="AX6"/>
  <c r="AM6" s="1"/>
  <c r="AX12"/>
  <c r="AM12" s="1"/>
  <c r="AB12" i="13" l="1"/>
  <c r="AB11"/>
  <c r="AB6"/>
  <c r="AB5"/>
  <c r="AW5" i="7"/>
  <c r="AW7"/>
  <c r="CD9" i="12"/>
  <c r="AD6"/>
  <c r="AJ6"/>
  <c r="AF6"/>
  <c r="AI6"/>
  <c r="AE6"/>
  <c r="AK6"/>
  <c r="Z6"/>
  <c r="AC6"/>
  <c r="AG6"/>
  <c r="AA6"/>
  <c r="AH6"/>
  <c r="AX7" i="7"/>
  <c r="AM7" s="1"/>
  <c r="AX12"/>
  <c r="AM12" s="1"/>
  <c r="AX9"/>
  <c r="AM9" s="1"/>
  <c r="AX11"/>
  <c r="AM11" s="1"/>
  <c r="AX5"/>
  <c r="AM5" s="1"/>
  <c r="AX6"/>
  <c r="AM6" s="1"/>
  <c r="AX4"/>
  <c r="AM4" s="1"/>
  <c r="AX8"/>
  <c r="AM8" s="1"/>
  <c r="AX10"/>
  <c r="AM10" s="1"/>
  <c r="CB4" i="11"/>
  <c r="CC4" s="1"/>
  <c r="S7"/>
  <c r="CB11"/>
  <c r="CC11" s="1"/>
  <c r="S11"/>
  <c r="CB7"/>
  <c r="CC7" s="1"/>
  <c r="CB8"/>
  <c r="CC8" s="1"/>
  <c r="S9"/>
  <c r="S6"/>
  <c r="S12"/>
  <c r="S4"/>
  <c r="CB5"/>
  <c r="CC5" s="1"/>
  <c r="CB6"/>
  <c r="CC6" s="1"/>
  <c r="S10"/>
  <c r="S5"/>
  <c r="CB9"/>
  <c r="CC9" s="1"/>
  <c r="CB10"/>
  <c r="CC10" s="1"/>
  <c r="CB12"/>
  <c r="CC12" s="1"/>
  <c r="S8"/>
  <c r="AE11" i="12"/>
  <c r="AG11"/>
  <c r="AC11"/>
  <c r="AF11"/>
  <c r="AH11"/>
  <c r="AK11"/>
  <c r="Z11"/>
  <c r="AD11"/>
  <c r="AJ11"/>
  <c r="AI11"/>
  <c r="AA11"/>
  <c r="AV11" i="7"/>
  <c r="AW11" i="8"/>
  <c r="CD6" i="12"/>
  <c r="AB7" s="1"/>
  <c r="CD7"/>
  <c r="AW8" i="7"/>
  <c r="AW5" i="8"/>
  <c r="AV5" i="7"/>
  <c r="AX5" i="8"/>
  <c r="AM5" s="1"/>
  <c r="AX9"/>
  <c r="AM9" s="1"/>
  <c r="AX7"/>
  <c r="AM7" s="1"/>
  <c r="AX6"/>
  <c r="AM6" s="1"/>
  <c r="AX4"/>
  <c r="AM4" s="1"/>
  <c r="AX10"/>
  <c r="AM10" s="1"/>
  <c r="AX11"/>
  <c r="AM11" s="1"/>
  <c r="AX8"/>
  <c r="AM8" s="1"/>
  <c r="AX12"/>
  <c r="AM12" s="1"/>
  <c r="AW6" i="7"/>
  <c r="AF10" i="12"/>
  <c r="AC10"/>
  <c r="AK10"/>
  <c r="Z10"/>
  <c r="AA10"/>
  <c r="AH10"/>
  <c r="AG10"/>
  <c r="AJ10"/>
  <c r="AD10"/>
  <c r="AI10"/>
  <c r="AE10"/>
  <c r="AV8" i="8"/>
  <c r="AW8"/>
  <c r="AV8" i="7"/>
  <c r="AW10" i="8"/>
  <c r="AV10" i="7"/>
  <c r="CD5" i="12"/>
  <c r="AB6" s="1"/>
  <c r="AW12" i="7"/>
  <c r="AV4" i="8"/>
  <c r="AV4" i="7"/>
  <c r="AW4" i="8"/>
  <c r="CD10" i="12"/>
  <c r="AB11" s="1"/>
  <c r="CD4"/>
  <c r="CD11"/>
  <c r="AV5" i="8"/>
  <c r="AW11" i="7"/>
  <c r="AF8" i="12"/>
  <c r="AH8"/>
  <c r="AI8"/>
  <c r="Z8"/>
  <c r="AD8"/>
  <c r="AJ8"/>
  <c r="AG8"/>
  <c r="AA8"/>
  <c r="AE8"/>
  <c r="AC8"/>
  <c r="AK8"/>
  <c r="Z7"/>
  <c r="AJ7"/>
  <c r="AC7"/>
  <c r="AI7"/>
  <c r="AD7"/>
  <c r="AE7"/>
  <c r="AH7"/>
  <c r="AA7"/>
  <c r="AK7"/>
  <c r="AF7"/>
  <c r="AG7"/>
  <c r="AW12" i="8"/>
  <c r="AV12" i="7"/>
  <c r="CD8" i="12"/>
  <c r="AB9" s="1"/>
  <c r="AW9" i="7"/>
  <c r="AH12" i="12"/>
  <c r="AA12"/>
  <c r="AF12"/>
  <c r="Z12"/>
  <c r="AJ12"/>
  <c r="AE12"/>
  <c r="AI12"/>
  <c r="AD12"/>
  <c r="AG12"/>
  <c r="AK12"/>
  <c r="AC12"/>
  <c r="AV9" i="8"/>
  <c r="AW9"/>
  <c r="AV9" i="7"/>
  <c r="CD12" i="12"/>
  <c r="AW10" i="7"/>
  <c r="AV6" i="8"/>
  <c r="AW6"/>
  <c r="AV6" i="7"/>
  <c r="AA9" i="12"/>
  <c r="AC9"/>
  <c r="AD9"/>
  <c r="Z9"/>
  <c r="AJ9"/>
  <c r="AK9"/>
  <c r="AI9"/>
  <c r="AG9"/>
  <c r="AE9"/>
  <c r="AH9"/>
  <c r="AF9"/>
  <c r="AG5"/>
  <c r="AJ5"/>
  <c r="AH5"/>
  <c r="Z5"/>
  <c r="AD5"/>
  <c r="AK5"/>
  <c r="AI5"/>
  <c r="AE5"/>
  <c r="AA5"/>
  <c r="AC5"/>
  <c r="AF5"/>
  <c r="AK4"/>
  <c r="AC4"/>
  <c r="AA4"/>
  <c r="AF4"/>
  <c r="AD4"/>
  <c r="AE4"/>
  <c r="AH4"/>
  <c r="AI4"/>
  <c r="AG4"/>
  <c r="Z4"/>
  <c r="AJ4"/>
  <c r="AV7" i="7"/>
  <c r="AW7" i="8"/>
  <c r="AV7"/>
  <c r="AV12"/>
  <c r="AW4" i="7"/>
  <c r="AB8" i="12" l="1"/>
  <c r="AB10"/>
  <c r="AB12"/>
  <c r="AB5"/>
  <c r="S8" i="7"/>
  <c r="AH8" s="1"/>
  <c r="S4" i="8"/>
  <c r="AG4" s="1"/>
  <c r="Z5" i="11"/>
  <c r="AI5"/>
  <c r="AK5"/>
  <c r="AH5"/>
  <c r="AA5"/>
  <c r="AJ5"/>
  <c r="AE5"/>
  <c r="AC5"/>
  <c r="AF5"/>
  <c r="AD5"/>
  <c r="AG5"/>
  <c r="CB5" i="7"/>
  <c r="CC5" s="1"/>
  <c r="S5"/>
  <c r="S12"/>
  <c r="S4"/>
  <c r="CB10"/>
  <c r="CC10" s="1"/>
  <c r="S9"/>
  <c r="CB7"/>
  <c r="CC7" s="1"/>
  <c r="CB12"/>
  <c r="CC12" s="1"/>
  <c r="S6"/>
  <c r="S11"/>
  <c r="S7"/>
  <c r="CB9"/>
  <c r="CC9" s="1"/>
  <c r="CB6"/>
  <c r="CC6" s="1"/>
  <c r="S10"/>
  <c r="CB11"/>
  <c r="CC11" s="1"/>
  <c r="CB4"/>
  <c r="CC4" s="1"/>
  <c r="CB8"/>
  <c r="CC8" s="1"/>
  <c r="CD8" i="11"/>
  <c r="CD9"/>
  <c r="AC9"/>
  <c r="AF9"/>
  <c r="AH9"/>
  <c r="AE9"/>
  <c r="AG9"/>
  <c r="Z9"/>
  <c r="AI9"/>
  <c r="AK9"/>
  <c r="AA9"/>
  <c r="AJ9"/>
  <c r="AD9"/>
  <c r="CD7"/>
  <c r="AB8" s="1"/>
  <c r="AC6"/>
  <c r="AG6"/>
  <c r="AD6"/>
  <c r="AH6"/>
  <c r="AI6"/>
  <c r="AE6"/>
  <c r="Z6"/>
  <c r="AA6"/>
  <c r="AF6"/>
  <c r="AJ6"/>
  <c r="AK6"/>
  <c r="CD10"/>
  <c r="AF10"/>
  <c r="AJ10"/>
  <c r="AA10"/>
  <c r="AC10"/>
  <c r="AH10"/>
  <c r="AG10"/>
  <c r="AK10"/>
  <c r="AI10"/>
  <c r="Z10"/>
  <c r="AD10"/>
  <c r="AE10"/>
  <c r="S6" i="8"/>
  <c r="S5"/>
  <c r="CB5"/>
  <c r="CC5" s="1"/>
  <c r="S7"/>
  <c r="CB8"/>
  <c r="CC8" s="1"/>
  <c r="CB6"/>
  <c r="CC6" s="1"/>
  <c r="S9"/>
  <c r="CB12"/>
  <c r="CC12" s="1"/>
  <c r="CB11"/>
  <c r="CC11" s="1"/>
  <c r="S10"/>
  <c r="CB9"/>
  <c r="CC9" s="1"/>
  <c r="S12"/>
  <c r="CB4"/>
  <c r="CC4" s="1"/>
  <c r="S8"/>
  <c r="S11"/>
  <c r="CB7"/>
  <c r="CC7" s="1"/>
  <c r="CB10"/>
  <c r="CC10" s="1"/>
  <c r="AD12" i="11"/>
  <c r="AI12"/>
  <c r="AE12"/>
  <c r="AK12"/>
  <c r="AF12"/>
  <c r="AC12"/>
  <c r="Z12"/>
  <c r="AG12"/>
  <c r="AH12"/>
  <c r="AA12"/>
  <c r="AJ12"/>
  <c r="CD12"/>
  <c r="CD4"/>
  <c r="AJ8"/>
  <c r="AC8"/>
  <c r="AF8"/>
  <c r="AA8"/>
  <c r="AD8"/>
  <c r="AG8"/>
  <c r="AE8"/>
  <c r="AH8"/>
  <c r="Z8"/>
  <c r="AI8"/>
  <c r="AK8"/>
  <c r="AC4"/>
  <c r="AI4"/>
  <c r="AF4"/>
  <c r="Z4"/>
  <c r="AE4"/>
  <c r="AG4"/>
  <c r="AK4"/>
  <c r="AH4"/>
  <c r="AJ4"/>
  <c r="AA4"/>
  <c r="AD4"/>
  <c r="AC7"/>
  <c r="AG7"/>
  <c r="AI7"/>
  <c r="AD7"/>
  <c r="AH7"/>
  <c r="AF7"/>
  <c r="AA7"/>
  <c r="Z7"/>
  <c r="AJ7"/>
  <c r="AE7"/>
  <c r="AK7"/>
  <c r="CD11"/>
  <c r="CD5"/>
  <c r="AC11"/>
  <c r="AE11"/>
  <c r="AF11"/>
  <c r="AA11"/>
  <c r="AD11"/>
  <c r="AJ11"/>
  <c r="AG11"/>
  <c r="Z11"/>
  <c r="AH11"/>
  <c r="AK11"/>
  <c r="AI11"/>
  <c r="CD6"/>
  <c r="AB7" s="1"/>
  <c r="AB9" l="1"/>
  <c r="AB11"/>
  <c r="AB10"/>
  <c r="AB6"/>
  <c r="AJ4" i="8"/>
  <c r="AC4"/>
  <c r="AB5" i="11"/>
  <c r="AB12"/>
  <c r="AD4" i="8"/>
  <c r="AA4"/>
  <c r="AK4"/>
  <c r="AI4"/>
  <c r="AH4"/>
  <c r="Z4"/>
  <c r="AF4"/>
  <c r="AE4"/>
  <c r="AG8" i="7"/>
  <c r="AJ8"/>
  <c r="CD12" i="8"/>
  <c r="AA8" i="7"/>
  <c r="AF8"/>
  <c r="AE8"/>
  <c r="AC8"/>
  <c r="AK8"/>
  <c r="AI8"/>
  <c r="AD8"/>
  <c r="Z8"/>
  <c r="CD7" i="8"/>
  <c r="AB8" s="1"/>
  <c r="AC7" i="7"/>
  <c r="AA7"/>
  <c r="AF7"/>
  <c r="AI7"/>
  <c r="AG7"/>
  <c r="AK7"/>
  <c r="AD7"/>
  <c r="AJ7"/>
  <c r="AE7"/>
  <c r="Z7"/>
  <c r="AH7"/>
  <c r="AA12"/>
  <c r="AH12"/>
  <c r="AD12"/>
  <c r="Z12"/>
  <c r="AJ12"/>
  <c r="AC12"/>
  <c r="AI12"/>
  <c r="AG12"/>
  <c r="AE12"/>
  <c r="AK12"/>
  <c r="AF12"/>
  <c r="AA6" i="8"/>
  <c r="AJ6"/>
  <c r="AC6"/>
  <c r="AI6"/>
  <c r="AK6"/>
  <c r="AF6"/>
  <c r="AE6"/>
  <c r="AD6"/>
  <c r="AG6"/>
  <c r="AH6"/>
  <c r="Z6"/>
  <c r="AD4" i="7"/>
  <c r="AE4"/>
  <c r="AA4"/>
  <c r="AH4"/>
  <c r="AI4"/>
  <c r="AF4"/>
  <c r="AK4"/>
  <c r="Z4"/>
  <c r="AC4"/>
  <c r="AG4"/>
  <c r="AJ4"/>
  <c r="CD10" i="8"/>
  <c r="AB11" s="1"/>
  <c r="CD11"/>
  <c r="AB12" s="1"/>
  <c r="CD9" i="7"/>
  <c r="AH10" i="8"/>
  <c r="Z10"/>
  <c r="AG10"/>
  <c r="AE10"/>
  <c r="AI10"/>
  <c r="AJ10"/>
  <c r="AK10"/>
  <c r="AC10"/>
  <c r="AA10"/>
  <c r="AD10"/>
  <c r="AF10"/>
  <c r="AI5"/>
  <c r="AA5"/>
  <c r="AD5"/>
  <c r="AJ5"/>
  <c r="AE5"/>
  <c r="AC5"/>
  <c r="AK5"/>
  <c r="AG5"/>
  <c r="Z5"/>
  <c r="AF5"/>
  <c r="AH5"/>
  <c r="CD6" i="7"/>
  <c r="CD10"/>
  <c r="AB11" s="1"/>
  <c r="AJ10"/>
  <c r="AH10"/>
  <c r="AC10"/>
  <c r="AG10"/>
  <c r="AK10"/>
  <c r="AI10"/>
  <c r="AA10"/>
  <c r="AD10"/>
  <c r="Z10"/>
  <c r="AE10"/>
  <c r="AF10"/>
  <c r="AA9"/>
  <c r="AK9"/>
  <c r="AJ9"/>
  <c r="AC9"/>
  <c r="AG9"/>
  <c r="AH9"/>
  <c r="AF9"/>
  <c r="AE9"/>
  <c r="AI9"/>
  <c r="AD9"/>
  <c r="Z9"/>
  <c r="CD9" i="8"/>
  <c r="CD5"/>
  <c r="AE12"/>
  <c r="AJ12"/>
  <c r="Z12"/>
  <c r="AA12"/>
  <c r="AG12"/>
  <c r="AK12"/>
  <c r="AI12"/>
  <c r="AD12"/>
  <c r="AF12"/>
  <c r="AH12"/>
  <c r="AC12"/>
  <c r="AI7"/>
  <c r="AJ7"/>
  <c r="AE7"/>
  <c r="AA7"/>
  <c r="Z7"/>
  <c r="AK7"/>
  <c r="AH7"/>
  <c r="AD7"/>
  <c r="AC7"/>
  <c r="AF7"/>
  <c r="AG7"/>
  <c r="AB7" i="7"/>
  <c r="CD7"/>
  <c r="AB8" s="1"/>
  <c r="CD11"/>
  <c r="CD4" i="8"/>
  <c r="CD8"/>
  <c r="AB9" s="1"/>
  <c r="CD4" i="7"/>
  <c r="CD12"/>
  <c r="AK8" i="8"/>
  <c r="AF8"/>
  <c r="AA8"/>
  <c r="AI8"/>
  <c r="AC8"/>
  <c r="AG8"/>
  <c r="Z8"/>
  <c r="AH8"/>
  <c r="AE8"/>
  <c r="AD8"/>
  <c r="AJ8"/>
  <c r="AK6" i="7"/>
  <c r="AD6"/>
  <c r="AF6"/>
  <c r="AH6"/>
  <c r="AA6"/>
  <c r="AG6"/>
  <c r="AC6"/>
  <c r="AJ6"/>
  <c r="Z6"/>
  <c r="AE6"/>
  <c r="AI6"/>
  <c r="CD6" i="8"/>
  <c r="AB7" s="1"/>
  <c r="CD8" i="7"/>
  <c r="AB9" s="1"/>
  <c r="CD5"/>
  <c r="AD11" i="8"/>
  <c r="AI11"/>
  <c r="AA11"/>
  <c r="AF11"/>
  <c r="Z11"/>
  <c r="AK11"/>
  <c r="AJ11"/>
  <c r="AE11"/>
  <c r="AG11"/>
  <c r="AH11"/>
  <c r="AC11"/>
  <c r="AF9"/>
  <c r="Z9"/>
  <c r="AI9"/>
  <c r="AH9"/>
  <c r="AA9"/>
  <c r="AG9"/>
  <c r="AK9"/>
  <c r="AC9"/>
  <c r="AD9"/>
  <c r="AE9"/>
  <c r="AJ9"/>
  <c r="AJ11" i="7"/>
  <c r="AE11"/>
  <c r="AA11"/>
  <c r="AF11"/>
  <c r="AH11"/>
  <c r="Z11"/>
  <c r="AG11"/>
  <c r="AK11"/>
  <c r="AC11"/>
  <c r="AD11"/>
  <c r="AI11"/>
  <c r="AK5"/>
  <c r="AF5"/>
  <c r="AH5"/>
  <c r="AC5"/>
  <c r="Z5"/>
  <c r="AE5"/>
  <c r="AG5"/>
  <c r="AA5"/>
  <c r="AI5"/>
  <c r="AJ5"/>
  <c r="AD5"/>
  <c r="AB10" i="8" l="1"/>
  <c r="AB10" i="7"/>
  <c r="AB5" i="8"/>
  <c r="AB6" i="7"/>
  <c r="AB6" i="8"/>
  <c r="AB5" i="7"/>
  <c r="AB12"/>
</calcChain>
</file>

<file path=xl/sharedStrings.xml><?xml version="1.0" encoding="utf-8"?>
<sst xmlns="http://schemas.openxmlformats.org/spreadsheetml/2006/main" count="1347" uniqueCount="67">
  <si>
    <t>Equipes</t>
  </si>
  <si>
    <t>Buts</t>
  </si>
  <si>
    <t>Pén</t>
  </si>
  <si>
    <t>Evolution</t>
  </si>
  <si>
    <t>R</t>
  </si>
  <si>
    <t>Pts</t>
  </si>
  <si>
    <t>J</t>
  </si>
  <si>
    <t>G</t>
  </si>
  <si>
    <t>N</t>
  </si>
  <si>
    <t>P</t>
  </si>
  <si>
    <t>B +</t>
  </si>
  <si>
    <t>B -</t>
  </si>
  <si>
    <t>Diff</t>
  </si>
  <si>
    <t>Buts Journée</t>
  </si>
  <si>
    <t>Total Buts</t>
  </si>
  <si>
    <t>TOURNOI  9  EQUIPES</t>
  </si>
  <si>
    <t>JOURNEE  01</t>
  </si>
  <si>
    <t>CLASSEMENT</t>
  </si>
  <si>
    <t>%</t>
  </si>
  <si>
    <t>TPts</t>
  </si>
  <si>
    <t>p</t>
  </si>
  <si>
    <t>u</t>
  </si>
  <si>
    <t>q</t>
  </si>
  <si>
    <t>Equiopes</t>
  </si>
  <si>
    <t>Equipe
 Exempte</t>
  </si>
  <si>
    <t>Equipe
Exempte</t>
  </si>
  <si>
    <t>JOURNEE  02</t>
  </si>
  <si>
    <t>JOURNEE  03</t>
  </si>
  <si>
    <t>JOURNEE  04</t>
  </si>
  <si>
    <t>JOURNEE  05</t>
  </si>
  <si>
    <t>JOURNEE  06</t>
  </si>
  <si>
    <t>JOURNEE  07</t>
  </si>
  <si>
    <t>JOURNEE  08</t>
  </si>
  <si>
    <t>JOURNEE  09</t>
  </si>
  <si>
    <t>JOURNEE  10</t>
  </si>
  <si>
    <t>JOURNEE  11</t>
  </si>
  <si>
    <t>JOURNEE  12</t>
  </si>
  <si>
    <t>JOURNEE  13</t>
  </si>
  <si>
    <t>JOURNEE  14</t>
  </si>
  <si>
    <t>JOURNEE  15</t>
  </si>
  <si>
    <t>JOURNEE  16</t>
  </si>
  <si>
    <t>JOURNEE  17</t>
  </si>
  <si>
    <t>JOURNEE  18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</si>
  <si>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</si>
  <si>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</si>
  <si>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</si>
  <si>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</si>
  <si>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</si>
  <si>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</si>
  <si>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</si>
  <si>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</si>
  <si>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</si>
  <si>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</si>
  <si>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</si>
  <si>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</si>
  <si>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</si>
  <si>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</si>
  <si>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</si>
  <si>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</si>
  <si>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</si>
  <si>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</si>
  <si>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GAGNE</t>
  </si>
  <si>
    <t>NUL</t>
  </si>
  <si>
    <t>PERDU</t>
  </si>
  <si>
    <t>MEILLEURE  ATTAQUE</t>
  </si>
  <si>
    <t>MEILLEURE  DEFENSE</t>
  </si>
  <si>
    <t>MEILLEUR  GOAL  AVERAGE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</si>
</sst>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1"/>
      <name val="Wingdings 3"/>
      <family val="1"/>
      <charset val="2"/>
    </font>
    <font>
      <b/>
      <sz val="12"/>
      <color theme="1"/>
      <name val="Calibri"/>
      <family val="2"/>
      <scheme val="minor"/>
    </font>
    <font>
      <b/>
      <sz val="12"/>
      <color theme="1"/>
      <name val="Wingdings 3"/>
      <family val="1"/>
      <charset val="2"/>
    </font>
    <font>
      <b/>
      <sz val="14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Webdings"/>
      <family val="1"/>
      <charset val="2"/>
    </font>
    <font>
      <b/>
      <sz val="11"/>
      <color theme="7" tint="-0.499984740745262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4"/>
      <color theme="7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textRotation="90"/>
    </xf>
    <xf numFmtId="0" fontId="17" fillId="4" borderId="3" xfId="0" applyFont="1" applyFill="1" applyBorder="1" applyAlignment="1">
      <alignment horizontal="center" textRotation="90"/>
    </xf>
    <xf numFmtId="0" fontId="17" fillId="5" borderId="6" xfId="0" applyFont="1" applyFill="1" applyBorder="1" applyAlignment="1">
      <alignment horizontal="center" textRotation="90"/>
    </xf>
    <xf numFmtId="0" fontId="18" fillId="6" borderId="8" xfId="0" applyFont="1" applyFill="1" applyBorder="1" applyAlignment="1">
      <alignment horizontal="left" vertical="center"/>
    </xf>
    <xf numFmtId="0" fontId="18" fillId="6" borderId="4" xfId="0" applyFont="1" applyFill="1" applyBorder="1" applyAlignment="1">
      <alignment horizontal="left" vertical="center"/>
    </xf>
    <xf numFmtId="0" fontId="18" fillId="6" borderId="9" xfId="0" applyFont="1" applyFill="1" applyBorder="1" applyAlignment="1">
      <alignment horizontal="left" vertical="center"/>
    </xf>
    <xf numFmtId="0" fontId="18" fillId="6" borderId="10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0" fontId="22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textRotation="90"/>
    </xf>
    <xf numFmtId="0" fontId="18" fillId="6" borderId="11" xfId="0" applyFont="1" applyFill="1" applyBorder="1" applyAlignment="1">
      <alignment horizontal="center" textRotation="90"/>
    </xf>
    <xf numFmtId="0" fontId="18" fillId="6" borderId="12" xfId="0" applyFont="1" applyFill="1" applyBorder="1" applyAlignment="1">
      <alignment horizontal="center" textRotation="90"/>
    </xf>
    <xf numFmtId="0" fontId="16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04"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6" tint="-0.24994659260841701"/>
      </font>
    </dxf>
    <dxf>
      <font>
        <b/>
        <i val="0"/>
        <color theme="0" tint="-0.499984740745262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32DAB2"/>
      <color rgb="FF33D9B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image" Target="../media/image1.png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236220</xdr:rowOff>
    </xdr:from>
    <xdr:to>
      <xdr:col>0</xdr:col>
      <xdr:colOff>2144268</xdr:colOff>
      <xdr:row>0</xdr:row>
      <xdr:rowOff>1905000</xdr:rowOff>
    </xdr:to>
    <xdr:sp macro="" textlink="">
      <xdr:nvSpPr>
        <xdr:cNvPr id="2" name="Flèche droite rayée 1"/>
        <xdr:cNvSpPr/>
      </xdr:nvSpPr>
      <xdr:spPr>
        <a:xfrm>
          <a:off x="160020" y="236220"/>
          <a:ext cx="1984248" cy="1668780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2" name="Rectangle à coins arrondis 21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0</xdr:col>
      <xdr:colOff>274320</xdr:colOff>
      <xdr:row>9</xdr:row>
      <xdr:rowOff>76200</xdr:rowOff>
    </xdr:from>
    <xdr:to>
      <xdr:col>1</xdr:col>
      <xdr:colOff>253320</xdr:colOff>
      <xdr:row>10</xdr:row>
      <xdr:rowOff>184740</xdr:rowOff>
    </xdr:to>
    <xdr:pic>
      <xdr:nvPicPr>
        <xdr:cNvPr id="23" name="Image 22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74320" y="23393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4" name="Plaque 23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3</xdr:col>
      <xdr:colOff>281940</xdr:colOff>
      <xdr:row>9</xdr:row>
      <xdr:rowOff>68580</xdr:rowOff>
    </xdr:from>
    <xdr:to>
      <xdr:col>4</xdr:col>
      <xdr:colOff>260940</xdr:colOff>
      <xdr:row>10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424940" y="233172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6</xdr:col>
      <xdr:colOff>312420</xdr:colOff>
      <xdr:row>9</xdr:row>
      <xdr:rowOff>60960</xdr:rowOff>
    </xdr:from>
    <xdr:to>
      <xdr:col>7</xdr:col>
      <xdr:colOff>291420</xdr:colOff>
      <xdr:row>10</xdr:row>
      <xdr:rowOff>169500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598420" y="232410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9</xdr:col>
      <xdr:colOff>289560</xdr:colOff>
      <xdr:row>9</xdr:row>
      <xdr:rowOff>68580</xdr:rowOff>
    </xdr:from>
    <xdr:to>
      <xdr:col>10</xdr:col>
      <xdr:colOff>268560</xdr:colOff>
      <xdr:row>10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718560" y="233172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12</xdr:col>
      <xdr:colOff>304800</xdr:colOff>
      <xdr:row>9</xdr:row>
      <xdr:rowOff>76200</xdr:rowOff>
    </xdr:from>
    <xdr:to>
      <xdr:col>13</xdr:col>
      <xdr:colOff>283800</xdr:colOff>
      <xdr:row>10</xdr:row>
      <xdr:rowOff>184740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876800" y="23393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15</xdr:col>
      <xdr:colOff>304800</xdr:colOff>
      <xdr:row>9</xdr:row>
      <xdr:rowOff>76200</xdr:rowOff>
    </xdr:from>
    <xdr:to>
      <xdr:col>16</xdr:col>
      <xdr:colOff>283800</xdr:colOff>
      <xdr:row>10</xdr:row>
      <xdr:rowOff>184740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019800" y="23393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</xdr:col>
      <xdr:colOff>304800</xdr:colOff>
      <xdr:row>11</xdr:row>
      <xdr:rowOff>76200</xdr:rowOff>
    </xdr:from>
    <xdr:to>
      <xdr:col>2</xdr:col>
      <xdr:colOff>283800</xdr:colOff>
      <xdr:row>12</xdr:row>
      <xdr:rowOff>184740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85800" y="28422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4</xdr:col>
      <xdr:colOff>289560</xdr:colOff>
      <xdr:row>11</xdr:row>
      <xdr:rowOff>76200</xdr:rowOff>
    </xdr:from>
    <xdr:to>
      <xdr:col>5</xdr:col>
      <xdr:colOff>268560</xdr:colOff>
      <xdr:row>12</xdr:row>
      <xdr:rowOff>184740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813560" y="28422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7</xdr:col>
      <xdr:colOff>297180</xdr:colOff>
      <xdr:row>11</xdr:row>
      <xdr:rowOff>68580</xdr:rowOff>
    </xdr:from>
    <xdr:to>
      <xdr:col>8</xdr:col>
      <xdr:colOff>276180</xdr:colOff>
      <xdr:row>12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964180" y="28346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10</xdr:col>
      <xdr:colOff>289560</xdr:colOff>
      <xdr:row>11</xdr:row>
      <xdr:rowOff>76200</xdr:rowOff>
    </xdr:from>
    <xdr:to>
      <xdr:col>11</xdr:col>
      <xdr:colOff>268560</xdr:colOff>
      <xdr:row>12</xdr:row>
      <xdr:rowOff>184740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099560" y="28422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13</xdr:col>
      <xdr:colOff>304800</xdr:colOff>
      <xdr:row>11</xdr:row>
      <xdr:rowOff>60960</xdr:rowOff>
    </xdr:from>
    <xdr:to>
      <xdr:col>14</xdr:col>
      <xdr:colOff>283800</xdr:colOff>
      <xdr:row>12</xdr:row>
      <xdr:rowOff>169500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5257800" y="282702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16</xdr:col>
      <xdr:colOff>304800</xdr:colOff>
      <xdr:row>11</xdr:row>
      <xdr:rowOff>68580</xdr:rowOff>
    </xdr:from>
    <xdr:to>
      <xdr:col>17</xdr:col>
      <xdr:colOff>283800</xdr:colOff>
      <xdr:row>12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400800" y="28346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0</xdr:col>
      <xdr:colOff>289560</xdr:colOff>
      <xdr:row>13</xdr:row>
      <xdr:rowOff>60960</xdr:rowOff>
    </xdr:from>
    <xdr:to>
      <xdr:col>1</xdr:col>
      <xdr:colOff>268560</xdr:colOff>
      <xdr:row>14</xdr:row>
      <xdr:rowOff>169500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89560" y="332994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3</xdr:col>
      <xdr:colOff>297180</xdr:colOff>
      <xdr:row>13</xdr:row>
      <xdr:rowOff>83820</xdr:rowOff>
    </xdr:from>
    <xdr:to>
      <xdr:col>4</xdr:col>
      <xdr:colOff>276180</xdr:colOff>
      <xdr:row>14</xdr:row>
      <xdr:rowOff>192360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440180" y="335280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6</xdr:col>
      <xdr:colOff>304800</xdr:colOff>
      <xdr:row>13</xdr:row>
      <xdr:rowOff>68580</xdr:rowOff>
    </xdr:from>
    <xdr:to>
      <xdr:col>7</xdr:col>
      <xdr:colOff>283800</xdr:colOff>
      <xdr:row>14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590800" y="33375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9</xdr:col>
      <xdr:colOff>297180</xdr:colOff>
      <xdr:row>13</xdr:row>
      <xdr:rowOff>68580</xdr:rowOff>
    </xdr:from>
    <xdr:to>
      <xdr:col>10</xdr:col>
      <xdr:colOff>276180</xdr:colOff>
      <xdr:row>14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726180" y="33375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12</xdr:col>
      <xdr:colOff>297180</xdr:colOff>
      <xdr:row>13</xdr:row>
      <xdr:rowOff>68580</xdr:rowOff>
    </xdr:from>
    <xdr:to>
      <xdr:col>13</xdr:col>
      <xdr:colOff>276180</xdr:colOff>
      <xdr:row>14</xdr:row>
      <xdr:rowOff>177120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869180" y="333756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7</xdr:row>
      <xdr:rowOff>53340</xdr:rowOff>
    </xdr:from>
    <xdr:to>
      <xdr:col>4</xdr:col>
      <xdr:colOff>239268</xdr:colOff>
      <xdr:row>8</xdr:row>
      <xdr:rowOff>190500</xdr:rowOff>
    </xdr:to>
    <xdr:sp macro="" textlink="">
      <xdr:nvSpPr>
        <xdr:cNvPr id="2" name="Flèche droite rayée 1"/>
        <xdr:cNvSpPr/>
      </xdr:nvSpPr>
      <xdr:spPr>
        <a:xfrm>
          <a:off x="7848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137160</xdr:colOff>
      <xdr:row>7</xdr:row>
      <xdr:rowOff>53340</xdr:rowOff>
    </xdr:from>
    <xdr:to>
      <xdr:col>15</xdr:col>
      <xdr:colOff>353568</xdr:colOff>
      <xdr:row>8</xdr:row>
      <xdr:rowOff>190500</xdr:rowOff>
    </xdr:to>
    <xdr:sp macro="" textlink="">
      <xdr:nvSpPr>
        <xdr:cNvPr id="3" name="Flèche droite rayée 2"/>
        <xdr:cNvSpPr/>
      </xdr:nvSpPr>
      <xdr:spPr>
        <a:xfrm rot="10800000">
          <a:off x="5090160" y="1813560"/>
          <a:ext cx="978408" cy="388620"/>
        </a:xfrm>
        <a:prstGeom prst="stripedRightArrow">
          <a:avLst/>
        </a:prstGeom>
        <a:solidFill>
          <a:srgbClr val="33D9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4</xdr:col>
      <xdr:colOff>281940</xdr:colOff>
      <xdr:row>10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34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J02</a:t>
          </a:r>
        </a:p>
      </xdr:txBody>
    </xdr:sp>
    <xdr:clientData/>
  </xdr:twoCellAnchor>
  <xdr:twoCellAnchor>
    <xdr:from>
      <xdr:col>0</xdr:col>
      <xdr:colOff>91440</xdr:colOff>
      <xdr:row>9</xdr:row>
      <xdr:rowOff>68580</xdr:rowOff>
    </xdr:from>
    <xdr:to>
      <xdr:col>1</xdr:col>
      <xdr:colOff>281940</xdr:colOff>
      <xdr:row>10</xdr:row>
      <xdr:rowOff>190500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91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J01</a:t>
          </a:r>
        </a:p>
      </xdr:txBody>
    </xdr:sp>
    <xdr:clientData/>
  </xdr:twoCellAnchor>
  <xdr:twoCellAnchor>
    <xdr:from>
      <xdr:col>6</xdr:col>
      <xdr:colOff>91440</xdr:colOff>
      <xdr:row>9</xdr:row>
      <xdr:rowOff>68580</xdr:rowOff>
    </xdr:from>
    <xdr:to>
      <xdr:col>7</xdr:col>
      <xdr:colOff>281940</xdr:colOff>
      <xdr:row>10</xdr:row>
      <xdr:rowOff>190500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2377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J03</a:t>
          </a:r>
        </a:p>
      </xdr:txBody>
    </xdr:sp>
    <xdr:clientData/>
  </xdr:twoCellAnchor>
  <xdr:twoCellAnchor>
    <xdr:from>
      <xdr:col>9</xdr:col>
      <xdr:colOff>91440</xdr:colOff>
      <xdr:row>9</xdr:row>
      <xdr:rowOff>68580</xdr:rowOff>
    </xdr:from>
    <xdr:to>
      <xdr:col>10</xdr:col>
      <xdr:colOff>281940</xdr:colOff>
      <xdr:row>10</xdr:row>
      <xdr:rowOff>190500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3520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J04</a:t>
          </a:r>
        </a:p>
      </xdr:txBody>
    </xdr:sp>
    <xdr:clientData/>
  </xdr:twoCellAnchor>
  <xdr:twoCellAnchor>
    <xdr:from>
      <xdr:col>12</xdr:col>
      <xdr:colOff>91440</xdr:colOff>
      <xdr:row>9</xdr:row>
      <xdr:rowOff>68580</xdr:rowOff>
    </xdr:from>
    <xdr:to>
      <xdr:col>13</xdr:col>
      <xdr:colOff>281940</xdr:colOff>
      <xdr:row>10</xdr:row>
      <xdr:rowOff>190500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4663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J05</a:t>
          </a:r>
        </a:p>
      </xdr:txBody>
    </xdr:sp>
    <xdr:clientData/>
  </xdr:twoCellAnchor>
  <xdr:twoCellAnchor>
    <xdr:from>
      <xdr:col>15</xdr:col>
      <xdr:colOff>91440</xdr:colOff>
      <xdr:row>9</xdr:row>
      <xdr:rowOff>68580</xdr:rowOff>
    </xdr:from>
    <xdr:to>
      <xdr:col>16</xdr:col>
      <xdr:colOff>281940</xdr:colOff>
      <xdr:row>10</xdr:row>
      <xdr:rowOff>190500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5806440" y="233172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J06</a:t>
          </a:r>
        </a:p>
      </xdr:txBody>
    </xdr:sp>
    <xdr:clientData/>
  </xdr:twoCellAnchor>
  <xdr:twoCellAnchor>
    <xdr:from>
      <xdr:col>1</xdr:col>
      <xdr:colOff>91440</xdr:colOff>
      <xdr:row>11</xdr:row>
      <xdr:rowOff>68580</xdr:rowOff>
    </xdr:from>
    <xdr:to>
      <xdr:col>2</xdr:col>
      <xdr:colOff>281940</xdr:colOff>
      <xdr:row>12</xdr:row>
      <xdr:rowOff>190500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472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J07</a:t>
          </a:r>
        </a:p>
      </xdr:txBody>
    </xdr:sp>
    <xdr:clientData/>
  </xdr:twoCellAnchor>
  <xdr:twoCellAnchor>
    <xdr:from>
      <xdr:col>4</xdr:col>
      <xdr:colOff>91440</xdr:colOff>
      <xdr:row>11</xdr:row>
      <xdr:rowOff>68580</xdr:rowOff>
    </xdr:from>
    <xdr:to>
      <xdr:col>5</xdr:col>
      <xdr:colOff>281940</xdr:colOff>
      <xdr:row>12</xdr:row>
      <xdr:rowOff>190500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1615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J08</a:t>
          </a:r>
        </a:p>
      </xdr:txBody>
    </xdr:sp>
    <xdr:clientData/>
  </xdr:twoCellAnchor>
  <xdr:twoCellAnchor>
    <xdr:from>
      <xdr:col>7</xdr:col>
      <xdr:colOff>91440</xdr:colOff>
      <xdr:row>11</xdr:row>
      <xdr:rowOff>68580</xdr:rowOff>
    </xdr:from>
    <xdr:to>
      <xdr:col>8</xdr:col>
      <xdr:colOff>281940</xdr:colOff>
      <xdr:row>12</xdr:row>
      <xdr:rowOff>190500</xdr:rowOff>
    </xdr:to>
    <xdr:sp macro="" textlink="">
      <xdr:nvSpPr>
        <xdr:cNvPr id="12" name="Rectangle à coins arrondis 11">
          <a:hlinkClick xmlns:r="http://schemas.openxmlformats.org/officeDocument/2006/relationships" r:id="rId9"/>
        </xdr:cNvPr>
        <xdr:cNvSpPr/>
      </xdr:nvSpPr>
      <xdr:spPr>
        <a:xfrm>
          <a:off x="2758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J09</a:t>
          </a:r>
        </a:p>
      </xdr:txBody>
    </xdr:sp>
    <xdr:clientData/>
  </xdr:twoCellAnchor>
  <xdr:twoCellAnchor>
    <xdr:from>
      <xdr:col>10</xdr:col>
      <xdr:colOff>91440</xdr:colOff>
      <xdr:row>11</xdr:row>
      <xdr:rowOff>68580</xdr:rowOff>
    </xdr:from>
    <xdr:to>
      <xdr:col>11</xdr:col>
      <xdr:colOff>281940</xdr:colOff>
      <xdr:row>12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0"/>
        </xdr:cNvPr>
        <xdr:cNvSpPr/>
      </xdr:nvSpPr>
      <xdr:spPr>
        <a:xfrm>
          <a:off x="3901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J10</a:t>
          </a:r>
        </a:p>
      </xdr:txBody>
    </xdr:sp>
    <xdr:clientData/>
  </xdr:twoCellAnchor>
  <xdr:twoCellAnchor>
    <xdr:from>
      <xdr:col>13</xdr:col>
      <xdr:colOff>91440</xdr:colOff>
      <xdr:row>11</xdr:row>
      <xdr:rowOff>68580</xdr:rowOff>
    </xdr:from>
    <xdr:to>
      <xdr:col>14</xdr:col>
      <xdr:colOff>281940</xdr:colOff>
      <xdr:row>12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11"/>
        </xdr:cNvPr>
        <xdr:cNvSpPr/>
      </xdr:nvSpPr>
      <xdr:spPr>
        <a:xfrm>
          <a:off x="5044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J11</a:t>
          </a:r>
        </a:p>
      </xdr:txBody>
    </xdr:sp>
    <xdr:clientData/>
  </xdr:twoCellAnchor>
  <xdr:twoCellAnchor>
    <xdr:from>
      <xdr:col>16</xdr:col>
      <xdr:colOff>91440</xdr:colOff>
      <xdr:row>11</xdr:row>
      <xdr:rowOff>68580</xdr:rowOff>
    </xdr:from>
    <xdr:to>
      <xdr:col>17</xdr:col>
      <xdr:colOff>281940</xdr:colOff>
      <xdr:row>12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12"/>
        </xdr:cNvPr>
        <xdr:cNvSpPr/>
      </xdr:nvSpPr>
      <xdr:spPr>
        <a:xfrm>
          <a:off x="6187440" y="283464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J12</a:t>
          </a:r>
        </a:p>
      </xdr:txBody>
    </xdr:sp>
    <xdr:clientData/>
  </xdr:twoCellAnchor>
  <xdr:twoCellAnchor>
    <xdr:from>
      <xdr:col>0</xdr:col>
      <xdr:colOff>91440</xdr:colOff>
      <xdr:row>13</xdr:row>
      <xdr:rowOff>68580</xdr:rowOff>
    </xdr:from>
    <xdr:to>
      <xdr:col>1</xdr:col>
      <xdr:colOff>281940</xdr:colOff>
      <xdr:row>14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91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J13</a:t>
          </a:r>
        </a:p>
      </xdr:txBody>
    </xdr:sp>
    <xdr:clientData/>
  </xdr:twoCellAnchor>
  <xdr:twoCellAnchor>
    <xdr:from>
      <xdr:col>3</xdr:col>
      <xdr:colOff>91440</xdr:colOff>
      <xdr:row>13</xdr:row>
      <xdr:rowOff>68580</xdr:rowOff>
    </xdr:from>
    <xdr:to>
      <xdr:col>4</xdr:col>
      <xdr:colOff>281940</xdr:colOff>
      <xdr:row>14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234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J14</a:t>
          </a:r>
        </a:p>
      </xdr:txBody>
    </xdr:sp>
    <xdr:clientData/>
  </xdr:twoCellAnchor>
  <xdr:twoCellAnchor>
    <xdr:from>
      <xdr:col>6</xdr:col>
      <xdr:colOff>91440</xdr:colOff>
      <xdr:row>13</xdr:row>
      <xdr:rowOff>68580</xdr:rowOff>
    </xdr:from>
    <xdr:to>
      <xdr:col>7</xdr:col>
      <xdr:colOff>281940</xdr:colOff>
      <xdr:row>14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2377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J15</a:t>
          </a:r>
        </a:p>
      </xdr:txBody>
    </xdr:sp>
    <xdr:clientData/>
  </xdr:twoCellAnchor>
  <xdr:twoCellAnchor>
    <xdr:from>
      <xdr:col>9</xdr:col>
      <xdr:colOff>91440</xdr:colOff>
      <xdr:row>13</xdr:row>
      <xdr:rowOff>68580</xdr:rowOff>
    </xdr:from>
    <xdr:to>
      <xdr:col>10</xdr:col>
      <xdr:colOff>281940</xdr:colOff>
      <xdr:row>14</xdr:row>
      <xdr:rowOff>190500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3520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J16</a:t>
          </a:r>
        </a:p>
      </xdr:txBody>
    </xdr:sp>
    <xdr:clientData/>
  </xdr:twoCellAnchor>
  <xdr:twoCellAnchor>
    <xdr:from>
      <xdr:col>12</xdr:col>
      <xdr:colOff>91440</xdr:colOff>
      <xdr:row>13</xdr:row>
      <xdr:rowOff>68580</xdr:rowOff>
    </xdr:from>
    <xdr:to>
      <xdr:col>13</xdr:col>
      <xdr:colOff>281940</xdr:colOff>
      <xdr:row>14</xdr:row>
      <xdr:rowOff>190500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4663440" y="3337560"/>
          <a:ext cx="571500" cy="373380"/>
        </a:xfrm>
        <a:prstGeom prst="roundRect">
          <a:avLst/>
        </a:prstGeom>
        <a:solidFill>
          <a:srgbClr val="32DA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J17</a:t>
          </a:r>
        </a:p>
      </xdr:txBody>
    </xdr:sp>
    <xdr:clientData/>
  </xdr:twoCellAnchor>
  <xdr:twoCellAnchor>
    <xdr:from>
      <xdr:col>15</xdr:col>
      <xdr:colOff>91440</xdr:colOff>
      <xdr:row>13</xdr:row>
      <xdr:rowOff>68580</xdr:rowOff>
    </xdr:from>
    <xdr:to>
      <xdr:col>16</xdr:col>
      <xdr:colOff>281940</xdr:colOff>
      <xdr:row>14</xdr:row>
      <xdr:rowOff>190500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5806440" y="3337560"/>
          <a:ext cx="571500" cy="3733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J18</a:t>
          </a:r>
        </a:p>
      </xdr:txBody>
    </xdr:sp>
    <xdr:clientData/>
  </xdr:twoCellAnchor>
  <xdr:twoCellAnchor editAs="oneCell">
    <xdr:from>
      <xdr:col>15</xdr:col>
      <xdr:colOff>320040</xdr:colOff>
      <xdr:row>13</xdr:row>
      <xdr:rowOff>83820</xdr:rowOff>
    </xdr:from>
    <xdr:to>
      <xdr:col>16</xdr:col>
      <xdr:colOff>299040</xdr:colOff>
      <xdr:row>14</xdr:row>
      <xdr:rowOff>192360</xdr:rowOff>
    </xdr:to>
    <xdr:pic>
      <xdr:nvPicPr>
        <xdr:cNvPr id="22" name="Image 21" descr="sans-titre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035040" y="3352800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91440</xdr:colOff>
      <xdr:row>12</xdr:row>
      <xdr:rowOff>53340</xdr:rowOff>
    </xdr:from>
    <xdr:to>
      <xdr:col>24</xdr:col>
      <xdr:colOff>312420</xdr:colOff>
      <xdr:row>14</xdr:row>
      <xdr:rowOff>182880</xdr:rowOff>
    </xdr:to>
    <xdr:sp macro="[0]!Feuil1.Affiche" textlink="">
      <xdr:nvSpPr>
        <xdr:cNvPr id="23" name="Plaque 22"/>
        <xdr:cNvSpPr/>
      </xdr:nvSpPr>
      <xdr:spPr>
        <a:xfrm>
          <a:off x="6949440" y="3070860"/>
          <a:ext cx="2506980" cy="632460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Résultats </a:t>
          </a:r>
          <a:r>
            <a:rPr lang="fr-FR" sz="1800" b="1" baseline="0"/>
            <a:t> Par  Equipes</a:t>
          </a:r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A1:V10"/>
  <sheetViews>
    <sheetView tabSelected="1" workbookViewId="0">
      <selection activeCell="C35" sqref="C35"/>
    </sheetView>
  </sheetViews>
  <sheetFormatPr baseColWidth="10" defaultRowHeight="14.4"/>
  <cols>
    <col min="1" max="1" width="33.109375" style="33" customWidth="1"/>
    <col min="2" max="19" width="7.77734375" style="33" customWidth="1"/>
    <col min="20" max="22" width="11.109375" style="33" customWidth="1"/>
    <col min="23" max="16384" width="11.5546875" style="33"/>
  </cols>
  <sheetData>
    <row r="1" spans="1:22" ht="164.4" customHeight="1" thickBot="1">
      <c r="A1" s="34"/>
      <c r="B1" s="56">
        <f>A2</f>
        <v>0</v>
      </c>
      <c r="C1" s="57"/>
      <c r="D1" s="58">
        <f>A3</f>
        <v>0</v>
      </c>
      <c r="E1" s="58"/>
      <c r="F1" s="56">
        <f>A4</f>
        <v>0</v>
      </c>
      <c r="G1" s="57"/>
      <c r="H1" s="58">
        <f>A5</f>
        <v>0</v>
      </c>
      <c r="I1" s="58"/>
      <c r="J1" s="56">
        <f>A6</f>
        <v>0</v>
      </c>
      <c r="K1" s="57"/>
      <c r="L1" s="58">
        <f>A7</f>
        <v>0</v>
      </c>
      <c r="M1" s="58"/>
      <c r="N1" s="56">
        <f>A8</f>
        <v>0</v>
      </c>
      <c r="O1" s="57"/>
      <c r="P1" s="58">
        <f>A9</f>
        <v>0</v>
      </c>
      <c r="Q1" s="58"/>
      <c r="R1" s="56">
        <f>A10</f>
        <v>0</v>
      </c>
      <c r="S1" s="57"/>
      <c r="T1" s="35" t="s">
        <v>61</v>
      </c>
      <c r="U1" s="36" t="s">
        <v>62</v>
      </c>
      <c r="V1" s="37" t="s">
        <v>63</v>
      </c>
    </row>
    <row r="2" spans="1:22" ht="25.95" customHeight="1" thickBot="1">
      <c r="A2" s="38">
        <f t="array" ref="A2">'J01'!AN4:AT4</f>
        <v>0</v>
      </c>
      <c r="B2" s="53" t="str">
        <f>IF(ISERROR(VLOOKUP(Feuil1!$Q1,Feuil1!$R$1:$T$380,2,0)),"",(VLOOKUP(Feuil1!$Q1,Feuil1!$R$1:$T$380,2,0)))</f>
        <v/>
      </c>
      <c r="C2" s="54"/>
      <c r="D2" s="42" t="str">
        <f>IF(ISERROR(VLOOKUP(Feuil1!$Q1,Feuil1!$R$1:$T$380,2,0)),"",(VLOOKUP(Feuil1!$Q1,Feuil1!$R$1:$T$380,2,0)))</f>
        <v/>
      </c>
      <c r="E2" s="42" t="str">
        <f>IF(ISERROR(VLOOKUP(Feuil1!$Q1,Feuil1!$R$1:$T$380,3,0)),"",(VLOOKUP(Feuil1!$Q1,Feuil1!$R$1:$T$380,3,0)))</f>
        <v/>
      </c>
      <c r="F2" s="42" t="str">
        <f>IF(ISERROR(VLOOKUP(Feuil1!$Q2,Feuil1!$R$1:$T$380,2,0)),"",(VLOOKUP(Feuil1!$Q2,Feuil1!$R$1:$T$380,2,0)))</f>
        <v/>
      </c>
      <c r="G2" s="42" t="str">
        <f>IF(ISERROR(VLOOKUP(Feuil1!$Q2,Feuil1!$R$1:$T$380,3,0)),"",(VLOOKUP(Feuil1!$Q2,Feuil1!$R$1:$T$380,3,0)))</f>
        <v/>
      </c>
      <c r="H2" s="42" t="str">
        <f>IF(ISERROR(VLOOKUP(Feuil1!$Q3,Feuil1!$R$1:$T$380,2,0)),"",(VLOOKUP(Feuil1!$Q3,Feuil1!$R$1:$T$380,2,0)))</f>
        <v/>
      </c>
      <c r="I2" s="42" t="str">
        <f>IF(ISERROR(VLOOKUP(Feuil1!$Q3,Feuil1!$R$1:$T$380,3,0)),"",(VLOOKUP(Feuil1!$Q3,Feuil1!$R$1:$T$380,3,0)))</f>
        <v/>
      </c>
      <c r="J2" s="42" t="str">
        <f>IF(ISERROR(VLOOKUP(Feuil1!$Q4,Feuil1!$R$1:$T$380,2,0)),"",(VLOOKUP(Feuil1!$Q4,Feuil1!$R$1:$T$380,2,0)))</f>
        <v/>
      </c>
      <c r="K2" s="42" t="str">
        <f>IF(ISERROR(VLOOKUP(Feuil1!$Q4,Feuil1!$R$1:$T$380,3,0)),"",(VLOOKUP(Feuil1!$Q4,Feuil1!$R$1:$T$380,3,0)))</f>
        <v/>
      </c>
      <c r="L2" s="42" t="str">
        <f>IF(ISERROR(VLOOKUP(Feuil1!$Q5,Feuil1!$R$1:$T$380,2,0)),"",(VLOOKUP(Feuil1!$Q5,Feuil1!$R$1:$T$380,2,0)))</f>
        <v/>
      </c>
      <c r="M2" s="42" t="str">
        <f>IF(ISERROR(VLOOKUP(Feuil1!$Q5,Feuil1!$R$1:$T$380,3,0)),"",(VLOOKUP(Feuil1!$Q5,Feuil1!$R$1:$T$380,3,0)))</f>
        <v/>
      </c>
      <c r="N2" s="42" t="str">
        <f>IF(ISERROR(VLOOKUP(Feuil1!$Q6,Feuil1!$R$1:$T$380,2,0)),"",(VLOOKUP(Feuil1!$Q6,Feuil1!$R$1:$T$380,2,0)))</f>
        <v/>
      </c>
      <c r="O2" s="42" t="str">
        <f>IF(ISERROR(VLOOKUP(Feuil1!$Q6,Feuil1!$R$1:$T$380,3,0)),"",(VLOOKUP(Feuil1!$Q6,Feuil1!$R$1:$T$380,3,0)))</f>
        <v/>
      </c>
      <c r="P2" s="42" t="str">
        <f>IF(ISERROR(VLOOKUP(Feuil1!$Q7,Feuil1!$R$1:$T$380,2,0)),"",(VLOOKUP(Feuil1!$Q7,Feuil1!$R$1:$T$380,2,0)))</f>
        <v/>
      </c>
      <c r="Q2" s="42" t="str">
        <f>IF(ISERROR(VLOOKUP(Feuil1!$Q7,Feuil1!$R$1:$T$380,3,0)),"",(VLOOKUP(Feuil1!$Q7,Feuil1!$R$1:$T$380,3,0)))</f>
        <v/>
      </c>
      <c r="R2" s="42" t="str">
        <f>IF(ISERROR(VLOOKUP(Feuil1!$Q8,Feuil1!$R$1:$T$380,2,0)),"",(VLOOKUP(Feuil1!$Q8,Feuil1!$R$1:$T$380,2,0)))</f>
        <v/>
      </c>
      <c r="S2" s="42" t="str">
        <f>IF(ISERROR(VLOOKUP(Feuil1!$Q8,Feuil1!$R$1:$T$380,3,0)),"",(VLOOKUP(Feuil1!$Q8,Feuil1!$R$1:$T$380,3,0)))</f>
        <v/>
      </c>
      <c r="T2" s="43">
        <f>'J18'!BA4</f>
        <v>0</v>
      </c>
      <c r="U2" s="44">
        <f>'J18'!BB4</f>
        <v>0</v>
      </c>
      <c r="V2" s="43">
        <f>'J18'!BC4</f>
        <v>0</v>
      </c>
    </row>
    <row r="3" spans="1:22" ht="25.95" customHeight="1" thickBot="1">
      <c r="A3" s="39">
        <f t="array" ref="A3">'J01'!AN5:AT5</f>
        <v>0</v>
      </c>
      <c r="B3" s="42" t="str">
        <f>IF(ISERROR(VLOOKUP(Feuil1!$Q9,Feuil1!$R$1:$T$380,2,0)),"",(VLOOKUP(Feuil1!$Q9,Feuil1!$R$1:$T$380,2,0)))</f>
        <v/>
      </c>
      <c r="C3" s="42" t="str">
        <f>IF(ISERROR(VLOOKUP(Feuil1!$Q9,Feuil1!$R$1:$T$380,3,0)),"",(VLOOKUP(Feuil1!$Q9,Feuil1!$R$1:$T$380,3,0)))</f>
        <v/>
      </c>
      <c r="D3" s="53" t="str">
        <f>IF(ISERROR(VLOOKUP(Feuil1!$Q2,Feuil1!$R$1:$T$380,2,0)),"",(VLOOKUP(Feuil1!$Q2,Feuil1!$R$1:$T$380,2,0)))</f>
        <v/>
      </c>
      <c r="E3" s="54"/>
      <c r="F3" s="42" t="str">
        <f>IF(ISERROR(VLOOKUP(Feuil1!$Q10,Feuil1!$R$1:$T$380,2,0)),"",(VLOOKUP(Feuil1!$Q10,Feuil1!$R$1:$T$380,2,0)))</f>
        <v/>
      </c>
      <c r="G3" s="42" t="str">
        <f>IF(ISERROR(VLOOKUP(Feuil1!$Q10,Feuil1!$R$1:$T$380,3,0)),"",(VLOOKUP(Feuil1!$Q10,Feuil1!$R$1:$T$380,3,0)))</f>
        <v/>
      </c>
      <c r="H3" s="42" t="str">
        <f>IF(ISERROR(VLOOKUP(Feuil1!$Q11,Feuil1!$R$1:$T$380,2,0)),"",(VLOOKUP(Feuil1!$Q11,Feuil1!$R$1:$T$380,2,0)))</f>
        <v/>
      </c>
      <c r="I3" s="42" t="str">
        <f>IF(ISERROR(VLOOKUP(Feuil1!$Q11,Feuil1!$R$1:$T$380,3,0)),"",(VLOOKUP(Feuil1!$Q11,Feuil1!$R$1:$T$380,3,0)))</f>
        <v/>
      </c>
      <c r="J3" s="42" t="str">
        <f>IF(ISERROR(VLOOKUP(Feuil1!$Q12,Feuil1!$R$1:$T$380,2,0)),"",(VLOOKUP(Feuil1!$Q12,Feuil1!$R$1:$T$380,2,0)))</f>
        <v/>
      </c>
      <c r="K3" s="42" t="str">
        <f>IF(ISERROR(VLOOKUP(Feuil1!$Q12,Feuil1!$R$1:$T$380,3,0)),"",(VLOOKUP(Feuil1!$Q12,Feuil1!$R$1:$T$380,3,0)))</f>
        <v/>
      </c>
      <c r="L3" s="42" t="str">
        <f>IF(ISERROR(VLOOKUP(Feuil1!$Q13,Feuil1!$R$1:$T$380,2,0)),"",(VLOOKUP(Feuil1!$Q13,Feuil1!$R$1:$T$380,2,0)))</f>
        <v/>
      </c>
      <c r="M3" s="42" t="str">
        <f>IF(ISERROR(VLOOKUP(Feuil1!$Q13,Feuil1!$R$1:$T$380,3,0)),"",(VLOOKUP(Feuil1!$Q13,Feuil1!$R$1:$T$380,3,0)))</f>
        <v/>
      </c>
      <c r="N3" s="42" t="str">
        <f>IF(ISERROR(VLOOKUP(Feuil1!$Q14,Feuil1!$R$1:$T$380,2,0)),"",(VLOOKUP(Feuil1!$Q14,Feuil1!$R$1:$T$380,2,0)))</f>
        <v/>
      </c>
      <c r="O3" s="42" t="str">
        <f>IF(ISERROR(VLOOKUP(Feuil1!$Q14,Feuil1!$R$1:$T$380,3,0)),"",(VLOOKUP(Feuil1!$Q14,Feuil1!$R$1:$T$380,3,0)))</f>
        <v/>
      </c>
      <c r="P3" s="42" t="str">
        <f>IF(ISERROR(VLOOKUP(Feuil1!$Q15,Feuil1!$R$1:$T$380,2,0)),"",(VLOOKUP(Feuil1!$Q15,Feuil1!$R$1:$T$380,2,0)))</f>
        <v/>
      </c>
      <c r="Q3" s="42" t="str">
        <f>IF(ISERROR(VLOOKUP(Feuil1!$Q15,Feuil1!$R$1:$T$380,3,0)),"",(VLOOKUP(Feuil1!$Q15,Feuil1!$R$1:$T$380,3,0)))</f>
        <v/>
      </c>
      <c r="R3" s="42" t="str">
        <f>IF(ISERROR(VLOOKUP(Feuil1!$Q16,Feuil1!$R$1:$T$380,2,0)),"",(VLOOKUP(Feuil1!$Q16,Feuil1!$R$1:$T$380,2,0)))</f>
        <v/>
      </c>
      <c r="S3" s="42" t="str">
        <f>IF(ISERROR(VLOOKUP(Feuil1!$Q16,Feuil1!$R$1:$T$380,3,0)),"",(VLOOKUP(Feuil1!$Q16,Feuil1!$R$1:$T$380,3,0)))</f>
        <v/>
      </c>
      <c r="T3" s="43">
        <f>'J18'!BA5</f>
        <v>0</v>
      </c>
      <c r="U3" s="44">
        <f>'J18'!BB5</f>
        <v>0</v>
      </c>
      <c r="V3" s="43">
        <f>'J18'!BC5</f>
        <v>0</v>
      </c>
    </row>
    <row r="4" spans="1:22" ht="25.95" customHeight="1" thickBot="1">
      <c r="A4" s="40">
        <f t="array" ref="A4">'J01'!AN6:AT6</f>
        <v>0</v>
      </c>
      <c r="B4" s="42" t="str">
        <f>IF(ISERROR(VLOOKUP(Feuil1!$Q17,Feuil1!$R$1:$T$380,2,0)),"",(VLOOKUP(Feuil1!$Q17,Feuil1!$R$1:$T$380,2,0)))</f>
        <v/>
      </c>
      <c r="C4" s="42" t="str">
        <f>IF(ISERROR(VLOOKUP(Feuil1!$Q17,Feuil1!$R$1:$T$380,3,0)),"",(VLOOKUP(Feuil1!$Q17,Feuil1!$R$1:$T$380,3,0)))</f>
        <v/>
      </c>
      <c r="D4" s="42" t="str">
        <f>IF(ISERROR(VLOOKUP(Feuil1!$Q18,Feuil1!$R$1:$T$380,2,0)),"",(VLOOKUP(Feuil1!$Q18,Feuil1!$R$1:$T$380,2,0)))</f>
        <v/>
      </c>
      <c r="E4" s="42" t="str">
        <f>IF(ISERROR(VLOOKUP(Feuil1!$Q18,Feuil1!$R$1:$T$380,3,0)),"",(VLOOKUP(Feuil1!$Q18,Feuil1!$R$1:$T$380,3,0)))</f>
        <v/>
      </c>
      <c r="F4" s="53" t="str">
        <f>IF(ISERROR(VLOOKUP(Feuil1!$Q3,Feuil1!$R$1:$T$380,2,0)),"",(VLOOKUP(Feuil1!$Q3,Feuil1!$R$1:$T$380,2,0)))</f>
        <v/>
      </c>
      <c r="G4" s="54"/>
      <c r="H4" s="42" t="str">
        <f>IF(ISERROR(VLOOKUP(Feuil1!$Q19,Feuil1!$R$1:$T$380,2,0)),"",(VLOOKUP(Feuil1!$Q19,Feuil1!$R$1:$T$380,2,0)))</f>
        <v/>
      </c>
      <c r="I4" s="42" t="str">
        <f>IF(ISERROR(VLOOKUP(Feuil1!$Q19,Feuil1!$R$1:$T$380,3,0)),"",(VLOOKUP(Feuil1!$Q19,Feuil1!$R$1:$T$380,3,0)))</f>
        <v/>
      </c>
      <c r="J4" s="42" t="str">
        <f>IF(ISERROR(VLOOKUP(Feuil1!$Q20,Feuil1!$R$1:$T$380,2,0)),"",(VLOOKUP(Feuil1!$Q20,Feuil1!$R$1:$T$380,2,0)))</f>
        <v/>
      </c>
      <c r="K4" s="42" t="str">
        <f>IF(ISERROR(VLOOKUP(Feuil1!$Q20,Feuil1!$R$1:$T$380,3,0)),"",(VLOOKUP(Feuil1!$Q20,Feuil1!$R$1:$T$380,3,0)))</f>
        <v/>
      </c>
      <c r="L4" s="42" t="str">
        <f>IF(ISERROR(VLOOKUP(Feuil1!$Q21,Feuil1!$R$1:$T$380,2,0)),"",(VLOOKUP(Feuil1!$Q21,Feuil1!$R$1:$T$380,2,0)))</f>
        <v/>
      </c>
      <c r="M4" s="42" t="str">
        <f>IF(ISERROR(VLOOKUP(Feuil1!$Q21,Feuil1!$R$1:$T$380,3,0)),"",(VLOOKUP(Feuil1!$Q21,Feuil1!$R$1:$T$380,3,0)))</f>
        <v/>
      </c>
      <c r="N4" s="42" t="str">
        <f>IF(ISERROR(VLOOKUP(Feuil1!$Q22,Feuil1!$R$1:$T$380,2,0)),"",(VLOOKUP(Feuil1!$Q22,Feuil1!$R$1:$T$380,2,0)))</f>
        <v/>
      </c>
      <c r="O4" s="42" t="str">
        <f>IF(ISERROR(VLOOKUP(Feuil1!$Q22,Feuil1!$R$1:$T$380,3,0)),"",(VLOOKUP(Feuil1!$Q22,Feuil1!$R$1:$T$380,3,0)))</f>
        <v/>
      </c>
      <c r="P4" s="42" t="str">
        <f>IF(ISERROR(VLOOKUP(Feuil1!$Q23,Feuil1!$R$1:$T$380,2,0)),"",(VLOOKUP(Feuil1!$Q23,Feuil1!$R$1:$T$380,2,0)))</f>
        <v/>
      </c>
      <c r="Q4" s="42" t="str">
        <f>IF(ISERROR(VLOOKUP(Feuil1!$Q23,Feuil1!$R$1:$T$380,3,0)),"",(VLOOKUP(Feuil1!$Q23,Feuil1!$R$1:$T$380,3,0)))</f>
        <v/>
      </c>
      <c r="R4" s="42" t="str">
        <f>IF(ISERROR(VLOOKUP(Feuil1!$Q24,Feuil1!$R$1:$T$380,2,0)),"",(VLOOKUP(Feuil1!$Q24,Feuil1!$R$1:$T$380,2,0)))</f>
        <v/>
      </c>
      <c r="S4" s="42" t="str">
        <f>IF(ISERROR(VLOOKUP(Feuil1!$Q24,Feuil1!$R$1:$T$380,3,0)),"",(VLOOKUP(Feuil1!$Q24,Feuil1!$R$1:$T$380,3,0)))</f>
        <v/>
      </c>
      <c r="T4" s="43">
        <f>'J18'!BA6</f>
        <v>0</v>
      </c>
      <c r="U4" s="44">
        <f>'J18'!BB6</f>
        <v>0</v>
      </c>
      <c r="V4" s="43">
        <f>'J18'!BC6</f>
        <v>0</v>
      </c>
    </row>
    <row r="5" spans="1:22" ht="25.95" customHeight="1" thickBot="1">
      <c r="A5" s="39">
        <f t="array" ref="A5">'J01'!AN7:AT7</f>
        <v>0</v>
      </c>
      <c r="B5" s="42" t="str">
        <f>IF(ISERROR(VLOOKUP(Feuil1!$Q25,Feuil1!$R$1:$T$380,2,0)),"",(VLOOKUP(Feuil1!$Q25,Feuil1!$R$1:$T$380,2,0)))</f>
        <v/>
      </c>
      <c r="C5" s="42" t="str">
        <f>IF(ISERROR(VLOOKUP(Feuil1!$Q25,Feuil1!$R$1:$T$380,3,0)),"",(VLOOKUP(Feuil1!$Q25,Feuil1!$R$1:$T$380,3,0)))</f>
        <v/>
      </c>
      <c r="D5" s="42" t="str">
        <f>IF(ISERROR(VLOOKUP(Feuil1!$Q26,Feuil1!$R$1:$T$380,2,0)),"",(VLOOKUP(Feuil1!$Q26,Feuil1!$R$1:$T$380,2,0)))</f>
        <v/>
      </c>
      <c r="E5" s="42" t="str">
        <f>IF(ISERROR(VLOOKUP(Feuil1!$Q26,Feuil1!$R$1:$T$380,3,0)),"",(VLOOKUP(Feuil1!$Q26,Feuil1!$R$1:$T$380,3,0)))</f>
        <v/>
      </c>
      <c r="F5" s="42" t="str">
        <f>IF(ISERROR(VLOOKUP(Feuil1!$Q27,Feuil1!$R$1:$T$380,2,0)),"",(VLOOKUP(Feuil1!$Q27,Feuil1!$R$1:$T$380,2,0)))</f>
        <v/>
      </c>
      <c r="G5" s="42" t="str">
        <f>IF(ISERROR(VLOOKUP(Feuil1!$Q27,Feuil1!$R$1:$T$380,3,0)),"",(VLOOKUP(Feuil1!$Q27,Feuil1!$R$1:$T$380,3,0)))</f>
        <v/>
      </c>
      <c r="H5" s="53" t="str">
        <f>IF(ISERROR(VLOOKUP(Feuil1!$Q4,Feuil1!$R$1:$T$380,2,0)),"",(VLOOKUP(Feuil1!$Q4,Feuil1!$R$1:$T$380,2,0)))</f>
        <v/>
      </c>
      <c r="I5" s="54"/>
      <c r="J5" s="42" t="str">
        <f>IF(ISERROR(VLOOKUP(Feuil1!$Q28,Feuil1!$R$1:$T$380,2,0)),"",(VLOOKUP(Feuil1!$Q28,Feuil1!$R$1:$T$380,2,0)))</f>
        <v/>
      </c>
      <c r="K5" s="42" t="str">
        <f>IF(ISERROR(VLOOKUP(Feuil1!$Q28,Feuil1!$R$1:$T$380,3,0)),"",(VLOOKUP(Feuil1!$Q28,Feuil1!$R$1:$T$380,3,0)))</f>
        <v/>
      </c>
      <c r="L5" s="42" t="str">
        <f>IF(ISERROR(VLOOKUP(Feuil1!$Q29,Feuil1!$R$1:$T$380,2,0)),"",(VLOOKUP(Feuil1!$Q29,Feuil1!$R$1:$T$380,2,0)))</f>
        <v/>
      </c>
      <c r="M5" s="42" t="str">
        <f>IF(ISERROR(VLOOKUP(Feuil1!$Q29,Feuil1!$R$1:$T$380,3,0)),"",(VLOOKUP(Feuil1!$Q29,Feuil1!$R$1:$T$380,3,0)))</f>
        <v/>
      </c>
      <c r="N5" s="42" t="str">
        <f>IF(ISERROR(VLOOKUP(Feuil1!$Q30,Feuil1!$R$1:$T$380,2,0)),"",(VLOOKUP(Feuil1!$Q30,Feuil1!$R$1:$T$380,2,0)))</f>
        <v/>
      </c>
      <c r="O5" s="42" t="str">
        <f>IF(ISERROR(VLOOKUP(Feuil1!$Q30,Feuil1!$R$1:$T$380,3,0)),"",(VLOOKUP(Feuil1!$Q30,Feuil1!$R$1:$T$380,3,0)))</f>
        <v/>
      </c>
      <c r="P5" s="42" t="str">
        <f>IF(ISERROR(VLOOKUP(Feuil1!$Q31,Feuil1!$R$1:$T$380,2,0)),"",(VLOOKUP(Feuil1!$Q31,Feuil1!$R$1:$T$380,2,0)))</f>
        <v/>
      </c>
      <c r="Q5" s="42" t="str">
        <f>IF(ISERROR(VLOOKUP(Feuil1!$Q31,Feuil1!$R$1:$T$380,3,0)),"",(VLOOKUP(Feuil1!$Q31,Feuil1!$R$1:$T$380,3,0)))</f>
        <v/>
      </c>
      <c r="R5" s="42" t="str">
        <f>IF(ISERROR(VLOOKUP(Feuil1!$Q32,Feuil1!$R$1:$T$380,2,0)),"",(VLOOKUP(Feuil1!$Q32,Feuil1!$R$1:$T$380,2,0)))</f>
        <v/>
      </c>
      <c r="S5" s="42" t="str">
        <f>IF(ISERROR(VLOOKUP(Feuil1!$Q32,Feuil1!$R$1:$T$380,3,0)),"",(VLOOKUP(Feuil1!$Q32,Feuil1!$R$1:$T$380,3,0)))</f>
        <v/>
      </c>
      <c r="T5" s="43">
        <f>'J18'!BA7</f>
        <v>0</v>
      </c>
      <c r="U5" s="44">
        <f>'J18'!BB7</f>
        <v>0</v>
      </c>
      <c r="V5" s="43">
        <f>'J18'!BC7</f>
        <v>0</v>
      </c>
    </row>
    <row r="6" spans="1:22" ht="25.95" customHeight="1" thickBot="1">
      <c r="A6" s="40">
        <f t="array" ref="A6">'J01'!AN8:AT8</f>
        <v>0</v>
      </c>
      <c r="B6" s="42" t="str">
        <f>IF(ISERROR(VLOOKUP(Feuil1!$Q33,Feuil1!$R$1:$T$380,2,0)),"",(VLOOKUP(Feuil1!$Q33,Feuil1!$R$1:$T$380,2,0)))</f>
        <v/>
      </c>
      <c r="C6" s="42" t="str">
        <f>IF(ISERROR(VLOOKUP(Feuil1!$Q33,Feuil1!$R$1:$T$380,3,0)),"",(VLOOKUP(Feuil1!$Q33,Feuil1!$R$1:$T$380,3,0)))</f>
        <v/>
      </c>
      <c r="D6" s="42" t="str">
        <f>IF(ISERROR(VLOOKUP(Feuil1!$Q34,Feuil1!$R$1:$T$380,2,0)),"",(VLOOKUP(Feuil1!$Q34,Feuil1!$R$1:$T$380,2,0)))</f>
        <v/>
      </c>
      <c r="E6" s="42" t="str">
        <f>IF(ISERROR(VLOOKUP(Feuil1!$Q34,Feuil1!$R$1:$T$380,3,0)),"",(VLOOKUP(Feuil1!$Q34,Feuil1!$R$1:$T$380,3,0)))</f>
        <v/>
      </c>
      <c r="F6" s="42" t="str">
        <f>IF(ISERROR(VLOOKUP(Feuil1!$Q35,Feuil1!$R$1:$T$380,2,0)),"",(VLOOKUP(Feuil1!$Q35,Feuil1!$R$1:$T$380,2,0)))</f>
        <v/>
      </c>
      <c r="G6" s="42" t="str">
        <f>IF(ISERROR(VLOOKUP(Feuil1!$Q35,Feuil1!$R$1:$T$380,3,0)),"",(VLOOKUP(Feuil1!$Q35,Feuil1!$R$1:$T$380,3,0)))</f>
        <v/>
      </c>
      <c r="H6" s="42" t="str">
        <f>IF(ISERROR(VLOOKUP(Feuil1!$Q36,Feuil1!$R$1:$T$380,2,0)),"",(VLOOKUP(Feuil1!$Q36,Feuil1!$R$1:$T$380,2,0)))</f>
        <v/>
      </c>
      <c r="I6" s="42" t="str">
        <f>IF(ISERROR(VLOOKUP(Feuil1!$Q36,Feuil1!$R$1:$T$380,3,0)),"",(VLOOKUP(Feuil1!$Q36,Feuil1!$R$1:$T$380,3,0)))</f>
        <v/>
      </c>
      <c r="J6" s="53" t="str">
        <f>IF(ISERROR(VLOOKUP(Feuil1!$Q5,Feuil1!$R$1:$T$380,2,0)),"",(VLOOKUP(Feuil1!$Q5,Feuil1!$R$1:$T$380,2,0)))</f>
        <v/>
      </c>
      <c r="K6" s="54"/>
      <c r="L6" s="42" t="str">
        <f>IF(ISERROR(VLOOKUP(Feuil1!$Q37,Feuil1!$R$1:$T$380,2,0)),"",(VLOOKUP(Feuil1!$Q37,Feuil1!$R$1:$T$380,2,0)))</f>
        <v/>
      </c>
      <c r="M6" s="42" t="str">
        <f>IF(ISERROR(VLOOKUP(Feuil1!$Q37,Feuil1!$R$1:$T$380,3,0)),"",(VLOOKUP(Feuil1!$Q37,Feuil1!$R$1:$T$380,3,0)))</f>
        <v/>
      </c>
      <c r="N6" s="42" t="str">
        <f>IF(ISERROR(VLOOKUP(Feuil1!$Q38,Feuil1!$R$1:$T$380,2,0)),"",(VLOOKUP(Feuil1!$Q38,Feuil1!$R$1:$T$380,2,0)))</f>
        <v/>
      </c>
      <c r="O6" s="42" t="str">
        <f>IF(ISERROR(VLOOKUP(Feuil1!$Q38,Feuil1!$R$1:$T$380,3,0)),"",(VLOOKUP(Feuil1!$Q38,Feuil1!$R$1:$T$380,3,0)))</f>
        <v/>
      </c>
      <c r="P6" s="42" t="str">
        <f>IF(ISERROR(VLOOKUP(Feuil1!$Q39,Feuil1!$R$1:$T$380,2,0)),"",(VLOOKUP(Feuil1!$Q39,Feuil1!$R$1:$T$380,2,0)))</f>
        <v/>
      </c>
      <c r="Q6" s="42" t="str">
        <f>IF(ISERROR(VLOOKUP(Feuil1!$Q39,Feuil1!$R$1:$T$380,3,0)),"",(VLOOKUP(Feuil1!$Q39,Feuil1!$R$1:$T$380,3,0)))</f>
        <v/>
      </c>
      <c r="R6" s="42" t="str">
        <f>IF(ISERROR(VLOOKUP(Feuil1!$Q40,Feuil1!$R$1:$T$380,2,0)),"",(VLOOKUP(Feuil1!$Q40,Feuil1!$R$1:$T$380,2,0)))</f>
        <v/>
      </c>
      <c r="S6" s="42" t="str">
        <f>IF(ISERROR(VLOOKUP(Feuil1!$Q40,Feuil1!$R$1:$T$380,3,0)),"",(VLOOKUP(Feuil1!$Q40,Feuil1!$R$1:$T$380,3,0)))</f>
        <v/>
      </c>
      <c r="T6" s="43">
        <f>'J18'!BA8</f>
        <v>0</v>
      </c>
      <c r="U6" s="44">
        <f>'J18'!BB8</f>
        <v>0</v>
      </c>
      <c r="V6" s="43">
        <f>'J18'!BC8</f>
        <v>0</v>
      </c>
    </row>
    <row r="7" spans="1:22" ht="25.95" customHeight="1" thickBot="1">
      <c r="A7" s="39">
        <f t="array" ref="A7">'J01'!AN9:AT9</f>
        <v>0</v>
      </c>
      <c r="B7" s="42" t="str">
        <f>IF(ISERROR(VLOOKUP(Feuil1!$Q41,Feuil1!$R$1:$T$380,2,0)),"",(VLOOKUP(Feuil1!$Q41,Feuil1!$R$1:$T$380,2,0)))</f>
        <v/>
      </c>
      <c r="C7" s="42" t="str">
        <f>IF(ISERROR(VLOOKUP(Feuil1!$Q41,Feuil1!$R$1:$T$380,3,0)),"",(VLOOKUP(Feuil1!$Q41,Feuil1!$R$1:$T$380,3,0)))</f>
        <v/>
      </c>
      <c r="D7" s="42" t="str">
        <f>IF(ISERROR(VLOOKUP(Feuil1!$Q42,Feuil1!$R$1:$T$380,2,0)),"",(VLOOKUP(Feuil1!$Q42,Feuil1!$R$1:$T$380,2,0)))</f>
        <v/>
      </c>
      <c r="E7" s="42" t="str">
        <f>IF(ISERROR(VLOOKUP(Feuil1!$Q42,Feuil1!$R$1:$T$380,3,0)),"",(VLOOKUP(Feuil1!$Q42,Feuil1!$R$1:$T$380,3,0)))</f>
        <v/>
      </c>
      <c r="F7" s="42" t="str">
        <f>IF(ISERROR(VLOOKUP(Feuil1!$Q43,Feuil1!$R$1:$T$380,2,0)),"",(VLOOKUP(Feuil1!$Q43,Feuil1!$R$1:$T$380,2,0)))</f>
        <v/>
      </c>
      <c r="G7" s="42" t="str">
        <f>IF(ISERROR(VLOOKUP(Feuil1!$Q43,Feuil1!$R$1:$T$380,3,0)),"",(VLOOKUP(Feuil1!$Q43,Feuil1!$R$1:$T$380,3,0)))</f>
        <v/>
      </c>
      <c r="H7" s="42" t="str">
        <f>IF(ISERROR(VLOOKUP(Feuil1!$Q44,Feuil1!$R$1:$T$380,2,0)),"",(VLOOKUP(Feuil1!$Q44,Feuil1!$R$1:$T$380,2,0)))</f>
        <v/>
      </c>
      <c r="I7" s="42" t="str">
        <f>IF(ISERROR(VLOOKUP(Feuil1!$Q44,Feuil1!$R$1:$T$380,3,0)),"",(VLOOKUP(Feuil1!$Q44,Feuil1!$R$1:$T$380,3,0)))</f>
        <v/>
      </c>
      <c r="J7" s="42" t="str">
        <f>IF(ISERROR(VLOOKUP(Feuil1!$Q45,Feuil1!$R$1:$T$380,2,0)),"",(VLOOKUP(Feuil1!$Q45,Feuil1!$R$1:$T$380,2,0)))</f>
        <v/>
      </c>
      <c r="K7" s="42" t="str">
        <f>IF(ISERROR(VLOOKUP(Feuil1!$Q45,Feuil1!$R$1:$T$380,3,0)),"",(VLOOKUP(Feuil1!$Q45,Feuil1!$R$1:$T$380,3,0)))</f>
        <v/>
      </c>
      <c r="L7" s="53" t="str">
        <f>IF(ISERROR(VLOOKUP(Feuil1!$Q6,Feuil1!$R$1:$T$380,2,0)),"",(VLOOKUP(Feuil1!$Q6,Feuil1!$R$1:$T$380,2,0)))</f>
        <v/>
      </c>
      <c r="M7" s="54"/>
      <c r="N7" s="42" t="str">
        <f>IF(ISERROR(VLOOKUP(Feuil1!$Q46,Feuil1!$R$1:$T$380,2,0)),"",(VLOOKUP(Feuil1!$Q46,Feuil1!$R$1:$T$380,2,0)))</f>
        <v/>
      </c>
      <c r="O7" s="42" t="str">
        <f>IF(ISERROR(VLOOKUP(Feuil1!$Q46,Feuil1!$R$1:$T$380,3,0)),"",(VLOOKUP(Feuil1!$Q46,Feuil1!$R$1:$T$380,3,0)))</f>
        <v/>
      </c>
      <c r="P7" s="42" t="str">
        <f>IF(ISERROR(VLOOKUP(Feuil1!$Q47,Feuil1!$R$1:$T$380,2,0)),"",(VLOOKUP(Feuil1!$Q47,Feuil1!$R$1:$T$380,2,0)))</f>
        <v/>
      </c>
      <c r="Q7" s="42" t="str">
        <f>IF(ISERROR(VLOOKUP(Feuil1!$Q47,Feuil1!$R$1:$T$380,3,0)),"",(VLOOKUP(Feuil1!$Q47,Feuil1!$R$1:$T$380,3,0)))</f>
        <v/>
      </c>
      <c r="R7" s="42" t="str">
        <f>IF(ISERROR(VLOOKUP(Feuil1!$Q48,Feuil1!$R$1:$T$380,2,0)),"",(VLOOKUP(Feuil1!$Q48,Feuil1!$R$1:$T$380,2,0)))</f>
        <v/>
      </c>
      <c r="S7" s="42" t="str">
        <f>IF(ISERROR(VLOOKUP(Feuil1!$Q48,Feuil1!$R$1:$T$380,3,0)),"",(VLOOKUP(Feuil1!$Q48,Feuil1!$R$1:$T$380,3,0)))</f>
        <v/>
      </c>
      <c r="T7" s="43">
        <f>'J18'!BA9</f>
        <v>0</v>
      </c>
      <c r="U7" s="44">
        <f>'J18'!BB9</f>
        <v>0</v>
      </c>
      <c r="V7" s="43">
        <f>'J18'!BC9</f>
        <v>0</v>
      </c>
    </row>
    <row r="8" spans="1:22" ht="25.95" customHeight="1" thickBot="1">
      <c r="A8" s="40">
        <f t="array" ref="A8">'J01'!AN10:AT10</f>
        <v>0</v>
      </c>
      <c r="B8" s="42" t="str">
        <f>IF(ISERROR(VLOOKUP(Feuil1!$Q49,Feuil1!$R$1:$T$380,2,0)),"",(VLOOKUP(Feuil1!$Q49,Feuil1!$R$1:$T$380,2,0)))</f>
        <v/>
      </c>
      <c r="C8" s="42" t="str">
        <f>IF(ISERROR(VLOOKUP(Feuil1!$Q49,Feuil1!$R$1:$T$380,3,0)),"",(VLOOKUP(Feuil1!$Q49,Feuil1!$R$1:$T$380,3,0)))</f>
        <v/>
      </c>
      <c r="D8" s="42" t="str">
        <f>IF(ISERROR(VLOOKUP(Feuil1!$Q50,Feuil1!$R$1:$T$380,2,0)),"",(VLOOKUP(Feuil1!$Q50,Feuil1!$R$1:$T$380,2,0)))</f>
        <v/>
      </c>
      <c r="E8" s="42" t="str">
        <f>IF(ISERROR(VLOOKUP(Feuil1!$Q50,Feuil1!$R$1:$T$380,3,0)),"",(VLOOKUP(Feuil1!$Q50,Feuil1!$R$1:$T$380,3,0)))</f>
        <v/>
      </c>
      <c r="F8" s="42" t="str">
        <f>IF(ISERROR(VLOOKUP(Feuil1!$Q51,Feuil1!$R$1:$T$380,2,0)),"",(VLOOKUP(Feuil1!$Q51,Feuil1!$R$1:$T$380,2,0)))</f>
        <v/>
      </c>
      <c r="G8" s="42" t="str">
        <f>IF(ISERROR(VLOOKUP(Feuil1!$Q51,Feuil1!$R$1:$T$380,3,0)),"",(VLOOKUP(Feuil1!$Q51,Feuil1!$R$1:$T$380,3,0)))</f>
        <v/>
      </c>
      <c r="H8" s="42" t="str">
        <f>IF(ISERROR(VLOOKUP(Feuil1!$Q52,Feuil1!$R$1:$T$380,2,0)),"",(VLOOKUP(Feuil1!$Q52,Feuil1!$R$1:$T$380,2,0)))</f>
        <v/>
      </c>
      <c r="I8" s="42" t="str">
        <f>IF(ISERROR(VLOOKUP(Feuil1!$Q52,Feuil1!$R$1:$T$380,3,0)),"",(VLOOKUP(Feuil1!$Q52,Feuil1!$R$1:$T$380,3,0)))</f>
        <v/>
      </c>
      <c r="J8" s="42" t="str">
        <f>IF(ISERROR(VLOOKUP(Feuil1!$Q53,Feuil1!$R$1:$T$380,2,0)),"",(VLOOKUP(Feuil1!$Q53,Feuil1!$R$1:$T$380,2,0)))</f>
        <v/>
      </c>
      <c r="K8" s="42" t="str">
        <f>IF(ISERROR(VLOOKUP(Feuil1!$Q53,Feuil1!$R$1:$T$380,3,0)),"",(VLOOKUP(Feuil1!$Q53,Feuil1!$R$1:$T$380,3,0)))</f>
        <v/>
      </c>
      <c r="L8" s="42" t="str">
        <f>IF(ISERROR(VLOOKUP(Feuil1!$Q54,Feuil1!$R$1:$T$380,2,0)),"",(VLOOKUP(Feuil1!$Q54,Feuil1!$R$1:$T$380,2,0)))</f>
        <v/>
      </c>
      <c r="M8" s="42" t="str">
        <f>IF(ISERROR(VLOOKUP(Feuil1!$Q54,Feuil1!$R$1:$T$380,3,0)),"",(VLOOKUP(Feuil1!$Q54,Feuil1!$R$1:$T$380,3,0)))</f>
        <v/>
      </c>
      <c r="N8" s="53" t="str">
        <f>IF(ISERROR(VLOOKUP(Feuil1!$Q7,Feuil1!$R$1:$T$380,2,0)),"",(VLOOKUP(Feuil1!$Q7,Feuil1!$R$1:$T$380,2,0)))</f>
        <v/>
      </c>
      <c r="O8" s="54"/>
      <c r="P8" s="42" t="str">
        <f>IF(ISERROR(VLOOKUP(Feuil1!$Q55,Feuil1!$R$1:$T$380,2,0)),"",(VLOOKUP(Feuil1!$Q55,Feuil1!$R$1:$T$380,2,0)))</f>
        <v/>
      </c>
      <c r="Q8" s="42" t="str">
        <f>IF(ISERROR(VLOOKUP(Feuil1!$Q55,Feuil1!$R$1:$T$380,3,0)),"",(VLOOKUP(Feuil1!$Q55,Feuil1!$R$1:$T$380,3,0)))</f>
        <v/>
      </c>
      <c r="R8" s="42" t="str">
        <f>IF(ISERROR(VLOOKUP(Feuil1!$Q56,Feuil1!$R$1:$T$380,2,0)),"",(VLOOKUP(Feuil1!$Q56,Feuil1!$R$1:$T$380,2,0)))</f>
        <v/>
      </c>
      <c r="S8" s="42" t="str">
        <f>IF(ISERROR(VLOOKUP(Feuil1!$Q56,Feuil1!$R$1:$T$380,3,0)),"",(VLOOKUP(Feuil1!$Q56,Feuil1!$R$1:$T$380,3,0)))</f>
        <v/>
      </c>
      <c r="T8" s="43">
        <f>'J18'!BA10</f>
        <v>0</v>
      </c>
      <c r="U8" s="44">
        <f>'J18'!BB10</f>
        <v>0</v>
      </c>
      <c r="V8" s="43">
        <f>'J18'!BC10</f>
        <v>0</v>
      </c>
    </row>
    <row r="9" spans="1:22" ht="25.95" customHeight="1" thickBot="1">
      <c r="A9" s="39">
        <f t="array" ref="A9">'J01'!AN11:AT11</f>
        <v>0</v>
      </c>
      <c r="B9" s="42" t="str">
        <f>IF(ISERROR(VLOOKUP(Feuil1!$Q57,Feuil1!$R$1:$T$380,2,0)),"",(VLOOKUP(Feuil1!$Q57,Feuil1!$R$1:$T$380,2,0)))</f>
        <v/>
      </c>
      <c r="C9" s="42" t="str">
        <f>IF(ISERROR(VLOOKUP(Feuil1!$Q57,Feuil1!$R$1:$T$380,3,0)),"",(VLOOKUP(Feuil1!$Q57,Feuil1!$R$1:$T$380,3,0)))</f>
        <v/>
      </c>
      <c r="D9" s="42" t="str">
        <f>IF(ISERROR(VLOOKUP(Feuil1!$Q58,Feuil1!$R$1:$T$380,2,0)),"",(VLOOKUP(Feuil1!$Q58,Feuil1!$R$1:$T$380,2,0)))</f>
        <v/>
      </c>
      <c r="E9" s="42" t="str">
        <f>IF(ISERROR(VLOOKUP(Feuil1!$Q58,Feuil1!$R$1:$T$380,3,0)),"",(VLOOKUP(Feuil1!$Q58,Feuil1!$R$1:$T$380,3,0)))</f>
        <v/>
      </c>
      <c r="F9" s="42" t="str">
        <f>IF(ISERROR(VLOOKUP(Feuil1!$Q59,Feuil1!$R$1:$T$380,2,0)),"",(VLOOKUP(Feuil1!$Q59,Feuil1!$R$1:$T$380,2,0)))</f>
        <v/>
      </c>
      <c r="G9" s="42" t="str">
        <f>IF(ISERROR(VLOOKUP(Feuil1!$Q59,Feuil1!$R$1:$T$380,3,0)),"",(VLOOKUP(Feuil1!$Q59,Feuil1!$R$1:$T$380,3,0)))</f>
        <v/>
      </c>
      <c r="H9" s="42" t="str">
        <f>IF(ISERROR(VLOOKUP(Feuil1!$Q60,Feuil1!$R$1:$T$380,2,0)),"",(VLOOKUP(Feuil1!$Q60,Feuil1!$R$1:$T$380,2,0)))</f>
        <v/>
      </c>
      <c r="I9" s="42" t="str">
        <f>IF(ISERROR(VLOOKUP(Feuil1!$Q60,Feuil1!$R$1:$T$380,3,0)),"",(VLOOKUP(Feuil1!$Q60,Feuil1!$R$1:$T$380,3,0)))</f>
        <v/>
      </c>
      <c r="J9" s="42" t="str">
        <f>IF(ISERROR(VLOOKUP(Feuil1!$Q61,Feuil1!$R$1:$T$380,2,0)),"",(VLOOKUP(Feuil1!$Q61,Feuil1!$R$1:$T$380,2,0)))</f>
        <v/>
      </c>
      <c r="K9" s="42" t="str">
        <f>IF(ISERROR(VLOOKUP(Feuil1!$Q61,Feuil1!$R$1:$T$380,3,0)),"",(VLOOKUP(Feuil1!$Q61,Feuil1!$R$1:$T$380,3,0)))</f>
        <v/>
      </c>
      <c r="L9" s="42" t="str">
        <f>IF(ISERROR(VLOOKUP(Feuil1!$Q62,Feuil1!$R$1:$T$380,2,0)),"",(VLOOKUP(Feuil1!$Q62,Feuil1!$R$1:$T$380,2,0)))</f>
        <v/>
      </c>
      <c r="M9" s="42" t="str">
        <f>IF(ISERROR(VLOOKUP(Feuil1!$Q62,Feuil1!$R$1:$T$380,3,0)),"",(VLOOKUP(Feuil1!$Q62,Feuil1!$R$1:$T$380,3,0)))</f>
        <v/>
      </c>
      <c r="N9" s="42" t="str">
        <f>IF(ISERROR(VLOOKUP(Feuil1!$Q63,Feuil1!$R$1:$T$380,2,0)),"",(VLOOKUP(Feuil1!$Q63,Feuil1!$R$1:$T$380,2,0)))</f>
        <v/>
      </c>
      <c r="O9" s="42" t="str">
        <f>IF(ISERROR(VLOOKUP(Feuil1!$Q63,Feuil1!$R$1:$T$380,3,0)),"",(VLOOKUP(Feuil1!$Q63,Feuil1!$R$1:$T$380,3,0)))</f>
        <v/>
      </c>
      <c r="P9" s="53" t="str">
        <f>IF(ISERROR(VLOOKUP(Feuil1!$Q8,Feuil1!$R$1:$T$380,2,0)),"",(VLOOKUP(Feuil1!$Q8,Feuil1!$R$1:$T$380,2,0)))</f>
        <v/>
      </c>
      <c r="Q9" s="54"/>
      <c r="R9" s="42" t="str">
        <f>IF(ISERROR(VLOOKUP(Feuil1!$Q64,Feuil1!$R$1:$T$380,2,0)),"",(VLOOKUP(Feuil1!$Q64,Feuil1!$R$1:$T$380,2,0)))</f>
        <v/>
      </c>
      <c r="S9" s="42" t="str">
        <f>IF(ISERROR(VLOOKUP(Feuil1!$Q64,Feuil1!$R$1:$T$380,3,0)),"",(VLOOKUP(Feuil1!$Q64,Feuil1!$R$1:$T$380,3,0)))</f>
        <v/>
      </c>
      <c r="T9" s="43">
        <f>'J18'!BA11</f>
        <v>0</v>
      </c>
      <c r="U9" s="44">
        <f>'J18'!BB11</f>
        <v>0</v>
      </c>
      <c r="V9" s="43">
        <f>'J18'!BC11</f>
        <v>0</v>
      </c>
    </row>
    <row r="10" spans="1:22" ht="25.95" customHeight="1" thickBot="1">
      <c r="A10" s="41">
        <f t="array" ref="A10">'J01'!AN12:AT12</f>
        <v>0</v>
      </c>
      <c r="B10" s="42" t="str">
        <f>IF(ISERROR(VLOOKUP(Feuil1!$Q65,Feuil1!$R$1:$T$380,2,0)),"",(VLOOKUP(Feuil1!$Q65,Feuil1!$R$1:$T$380,2,0)))</f>
        <v/>
      </c>
      <c r="C10" s="42" t="str">
        <f>IF(ISERROR(VLOOKUP(Feuil1!$Q65,Feuil1!$R$1:$T$380,3,0)),"",(VLOOKUP(Feuil1!$Q65,Feuil1!$R$1:$T$380,3,0)))</f>
        <v/>
      </c>
      <c r="D10" s="42" t="str">
        <f>IF(ISERROR(VLOOKUP(Feuil1!$Q66,Feuil1!$R$1:$T$380,2,0)),"",(VLOOKUP(Feuil1!$Q66,Feuil1!$R$1:$T$380,2,0)))</f>
        <v/>
      </c>
      <c r="E10" s="42" t="str">
        <f>IF(ISERROR(VLOOKUP(Feuil1!$Q66,Feuil1!$R$1:$T$380,3,0)),"",(VLOOKUP(Feuil1!$Q66,Feuil1!$R$1:$T$380,3,0)))</f>
        <v/>
      </c>
      <c r="F10" s="42" t="str">
        <f>IF(ISERROR(VLOOKUP(Feuil1!$Q67,Feuil1!$R$1:$T$380,2,0)),"",(VLOOKUP(Feuil1!$Q67,Feuil1!$R$1:$T$380,2,0)))</f>
        <v/>
      </c>
      <c r="G10" s="42" t="str">
        <f>IF(ISERROR(VLOOKUP(Feuil1!$Q67,Feuil1!$R$1:$T$380,3,0)),"",(VLOOKUP(Feuil1!$Q67,Feuil1!$R$1:$T$380,3,0)))</f>
        <v/>
      </c>
      <c r="H10" s="42" t="str">
        <f>IF(ISERROR(VLOOKUP(Feuil1!$Q68,Feuil1!$R$1:$T$380,2,0)),"",(VLOOKUP(Feuil1!$Q68,Feuil1!$R$1:$T$380,2,0)))</f>
        <v/>
      </c>
      <c r="I10" s="42" t="str">
        <f>IF(ISERROR(VLOOKUP(Feuil1!$Q68,Feuil1!$R$1:$T$380,3,0)),"",(VLOOKUP(Feuil1!$Q68,Feuil1!$R$1:$T$380,3,0)))</f>
        <v/>
      </c>
      <c r="J10" s="42" t="str">
        <f>IF(ISERROR(VLOOKUP(Feuil1!$Q69,Feuil1!$R$1:$T$380,2,0)),"",(VLOOKUP(Feuil1!$Q69,Feuil1!$R$1:$T$380,2,0)))</f>
        <v/>
      </c>
      <c r="K10" s="42" t="str">
        <f>IF(ISERROR(VLOOKUP(Feuil1!$Q69,Feuil1!$R$1:$T$380,3,0)),"",(VLOOKUP(Feuil1!$Q69,Feuil1!$R$1:$T$380,3,0)))</f>
        <v/>
      </c>
      <c r="L10" s="42" t="str">
        <f>IF(ISERROR(VLOOKUP(Feuil1!$Q70,Feuil1!$R$1:$T$380,2,0)),"",(VLOOKUP(Feuil1!$Q70,Feuil1!$R$1:$T$380,2,0)))</f>
        <v/>
      </c>
      <c r="M10" s="42" t="str">
        <f>IF(ISERROR(VLOOKUP(Feuil1!$Q70,Feuil1!$R$1:$T$380,3,0)),"",(VLOOKUP(Feuil1!$Q70,Feuil1!$R$1:$T$380,3,0)))</f>
        <v/>
      </c>
      <c r="N10" s="42" t="str">
        <f>IF(ISERROR(VLOOKUP(Feuil1!$Q71,Feuil1!$R$1:$T$380,2,0)),"",(VLOOKUP(Feuil1!$Q71,Feuil1!$R$1:$T$380,2,0)))</f>
        <v/>
      </c>
      <c r="O10" s="42" t="str">
        <f>IF(ISERROR(VLOOKUP(Feuil1!$Q71,Feuil1!$R$1:$T$380,3,0)),"",(VLOOKUP(Feuil1!$Q71,Feuil1!$R$1:$T$380,3,0)))</f>
        <v/>
      </c>
      <c r="P10" s="42" t="str">
        <f>IF(ISERROR(VLOOKUP(Feuil1!$Q72,Feuil1!$R$1:$T$380,2,0)),"",(VLOOKUP(Feuil1!$Q72,Feuil1!$R$1:$T$380,2,0)))</f>
        <v/>
      </c>
      <c r="Q10" s="42" t="str">
        <f>IF(ISERROR(VLOOKUP(Feuil1!$Q72,Feuil1!$R$1:$T$380,3,0)),"",(VLOOKUP(Feuil1!$Q72,Feuil1!$R$1:$T$380,3,0)))</f>
        <v/>
      </c>
      <c r="R10" s="53" t="str">
        <f>IF(ISERROR(VLOOKUP(Feuil1!$Q9,Feuil1!$R$1:$T$380,2,0)),"",(VLOOKUP(Feuil1!$Q9,Feuil1!$R$1:$T$380,2,0)))</f>
        <v/>
      </c>
      <c r="S10" s="55"/>
      <c r="T10" s="45">
        <f>'J18'!BA12</f>
        <v>0</v>
      </c>
      <c r="U10" s="46">
        <f>'J18'!BB12</f>
        <v>0</v>
      </c>
      <c r="V10" s="45">
        <f>'J18'!BC12</f>
        <v>0</v>
      </c>
    </row>
  </sheetData>
  <mergeCells count="18">
    <mergeCell ref="L7:M7"/>
    <mergeCell ref="H1:I1"/>
    <mergeCell ref="J1:K1"/>
    <mergeCell ref="L1:M1"/>
    <mergeCell ref="H5:I5"/>
    <mergeCell ref="J6:K6"/>
    <mergeCell ref="B2:C2"/>
    <mergeCell ref="D3:E3"/>
    <mergeCell ref="F4:G4"/>
    <mergeCell ref="B1:C1"/>
    <mergeCell ref="D1:E1"/>
    <mergeCell ref="F1:G1"/>
    <mergeCell ref="N8:O8"/>
    <mergeCell ref="P9:Q9"/>
    <mergeCell ref="R10:S10"/>
    <mergeCell ref="N1:O1"/>
    <mergeCell ref="P1:Q1"/>
    <mergeCell ref="R1:S1"/>
  </mergeCells>
  <conditionalFormatting sqref="B2:S10">
    <cfRule type="expression" dxfId="203" priority="6">
      <formula>AND(B$1&lt;&gt;"",B2&lt;&gt;"",C2&lt;&gt;"",B2&gt;C2)</formula>
    </cfRule>
    <cfRule type="expression" dxfId="202" priority="4">
      <formula>AND(B$1&lt;&gt;"",B2&lt;&gt;"",C2&lt;&gt;"",B2=C2)</formula>
    </cfRule>
    <cfRule type="expression" dxfId="201" priority="2">
      <formula>AND(B$1&lt;&gt;"",B2&lt;&gt;"",C2&lt;&gt;"",B2&lt;C2)</formula>
    </cfRule>
  </conditionalFormatting>
  <conditionalFormatting sqref="C2:S10">
    <cfRule type="expression" dxfId="200" priority="5">
      <formula>AND(C$1="",C2&lt;&gt;"",B2&lt;&gt;"",C2&lt;B2)</formula>
    </cfRule>
    <cfRule type="expression" dxfId="199" priority="3">
      <formula>AND(C$1="",C2&lt;&gt;"",B2&lt;&gt;"",B2=C2)</formula>
    </cfRule>
    <cfRule type="expression" dxfId="198" priority="1">
      <formula>AND(C$1="",C2&lt;&gt;"",B2&lt;&gt;"",C2&gt;B2)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/>
  <dimension ref="A1:U72"/>
  <sheetViews>
    <sheetView workbookViewId="0">
      <selection activeCell="Q73" sqref="Q73"/>
    </sheetView>
  </sheetViews>
  <sheetFormatPr baseColWidth="10" defaultRowHeight="14.4"/>
  <cols>
    <col min="1" max="1" width="25.77734375" style="28" customWidth="1"/>
    <col min="2" max="3" width="5.77734375" style="28" customWidth="1"/>
    <col min="4" max="4" width="21.44140625" style="28" customWidth="1"/>
    <col min="5" max="5" width="7.44140625" style="28" customWidth="1"/>
    <col min="6" max="6" width="22.44140625" style="28" customWidth="1"/>
    <col min="7" max="8" width="7.44140625" style="28" customWidth="1"/>
    <col min="9" max="9" width="26" style="28" customWidth="1"/>
    <col min="10" max="10" width="5.44140625" style="28" customWidth="1"/>
    <col min="11" max="11" width="7.109375" style="28" customWidth="1"/>
    <col min="12" max="12" width="11.5546875" style="28"/>
    <col min="13" max="13" width="46.6640625" style="28" customWidth="1"/>
    <col min="14" max="15" width="5.77734375" style="28" customWidth="1"/>
    <col min="16" max="16" width="9" style="28" customWidth="1"/>
    <col min="17" max="17" width="54.5546875" style="28" customWidth="1"/>
    <col min="18" max="18" width="51.33203125" style="28" customWidth="1"/>
    <col min="19" max="20" width="5.77734375" style="28" customWidth="1"/>
    <col min="21" max="21" width="6.6640625" style="28" customWidth="1"/>
    <col min="22" max="16384" width="11.5546875" style="28"/>
  </cols>
  <sheetData>
    <row r="1" spans="1:21">
      <c r="A1" s="30">
        <f t="array" ref="A1">'J01'!B4:H4</f>
        <v>0</v>
      </c>
      <c r="B1" s="30" t="str">
        <f>IF('J01'!I4="","",'J01'!I4)</f>
        <v/>
      </c>
      <c r="C1" s="30" t="str">
        <f>IF('J01'!J4="","",'J01'!J4)</f>
        <v/>
      </c>
      <c r="D1" s="30" t="str">
        <f>IF('J01'!K4="","",'J01'!K4)</f>
        <v/>
      </c>
      <c r="E1" s="30" t="s">
        <v>43</v>
      </c>
      <c r="F1" s="30" t="str">
        <f>D1</f>
        <v/>
      </c>
      <c r="G1" s="30" t="str">
        <f>N1</f>
        <v/>
      </c>
      <c r="H1" s="30" t="str">
        <f>O1</f>
        <v/>
      </c>
      <c r="I1" s="30">
        <f>A1</f>
        <v>0</v>
      </c>
      <c r="J1" s="30" t="str">
        <f>P1</f>
        <v>J01</v>
      </c>
      <c r="K1" s="59">
        <v>1</v>
      </c>
      <c r="M1" s="30" t="str">
        <f>F1&amp;I1</f>
        <v>0</v>
      </c>
      <c r="N1" s="30" t="str">
        <f>VLOOKUP(M1,$R$1:$U$72,2,0)</f>
        <v/>
      </c>
      <c r="O1" s="30" t="str">
        <f>VLOOKUP(M1,$R$1:$U$72,3,0)</f>
        <v/>
      </c>
      <c r="P1" s="30" t="str">
        <f>VLOOKUP(M1,$R$1:$U$72,4,0)</f>
        <v>J01</v>
      </c>
      <c r="Q1" s="30" t="str">
        <f>CLASSEMENT!A2&amp;CLASSEMENT!D1</f>
        <v>00</v>
      </c>
      <c r="R1" s="30" t="str">
        <f>A1&amp;D1</f>
        <v>0</v>
      </c>
      <c r="S1" s="30" t="str">
        <f>B1</f>
        <v/>
      </c>
      <c r="T1" s="30" t="str">
        <f>C1</f>
        <v/>
      </c>
      <c r="U1" s="30" t="str">
        <f>E1</f>
        <v>J01</v>
      </c>
    </row>
    <row r="2" spans="1:21">
      <c r="A2" s="30">
        <f t="array" ref="A2">'J01'!B5:H5</f>
        <v>0</v>
      </c>
      <c r="B2" s="30" t="str">
        <f>IF('J01'!I5="","",'J01'!I5)</f>
        <v/>
      </c>
      <c r="C2" s="30" t="str">
        <f>IF('J01'!J5="","",'J01'!J5)</f>
        <v/>
      </c>
      <c r="D2" s="30" t="str">
        <f>IF('J01'!K5="","",'J01'!K5)</f>
        <v/>
      </c>
      <c r="E2" s="30" t="s">
        <v>43</v>
      </c>
      <c r="F2" s="30" t="str">
        <f t="shared" ref="F2:F65" si="0">D2</f>
        <v/>
      </c>
      <c r="G2" s="30" t="str">
        <f t="shared" ref="G2:G65" si="1">N2</f>
        <v/>
      </c>
      <c r="H2" s="30" t="str">
        <f t="shared" ref="H2:H65" si="2">O2</f>
        <v/>
      </c>
      <c r="I2" s="30">
        <f t="shared" ref="I2:I65" si="3">A2</f>
        <v>0</v>
      </c>
      <c r="J2" s="30" t="str">
        <f t="shared" ref="J2:J65" si="4">P2</f>
        <v>J01</v>
      </c>
      <c r="K2" s="59"/>
      <c r="M2" s="30" t="str">
        <f t="shared" ref="M2:M65" si="5">F2&amp;I2</f>
        <v>0</v>
      </c>
      <c r="N2" s="30" t="str">
        <f t="shared" ref="N2:N65" si="6">VLOOKUP(M2,$R$1:$U$72,2,0)</f>
        <v/>
      </c>
      <c r="O2" s="30" t="str">
        <f t="shared" ref="O2:O65" si="7">VLOOKUP(M2,$R$1:$U$72,3,0)</f>
        <v/>
      </c>
      <c r="P2" s="30" t="str">
        <f t="shared" ref="P2:P65" si="8">VLOOKUP(M2,$R$1:$U$72,4,0)</f>
        <v>J01</v>
      </c>
      <c r="Q2" s="30" t="str">
        <f>CLASSEMENT!A2&amp;CLASSEMENT!F1</f>
        <v>00</v>
      </c>
      <c r="R2" s="30" t="str">
        <f t="shared" ref="R2:R65" si="9">A2&amp;D2</f>
        <v>0</v>
      </c>
      <c r="S2" s="30" t="str">
        <f t="shared" ref="S2:S65" si="10">B2</f>
        <v/>
      </c>
      <c r="T2" s="30" t="str">
        <f t="shared" ref="T2:T65" si="11">C2</f>
        <v/>
      </c>
      <c r="U2" s="30" t="str">
        <f t="shared" ref="U2:U65" si="12">E2</f>
        <v>J01</v>
      </c>
    </row>
    <row r="3" spans="1:21">
      <c r="A3" s="30">
        <f t="array" ref="A3">'J01'!B6:H6</f>
        <v>0</v>
      </c>
      <c r="B3" s="30" t="str">
        <f>IF('J01'!I6="","",'J01'!I6)</f>
        <v/>
      </c>
      <c r="C3" s="30" t="str">
        <f>IF('J01'!J6="","",'J01'!J6)</f>
        <v/>
      </c>
      <c r="D3" s="30" t="str">
        <f>IF('J01'!K6="","",'J01'!K6)</f>
        <v/>
      </c>
      <c r="E3" s="30" t="s">
        <v>43</v>
      </c>
      <c r="F3" s="30" t="str">
        <f t="shared" si="0"/>
        <v/>
      </c>
      <c r="G3" s="30" t="str">
        <f t="shared" si="1"/>
        <v/>
      </c>
      <c r="H3" s="30" t="str">
        <f t="shared" si="2"/>
        <v/>
      </c>
      <c r="I3" s="30">
        <f t="shared" si="3"/>
        <v>0</v>
      </c>
      <c r="J3" s="30" t="str">
        <f t="shared" si="4"/>
        <v>J01</v>
      </c>
      <c r="K3" s="59"/>
      <c r="M3" s="30" t="str">
        <f t="shared" si="5"/>
        <v>0</v>
      </c>
      <c r="N3" s="30" t="str">
        <f t="shared" si="6"/>
        <v/>
      </c>
      <c r="O3" s="30" t="str">
        <f t="shared" si="7"/>
        <v/>
      </c>
      <c r="P3" s="30" t="str">
        <f t="shared" si="8"/>
        <v>J01</v>
      </c>
      <c r="Q3" s="30" t="str">
        <f>CLASSEMENT!A2&amp;CLASSEMENT!H1</f>
        <v>00</v>
      </c>
      <c r="R3" s="30" t="str">
        <f t="shared" si="9"/>
        <v>0</v>
      </c>
      <c r="S3" s="30" t="str">
        <f t="shared" si="10"/>
        <v/>
      </c>
      <c r="T3" s="30" t="str">
        <f t="shared" si="11"/>
        <v/>
      </c>
      <c r="U3" s="30" t="str">
        <f t="shared" si="12"/>
        <v>J01</v>
      </c>
    </row>
    <row r="4" spans="1:21">
      <c r="A4" s="30">
        <f t="array" ref="A4">'J01'!B7:H7</f>
        <v>0</v>
      </c>
      <c r="B4" s="30" t="str">
        <f>IF('J01'!I7="","",'J01'!I7)</f>
        <v/>
      </c>
      <c r="C4" s="30" t="str">
        <f>IF('J01'!J7="","",'J01'!J7)</f>
        <v/>
      </c>
      <c r="D4" s="30" t="str">
        <f>IF('J01'!K7="","",'J01'!K7)</f>
        <v/>
      </c>
      <c r="E4" s="30" t="s">
        <v>43</v>
      </c>
      <c r="F4" s="30" t="str">
        <f t="shared" si="0"/>
        <v/>
      </c>
      <c r="G4" s="30" t="str">
        <f t="shared" si="1"/>
        <v/>
      </c>
      <c r="H4" s="30" t="str">
        <f t="shared" si="2"/>
        <v/>
      </c>
      <c r="I4" s="30">
        <f t="shared" si="3"/>
        <v>0</v>
      </c>
      <c r="J4" s="30" t="str">
        <f t="shared" si="4"/>
        <v>J01</v>
      </c>
      <c r="K4" s="59"/>
      <c r="M4" s="30" t="str">
        <f t="shared" si="5"/>
        <v>0</v>
      </c>
      <c r="N4" s="30" t="str">
        <f t="shared" si="6"/>
        <v/>
      </c>
      <c r="O4" s="30" t="str">
        <f t="shared" si="7"/>
        <v/>
      </c>
      <c r="P4" s="30" t="str">
        <f t="shared" si="8"/>
        <v>J01</v>
      </c>
      <c r="Q4" s="30" t="str">
        <f>CLASSEMENT!A2&amp;CLASSEMENT!J1</f>
        <v>00</v>
      </c>
      <c r="R4" s="30" t="str">
        <f t="shared" si="9"/>
        <v>0</v>
      </c>
      <c r="S4" s="30" t="str">
        <f t="shared" si="10"/>
        <v/>
      </c>
      <c r="T4" s="30" t="str">
        <f t="shared" si="11"/>
        <v/>
      </c>
      <c r="U4" s="30" t="str">
        <f t="shared" si="12"/>
        <v>J01</v>
      </c>
    </row>
    <row r="5" spans="1:21">
      <c r="A5" s="29">
        <f t="array" ref="A5">'J02'!B4:H4</f>
        <v>0</v>
      </c>
      <c r="B5" s="29" t="str">
        <f>IF('J02'!I4="","",'J02'!I4)</f>
        <v/>
      </c>
      <c r="C5" s="29" t="str">
        <f>IF('J02'!J4="","",'J02'!J4)</f>
        <v/>
      </c>
      <c r="D5" s="29" t="str">
        <f>IF('J02'!K4="","",'J02'!K4)</f>
        <v/>
      </c>
      <c r="E5" s="29" t="s">
        <v>44</v>
      </c>
      <c r="F5" s="30" t="str">
        <f t="shared" si="0"/>
        <v/>
      </c>
      <c r="G5" s="30" t="str">
        <f t="shared" si="1"/>
        <v/>
      </c>
      <c r="H5" s="30" t="str">
        <f t="shared" si="2"/>
        <v/>
      </c>
      <c r="I5" s="30">
        <f t="shared" si="3"/>
        <v>0</v>
      </c>
      <c r="J5" s="30" t="str">
        <f t="shared" si="4"/>
        <v>J01</v>
      </c>
      <c r="K5" s="59">
        <v>2</v>
      </c>
      <c r="M5" s="30" t="str">
        <f t="shared" si="5"/>
        <v>0</v>
      </c>
      <c r="N5" s="30" t="str">
        <f t="shared" si="6"/>
        <v/>
      </c>
      <c r="O5" s="30" t="str">
        <f t="shared" si="7"/>
        <v/>
      </c>
      <c r="P5" s="30" t="str">
        <f t="shared" si="8"/>
        <v>J01</v>
      </c>
      <c r="Q5" s="30" t="str">
        <f>CLASSEMENT!A2&amp;CLASSEMENT!L1</f>
        <v>00</v>
      </c>
      <c r="R5" s="30" t="str">
        <f t="shared" si="9"/>
        <v>0</v>
      </c>
      <c r="S5" s="30" t="str">
        <f t="shared" si="10"/>
        <v/>
      </c>
      <c r="T5" s="30" t="str">
        <f t="shared" si="11"/>
        <v/>
      </c>
      <c r="U5" s="30" t="str">
        <f t="shared" si="12"/>
        <v>J02</v>
      </c>
    </row>
    <row r="6" spans="1:21">
      <c r="A6" s="29">
        <f t="array" ref="A6">'J02'!B5:H5</f>
        <v>0</v>
      </c>
      <c r="B6" s="29" t="str">
        <f>IF('J02'!I5="","",'J02'!I5)</f>
        <v/>
      </c>
      <c r="C6" s="29" t="str">
        <f>IF('J02'!J5="","",'J02'!J5)</f>
        <v/>
      </c>
      <c r="D6" s="29" t="str">
        <f>IF('J02'!K5="","",'J02'!K5)</f>
        <v/>
      </c>
      <c r="E6" s="29" t="s">
        <v>44</v>
      </c>
      <c r="F6" s="30" t="str">
        <f t="shared" si="0"/>
        <v/>
      </c>
      <c r="G6" s="30" t="str">
        <f t="shared" si="1"/>
        <v/>
      </c>
      <c r="H6" s="30" t="str">
        <f t="shared" si="2"/>
        <v/>
      </c>
      <c r="I6" s="30">
        <f t="shared" si="3"/>
        <v>0</v>
      </c>
      <c r="J6" s="30" t="str">
        <f t="shared" si="4"/>
        <v>J01</v>
      </c>
      <c r="K6" s="59"/>
      <c r="M6" s="30" t="str">
        <f t="shared" si="5"/>
        <v>0</v>
      </c>
      <c r="N6" s="30" t="str">
        <f t="shared" si="6"/>
        <v/>
      </c>
      <c r="O6" s="30" t="str">
        <f t="shared" si="7"/>
        <v/>
      </c>
      <c r="P6" s="30" t="str">
        <f t="shared" si="8"/>
        <v>J01</v>
      </c>
      <c r="Q6" s="30" t="str">
        <f>CLASSEMENT!A2&amp;CLASSEMENT!N1</f>
        <v>00</v>
      </c>
      <c r="R6" s="30" t="str">
        <f t="shared" si="9"/>
        <v>0</v>
      </c>
      <c r="S6" s="30" t="str">
        <f t="shared" si="10"/>
        <v/>
      </c>
      <c r="T6" s="30" t="str">
        <f t="shared" si="11"/>
        <v/>
      </c>
      <c r="U6" s="30" t="str">
        <f t="shared" si="12"/>
        <v>J02</v>
      </c>
    </row>
    <row r="7" spans="1:21">
      <c r="A7" s="29">
        <f t="array" ref="A7">'J02'!B6:H6</f>
        <v>0</v>
      </c>
      <c r="B7" s="29" t="str">
        <f>IF('J02'!I6="","",'J02'!I6)</f>
        <v/>
      </c>
      <c r="C7" s="29" t="str">
        <f>IF('J02'!J6="","",'J02'!J6)</f>
        <v/>
      </c>
      <c r="D7" s="29" t="str">
        <f>IF('J02'!K6="","",'J02'!K6)</f>
        <v/>
      </c>
      <c r="E7" s="29" t="s">
        <v>44</v>
      </c>
      <c r="F7" s="30" t="str">
        <f t="shared" si="0"/>
        <v/>
      </c>
      <c r="G7" s="30" t="str">
        <f t="shared" si="1"/>
        <v/>
      </c>
      <c r="H7" s="30" t="str">
        <f t="shared" si="2"/>
        <v/>
      </c>
      <c r="I7" s="30">
        <f t="shared" si="3"/>
        <v>0</v>
      </c>
      <c r="J7" s="30" t="str">
        <f t="shared" si="4"/>
        <v>J01</v>
      </c>
      <c r="K7" s="59"/>
      <c r="M7" s="30" t="str">
        <f t="shared" si="5"/>
        <v>0</v>
      </c>
      <c r="N7" s="30" t="str">
        <f t="shared" si="6"/>
        <v/>
      </c>
      <c r="O7" s="30" t="str">
        <f t="shared" si="7"/>
        <v/>
      </c>
      <c r="P7" s="30" t="str">
        <f t="shared" si="8"/>
        <v>J01</v>
      </c>
      <c r="Q7" s="30" t="str">
        <f>CLASSEMENT!A2&amp;CLASSEMENT!P1</f>
        <v>00</v>
      </c>
      <c r="R7" s="30" t="str">
        <f t="shared" si="9"/>
        <v>0</v>
      </c>
      <c r="S7" s="30" t="str">
        <f t="shared" si="10"/>
        <v/>
      </c>
      <c r="T7" s="30" t="str">
        <f t="shared" si="11"/>
        <v/>
      </c>
      <c r="U7" s="30" t="str">
        <f t="shared" si="12"/>
        <v>J02</v>
      </c>
    </row>
    <row r="8" spans="1:21">
      <c r="A8" s="29">
        <f t="array" ref="A8">'J02'!B7:H7</f>
        <v>0</v>
      </c>
      <c r="B8" s="29" t="str">
        <f>IF('J02'!I7="","",'J02'!I7)</f>
        <v/>
      </c>
      <c r="C8" s="29" t="str">
        <f>IF('J02'!J7="","",'J02'!J7)</f>
        <v/>
      </c>
      <c r="D8" s="29" t="str">
        <f>IF('J02'!K7="","",'J02'!K7)</f>
        <v/>
      </c>
      <c r="E8" s="29" t="s">
        <v>44</v>
      </c>
      <c r="F8" s="30" t="str">
        <f t="shared" si="0"/>
        <v/>
      </c>
      <c r="G8" s="30" t="str">
        <f t="shared" si="1"/>
        <v/>
      </c>
      <c r="H8" s="30" t="str">
        <f t="shared" si="2"/>
        <v/>
      </c>
      <c r="I8" s="30">
        <f t="shared" si="3"/>
        <v>0</v>
      </c>
      <c r="J8" s="30" t="str">
        <f t="shared" si="4"/>
        <v>J01</v>
      </c>
      <c r="K8" s="59"/>
      <c r="M8" s="30" t="str">
        <f t="shared" si="5"/>
        <v>0</v>
      </c>
      <c r="N8" s="30" t="str">
        <f t="shared" si="6"/>
        <v/>
      </c>
      <c r="O8" s="30" t="str">
        <f t="shared" si="7"/>
        <v/>
      </c>
      <c r="P8" s="30" t="str">
        <f t="shared" si="8"/>
        <v>J01</v>
      </c>
      <c r="Q8" s="30" t="str">
        <f>CLASSEMENT!A2&amp;CLASSEMENT!R1</f>
        <v>00</v>
      </c>
      <c r="R8" s="30" t="str">
        <f t="shared" si="9"/>
        <v>0</v>
      </c>
      <c r="S8" s="30" t="str">
        <f t="shared" si="10"/>
        <v/>
      </c>
      <c r="T8" s="30" t="str">
        <f t="shared" si="11"/>
        <v/>
      </c>
      <c r="U8" s="30" t="str">
        <f t="shared" si="12"/>
        <v>J02</v>
      </c>
    </row>
    <row r="9" spans="1:21">
      <c r="A9" s="30">
        <f t="array" ref="A9">'J03'!B4:H4</f>
        <v>0</v>
      </c>
      <c r="B9" s="30" t="str">
        <f>IF('J03'!I4="","",'J03'!I4)</f>
        <v/>
      </c>
      <c r="C9" s="30" t="str">
        <f>IF('J03'!J4="","",'J03'!J4)</f>
        <v/>
      </c>
      <c r="D9" s="30" t="str">
        <f>IF('J03'!K4="","",'J03'!K4)</f>
        <v/>
      </c>
      <c r="E9" s="30" t="s">
        <v>45</v>
      </c>
      <c r="F9" s="30" t="str">
        <f t="shared" si="0"/>
        <v/>
      </c>
      <c r="G9" s="30" t="str">
        <f t="shared" si="1"/>
        <v/>
      </c>
      <c r="H9" s="30" t="str">
        <f t="shared" si="2"/>
        <v/>
      </c>
      <c r="I9" s="30">
        <f t="shared" si="3"/>
        <v>0</v>
      </c>
      <c r="J9" s="30" t="str">
        <f t="shared" si="4"/>
        <v>J01</v>
      </c>
      <c r="K9" s="59">
        <v>3</v>
      </c>
      <c r="M9" s="30" t="str">
        <f t="shared" si="5"/>
        <v>0</v>
      </c>
      <c r="N9" s="30" t="str">
        <f t="shared" si="6"/>
        <v/>
      </c>
      <c r="O9" s="30" t="str">
        <f t="shared" si="7"/>
        <v/>
      </c>
      <c r="P9" s="30" t="str">
        <f t="shared" si="8"/>
        <v>J01</v>
      </c>
      <c r="Q9" s="32" t="str">
        <f>CLASSEMENT!A3&amp;CLASSEMENT!B1</f>
        <v>00</v>
      </c>
      <c r="R9" s="30" t="str">
        <f t="shared" si="9"/>
        <v>0</v>
      </c>
      <c r="S9" s="30" t="str">
        <f t="shared" si="10"/>
        <v/>
      </c>
      <c r="T9" s="30" t="str">
        <f t="shared" si="11"/>
        <v/>
      </c>
      <c r="U9" s="30" t="str">
        <f t="shared" si="12"/>
        <v>J03</v>
      </c>
    </row>
    <row r="10" spans="1:21">
      <c r="A10" s="30">
        <f t="array" ref="A10">'J03'!B5:H5</f>
        <v>0</v>
      </c>
      <c r="B10" s="30" t="str">
        <f>IF('J03'!I5="","",'J03'!I5)</f>
        <v/>
      </c>
      <c r="C10" s="30" t="str">
        <f>IF('J03'!J5="","",'J03'!J5)</f>
        <v/>
      </c>
      <c r="D10" s="30" t="str">
        <f>IF('J03'!K5="","",'J03'!K5)</f>
        <v/>
      </c>
      <c r="E10" s="30" t="s">
        <v>45</v>
      </c>
      <c r="F10" s="30" t="str">
        <f t="shared" si="0"/>
        <v/>
      </c>
      <c r="G10" s="30" t="str">
        <f t="shared" si="1"/>
        <v/>
      </c>
      <c r="H10" s="30" t="str">
        <f t="shared" si="2"/>
        <v/>
      </c>
      <c r="I10" s="30">
        <f t="shared" si="3"/>
        <v>0</v>
      </c>
      <c r="J10" s="30" t="str">
        <f t="shared" si="4"/>
        <v>J01</v>
      </c>
      <c r="K10" s="59"/>
      <c r="M10" s="30" t="str">
        <f t="shared" si="5"/>
        <v>0</v>
      </c>
      <c r="N10" s="30" t="str">
        <f t="shared" si="6"/>
        <v/>
      </c>
      <c r="O10" s="30" t="str">
        <f t="shared" si="7"/>
        <v/>
      </c>
      <c r="P10" s="30" t="str">
        <f t="shared" si="8"/>
        <v>J01</v>
      </c>
      <c r="Q10" s="32" t="str">
        <f>CLASSEMENT!A3&amp;CLASSEMENT!F1</f>
        <v>00</v>
      </c>
      <c r="R10" s="30" t="str">
        <f t="shared" si="9"/>
        <v>0</v>
      </c>
      <c r="S10" s="30" t="str">
        <f t="shared" si="10"/>
        <v/>
      </c>
      <c r="T10" s="30" t="str">
        <f t="shared" si="11"/>
        <v/>
      </c>
      <c r="U10" s="30" t="str">
        <f t="shared" si="12"/>
        <v>J03</v>
      </c>
    </row>
    <row r="11" spans="1:21">
      <c r="A11" s="30">
        <f t="array" ref="A11">'J03'!B6:H6</f>
        <v>0</v>
      </c>
      <c r="B11" s="30" t="str">
        <f>IF('J03'!I6="","",'J03'!I6)</f>
        <v/>
      </c>
      <c r="C11" s="30" t="str">
        <f>IF('J03'!J6="","",'J03'!J6)</f>
        <v/>
      </c>
      <c r="D11" s="30" t="str">
        <f>IF('J03'!K6="","",'J03'!K6)</f>
        <v/>
      </c>
      <c r="E11" s="30" t="s">
        <v>45</v>
      </c>
      <c r="F11" s="30" t="str">
        <f t="shared" si="0"/>
        <v/>
      </c>
      <c r="G11" s="30" t="str">
        <f t="shared" si="1"/>
        <v/>
      </c>
      <c r="H11" s="30" t="str">
        <f t="shared" si="2"/>
        <v/>
      </c>
      <c r="I11" s="30">
        <f t="shared" si="3"/>
        <v>0</v>
      </c>
      <c r="J11" s="30" t="str">
        <f t="shared" si="4"/>
        <v>J01</v>
      </c>
      <c r="K11" s="59"/>
      <c r="M11" s="30" t="str">
        <f t="shared" si="5"/>
        <v>0</v>
      </c>
      <c r="N11" s="30" t="str">
        <f t="shared" si="6"/>
        <v/>
      </c>
      <c r="O11" s="30" t="str">
        <f t="shared" si="7"/>
        <v/>
      </c>
      <c r="P11" s="30" t="str">
        <f t="shared" si="8"/>
        <v>J01</v>
      </c>
      <c r="Q11" s="32" t="str">
        <f>CLASSEMENT!A3&amp;CLASSEMENT!H1</f>
        <v>00</v>
      </c>
      <c r="R11" s="30" t="str">
        <f t="shared" si="9"/>
        <v>0</v>
      </c>
      <c r="S11" s="30" t="str">
        <f t="shared" si="10"/>
        <v/>
      </c>
      <c r="T11" s="30" t="str">
        <f t="shared" si="11"/>
        <v/>
      </c>
      <c r="U11" s="30" t="str">
        <f t="shared" si="12"/>
        <v>J03</v>
      </c>
    </row>
    <row r="12" spans="1:21">
      <c r="A12" s="30">
        <f t="array" ref="A12">'J03'!B7:H7</f>
        <v>0</v>
      </c>
      <c r="B12" s="30" t="str">
        <f>IF('J03'!I7="","",'J03'!I7)</f>
        <v/>
      </c>
      <c r="C12" s="30" t="str">
        <f>IF('J03'!J7="","",'J03'!J7)</f>
        <v/>
      </c>
      <c r="D12" s="30" t="str">
        <f>IF('J03'!K7="","",'J03'!K7)</f>
        <v/>
      </c>
      <c r="E12" s="30" t="s">
        <v>45</v>
      </c>
      <c r="F12" s="30" t="str">
        <f t="shared" si="0"/>
        <v/>
      </c>
      <c r="G12" s="30" t="str">
        <f t="shared" si="1"/>
        <v/>
      </c>
      <c r="H12" s="30" t="str">
        <f t="shared" si="2"/>
        <v/>
      </c>
      <c r="I12" s="30">
        <f t="shared" si="3"/>
        <v>0</v>
      </c>
      <c r="J12" s="30" t="str">
        <f t="shared" si="4"/>
        <v>J01</v>
      </c>
      <c r="K12" s="59"/>
      <c r="M12" s="30" t="str">
        <f t="shared" si="5"/>
        <v>0</v>
      </c>
      <c r="N12" s="30" t="str">
        <f t="shared" si="6"/>
        <v/>
      </c>
      <c r="O12" s="30" t="str">
        <f t="shared" si="7"/>
        <v/>
      </c>
      <c r="P12" s="30" t="str">
        <f t="shared" si="8"/>
        <v>J01</v>
      </c>
      <c r="Q12" s="32" t="str">
        <f>CLASSEMENT!A3&amp;CLASSEMENT!J1</f>
        <v>00</v>
      </c>
      <c r="R12" s="30" t="str">
        <f t="shared" si="9"/>
        <v>0</v>
      </c>
      <c r="S12" s="30" t="str">
        <f t="shared" si="10"/>
        <v/>
      </c>
      <c r="T12" s="30" t="str">
        <f t="shared" si="11"/>
        <v/>
      </c>
      <c r="U12" s="30" t="str">
        <f t="shared" si="12"/>
        <v>J03</v>
      </c>
    </row>
    <row r="13" spans="1:21">
      <c r="A13" s="29">
        <f t="array" ref="A13">'J04'!B4:H4</f>
        <v>0</v>
      </c>
      <c r="B13" s="29" t="str">
        <f>IF('J04'!I4="","",'J04'!I4)</f>
        <v/>
      </c>
      <c r="C13" s="29" t="str">
        <f>IF('J04'!J4="","",'J04'!J4)</f>
        <v/>
      </c>
      <c r="D13" s="29" t="str">
        <f>IF('J04'!K4="","",'J04'!K4)</f>
        <v/>
      </c>
      <c r="E13" s="29" t="s">
        <v>46</v>
      </c>
      <c r="F13" s="30" t="str">
        <f t="shared" si="0"/>
        <v/>
      </c>
      <c r="G13" s="30" t="str">
        <f t="shared" si="1"/>
        <v/>
      </c>
      <c r="H13" s="30" t="str">
        <f t="shared" si="2"/>
        <v/>
      </c>
      <c r="I13" s="30">
        <f t="shared" si="3"/>
        <v>0</v>
      </c>
      <c r="J13" s="30" t="str">
        <f t="shared" si="4"/>
        <v>J01</v>
      </c>
      <c r="K13" s="59">
        <v>4</v>
      </c>
      <c r="M13" s="30" t="str">
        <f t="shared" si="5"/>
        <v>0</v>
      </c>
      <c r="N13" s="30" t="str">
        <f t="shared" si="6"/>
        <v/>
      </c>
      <c r="O13" s="30" t="str">
        <f t="shared" si="7"/>
        <v/>
      </c>
      <c r="P13" s="30" t="str">
        <f t="shared" si="8"/>
        <v>J01</v>
      </c>
      <c r="Q13" s="32" t="str">
        <f>CLASSEMENT!A3&amp;CLASSEMENT!L1</f>
        <v>00</v>
      </c>
      <c r="R13" s="30" t="str">
        <f t="shared" si="9"/>
        <v>0</v>
      </c>
      <c r="S13" s="30" t="str">
        <f t="shared" si="10"/>
        <v/>
      </c>
      <c r="T13" s="30" t="str">
        <f t="shared" si="11"/>
        <v/>
      </c>
      <c r="U13" s="30" t="str">
        <f t="shared" si="12"/>
        <v>J04</v>
      </c>
    </row>
    <row r="14" spans="1:21">
      <c r="A14" s="29">
        <f t="array" ref="A14">'J04'!B5:H5</f>
        <v>0</v>
      </c>
      <c r="B14" s="29" t="str">
        <f>IF('J04'!I5="","",'J04'!I5)</f>
        <v/>
      </c>
      <c r="C14" s="29" t="str">
        <f>IF('J04'!J5="","",'J04'!J5)</f>
        <v/>
      </c>
      <c r="D14" s="29" t="str">
        <f>IF('J04'!K5="","",'J04'!K5)</f>
        <v/>
      </c>
      <c r="E14" s="29" t="s">
        <v>46</v>
      </c>
      <c r="F14" s="30" t="str">
        <f t="shared" si="0"/>
        <v/>
      </c>
      <c r="G14" s="30" t="str">
        <f t="shared" si="1"/>
        <v/>
      </c>
      <c r="H14" s="30" t="str">
        <f t="shared" si="2"/>
        <v/>
      </c>
      <c r="I14" s="30">
        <f t="shared" si="3"/>
        <v>0</v>
      </c>
      <c r="J14" s="30" t="str">
        <f t="shared" si="4"/>
        <v>J01</v>
      </c>
      <c r="K14" s="59"/>
      <c r="M14" s="30" t="str">
        <f t="shared" si="5"/>
        <v>0</v>
      </c>
      <c r="N14" s="30" t="str">
        <f t="shared" si="6"/>
        <v/>
      </c>
      <c r="O14" s="30" t="str">
        <f t="shared" si="7"/>
        <v/>
      </c>
      <c r="P14" s="30" t="str">
        <f t="shared" si="8"/>
        <v>J01</v>
      </c>
      <c r="Q14" s="32" t="str">
        <f>CLASSEMENT!A3&amp;CLASSEMENT!N1</f>
        <v>00</v>
      </c>
      <c r="R14" s="30" t="str">
        <f t="shared" si="9"/>
        <v>0</v>
      </c>
      <c r="S14" s="30" t="str">
        <f t="shared" si="10"/>
        <v/>
      </c>
      <c r="T14" s="30" t="str">
        <f t="shared" si="11"/>
        <v/>
      </c>
      <c r="U14" s="30" t="str">
        <f t="shared" si="12"/>
        <v>J04</v>
      </c>
    </row>
    <row r="15" spans="1:21">
      <c r="A15" s="29">
        <f t="array" ref="A15">'J04'!B6:H6</f>
        <v>0</v>
      </c>
      <c r="B15" s="29" t="str">
        <f>IF('J04'!I6="","",'J04'!I6)</f>
        <v/>
      </c>
      <c r="C15" s="29" t="str">
        <f>IF('J04'!J6="","",'J04'!J6)</f>
        <v/>
      </c>
      <c r="D15" s="29" t="str">
        <f>IF('J04'!K6="","",'J04'!K6)</f>
        <v/>
      </c>
      <c r="E15" s="29" t="s">
        <v>46</v>
      </c>
      <c r="F15" s="30" t="str">
        <f t="shared" si="0"/>
        <v/>
      </c>
      <c r="G15" s="30" t="str">
        <f t="shared" si="1"/>
        <v/>
      </c>
      <c r="H15" s="30" t="str">
        <f t="shared" si="2"/>
        <v/>
      </c>
      <c r="I15" s="30">
        <f t="shared" si="3"/>
        <v>0</v>
      </c>
      <c r="J15" s="30" t="str">
        <f t="shared" si="4"/>
        <v>J01</v>
      </c>
      <c r="K15" s="59"/>
      <c r="M15" s="30" t="str">
        <f t="shared" si="5"/>
        <v>0</v>
      </c>
      <c r="N15" s="30" t="str">
        <f t="shared" si="6"/>
        <v/>
      </c>
      <c r="O15" s="30" t="str">
        <f t="shared" si="7"/>
        <v/>
      </c>
      <c r="P15" s="30" t="str">
        <f t="shared" si="8"/>
        <v>J01</v>
      </c>
      <c r="Q15" s="32" t="str">
        <f>CLASSEMENT!A3&amp;CLASSEMENT!P1</f>
        <v>00</v>
      </c>
      <c r="R15" s="30" t="str">
        <f t="shared" si="9"/>
        <v>0</v>
      </c>
      <c r="S15" s="30" t="str">
        <f t="shared" si="10"/>
        <v/>
      </c>
      <c r="T15" s="30" t="str">
        <f t="shared" si="11"/>
        <v/>
      </c>
      <c r="U15" s="30" t="str">
        <f t="shared" si="12"/>
        <v>J04</v>
      </c>
    </row>
    <row r="16" spans="1:21">
      <c r="A16" s="29">
        <f t="array" ref="A16">'J04'!B7:H7</f>
        <v>0</v>
      </c>
      <c r="B16" s="29" t="str">
        <f>IF('J04'!I7="","",'J04'!I7)</f>
        <v/>
      </c>
      <c r="C16" s="29" t="str">
        <f>IF('J04'!J7="","",'J04'!J7)</f>
        <v/>
      </c>
      <c r="D16" s="29" t="str">
        <f>IF('J04'!K7="","",'J04'!K7)</f>
        <v/>
      </c>
      <c r="E16" s="29" t="s">
        <v>46</v>
      </c>
      <c r="F16" s="30" t="str">
        <f t="shared" si="0"/>
        <v/>
      </c>
      <c r="G16" s="30" t="str">
        <f t="shared" si="1"/>
        <v/>
      </c>
      <c r="H16" s="30" t="str">
        <f t="shared" si="2"/>
        <v/>
      </c>
      <c r="I16" s="30">
        <f t="shared" si="3"/>
        <v>0</v>
      </c>
      <c r="J16" s="30" t="str">
        <f t="shared" si="4"/>
        <v>J01</v>
      </c>
      <c r="K16" s="59"/>
      <c r="M16" s="30" t="str">
        <f t="shared" si="5"/>
        <v>0</v>
      </c>
      <c r="N16" s="30" t="str">
        <f t="shared" si="6"/>
        <v/>
      </c>
      <c r="O16" s="30" t="str">
        <f t="shared" si="7"/>
        <v/>
      </c>
      <c r="P16" s="30" t="str">
        <f t="shared" si="8"/>
        <v>J01</v>
      </c>
      <c r="Q16" s="32" t="str">
        <f>CLASSEMENT!A3&amp;CLASSEMENT!R1</f>
        <v>00</v>
      </c>
      <c r="R16" s="30" t="str">
        <f t="shared" si="9"/>
        <v>0</v>
      </c>
      <c r="S16" s="30" t="str">
        <f t="shared" si="10"/>
        <v/>
      </c>
      <c r="T16" s="30" t="str">
        <f t="shared" si="11"/>
        <v/>
      </c>
      <c r="U16" s="30" t="str">
        <f t="shared" si="12"/>
        <v>J04</v>
      </c>
    </row>
    <row r="17" spans="1:21">
      <c r="A17" s="30">
        <f t="array" ref="A17">'J05'!B4:H4</f>
        <v>0</v>
      </c>
      <c r="B17" s="30" t="str">
        <f>IF('J05'!I4="","",'J05'!I4)</f>
        <v/>
      </c>
      <c r="C17" s="30" t="str">
        <f>IF('J05'!J4="","",'J05'!J4)</f>
        <v/>
      </c>
      <c r="D17" s="30" t="str">
        <f>IF('J05'!K4="","",'J05'!K4)</f>
        <v/>
      </c>
      <c r="E17" s="30" t="s">
        <v>47</v>
      </c>
      <c r="F17" s="30" t="str">
        <f t="shared" si="0"/>
        <v/>
      </c>
      <c r="G17" s="30" t="str">
        <f t="shared" si="1"/>
        <v/>
      </c>
      <c r="H17" s="30" t="str">
        <f t="shared" si="2"/>
        <v/>
      </c>
      <c r="I17" s="30">
        <f t="shared" si="3"/>
        <v>0</v>
      </c>
      <c r="J17" s="30" t="str">
        <f t="shared" si="4"/>
        <v>J01</v>
      </c>
      <c r="K17" s="59">
        <v>5</v>
      </c>
      <c r="M17" s="30" t="str">
        <f t="shared" si="5"/>
        <v>0</v>
      </c>
      <c r="N17" s="30" t="str">
        <f t="shared" si="6"/>
        <v/>
      </c>
      <c r="O17" s="30" t="str">
        <f t="shared" si="7"/>
        <v/>
      </c>
      <c r="P17" s="30" t="str">
        <f t="shared" si="8"/>
        <v>J01</v>
      </c>
      <c r="Q17" s="30" t="str">
        <f>CLASSEMENT!A4&amp;CLASSEMENT!B1</f>
        <v>00</v>
      </c>
      <c r="R17" s="30" t="str">
        <f t="shared" si="9"/>
        <v>0</v>
      </c>
      <c r="S17" s="30" t="str">
        <f t="shared" si="10"/>
        <v/>
      </c>
      <c r="T17" s="30" t="str">
        <f t="shared" si="11"/>
        <v/>
      </c>
      <c r="U17" s="30" t="str">
        <f t="shared" si="12"/>
        <v>J05</v>
      </c>
    </row>
    <row r="18" spans="1:21">
      <c r="A18" s="30">
        <f t="array" ref="A18">'J05'!B5:H5</f>
        <v>0</v>
      </c>
      <c r="B18" s="30" t="str">
        <f>IF('J05'!I5="","",'J05'!I5)</f>
        <v/>
      </c>
      <c r="C18" s="30" t="str">
        <f>IF('J05'!J5="","",'J05'!J5)</f>
        <v/>
      </c>
      <c r="D18" s="30" t="str">
        <f>IF('J05'!K5="","",'J05'!K5)</f>
        <v/>
      </c>
      <c r="E18" s="30" t="s">
        <v>47</v>
      </c>
      <c r="F18" s="30" t="str">
        <f t="shared" si="0"/>
        <v/>
      </c>
      <c r="G18" s="30" t="str">
        <f t="shared" si="1"/>
        <v/>
      </c>
      <c r="H18" s="30" t="str">
        <f t="shared" si="2"/>
        <v/>
      </c>
      <c r="I18" s="30">
        <f t="shared" si="3"/>
        <v>0</v>
      </c>
      <c r="J18" s="30" t="str">
        <f t="shared" si="4"/>
        <v>J01</v>
      </c>
      <c r="K18" s="59"/>
      <c r="M18" s="30" t="str">
        <f t="shared" si="5"/>
        <v>0</v>
      </c>
      <c r="N18" s="30" t="str">
        <f t="shared" si="6"/>
        <v/>
      </c>
      <c r="O18" s="30" t="str">
        <f t="shared" si="7"/>
        <v/>
      </c>
      <c r="P18" s="30" t="str">
        <f t="shared" si="8"/>
        <v>J01</v>
      </c>
      <c r="Q18" s="30" t="str">
        <f>CLASSEMENT!A4&amp;CLASSEMENT!D1</f>
        <v>00</v>
      </c>
      <c r="R18" s="30" t="str">
        <f t="shared" si="9"/>
        <v>0</v>
      </c>
      <c r="S18" s="30" t="str">
        <f t="shared" si="10"/>
        <v/>
      </c>
      <c r="T18" s="30" t="str">
        <f t="shared" si="11"/>
        <v/>
      </c>
      <c r="U18" s="30" t="str">
        <f t="shared" si="12"/>
        <v>J05</v>
      </c>
    </row>
    <row r="19" spans="1:21">
      <c r="A19" s="30">
        <f t="array" ref="A19">'J05'!B6:H6</f>
        <v>0</v>
      </c>
      <c r="B19" s="30" t="str">
        <f>IF('J05'!I6="","",'J05'!I6)</f>
        <v/>
      </c>
      <c r="C19" s="30" t="str">
        <f>IF('J05'!J6="","",'J05'!J6)</f>
        <v/>
      </c>
      <c r="D19" s="30" t="str">
        <f>IF('J05'!K6="","",'J05'!K6)</f>
        <v/>
      </c>
      <c r="E19" s="30" t="s">
        <v>47</v>
      </c>
      <c r="F19" s="30" t="str">
        <f t="shared" si="0"/>
        <v/>
      </c>
      <c r="G19" s="30" t="str">
        <f t="shared" si="1"/>
        <v/>
      </c>
      <c r="H19" s="30" t="str">
        <f t="shared" si="2"/>
        <v/>
      </c>
      <c r="I19" s="30">
        <f t="shared" si="3"/>
        <v>0</v>
      </c>
      <c r="J19" s="30" t="str">
        <f t="shared" si="4"/>
        <v>J01</v>
      </c>
      <c r="K19" s="59"/>
      <c r="M19" s="30" t="str">
        <f t="shared" si="5"/>
        <v>0</v>
      </c>
      <c r="N19" s="30" t="str">
        <f t="shared" si="6"/>
        <v/>
      </c>
      <c r="O19" s="30" t="str">
        <f t="shared" si="7"/>
        <v/>
      </c>
      <c r="P19" s="30" t="str">
        <f t="shared" si="8"/>
        <v>J01</v>
      </c>
      <c r="Q19" s="30" t="str">
        <f>CLASSEMENT!A4&amp;CLASSEMENT!H1</f>
        <v>00</v>
      </c>
      <c r="R19" s="30" t="str">
        <f t="shared" si="9"/>
        <v>0</v>
      </c>
      <c r="S19" s="30" t="str">
        <f t="shared" si="10"/>
        <v/>
      </c>
      <c r="T19" s="30" t="str">
        <f t="shared" si="11"/>
        <v/>
      </c>
      <c r="U19" s="30" t="str">
        <f t="shared" si="12"/>
        <v>J05</v>
      </c>
    </row>
    <row r="20" spans="1:21">
      <c r="A20" s="30">
        <f t="array" ref="A20">'J05'!B7:H7</f>
        <v>0</v>
      </c>
      <c r="B20" s="30" t="str">
        <f>IF('J05'!I7="","",'J05'!I7)</f>
        <v/>
      </c>
      <c r="C20" s="30" t="str">
        <f>IF('J05'!J7="","",'J05'!J7)</f>
        <v/>
      </c>
      <c r="D20" s="30" t="str">
        <f>IF('J05'!K7="","",'J05'!K7)</f>
        <v/>
      </c>
      <c r="E20" s="30" t="s">
        <v>47</v>
      </c>
      <c r="F20" s="30" t="str">
        <f t="shared" si="0"/>
        <v/>
      </c>
      <c r="G20" s="30" t="str">
        <f t="shared" si="1"/>
        <v/>
      </c>
      <c r="H20" s="30" t="str">
        <f t="shared" si="2"/>
        <v/>
      </c>
      <c r="I20" s="30">
        <f t="shared" si="3"/>
        <v>0</v>
      </c>
      <c r="J20" s="30" t="str">
        <f t="shared" si="4"/>
        <v>J01</v>
      </c>
      <c r="K20" s="59"/>
      <c r="M20" s="30" t="str">
        <f t="shared" si="5"/>
        <v>0</v>
      </c>
      <c r="N20" s="30" t="str">
        <f t="shared" si="6"/>
        <v/>
      </c>
      <c r="O20" s="30" t="str">
        <f t="shared" si="7"/>
        <v/>
      </c>
      <c r="P20" s="30" t="str">
        <f t="shared" si="8"/>
        <v>J01</v>
      </c>
      <c r="Q20" s="30" t="str">
        <f>CLASSEMENT!A4&amp;CLASSEMENT!J1</f>
        <v>00</v>
      </c>
      <c r="R20" s="30" t="str">
        <f t="shared" si="9"/>
        <v>0</v>
      </c>
      <c r="S20" s="30" t="str">
        <f t="shared" si="10"/>
        <v/>
      </c>
      <c r="T20" s="30" t="str">
        <f t="shared" si="11"/>
        <v/>
      </c>
      <c r="U20" s="30" t="str">
        <f t="shared" si="12"/>
        <v>J05</v>
      </c>
    </row>
    <row r="21" spans="1:21">
      <c r="A21" s="29">
        <f t="array" ref="A21">'J06'!B4:H4</f>
        <v>0</v>
      </c>
      <c r="B21" s="29" t="str">
        <f>IF('J06'!I4="","",'J06'!I4)</f>
        <v/>
      </c>
      <c r="C21" s="29" t="str">
        <f>IF('J06'!J4="","",'J06'!J4)</f>
        <v/>
      </c>
      <c r="D21" s="29" t="str">
        <f>IF('J06'!K4="","",'J06'!K4)</f>
        <v/>
      </c>
      <c r="E21" s="29" t="s">
        <v>48</v>
      </c>
      <c r="F21" s="30" t="str">
        <f t="shared" si="0"/>
        <v/>
      </c>
      <c r="G21" s="30" t="str">
        <f t="shared" si="1"/>
        <v/>
      </c>
      <c r="H21" s="30" t="str">
        <f t="shared" si="2"/>
        <v/>
      </c>
      <c r="I21" s="30">
        <f t="shared" si="3"/>
        <v>0</v>
      </c>
      <c r="J21" s="30" t="str">
        <f t="shared" si="4"/>
        <v>J01</v>
      </c>
      <c r="K21" s="59">
        <v>6</v>
      </c>
      <c r="M21" s="30" t="str">
        <f t="shared" si="5"/>
        <v>0</v>
      </c>
      <c r="N21" s="30" t="str">
        <f t="shared" si="6"/>
        <v/>
      </c>
      <c r="O21" s="30" t="str">
        <f t="shared" si="7"/>
        <v/>
      </c>
      <c r="P21" s="30" t="str">
        <f t="shared" si="8"/>
        <v>J01</v>
      </c>
      <c r="Q21" s="30" t="str">
        <f>CLASSEMENT!A4&amp;CLASSEMENT!L1</f>
        <v>00</v>
      </c>
      <c r="R21" s="30" t="str">
        <f t="shared" si="9"/>
        <v>0</v>
      </c>
      <c r="S21" s="30" t="str">
        <f t="shared" si="10"/>
        <v/>
      </c>
      <c r="T21" s="30" t="str">
        <f t="shared" si="11"/>
        <v/>
      </c>
      <c r="U21" s="30" t="str">
        <f t="shared" si="12"/>
        <v>J06</v>
      </c>
    </row>
    <row r="22" spans="1:21">
      <c r="A22" s="29">
        <f t="array" ref="A22">'J06'!B5:H5</f>
        <v>0</v>
      </c>
      <c r="B22" s="29" t="str">
        <f>IF('J06'!I5="","",'J06'!I5)</f>
        <v/>
      </c>
      <c r="C22" s="29" t="str">
        <f>IF('J06'!J5="","",'J06'!J5)</f>
        <v/>
      </c>
      <c r="D22" s="29" t="str">
        <f>IF('J06'!K5="","",'J06'!K5)</f>
        <v/>
      </c>
      <c r="E22" s="29" t="s">
        <v>48</v>
      </c>
      <c r="F22" s="30" t="str">
        <f t="shared" si="0"/>
        <v/>
      </c>
      <c r="G22" s="30" t="str">
        <f t="shared" si="1"/>
        <v/>
      </c>
      <c r="H22" s="30" t="str">
        <f t="shared" si="2"/>
        <v/>
      </c>
      <c r="I22" s="30">
        <f t="shared" si="3"/>
        <v>0</v>
      </c>
      <c r="J22" s="30" t="str">
        <f t="shared" si="4"/>
        <v>J01</v>
      </c>
      <c r="K22" s="59"/>
      <c r="M22" s="30" t="str">
        <f t="shared" si="5"/>
        <v>0</v>
      </c>
      <c r="N22" s="30" t="str">
        <f t="shared" si="6"/>
        <v/>
      </c>
      <c r="O22" s="30" t="str">
        <f t="shared" si="7"/>
        <v/>
      </c>
      <c r="P22" s="30" t="str">
        <f t="shared" si="8"/>
        <v>J01</v>
      </c>
      <c r="Q22" s="30" t="str">
        <f>CLASSEMENT!A4&amp;CLASSEMENT!N1</f>
        <v>00</v>
      </c>
      <c r="R22" s="30" t="str">
        <f t="shared" si="9"/>
        <v>0</v>
      </c>
      <c r="S22" s="30" t="str">
        <f t="shared" si="10"/>
        <v/>
      </c>
      <c r="T22" s="30" t="str">
        <f t="shared" si="11"/>
        <v/>
      </c>
      <c r="U22" s="30" t="str">
        <f t="shared" si="12"/>
        <v>J06</v>
      </c>
    </row>
    <row r="23" spans="1:21">
      <c r="A23" s="29">
        <f t="array" ref="A23">'J06'!B6:H6</f>
        <v>0</v>
      </c>
      <c r="B23" s="29" t="str">
        <f>IF('J06'!I6="","",'J06'!I6)</f>
        <v/>
      </c>
      <c r="C23" s="29" t="str">
        <f>IF('J06'!J6="","",'J06'!J6)</f>
        <v/>
      </c>
      <c r="D23" s="29" t="str">
        <f>IF('J06'!K6="","",'J06'!K6)</f>
        <v/>
      </c>
      <c r="E23" s="29" t="s">
        <v>48</v>
      </c>
      <c r="F23" s="30" t="str">
        <f t="shared" si="0"/>
        <v/>
      </c>
      <c r="G23" s="30" t="str">
        <f t="shared" si="1"/>
        <v/>
      </c>
      <c r="H23" s="30" t="str">
        <f t="shared" si="2"/>
        <v/>
      </c>
      <c r="I23" s="30">
        <f t="shared" si="3"/>
        <v>0</v>
      </c>
      <c r="J23" s="30" t="str">
        <f t="shared" si="4"/>
        <v>J01</v>
      </c>
      <c r="K23" s="59"/>
      <c r="M23" s="30" t="str">
        <f t="shared" si="5"/>
        <v>0</v>
      </c>
      <c r="N23" s="30" t="str">
        <f t="shared" si="6"/>
        <v/>
      </c>
      <c r="O23" s="30" t="str">
        <f t="shared" si="7"/>
        <v/>
      </c>
      <c r="P23" s="30" t="str">
        <f t="shared" si="8"/>
        <v>J01</v>
      </c>
      <c r="Q23" s="30" t="str">
        <f>CLASSEMENT!A4&amp;CLASSEMENT!P1</f>
        <v>00</v>
      </c>
      <c r="R23" s="30" t="str">
        <f t="shared" si="9"/>
        <v>0</v>
      </c>
      <c r="S23" s="30" t="str">
        <f t="shared" si="10"/>
        <v/>
      </c>
      <c r="T23" s="30" t="str">
        <f t="shared" si="11"/>
        <v/>
      </c>
      <c r="U23" s="30" t="str">
        <f t="shared" si="12"/>
        <v>J06</v>
      </c>
    </row>
    <row r="24" spans="1:21">
      <c r="A24" s="29">
        <f t="array" ref="A24">'J06'!B7:H7</f>
        <v>0</v>
      </c>
      <c r="B24" s="29" t="str">
        <f>IF('J06'!I7="","",'J06'!I7)</f>
        <v/>
      </c>
      <c r="C24" s="29" t="str">
        <f>IF('J06'!J7="","",'J06'!J7)</f>
        <v/>
      </c>
      <c r="D24" s="29" t="str">
        <f>IF('J06'!K7="","",'J06'!K7)</f>
        <v/>
      </c>
      <c r="E24" s="29" t="s">
        <v>48</v>
      </c>
      <c r="F24" s="30" t="str">
        <f t="shared" si="0"/>
        <v/>
      </c>
      <c r="G24" s="30" t="str">
        <f t="shared" si="1"/>
        <v/>
      </c>
      <c r="H24" s="30" t="str">
        <f t="shared" si="2"/>
        <v/>
      </c>
      <c r="I24" s="30">
        <f t="shared" si="3"/>
        <v>0</v>
      </c>
      <c r="J24" s="30" t="str">
        <f t="shared" si="4"/>
        <v>J01</v>
      </c>
      <c r="K24" s="59"/>
      <c r="M24" s="30" t="str">
        <f t="shared" si="5"/>
        <v>0</v>
      </c>
      <c r="N24" s="30" t="str">
        <f t="shared" si="6"/>
        <v/>
      </c>
      <c r="O24" s="30" t="str">
        <f t="shared" si="7"/>
        <v/>
      </c>
      <c r="P24" s="30" t="str">
        <f t="shared" si="8"/>
        <v>J01</v>
      </c>
      <c r="Q24" s="30" t="str">
        <f>CLASSEMENT!A4&amp;CLASSEMENT!R1</f>
        <v>00</v>
      </c>
      <c r="R24" s="30" t="str">
        <f t="shared" si="9"/>
        <v>0</v>
      </c>
      <c r="S24" s="30" t="str">
        <f t="shared" si="10"/>
        <v/>
      </c>
      <c r="T24" s="30" t="str">
        <f t="shared" si="11"/>
        <v/>
      </c>
      <c r="U24" s="30" t="str">
        <f t="shared" si="12"/>
        <v>J06</v>
      </c>
    </row>
    <row r="25" spans="1:21">
      <c r="A25" s="30">
        <f t="array" ref="A25">'J07'!B4:H4</f>
        <v>0</v>
      </c>
      <c r="B25" s="30" t="str">
        <f>IF('J07'!I4="","",'J07'!I4)</f>
        <v/>
      </c>
      <c r="C25" s="30" t="str">
        <f>IF('J07'!J4="","",'J07'!J4)</f>
        <v/>
      </c>
      <c r="D25" s="30" t="str">
        <f>IF('J07'!K4="","",'J07'!K4)</f>
        <v/>
      </c>
      <c r="E25" s="30" t="s">
        <v>49</v>
      </c>
      <c r="F25" s="30" t="str">
        <f t="shared" si="0"/>
        <v/>
      </c>
      <c r="G25" s="30" t="str">
        <f t="shared" si="1"/>
        <v/>
      </c>
      <c r="H25" s="30" t="str">
        <f t="shared" si="2"/>
        <v/>
      </c>
      <c r="I25" s="30">
        <f t="shared" si="3"/>
        <v>0</v>
      </c>
      <c r="J25" s="30" t="str">
        <f t="shared" si="4"/>
        <v>J01</v>
      </c>
      <c r="K25" s="59">
        <v>7</v>
      </c>
      <c r="M25" s="30" t="str">
        <f t="shared" si="5"/>
        <v>0</v>
      </c>
      <c r="N25" s="30" t="str">
        <f t="shared" si="6"/>
        <v/>
      </c>
      <c r="O25" s="30" t="str">
        <f t="shared" si="7"/>
        <v/>
      </c>
      <c r="P25" s="30" t="str">
        <f t="shared" si="8"/>
        <v>J01</v>
      </c>
      <c r="Q25" s="32" t="str">
        <f>CLASSEMENT!A5&amp;CLASSEMENT!B1</f>
        <v>00</v>
      </c>
      <c r="R25" s="30" t="str">
        <f t="shared" si="9"/>
        <v>0</v>
      </c>
      <c r="S25" s="30" t="str">
        <f t="shared" si="10"/>
        <v/>
      </c>
      <c r="T25" s="30" t="str">
        <f t="shared" si="11"/>
        <v/>
      </c>
      <c r="U25" s="30" t="str">
        <f t="shared" si="12"/>
        <v>J07</v>
      </c>
    </row>
    <row r="26" spans="1:21">
      <c r="A26" s="30">
        <f t="array" ref="A26">'J07'!B5:H5</f>
        <v>0</v>
      </c>
      <c r="B26" s="30" t="str">
        <f>IF('J07'!I5="","",'J07'!I5)</f>
        <v/>
      </c>
      <c r="C26" s="30" t="str">
        <f>IF('J07'!J5="","",'J07'!J5)</f>
        <v/>
      </c>
      <c r="D26" s="30" t="str">
        <f>IF('J07'!K5="","",'J07'!K5)</f>
        <v/>
      </c>
      <c r="E26" s="30" t="s">
        <v>49</v>
      </c>
      <c r="F26" s="30" t="str">
        <f t="shared" si="0"/>
        <v/>
      </c>
      <c r="G26" s="30" t="str">
        <f t="shared" si="1"/>
        <v/>
      </c>
      <c r="H26" s="30" t="str">
        <f t="shared" si="2"/>
        <v/>
      </c>
      <c r="I26" s="30">
        <f t="shared" si="3"/>
        <v>0</v>
      </c>
      <c r="J26" s="30" t="str">
        <f t="shared" si="4"/>
        <v>J01</v>
      </c>
      <c r="K26" s="59"/>
      <c r="M26" s="30" t="str">
        <f t="shared" si="5"/>
        <v>0</v>
      </c>
      <c r="N26" s="30" t="str">
        <f t="shared" si="6"/>
        <v/>
      </c>
      <c r="O26" s="30" t="str">
        <f t="shared" si="7"/>
        <v/>
      </c>
      <c r="P26" s="30" t="str">
        <f t="shared" si="8"/>
        <v>J01</v>
      </c>
      <c r="Q26" s="32" t="str">
        <f>CLASSEMENT!A5&amp;CLASSEMENT!D1</f>
        <v>00</v>
      </c>
      <c r="R26" s="30" t="str">
        <f t="shared" si="9"/>
        <v>0</v>
      </c>
      <c r="S26" s="30" t="str">
        <f t="shared" si="10"/>
        <v/>
      </c>
      <c r="T26" s="30" t="str">
        <f t="shared" si="11"/>
        <v/>
      </c>
      <c r="U26" s="30" t="str">
        <f t="shared" si="12"/>
        <v>J07</v>
      </c>
    </row>
    <row r="27" spans="1:21">
      <c r="A27" s="30">
        <f t="array" ref="A27">'J07'!B6:H6</f>
        <v>0</v>
      </c>
      <c r="B27" s="30" t="str">
        <f>IF('J07'!I6="","",'J07'!I6)</f>
        <v/>
      </c>
      <c r="C27" s="30" t="str">
        <f>IF('J07'!J6="","",'J07'!J6)</f>
        <v/>
      </c>
      <c r="D27" s="30" t="str">
        <f>IF('J07'!K6="","",'J07'!K6)</f>
        <v/>
      </c>
      <c r="E27" s="30" t="s">
        <v>49</v>
      </c>
      <c r="F27" s="30" t="str">
        <f t="shared" si="0"/>
        <v/>
      </c>
      <c r="G27" s="30" t="str">
        <f t="shared" si="1"/>
        <v/>
      </c>
      <c r="H27" s="30" t="str">
        <f t="shared" si="2"/>
        <v/>
      </c>
      <c r="I27" s="30">
        <f t="shared" si="3"/>
        <v>0</v>
      </c>
      <c r="J27" s="30" t="str">
        <f t="shared" si="4"/>
        <v>J01</v>
      </c>
      <c r="K27" s="59"/>
      <c r="M27" s="30" t="str">
        <f t="shared" si="5"/>
        <v>0</v>
      </c>
      <c r="N27" s="30" t="str">
        <f t="shared" si="6"/>
        <v/>
      </c>
      <c r="O27" s="30" t="str">
        <f t="shared" si="7"/>
        <v/>
      </c>
      <c r="P27" s="30" t="str">
        <f t="shared" si="8"/>
        <v>J01</v>
      </c>
      <c r="Q27" s="32" t="str">
        <f>CLASSEMENT!A5&amp;CLASSEMENT!F1</f>
        <v>00</v>
      </c>
      <c r="R27" s="30" t="str">
        <f t="shared" si="9"/>
        <v>0</v>
      </c>
      <c r="S27" s="30" t="str">
        <f t="shared" si="10"/>
        <v/>
      </c>
      <c r="T27" s="30" t="str">
        <f t="shared" si="11"/>
        <v/>
      </c>
      <c r="U27" s="30" t="str">
        <f t="shared" si="12"/>
        <v>J07</v>
      </c>
    </row>
    <row r="28" spans="1:21">
      <c r="A28" s="30">
        <f t="array" ref="A28">'J07'!B7:H7</f>
        <v>0</v>
      </c>
      <c r="B28" s="30" t="str">
        <f>IF('J07'!I7="","",'J07'!I7)</f>
        <v/>
      </c>
      <c r="C28" s="30" t="str">
        <f>IF('J07'!J7="","",'J07'!J7)</f>
        <v/>
      </c>
      <c r="D28" s="30" t="str">
        <f>IF('J07'!K7="","",'J07'!K7)</f>
        <v/>
      </c>
      <c r="E28" s="30" t="s">
        <v>49</v>
      </c>
      <c r="F28" s="30" t="str">
        <f t="shared" si="0"/>
        <v/>
      </c>
      <c r="G28" s="30" t="str">
        <f t="shared" si="1"/>
        <v/>
      </c>
      <c r="H28" s="30" t="str">
        <f t="shared" si="2"/>
        <v/>
      </c>
      <c r="I28" s="30">
        <f t="shared" si="3"/>
        <v>0</v>
      </c>
      <c r="J28" s="30" t="str">
        <f t="shared" si="4"/>
        <v>J01</v>
      </c>
      <c r="K28" s="59"/>
      <c r="M28" s="30" t="str">
        <f t="shared" si="5"/>
        <v>0</v>
      </c>
      <c r="N28" s="30" t="str">
        <f t="shared" si="6"/>
        <v/>
      </c>
      <c r="O28" s="30" t="str">
        <f t="shared" si="7"/>
        <v/>
      </c>
      <c r="P28" s="30" t="str">
        <f t="shared" si="8"/>
        <v>J01</v>
      </c>
      <c r="Q28" s="32" t="str">
        <f>CLASSEMENT!A5&amp;CLASSEMENT!J1</f>
        <v>00</v>
      </c>
      <c r="R28" s="30" t="str">
        <f t="shared" si="9"/>
        <v>0</v>
      </c>
      <c r="S28" s="30" t="str">
        <f t="shared" si="10"/>
        <v/>
      </c>
      <c r="T28" s="30" t="str">
        <f t="shared" si="11"/>
        <v/>
      </c>
      <c r="U28" s="30" t="str">
        <f t="shared" si="12"/>
        <v>J07</v>
      </c>
    </row>
    <row r="29" spans="1:21">
      <c r="A29" s="29">
        <f t="array" ref="A29">'J08'!B4:H4</f>
        <v>0</v>
      </c>
      <c r="B29" s="29" t="str">
        <f>IF('J08'!I4="","",'J08'!I4)</f>
        <v/>
      </c>
      <c r="C29" s="29" t="str">
        <f>IF('J08'!J4="","",'J08'!J4)</f>
        <v/>
      </c>
      <c r="D29" s="29" t="str">
        <f>IF('J08'!K4="","",'J08'!K4)</f>
        <v/>
      </c>
      <c r="E29" s="29" t="s">
        <v>50</v>
      </c>
      <c r="F29" s="30" t="str">
        <f t="shared" si="0"/>
        <v/>
      </c>
      <c r="G29" s="30" t="str">
        <f t="shared" si="1"/>
        <v/>
      </c>
      <c r="H29" s="30" t="str">
        <f t="shared" si="2"/>
        <v/>
      </c>
      <c r="I29" s="30">
        <f t="shared" si="3"/>
        <v>0</v>
      </c>
      <c r="J29" s="30" t="str">
        <f t="shared" si="4"/>
        <v>J01</v>
      </c>
      <c r="K29" s="59">
        <v>8</v>
      </c>
      <c r="M29" s="30" t="str">
        <f t="shared" si="5"/>
        <v>0</v>
      </c>
      <c r="N29" s="30" t="str">
        <f t="shared" si="6"/>
        <v/>
      </c>
      <c r="O29" s="30" t="str">
        <f t="shared" si="7"/>
        <v/>
      </c>
      <c r="P29" s="30" t="str">
        <f t="shared" si="8"/>
        <v>J01</v>
      </c>
      <c r="Q29" s="32" t="str">
        <f>CLASSEMENT!A5&amp;CLASSEMENT!L1</f>
        <v>00</v>
      </c>
      <c r="R29" s="30" t="str">
        <f t="shared" si="9"/>
        <v>0</v>
      </c>
      <c r="S29" s="30" t="str">
        <f t="shared" si="10"/>
        <v/>
      </c>
      <c r="T29" s="30" t="str">
        <f t="shared" si="11"/>
        <v/>
      </c>
      <c r="U29" s="30" t="str">
        <f t="shared" si="12"/>
        <v>J08</v>
      </c>
    </row>
    <row r="30" spans="1:21">
      <c r="A30" s="29">
        <f t="array" ref="A30">'J08'!B5:H5</f>
        <v>0</v>
      </c>
      <c r="B30" s="29" t="str">
        <f>IF('J08'!I5="","",'J08'!I5)</f>
        <v/>
      </c>
      <c r="C30" s="29" t="str">
        <f>IF('J08'!J5="","",'J08'!J5)</f>
        <v/>
      </c>
      <c r="D30" s="29" t="str">
        <f>IF('J08'!K5="","",'J08'!K5)</f>
        <v/>
      </c>
      <c r="E30" s="29" t="s">
        <v>50</v>
      </c>
      <c r="F30" s="30" t="str">
        <f t="shared" si="0"/>
        <v/>
      </c>
      <c r="G30" s="30" t="str">
        <f t="shared" si="1"/>
        <v/>
      </c>
      <c r="H30" s="30" t="str">
        <f t="shared" si="2"/>
        <v/>
      </c>
      <c r="I30" s="30">
        <f t="shared" si="3"/>
        <v>0</v>
      </c>
      <c r="J30" s="30" t="str">
        <f t="shared" si="4"/>
        <v>J01</v>
      </c>
      <c r="K30" s="59"/>
      <c r="M30" s="30" t="str">
        <f t="shared" si="5"/>
        <v>0</v>
      </c>
      <c r="N30" s="30" t="str">
        <f t="shared" si="6"/>
        <v/>
      </c>
      <c r="O30" s="30" t="str">
        <f t="shared" si="7"/>
        <v/>
      </c>
      <c r="P30" s="30" t="str">
        <f t="shared" si="8"/>
        <v>J01</v>
      </c>
      <c r="Q30" s="32" t="str">
        <f>CLASSEMENT!A5&amp;CLASSEMENT!N1</f>
        <v>00</v>
      </c>
      <c r="R30" s="30" t="str">
        <f t="shared" si="9"/>
        <v>0</v>
      </c>
      <c r="S30" s="30" t="str">
        <f t="shared" si="10"/>
        <v/>
      </c>
      <c r="T30" s="30" t="str">
        <f t="shared" si="11"/>
        <v/>
      </c>
      <c r="U30" s="30" t="str">
        <f t="shared" si="12"/>
        <v>J08</v>
      </c>
    </row>
    <row r="31" spans="1:21">
      <c r="A31" s="29">
        <f t="array" ref="A31">'J08'!B6:H6</f>
        <v>0</v>
      </c>
      <c r="B31" s="29" t="str">
        <f>IF('J08'!I6="","",'J08'!I6)</f>
        <v/>
      </c>
      <c r="C31" s="29" t="str">
        <f>IF('J08'!J6="","",'J08'!J6)</f>
        <v/>
      </c>
      <c r="D31" s="29" t="str">
        <f>IF('J08'!K6="","",'J08'!K6)</f>
        <v/>
      </c>
      <c r="E31" s="29" t="s">
        <v>50</v>
      </c>
      <c r="F31" s="30" t="str">
        <f t="shared" si="0"/>
        <v/>
      </c>
      <c r="G31" s="30" t="str">
        <f t="shared" si="1"/>
        <v/>
      </c>
      <c r="H31" s="30" t="str">
        <f t="shared" si="2"/>
        <v/>
      </c>
      <c r="I31" s="30">
        <f t="shared" si="3"/>
        <v>0</v>
      </c>
      <c r="J31" s="30" t="str">
        <f t="shared" si="4"/>
        <v>J01</v>
      </c>
      <c r="K31" s="59"/>
      <c r="M31" s="30" t="str">
        <f t="shared" si="5"/>
        <v>0</v>
      </c>
      <c r="N31" s="30" t="str">
        <f t="shared" si="6"/>
        <v/>
      </c>
      <c r="O31" s="30" t="str">
        <f t="shared" si="7"/>
        <v/>
      </c>
      <c r="P31" s="30" t="str">
        <f t="shared" si="8"/>
        <v>J01</v>
      </c>
      <c r="Q31" s="32" t="str">
        <f>CLASSEMENT!A5&amp;CLASSEMENT!P1</f>
        <v>00</v>
      </c>
      <c r="R31" s="30" t="str">
        <f t="shared" si="9"/>
        <v>0</v>
      </c>
      <c r="S31" s="30" t="str">
        <f t="shared" si="10"/>
        <v/>
      </c>
      <c r="T31" s="30" t="str">
        <f t="shared" si="11"/>
        <v/>
      </c>
      <c r="U31" s="30" t="str">
        <f t="shared" si="12"/>
        <v>J08</v>
      </c>
    </row>
    <row r="32" spans="1:21">
      <c r="A32" s="29">
        <f t="array" ref="A32">'J08'!B7:H7</f>
        <v>0</v>
      </c>
      <c r="B32" s="29" t="str">
        <f>IF('J08'!I7="","",'J08'!I7)</f>
        <v/>
      </c>
      <c r="C32" s="29" t="str">
        <f>IF('J08'!J7="","",'J08'!J7)</f>
        <v/>
      </c>
      <c r="D32" s="29" t="str">
        <f>IF('J08'!K7="","",'J08'!K7)</f>
        <v/>
      </c>
      <c r="E32" s="29" t="s">
        <v>50</v>
      </c>
      <c r="F32" s="30" t="str">
        <f t="shared" si="0"/>
        <v/>
      </c>
      <c r="G32" s="30" t="str">
        <f t="shared" si="1"/>
        <v/>
      </c>
      <c r="H32" s="30" t="str">
        <f t="shared" si="2"/>
        <v/>
      </c>
      <c r="I32" s="30">
        <f t="shared" si="3"/>
        <v>0</v>
      </c>
      <c r="J32" s="30" t="str">
        <f t="shared" si="4"/>
        <v>J01</v>
      </c>
      <c r="K32" s="59"/>
      <c r="M32" s="30" t="str">
        <f t="shared" si="5"/>
        <v>0</v>
      </c>
      <c r="N32" s="30" t="str">
        <f t="shared" si="6"/>
        <v/>
      </c>
      <c r="O32" s="30" t="str">
        <f t="shared" si="7"/>
        <v/>
      </c>
      <c r="P32" s="30" t="str">
        <f t="shared" si="8"/>
        <v>J01</v>
      </c>
      <c r="Q32" s="32" t="str">
        <f>CLASSEMENT!A5&amp;CLASSEMENT!R1</f>
        <v>00</v>
      </c>
      <c r="R32" s="30" t="str">
        <f t="shared" si="9"/>
        <v>0</v>
      </c>
      <c r="S32" s="30" t="str">
        <f t="shared" si="10"/>
        <v/>
      </c>
      <c r="T32" s="30" t="str">
        <f t="shared" si="11"/>
        <v/>
      </c>
      <c r="U32" s="30" t="str">
        <f t="shared" si="12"/>
        <v>J08</v>
      </c>
    </row>
    <row r="33" spans="1:21">
      <c r="A33" s="30">
        <f t="array" ref="A33">'J09'!B4:H4</f>
        <v>0</v>
      </c>
      <c r="B33" s="30" t="str">
        <f>IF('J09'!I4="","",'J09'!I4)</f>
        <v/>
      </c>
      <c r="C33" s="30" t="str">
        <f>IF('J09'!J4="","",'J09'!J4)</f>
        <v/>
      </c>
      <c r="D33" s="30" t="str">
        <f>IF('J09'!K4="","",'J09'!K4)</f>
        <v/>
      </c>
      <c r="E33" s="30" t="s">
        <v>51</v>
      </c>
      <c r="F33" s="30" t="str">
        <f t="shared" si="0"/>
        <v/>
      </c>
      <c r="G33" s="30" t="str">
        <f t="shared" si="1"/>
        <v/>
      </c>
      <c r="H33" s="30" t="str">
        <f t="shared" si="2"/>
        <v/>
      </c>
      <c r="I33" s="30">
        <f t="shared" si="3"/>
        <v>0</v>
      </c>
      <c r="J33" s="30" t="str">
        <f t="shared" si="4"/>
        <v>J01</v>
      </c>
      <c r="K33" s="59">
        <v>9</v>
      </c>
      <c r="M33" s="30" t="str">
        <f t="shared" si="5"/>
        <v>0</v>
      </c>
      <c r="N33" s="30" t="str">
        <f t="shared" si="6"/>
        <v/>
      </c>
      <c r="O33" s="30" t="str">
        <f t="shared" si="7"/>
        <v/>
      </c>
      <c r="P33" s="30" t="str">
        <f t="shared" si="8"/>
        <v>J01</v>
      </c>
      <c r="Q33" s="30" t="str">
        <f>CLASSEMENT!A6&amp;CLASSEMENT!B1</f>
        <v>00</v>
      </c>
      <c r="R33" s="30" t="str">
        <f t="shared" si="9"/>
        <v>0</v>
      </c>
      <c r="S33" s="30" t="str">
        <f t="shared" si="10"/>
        <v/>
      </c>
      <c r="T33" s="30" t="str">
        <f t="shared" si="11"/>
        <v/>
      </c>
      <c r="U33" s="30" t="str">
        <f t="shared" si="12"/>
        <v>J09</v>
      </c>
    </row>
    <row r="34" spans="1:21">
      <c r="A34" s="30">
        <f t="array" ref="A34">'J09'!B5:H5</f>
        <v>0</v>
      </c>
      <c r="B34" s="30" t="str">
        <f>IF('J09'!I5="","",'J09'!I5)</f>
        <v/>
      </c>
      <c r="C34" s="30" t="str">
        <f>IF('J09'!J5="","",'J09'!J5)</f>
        <v/>
      </c>
      <c r="D34" s="30" t="str">
        <f>IF('J09'!K5="","",'J09'!K5)</f>
        <v/>
      </c>
      <c r="E34" s="30" t="s">
        <v>51</v>
      </c>
      <c r="F34" s="30" t="str">
        <f t="shared" si="0"/>
        <v/>
      </c>
      <c r="G34" s="30" t="str">
        <f t="shared" si="1"/>
        <v/>
      </c>
      <c r="H34" s="30" t="str">
        <f t="shared" si="2"/>
        <v/>
      </c>
      <c r="I34" s="30">
        <f t="shared" si="3"/>
        <v>0</v>
      </c>
      <c r="J34" s="30" t="str">
        <f t="shared" si="4"/>
        <v>J01</v>
      </c>
      <c r="K34" s="59"/>
      <c r="M34" s="30" t="str">
        <f t="shared" si="5"/>
        <v>0</v>
      </c>
      <c r="N34" s="30" t="str">
        <f t="shared" si="6"/>
        <v/>
      </c>
      <c r="O34" s="30" t="str">
        <f t="shared" si="7"/>
        <v/>
      </c>
      <c r="P34" s="30" t="str">
        <f t="shared" si="8"/>
        <v>J01</v>
      </c>
      <c r="Q34" s="30" t="str">
        <f>CLASSEMENT!A6&amp;CLASSEMENT!D1</f>
        <v>00</v>
      </c>
      <c r="R34" s="30" t="str">
        <f t="shared" si="9"/>
        <v>0</v>
      </c>
      <c r="S34" s="30" t="str">
        <f t="shared" si="10"/>
        <v/>
      </c>
      <c r="T34" s="30" t="str">
        <f t="shared" si="11"/>
        <v/>
      </c>
      <c r="U34" s="30" t="str">
        <f t="shared" si="12"/>
        <v>J09</v>
      </c>
    </row>
    <row r="35" spans="1:21">
      <c r="A35" s="30">
        <f t="array" ref="A35">'J09'!B6:H6</f>
        <v>0</v>
      </c>
      <c r="B35" s="30" t="str">
        <f>IF('J09'!I6="","",'J09'!I6)</f>
        <v/>
      </c>
      <c r="C35" s="30" t="str">
        <f>IF('J09'!J6="","",'J09'!J6)</f>
        <v/>
      </c>
      <c r="D35" s="30" t="str">
        <f>IF('J09'!K6="","",'J09'!K6)</f>
        <v/>
      </c>
      <c r="E35" s="30" t="s">
        <v>51</v>
      </c>
      <c r="F35" s="30" t="str">
        <f t="shared" si="0"/>
        <v/>
      </c>
      <c r="G35" s="30" t="str">
        <f t="shared" si="1"/>
        <v/>
      </c>
      <c r="H35" s="30" t="str">
        <f t="shared" si="2"/>
        <v/>
      </c>
      <c r="I35" s="30">
        <f t="shared" si="3"/>
        <v>0</v>
      </c>
      <c r="J35" s="30" t="str">
        <f t="shared" si="4"/>
        <v>J01</v>
      </c>
      <c r="K35" s="59"/>
      <c r="M35" s="30" t="str">
        <f t="shared" si="5"/>
        <v>0</v>
      </c>
      <c r="N35" s="30" t="str">
        <f t="shared" si="6"/>
        <v/>
      </c>
      <c r="O35" s="30" t="str">
        <f t="shared" si="7"/>
        <v/>
      </c>
      <c r="P35" s="30" t="str">
        <f t="shared" si="8"/>
        <v>J01</v>
      </c>
      <c r="Q35" s="30" t="str">
        <f>CLASSEMENT!A6&amp;CLASSEMENT!F1</f>
        <v>00</v>
      </c>
      <c r="R35" s="30" t="str">
        <f t="shared" si="9"/>
        <v>0</v>
      </c>
      <c r="S35" s="30" t="str">
        <f t="shared" si="10"/>
        <v/>
      </c>
      <c r="T35" s="30" t="str">
        <f t="shared" si="11"/>
        <v/>
      </c>
      <c r="U35" s="30" t="str">
        <f t="shared" si="12"/>
        <v>J09</v>
      </c>
    </row>
    <row r="36" spans="1:21">
      <c r="A36" s="30">
        <f t="array" ref="A36">'J09'!B7:H7</f>
        <v>0</v>
      </c>
      <c r="B36" s="30" t="str">
        <f>IF('J09'!I7="","",'J09'!I7)</f>
        <v/>
      </c>
      <c r="C36" s="30" t="str">
        <f>IF('J09'!J7="","",'J09'!J7)</f>
        <v/>
      </c>
      <c r="D36" s="30" t="str">
        <f>IF('J09'!K7="","",'J09'!K7)</f>
        <v/>
      </c>
      <c r="E36" s="30" t="s">
        <v>51</v>
      </c>
      <c r="F36" s="30" t="str">
        <f t="shared" si="0"/>
        <v/>
      </c>
      <c r="G36" s="30" t="str">
        <f t="shared" si="1"/>
        <v/>
      </c>
      <c r="H36" s="30" t="str">
        <f t="shared" si="2"/>
        <v/>
      </c>
      <c r="I36" s="30">
        <f t="shared" si="3"/>
        <v>0</v>
      </c>
      <c r="J36" s="30" t="str">
        <f t="shared" si="4"/>
        <v>J01</v>
      </c>
      <c r="K36" s="59"/>
      <c r="M36" s="30" t="str">
        <f t="shared" si="5"/>
        <v>0</v>
      </c>
      <c r="N36" s="30" t="str">
        <f t="shared" si="6"/>
        <v/>
      </c>
      <c r="O36" s="30" t="str">
        <f t="shared" si="7"/>
        <v/>
      </c>
      <c r="P36" s="30" t="str">
        <f t="shared" si="8"/>
        <v>J01</v>
      </c>
      <c r="Q36" s="30" t="str">
        <f>CLASSEMENT!A6&amp;CLASSEMENT!H1</f>
        <v>00</v>
      </c>
      <c r="R36" s="30" t="str">
        <f t="shared" si="9"/>
        <v>0</v>
      </c>
      <c r="S36" s="30" t="str">
        <f t="shared" si="10"/>
        <v/>
      </c>
      <c r="T36" s="30" t="str">
        <f t="shared" si="11"/>
        <v/>
      </c>
      <c r="U36" s="30" t="str">
        <f t="shared" si="12"/>
        <v>J09</v>
      </c>
    </row>
    <row r="37" spans="1:21">
      <c r="A37" s="29">
        <f t="array" ref="A37">'J10'!B4:H4</f>
        <v>0</v>
      </c>
      <c r="B37" s="29" t="str">
        <f>IF('J10'!I4="","",'J10'!I4)</f>
        <v/>
      </c>
      <c r="C37" s="29" t="str">
        <f>IF('J10'!J4="","",'J10'!J4)</f>
        <v/>
      </c>
      <c r="D37" s="29" t="str">
        <f>IF('J10'!K4="","",'J10'!K4)</f>
        <v/>
      </c>
      <c r="E37" s="29" t="s">
        <v>52</v>
      </c>
      <c r="F37" s="30" t="str">
        <f t="shared" si="0"/>
        <v/>
      </c>
      <c r="G37" s="30" t="str">
        <f t="shared" si="1"/>
        <v/>
      </c>
      <c r="H37" s="30" t="str">
        <f t="shared" si="2"/>
        <v/>
      </c>
      <c r="I37" s="30">
        <f t="shared" si="3"/>
        <v>0</v>
      </c>
      <c r="J37" s="30" t="str">
        <f t="shared" si="4"/>
        <v>J01</v>
      </c>
      <c r="K37" s="59">
        <v>10</v>
      </c>
      <c r="M37" s="30" t="str">
        <f t="shared" si="5"/>
        <v>0</v>
      </c>
      <c r="N37" s="30" t="str">
        <f t="shared" si="6"/>
        <v/>
      </c>
      <c r="O37" s="30" t="str">
        <f t="shared" si="7"/>
        <v/>
      </c>
      <c r="P37" s="30" t="str">
        <f t="shared" si="8"/>
        <v>J01</v>
      </c>
      <c r="Q37" s="30" t="str">
        <f>CLASSEMENT!A6&amp;CLASSEMENT!L1</f>
        <v>00</v>
      </c>
      <c r="R37" s="30" t="str">
        <f t="shared" si="9"/>
        <v>0</v>
      </c>
      <c r="S37" s="30" t="str">
        <f t="shared" si="10"/>
        <v/>
      </c>
      <c r="T37" s="30" t="str">
        <f t="shared" si="11"/>
        <v/>
      </c>
      <c r="U37" s="30" t="str">
        <f t="shared" si="12"/>
        <v>J10</v>
      </c>
    </row>
    <row r="38" spans="1:21">
      <c r="A38" s="29">
        <f t="array" ref="A38">'J10'!B5:H5</f>
        <v>0</v>
      </c>
      <c r="B38" s="29" t="str">
        <f>IF('J10'!I5="","",'J10'!I5)</f>
        <v/>
      </c>
      <c r="C38" s="29" t="str">
        <f>IF('J10'!J5="","",'J10'!J5)</f>
        <v/>
      </c>
      <c r="D38" s="29" t="str">
        <f>IF('J10'!K5="","",'J10'!K5)</f>
        <v/>
      </c>
      <c r="E38" s="29" t="s">
        <v>52</v>
      </c>
      <c r="F38" s="30" t="str">
        <f t="shared" si="0"/>
        <v/>
      </c>
      <c r="G38" s="30" t="str">
        <f t="shared" si="1"/>
        <v/>
      </c>
      <c r="H38" s="30" t="str">
        <f t="shared" si="2"/>
        <v/>
      </c>
      <c r="I38" s="30">
        <f t="shared" si="3"/>
        <v>0</v>
      </c>
      <c r="J38" s="30" t="str">
        <f t="shared" si="4"/>
        <v>J01</v>
      </c>
      <c r="K38" s="59"/>
      <c r="M38" s="30" t="str">
        <f t="shared" si="5"/>
        <v>0</v>
      </c>
      <c r="N38" s="30" t="str">
        <f t="shared" si="6"/>
        <v/>
      </c>
      <c r="O38" s="30" t="str">
        <f t="shared" si="7"/>
        <v/>
      </c>
      <c r="P38" s="30" t="str">
        <f t="shared" si="8"/>
        <v>J01</v>
      </c>
      <c r="Q38" s="30" t="str">
        <f>CLASSEMENT!A6&amp;CLASSEMENT!N1</f>
        <v>00</v>
      </c>
      <c r="R38" s="30" t="str">
        <f t="shared" si="9"/>
        <v>0</v>
      </c>
      <c r="S38" s="30" t="str">
        <f t="shared" si="10"/>
        <v/>
      </c>
      <c r="T38" s="30" t="str">
        <f t="shared" si="11"/>
        <v/>
      </c>
      <c r="U38" s="30" t="str">
        <f t="shared" si="12"/>
        <v>J10</v>
      </c>
    </row>
    <row r="39" spans="1:21">
      <c r="A39" s="29">
        <f t="array" ref="A39">'J10'!B6:H6</f>
        <v>0</v>
      </c>
      <c r="B39" s="29" t="str">
        <f>IF('J10'!I6="","",'J10'!I6)</f>
        <v/>
      </c>
      <c r="C39" s="29" t="str">
        <f>IF('J10'!J6="","",'J10'!J6)</f>
        <v/>
      </c>
      <c r="D39" s="29" t="str">
        <f>IF('J10'!K6="","",'J10'!K6)</f>
        <v/>
      </c>
      <c r="E39" s="29" t="s">
        <v>52</v>
      </c>
      <c r="F39" s="30" t="str">
        <f t="shared" si="0"/>
        <v/>
      </c>
      <c r="G39" s="30" t="str">
        <f t="shared" si="1"/>
        <v/>
      </c>
      <c r="H39" s="30" t="str">
        <f t="shared" si="2"/>
        <v/>
      </c>
      <c r="I39" s="30">
        <f t="shared" si="3"/>
        <v>0</v>
      </c>
      <c r="J39" s="30" t="str">
        <f t="shared" si="4"/>
        <v>J01</v>
      </c>
      <c r="K39" s="59"/>
      <c r="M39" s="30" t="str">
        <f t="shared" si="5"/>
        <v>0</v>
      </c>
      <c r="N39" s="30" t="str">
        <f t="shared" si="6"/>
        <v/>
      </c>
      <c r="O39" s="30" t="str">
        <f t="shared" si="7"/>
        <v/>
      </c>
      <c r="P39" s="30" t="str">
        <f t="shared" si="8"/>
        <v>J01</v>
      </c>
      <c r="Q39" s="30" t="str">
        <f>CLASSEMENT!A6&amp;CLASSEMENT!P1</f>
        <v>00</v>
      </c>
      <c r="R39" s="30" t="str">
        <f t="shared" si="9"/>
        <v>0</v>
      </c>
      <c r="S39" s="30" t="str">
        <f t="shared" si="10"/>
        <v/>
      </c>
      <c r="T39" s="30" t="str">
        <f t="shared" si="11"/>
        <v/>
      </c>
      <c r="U39" s="30" t="str">
        <f t="shared" si="12"/>
        <v>J10</v>
      </c>
    </row>
    <row r="40" spans="1:21">
      <c r="A40" s="29">
        <f t="array" ref="A40">'J10'!B7:H7</f>
        <v>0</v>
      </c>
      <c r="B40" s="29" t="str">
        <f>IF('J10'!I7="","",'J10'!I7)</f>
        <v/>
      </c>
      <c r="C40" s="29" t="str">
        <f>IF('J10'!J7="","",'J10'!J7)</f>
        <v/>
      </c>
      <c r="D40" s="29" t="str">
        <f>IF('J10'!K7="","",'J10'!K7)</f>
        <v/>
      </c>
      <c r="E40" s="29" t="s">
        <v>52</v>
      </c>
      <c r="F40" s="30" t="str">
        <f t="shared" si="0"/>
        <v/>
      </c>
      <c r="G40" s="30" t="str">
        <f t="shared" si="1"/>
        <v/>
      </c>
      <c r="H40" s="30" t="str">
        <f t="shared" si="2"/>
        <v/>
      </c>
      <c r="I40" s="30">
        <f t="shared" si="3"/>
        <v>0</v>
      </c>
      <c r="J40" s="30" t="str">
        <f t="shared" si="4"/>
        <v>J01</v>
      </c>
      <c r="K40" s="59"/>
      <c r="M40" s="30" t="str">
        <f t="shared" si="5"/>
        <v>0</v>
      </c>
      <c r="N40" s="30" t="str">
        <f t="shared" si="6"/>
        <v/>
      </c>
      <c r="O40" s="30" t="str">
        <f t="shared" si="7"/>
        <v/>
      </c>
      <c r="P40" s="30" t="str">
        <f t="shared" si="8"/>
        <v>J01</v>
      </c>
      <c r="Q40" s="30" t="str">
        <f>CLASSEMENT!A6&amp;CLASSEMENT!R1</f>
        <v>00</v>
      </c>
      <c r="R40" s="30" t="str">
        <f t="shared" si="9"/>
        <v>0</v>
      </c>
      <c r="S40" s="30" t="str">
        <f t="shared" si="10"/>
        <v/>
      </c>
      <c r="T40" s="30" t="str">
        <f t="shared" si="11"/>
        <v/>
      </c>
      <c r="U40" s="30" t="str">
        <f t="shared" si="12"/>
        <v>J10</v>
      </c>
    </row>
    <row r="41" spans="1:21">
      <c r="A41" s="30">
        <f t="array" ref="A41">'J11'!B4:H4</f>
        <v>0</v>
      </c>
      <c r="B41" s="30" t="str">
        <f>IF('J11'!I4="","",'J11'!I4)</f>
        <v/>
      </c>
      <c r="C41" s="30" t="str">
        <f>IF('J11'!J4="","",'J11'!J4)</f>
        <v/>
      </c>
      <c r="D41" s="30" t="str">
        <f>IF('J11'!K4="","",'J11'!K4)</f>
        <v/>
      </c>
      <c r="E41" s="30" t="s">
        <v>53</v>
      </c>
      <c r="F41" s="30" t="str">
        <f t="shared" si="0"/>
        <v/>
      </c>
      <c r="G41" s="30" t="str">
        <f t="shared" si="1"/>
        <v/>
      </c>
      <c r="H41" s="30" t="str">
        <f t="shared" si="2"/>
        <v/>
      </c>
      <c r="I41" s="30">
        <f t="shared" si="3"/>
        <v>0</v>
      </c>
      <c r="J41" s="30" t="str">
        <f t="shared" si="4"/>
        <v>J01</v>
      </c>
      <c r="K41" s="59">
        <v>11</v>
      </c>
      <c r="M41" s="30" t="str">
        <f t="shared" si="5"/>
        <v>0</v>
      </c>
      <c r="N41" s="30" t="str">
        <f t="shared" si="6"/>
        <v/>
      </c>
      <c r="O41" s="30" t="str">
        <f t="shared" si="7"/>
        <v/>
      </c>
      <c r="P41" s="30" t="str">
        <f t="shared" si="8"/>
        <v>J01</v>
      </c>
      <c r="Q41" s="32" t="str">
        <f>CLASSEMENT!A7&amp;CLASSEMENT!B1</f>
        <v>00</v>
      </c>
      <c r="R41" s="30" t="str">
        <f t="shared" si="9"/>
        <v>0</v>
      </c>
      <c r="S41" s="30" t="str">
        <f t="shared" si="10"/>
        <v/>
      </c>
      <c r="T41" s="30" t="str">
        <f t="shared" si="11"/>
        <v/>
      </c>
      <c r="U41" s="30" t="str">
        <f t="shared" si="12"/>
        <v>J11</v>
      </c>
    </row>
    <row r="42" spans="1:21">
      <c r="A42" s="30">
        <f t="array" ref="A42">'J11'!B5:H5</f>
        <v>0</v>
      </c>
      <c r="B42" s="30" t="str">
        <f>IF('J11'!I5="","",'J11'!I5)</f>
        <v/>
      </c>
      <c r="C42" s="30" t="str">
        <f>IF('J11'!J5="","",'J11'!J5)</f>
        <v/>
      </c>
      <c r="D42" s="30" t="str">
        <f>IF('J11'!K5="","",'J11'!K5)</f>
        <v/>
      </c>
      <c r="E42" s="30" t="s">
        <v>53</v>
      </c>
      <c r="F42" s="30" t="str">
        <f t="shared" si="0"/>
        <v/>
      </c>
      <c r="G42" s="30" t="str">
        <f t="shared" si="1"/>
        <v/>
      </c>
      <c r="H42" s="30" t="str">
        <f t="shared" si="2"/>
        <v/>
      </c>
      <c r="I42" s="30">
        <f t="shared" si="3"/>
        <v>0</v>
      </c>
      <c r="J42" s="30" t="str">
        <f t="shared" si="4"/>
        <v>J01</v>
      </c>
      <c r="K42" s="59"/>
      <c r="M42" s="30" t="str">
        <f t="shared" si="5"/>
        <v>0</v>
      </c>
      <c r="N42" s="30" t="str">
        <f t="shared" si="6"/>
        <v/>
      </c>
      <c r="O42" s="30" t="str">
        <f t="shared" si="7"/>
        <v/>
      </c>
      <c r="P42" s="30" t="str">
        <f t="shared" si="8"/>
        <v>J01</v>
      </c>
      <c r="Q42" s="32" t="str">
        <f>CLASSEMENT!A7&amp;CLASSEMENT!D1</f>
        <v>00</v>
      </c>
      <c r="R42" s="30" t="str">
        <f t="shared" si="9"/>
        <v>0</v>
      </c>
      <c r="S42" s="30" t="str">
        <f t="shared" si="10"/>
        <v/>
      </c>
      <c r="T42" s="30" t="str">
        <f t="shared" si="11"/>
        <v/>
      </c>
      <c r="U42" s="30" t="str">
        <f t="shared" si="12"/>
        <v>J11</v>
      </c>
    </row>
    <row r="43" spans="1:21">
      <c r="A43" s="30">
        <f t="array" ref="A43">'J11'!B6:H6</f>
        <v>0</v>
      </c>
      <c r="B43" s="30" t="str">
        <f>IF('J11'!I6="","",'J11'!I6)</f>
        <v/>
      </c>
      <c r="C43" s="30" t="str">
        <f>IF('J11'!J6="","",'J11'!J6)</f>
        <v/>
      </c>
      <c r="D43" s="30" t="str">
        <f>IF('J11'!K6="","",'J11'!K6)</f>
        <v/>
      </c>
      <c r="E43" s="30" t="s">
        <v>53</v>
      </c>
      <c r="F43" s="30" t="str">
        <f t="shared" si="0"/>
        <v/>
      </c>
      <c r="G43" s="30" t="str">
        <f t="shared" si="1"/>
        <v/>
      </c>
      <c r="H43" s="30" t="str">
        <f t="shared" si="2"/>
        <v/>
      </c>
      <c r="I43" s="30">
        <f t="shared" si="3"/>
        <v>0</v>
      </c>
      <c r="J43" s="30" t="str">
        <f t="shared" si="4"/>
        <v>J01</v>
      </c>
      <c r="K43" s="59"/>
      <c r="M43" s="30" t="str">
        <f t="shared" si="5"/>
        <v>0</v>
      </c>
      <c r="N43" s="30" t="str">
        <f t="shared" si="6"/>
        <v/>
      </c>
      <c r="O43" s="30" t="str">
        <f t="shared" si="7"/>
        <v/>
      </c>
      <c r="P43" s="30" t="str">
        <f t="shared" si="8"/>
        <v>J01</v>
      </c>
      <c r="Q43" s="32" t="str">
        <f>CLASSEMENT!A7&amp;CLASSEMENT!F1</f>
        <v>00</v>
      </c>
      <c r="R43" s="30" t="str">
        <f t="shared" si="9"/>
        <v>0</v>
      </c>
      <c r="S43" s="30" t="str">
        <f t="shared" si="10"/>
        <v/>
      </c>
      <c r="T43" s="30" t="str">
        <f t="shared" si="11"/>
        <v/>
      </c>
      <c r="U43" s="30" t="str">
        <f t="shared" si="12"/>
        <v>J11</v>
      </c>
    </row>
    <row r="44" spans="1:21">
      <c r="A44" s="30">
        <f t="array" ref="A44">'J11'!B7:H7</f>
        <v>0</v>
      </c>
      <c r="B44" s="30" t="str">
        <f>IF('J11'!I7="","",'J11'!I7)</f>
        <v/>
      </c>
      <c r="C44" s="30" t="str">
        <f>IF('J11'!J7="","",'J11'!J7)</f>
        <v/>
      </c>
      <c r="D44" s="30" t="str">
        <f>IF('J11'!K7="","",'J11'!K7)</f>
        <v/>
      </c>
      <c r="E44" s="30" t="s">
        <v>53</v>
      </c>
      <c r="F44" s="30" t="str">
        <f t="shared" si="0"/>
        <v/>
      </c>
      <c r="G44" s="30" t="str">
        <f t="shared" si="1"/>
        <v/>
      </c>
      <c r="H44" s="30" t="str">
        <f t="shared" si="2"/>
        <v/>
      </c>
      <c r="I44" s="30">
        <f t="shared" si="3"/>
        <v>0</v>
      </c>
      <c r="J44" s="30" t="str">
        <f t="shared" si="4"/>
        <v>J01</v>
      </c>
      <c r="K44" s="59"/>
      <c r="M44" s="30" t="str">
        <f t="shared" si="5"/>
        <v>0</v>
      </c>
      <c r="N44" s="30" t="str">
        <f t="shared" si="6"/>
        <v/>
      </c>
      <c r="O44" s="30" t="str">
        <f t="shared" si="7"/>
        <v/>
      </c>
      <c r="P44" s="30" t="str">
        <f t="shared" si="8"/>
        <v>J01</v>
      </c>
      <c r="Q44" s="32" t="str">
        <f>CLASSEMENT!A7&amp;CLASSEMENT!H1</f>
        <v>00</v>
      </c>
      <c r="R44" s="30" t="str">
        <f t="shared" si="9"/>
        <v>0</v>
      </c>
      <c r="S44" s="30" t="str">
        <f t="shared" si="10"/>
        <v/>
      </c>
      <c r="T44" s="30" t="str">
        <f t="shared" si="11"/>
        <v/>
      </c>
      <c r="U44" s="30" t="str">
        <f t="shared" si="12"/>
        <v>J11</v>
      </c>
    </row>
    <row r="45" spans="1:21">
      <c r="A45" s="29">
        <f t="array" ref="A45">'J12'!B4:H4</f>
        <v>0</v>
      </c>
      <c r="B45" s="29" t="str">
        <f>IF('J12'!I4="","",'J12'!I4)</f>
        <v/>
      </c>
      <c r="C45" s="29" t="str">
        <f>IF('J12'!J4="","",'J12'!J4)</f>
        <v/>
      </c>
      <c r="D45" s="29" t="str">
        <f>IF('J12'!K4="","",'J12'!K4)</f>
        <v/>
      </c>
      <c r="E45" s="29" t="s">
        <v>54</v>
      </c>
      <c r="F45" s="30" t="str">
        <f t="shared" si="0"/>
        <v/>
      </c>
      <c r="G45" s="30" t="str">
        <f t="shared" si="1"/>
        <v/>
      </c>
      <c r="H45" s="30" t="str">
        <f t="shared" si="2"/>
        <v/>
      </c>
      <c r="I45" s="30">
        <f t="shared" si="3"/>
        <v>0</v>
      </c>
      <c r="J45" s="30" t="str">
        <f t="shared" si="4"/>
        <v>J01</v>
      </c>
      <c r="K45" s="59">
        <v>12</v>
      </c>
      <c r="M45" s="30" t="str">
        <f t="shared" si="5"/>
        <v>0</v>
      </c>
      <c r="N45" s="30" t="str">
        <f t="shared" si="6"/>
        <v/>
      </c>
      <c r="O45" s="30" t="str">
        <f t="shared" si="7"/>
        <v/>
      </c>
      <c r="P45" s="30" t="str">
        <f t="shared" si="8"/>
        <v>J01</v>
      </c>
      <c r="Q45" s="32" t="str">
        <f>CLASSEMENT!A7&amp;CLASSEMENT!J1</f>
        <v>00</v>
      </c>
      <c r="R45" s="30" t="str">
        <f t="shared" si="9"/>
        <v>0</v>
      </c>
      <c r="S45" s="30" t="str">
        <f t="shared" si="10"/>
        <v/>
      </c>
      <c r="T45" s="30" t="str">
        <f t="shared" si="11"/>
        <v/>
      </c>
      <c r="U45" s="30" t="str">
        <f t="shared" si="12"/>
        <v>J12</v>
      </c>
    </row>
    <row r="46" spans="1:21">
      <c r="A46" s="29">
        <f t="array" ref="A46">'J12'!B5:H5</f>
        <v>0</v>
      </c>
      <c r="B46" s="29" t="str">
        <f>IF('J12'!I5="","",'J12'!I5)</f>
        <v/>
      </c>
      <c r="C46" s="29" t="str">
        <f>IF('J12'!J5="","",'J12'!J5)</f>
        <v/>
      </c>
      <c r="D46" s="29" t="str">
        <f>IF('J12'!K5="","",'J12'!K5)</f>
        <v/>
      </c>
      <c r="E46" s="29" t="s">
        <v>54</v>
      </c>
      <c r="F46" s="30" t="str">
        <f t="shared" si="0"/>
        <v/>
      </c>
      <c r="G46" s="30" t="str">
        <f t="shared" si="1"/>
        <v/>
      </c>
      <c r="H46" s="30" t="str">
        <f t="shared" si="2"/>
        <v/>
      </c>
      <c r="I46" s="30">
        <f t="shared" si="3"/>
        <v>0</v>
      </c>
      <c r="J46" s="30" t="str">
        <f t="shared" si="4"/>
        <v>J01</v>
      </c>
      <c r="K46" s="59"/>
      <c r="M46" s="30" t="str">
        <f t="shared" si="5"/>
        <v>0</v>
      </c>
      <c r="N46" s="30" t="str">
        <f t="shared" si="6"/>
        <v/>
      </c>
      <c r="O46" s="30" t="str">
        <f t="shared" si="7"/>
        <v/>
      </c>
      <c r="P46" s="30" t="str">
        <f t="shared" si="8"/>
        <v>J01</v>
      </c>
      <c r="Q46" s="32" t="str">
        <f>CLASSEMENT!A7&amp;CLASSEMENT!N1</f>
        <v>00</v>
      </c>
      <c r="R46" s="30" t="str">
        <f t="shared" si="9"/>
        <v>0</v>
      </c>
      <c r="S46" s="30" t="str">
        <f t="shared" si="10"/>
        <v/>
      </c>
      <c r="T46" s="30" t="str">
        <f t="shared" si="11"/>
        <v/>
      </c>
      <c r="U46" s="30" t="str">
        <f t="shared" si="12"/>
        <v>J12</v>
      </c>
    </row>
    <row r="47" spans="1:21">
      <c r="A47" s="29">
        <f t="array" ref="A47">'J12'!B6:H6</f>
        <v>0</v>
      </c>
      <c r="B47" s="29" t="str">
        <f>IF('J12'!I6="","",'J12'!I6)</f>
        <v/>
      </c>
      <c r="C47" s="29" t="str">
        <f>IF('J12'!J6="","",'J12'!J6)</f>
        <v/>
      </c>
      <c r="D47" s="29" t="str">
        <f>IF('J12'!K6="","",'J12'!K6)</f>
        <v/>
      </c>
      <c r="E47" s="29" t="s">
        <v>54</v>
      </c>
      <c r="F47" s="30" t="str">
        <f t="shared" si="0"/>
        <v/>
      </c>
      <c r="G47" s="30" t="str">
        <f t="shared" si="1"/>
        <v/>
      </c>
      <c r="H47" s="30" t="str">
        <f t="shared" si="2"/>
        <v/>
      </c>
      <c r="I47" s="30">
        <f t="shared" si="3"/>
        <v>0</v>
      </c>
      <c r="J47" s="30" t="str">
        <f t="shared" si="4"/>
        <v>J01</v>
      </c>
      <c r="K47" s="59"/>
      <c r="M47" s="30" t="str">
        <f t="shared" si="5"/>
        <v>0</v>
      </c>
      <c r="N47" s="30" t="str">
        <f t="shared" si="6"/>
        <v/>
      </c>
      <c r="O47" s="30" t="str">
        <f t="shared" si="7"/>
        <v/>
      </c>
      <c r="P47" s="30" t="str">
        <f t="shared" si="8"/>
        <v>J01</v>
      </c>
      <c r="Q47" s="32" t="str">
        <f>CLASSEMENT!A7&amp;CLASSEMENT!P1</f>
        <v>00</v>
      </c>
      <c r="R47" s="30" t="str">
        <f t="shared" si="9"/>
        <v>0</v>
      </c>
      <c r="S47" s="30" t="str">
        <f t="shared" si="10"/>
        <v/>
      </c>
      <c r="T47" s="30" t="str">
        <f t="shared" si="11"/>
        <v/>
      </c>
      <c r="U47" s="30" t="str">
        <f t="shared" si="12"/>
        <v>J12</v>
      </c>
    </row>
    <row r="48" spans="1:21">
      <c r="A48" s="29">
        <f t="array" ref="A48">'J12'!B7:H7</f>
        <v>0</v>
      </c>
      <c r="B48" s="29" t="str">
        <f>IF('J12'!I7="","",'J12'!I7)</f>
        <v/>
      </c>
      <c r="C48" s="29" t="str">
        <f>IF('J12'!J7="","",'J12'!J7)</f>
        <v/>
      </c>
      <c r="D48" s="29" t="str">
        <f>IF('J12'!K7="","",'J12'!K7)</f>
        <v/>
      </c>
      <c r="E48" s="29" t="s">
        <v>54</v>
      </c>
      <c r="F48" s="30" t="str">
        <f t="shared" si="0"/>
        <v/>
      </c>
      <c r="G48" s="30" t="str">
        <f t="shared" si="1"/>
        <v/>
      </c>
      <c r="H48" s="30" t="str">
        <f t="shared" si="2"/>
        <v/>
      </c>
      <c r="I48" s="30">
        <f t="shared" si="3"/>
        <v>0</v>
      </c>
      <c r="J48" s="30" t="str">
        <f t="shared" si="4"/>
        <v>J01</v>
      </c>
      <c r="K48" s="59"/>
      <c r="M48" s="30" t="str">
        <f t="shared" si="5"/>
        <v>0</v>
      </c>
      <c r="N48" s="30" t="str">
        <f t="shared" si="6"/>
        <v/>
      </c>
      <c r="O48" s="30" t="str">
        <f t="shared" si="7"/>
        <v/>
      </c>
      <c r="P48" s="30" t="str">
        <f t="shared" si="8"/>
        <v>J01</v>
      </c>
      <c r="Q48" s="32" t="str">
        <f>CLASSEMENT!A7&amp;CLASSEMENT!R1</f>
        <v>00</v>
      </c>
      <c r="R48" s="30" t="str">
        <f t="shared" si="9"/>
        <v>0</v>
      </c>
      <c r="S48" s="30" t="str">
        <f t="shared" si="10"/>
        <v/>
      </c>
      <c r="T48" s="30" t="str">
        <f t="shared" si="11"/>
        <v/>
      </c>
      <c r="U48" s="30" t="str">
        <f t="shared" si="12"/>
        <v>J12</v>
      </c>
    </row>
    <row r="49" spans="1:21">
      <c r="A49" s="30">
        <f t="array" ref="A49">'J13'!B4:H4</f>
        <v>0</v>
      </c>
      <c r="B49" s="30" t="str">
        <f>IF('J13'!I4="","",'J13'!I4)</f>
        <v/>
      </c>
      <c r="C49" s="30" t="str">
        <f>IF('J13'!J4="","",'J13'!J4)</f>
        <v/>
      </c>
      <c r="D49" s="30" t="str">
        <f>IF('J13'!K4="","",'J13'!K4)</f>
        <v/>
      </c>
      <c r="E49" s="30" t="s">
        <v>55</v>
      </c>
      <c r="F49" s="30" t="str">
        <f t="shared" si="0"/>
        <v/>
      </c>
      <c r="G49" s="30" t="str">
        <f t="shared" si="1"/>
        <v/>
      </c>
      <c r="H49" s="30" t="str">
        <f t="shared" si="2"/>
        <v/>
      </c>
      <c r="I49" s="30">
        <f t="shared" si="3"/>
        <v>0</v>
      </c>
      <c r="J49" s="30" t="str">
        <f t="shared" si="4"/>
        <v>J01</v>
      </c>
      <c r="K49" s="59">
        <v>13</v>
      </c>
      <c r="M49" s="30" t="str">
        <f t="shared" si="5"/>
        <v>0</v>
      </c>
      <c r="N49" s="30" t="str">
        <f t="shared" si="6"/>
        <v/>
      </c>
      <c r="O49" s="30" t="str">
        <f t="shared" si="7"/>
        <v/>
      </c>
      <c r="P49" s="30" t="str">
        <f t="shared" si="8"/>
        <v>J01</v>
      </c>
      <c r="Q49" s="30" t="str">
        <f>CLASSEMENT!A8&amp;CLASSEMENT!B1</f>
        <v>00</v>
      </c>
      <c r="R49" s="30" t="str">
        <f t="shared" si="9"/>
        <v>0</v>
      </c>
      <c r="S49" s="30" t="str">
        <f t="shared" si="10"/>
        <v/>
      </c>
      <c r="T49" s="30" t="str">
        <f t="shared" si="11"/>
        <v/>
      </c>
      <c r="U49" s="30" t="str">
        <f t="shared" si="12"/>
        <v>J13</v>
      </c>
    </row>
    <row r="50" spans="1:21">
      <c r="A50" s="30">
        <f t="array" ref="A50">'J13'!B5:H5</f>
        <v>0</v>
      </c>
      <c r="B50" s="30" t="str">
        <f>IF('J13'!I5="","",'J13'!I5)</f>
        <v/>
      </c>
      <c r="C50" s="30" t="str">
        <f>IF('J13'!J5="","",'J13'!J5)</f>
        <v/>
      </c>
      <c r="D50" s="30" t="str">
        <f>IF('J13'!K5="","",'J13'!K5)</f>
        <v/>
      </c>
      <c r="E50" s="30" t="s">
        <v>55</v>
      </c>
      <c r="F50" s="30" t="str">
        <f t="shared" si="0"/>
        <v/>
      </c>
      <c r="G50" s="30" t="str">
        <f t="shared" si="1"/>
        <v/>
      </c>
      <c r="H50" s="30" t="str">
        <f t="shared" si="2"/>
        <v/>
      </c>
      <c r="I50" s="30">
        <f t="shared" si="3"/>
        <v>0</v>
      </c>
      <c r="J50" s="30" t="str">
        <f t="shared" si="4"/>
        <v>J01</v>
      </c>
      <c r="K50" s="59"/>
      <c r="M50" s="30" t="str">
        <f t="shared" si="5"/>
        <v>0</v>
      </c>
      <c r="N50" s="30" t="str">
        <f t="shared" si="6"/>
        <v/>
      </c>
      <c r="O50" s="30" t="str">
        <f t="shared" si="7"/>
        <v/>
      </c>
      <c r="P50" s="30" t="str">
        <f t="shared" si="8"/>
        <v>J01</v>
      </c>
      <c r="Q50" s="30" t="str">
        <f>CLASSEMENT!A8&amp;CLASSEMENT!D1</f>
        <v>00</v>
      </c>
      <c r="R50" s="30" t="str">
        <f t="shared" si="9"/>
        <v>0</v>
      </c>
      <c r="S50" s="30" t="str">
        <f t="shared" si="10"/>
        <v/>
      </c>
      <c r="T50" s="30" t="str">
        <f t="shared" si="11"/>
        <v/>
      </c>
      <c r="U50" s="30" t="str">
        <f t="shared" si="12"/>
        <v>J13</v>
      </c>
    </row>
    <row r="51" spans="1:21">
      <c r="A51" s="30">
        <f t="array" ref="A51">'J13'!B6:H6</f>
        <v>0</v>
      </c>
      <c r="B51" s="30" t="str">
        <f>IF('J13'!I6="","",'J13'!I6)</f>
        <v/>
      </c>
      <c r="C51" s="30" t="str">
        <f>IF('J13'!J6="","",'J13'!J6)</f>
        <v/>
      </c>
      <c r="D51" s="30" t="str">
        <f>IF('J13'!K6="","",'J13'!K6)</f>
        <v/>
      </c>
      <c r="E51" s="30" t="s">
        <v>55</v>
      </c>
      <c r="F51" s="30" t="str">
        <f t="shared" si="0"/>
        <v/>
      </c>
      <c r="G51" s="30" t="str">
        <f t="shared" si="1"/>
        <v/>
      </c>
      <c r="H51" s="30" t="str">
        <f t="shared" si="2"/>
        <v/>
      </c>
      <c r="I51" s="30">
        <f t="shared" si="3"/>
        <v>0</v>
      </c>
      <c r="J51" s="30" t="str">
        <f t="shared" si="4"/>
        <v>J01</v>
      </c>
      <c r="K51" s="59"/>
      <c r="M51" s="30" t="str">
        <f t="shared" si="5"/>
        <v>0</v>
      </c>
      <c r="N51" s="30" t="str">
        <f t="shared" si="6"/>
        <v/>
      </c>
      <c r="O51" s="30" t="str">
        <f t="shared" si="7"/>
        <v/>
      </c>
      <c r="P51" s="30" t="str">
        <f t="shared" si="8"/>
        <v>J01</v>
      </c>
      <c r="Q51" s="30" t="str">
        <f>CLASSEMENT!A8&amp;CLASSEMENT!F1</f>
        <v>00</v>
      </c>
      <c r="R51" s="30" t="str">
        <f t="shared" si="9"/>
        <v>0</v>
      </c>
      <c r="S51" s="30" t="str">
        <f t="shared" si="10"/>
        <v/>
      </c>
      <c r="T51" s="30" t="str">
        <f t="shared" si="11"/>
        <v/>
      </c>
      <c r="U51" s="30" t="str">
        <f t="shared" si="12"/>
        <v>J13</v>
      </c>
    </row>
    <row r="52" spans="1:21">
      <c r="A52" s="30">
        <f t="array" ref="A52">'J13'!B7:H7</f>
        <v>0</v>
      </c>
      <c r="B52" s="30" t="str">
        <f>IF('J13'!I7="","",'J13'!I7)</f>
        <v/>
      </c>
      <c r="C52" s="30" t="str">
        <f>IF('J13'!J7="","",'J13'!J7)</f>
        <v/>
      </c>
      <c r="D52" s="30" t="str">
        <f>IF('J13'!K7="","",'J13'!K7)</f>
        <v/>
      </c>
      <c r="E52" s="30" t="s">
        <v>55</v>
      </c>
      <c r="F52" s="30" t="str">
        <f t="shared" si="0"/>
        <v/>
      </c>
      <c r="G52" s="30" t="str">
        <f t="shared" si="1"/>
        <v/>
      </c>
      <c r="H52" s="30" t="str">
        <f t="shared" si="2"/>
        <v/>
      </c>
      <c r="I52" s="30">
        <f t="shared" si="3"/>
        <v>0</v>
      </c>
      <c r="J52" s="30" t="str">
        <f t="shared" si="4"/>
        <v>J01</v>
      </c>
      <c r="K52" s="59"/>
      <c r="M52" s="30" t="str">
        <f t="shared" si="5"/>
        <v>0</v>
      </c>
      <c r="N52" s="30" t="str">
        <f t="shared" si="6"/>
        <v/>
      </c>
      <c r="O52" s="30" t="str">
        <f t="shared" si="7"/>
        <v/>
      </c>
      <c r="P52" s="30" t="str">
        <f t="shared" si="8"/>
        <v>J01</v>
      </c>
      <c r="Q52" s="30" t="str">
        <f>CLASSEMENT!A8&amp;CLASSEMENT!H1</f>
        <v>00</v>
      </c>
      <c r="R52" s="30" t="str">
        <f t="shared" si="9"/>
        <v>0</v>
      </c>
      <c r="S52" s="30" t="str">
        <f t="shared" si="10"/>
        <v/>
      </c>
      <c r="T52" s="30" t="str">
        <f t="shared" si="11"/>
        <v/>
      </c>
      <c r="U52" s="30" t="str">
        <f t="shared" si="12"/>
        <v>J13</v>
      </c>
    </row>
    <row r="53" spans="1:21">
      <c r="A53" s="29">
        <f t="array" ref="A53">'J14'!B4:H4</f>
        <v>0</v>
      </c>
      <c r="B53" s="29" t="str">
        <f>IF('J14'!I4="","",'J14'!I4)</f>
        <v/>
      </c>
      <c r="C53" s="29" t="str">
        <f>IF('J14'!J4="","",'J14'!J4)</f>
        <v/>
      </c>
      <c r="D53" s="29" t="str">
        <f>IF('J14'!K4="","",'J14'!K4)</f>
        <v/>
      </c>
      <c r="E53" s="29" t="s">
        <v>56</v>
      </c>
      <c r="F53" s="30" t="str">
        <f t="shared" si="0"/>
        <v/>
      </c>
      <c r="G53" s="30" t="str">
        <f t="shared" si="1"/>
        <v/>
      </c>
      <c r="H53" s="30" t="str">
        <f t="shared" si="2"/>
        <v/>
      </c>
      <c r="I53" s="30">
        <f t="shared" si="3"/>
        <v>0</v>
      </c>
      <c r="J53" s="30" t="str">
        <f t="shared" si="4"/>
        <v>J01</v>
      </c>
      <c r="K53" s="59">
        <v>14</v>
      </c>
      <c r="M53" s="30" t="str">
        <f t="shared" si="5"/>
        <v>0</v>
      </c>
      <c r="N53" s="30" t="str">
        <f t="shared" si="6"/>
        <v/>
      </c>
      <c r="O53" s="30" t="str">
        <f t="shared" si="7"/>
        <v/>
      </c>
      <c r="P53" s="30" t="str">
        <f t="shared" si="8"/>
        <v>J01</v>
      </c>
      <c r="Q53" s="30" t="str">
        <f>CLASSEMENT!A8&amp;CLASSEMENT!J1</f>
        <v>00</v>
      </c>
      <c r="R53" s="30" t="str">
        <f t="shared" si="9"/>
        <v>0</v>
      </c>
      <c r="S53" s="30" t="str">
        <f t="shared" si="10"/>
        <v/>
      </c>
      <c r="T53" s="30" t="str">
        <f t="shared" si="11"/>
        <v/>
      </c>
      <c r="U53" s="30" t="str">
        <f t="shared" si="12"/>
        <v>J14</v>
      </c>
    </row>
    <row r="54" spans="1:21">
      <c r="A54" s="29">
        <f t="array" ref="A54">'J14'!B5:H5</f>
        <v>0</v>
      </c>
      <c r="B54" s="29" t="str">
        <f>IF('J14'!I5="","",'J14'!I5)</f>
        <v/>
      </c>
      <c r="C54" s="29" t="str">
        <f>IF('J14'!J5="","",'J14'!J5)</f>
        <v/>
      </c>
      <c r="D54" s="29" t="str">
        <f>IF('J14'!K5="","",'J14'!K5)</f>
        <v/>
      </c>
      <c r="E54" s="29" t="s">
        <v>56</v>
      </c>
      <c r="F54" s="30" t="str">
        <f t="shared" si="0"/>
        <v/>
      </c>
      <c r="G54" s="30" t="str">
        <f t="shared" si="1"/>
        <v/>
      </c>
      <c r="H54" s="30" t="str">
        <f t="shared" si="2"/>
        <v/>
      </c>
      <c r="I54" s="30">
        <f t="shared" si="3"/>
        <v>0</v>
      </c>
      <c r="J54" s="30" t="str">
        <f t="shared" si="4"/>
        <v>J01</v>
      </c>
      <c r="K54" s="59"/>
      <c r="M54" s="30" t="str">
        <f t="shared" si="5"/>
        <v>0</v>
      </c>
      <c r="N54" s="30" t="str">
        <f t="shared" si="6"/>
        <v/>
      </c>
      <c r="O54" s="30" t="str">
        <f t="shared" si="7"/>
        <v/>
      </c>
      <c r="P54" s="30" t="str">
        <f t="shared" si="8"/>
        <v>J01</v>
      </c>
      <c r="Q54" s="30" t="str">
        <f>CLASSEMENT!A8&amp;CLASSEMENT!L1</f>
        <v>00</v>
      </c>
      <c r="R54" s="30" t="str">
        <f t="shared" si="9"/>
        <v>0</v>
      </c>
      <c r="S54" s="30" t="str">
        <f t="shared" si="10"/>
        <v/>
      </c>
      <c r="T54" s="30" t="str">
        <f t="shared" si="11"/>
        <v/>
      </c>
      <c r="U54" s="30" t="str">
        <f t="shared" si="12"/>
        <v>J14</v>
      </c>
    </row>
    <row r="55" spans="1:21">
      <c r="A55" s="29">
        <f t="array" ref="A55">'J14'!B6:H6</f>
        <v>0</v>
      </c>
      <c r="B55" s="29" t="str">
        <f>IF('J14'!I6="","",'J14'!I6)</f>
        <v/>
      </c>
      <c r="C55" s="29" t="str">
        <f>IF('J14'!J6="","",'J14'!J6)</f>
        <v/>
      </c>
      <c r="D55" s="29" t="str">
        <f>IF('J14'!K6="","",'J14'!K6)</f>
        <v/>
      </c>
      <c r="E55" s="29" t="s">
        <v>56</v>
      </c>
      <c r="F55" s="30" t="str">
        <f t="shared" si="0"/>
        <v/>
      </c>
      <c r="G55" s="30" t="str">
        <f t="shared" si="1"/>
        <v/>
      </c>
      <c r="H55" s="30" t="str">
        <f t="shared" si="2"/>
        <v/>
      </c>
      <c r="I55" s="30">
        <f t="shared" si="3"/>
        <v>0</v>
      </c>
      <c r="J55" s="30" t="str">
        <f t="shared" si="4"/>
        <v>J01</v>
      </c>
      <c r="K55" s="59"/>
      <c r="M55" s="30" t="str">
        <f t="shared" si="5"/>
        <v>0</v>
      </c>
      <c r="N55" s="30" t="str">
        <f t="shared" si="6"/>
        <v/>
      </c>
      <c r="O55" s="30" t="str">
        <f t="shared" si="7"/>
        <v/>
      </c>
      <c r="P55" s="30" t="str">
        <f t="shared" si="8"/>
        <v>J01</v>
      </c>
      <c r="Q55" s="30" t="str">
        <f>CLASSEMENT!A8&amp;CLASSEMENT!P1</f>
        <v>00</v>
      </c>
      <c r="R55" s="30" t="str">
        <f t="shared" si="9"/>
        <v>0</v>
      </c>
      <c r="S55" s="30" t="str">
        <f t="shared" si="10"/>
        <v/>
      </c>
      <c r="T55" s="30" t="str">
        <f t="shared" si="11"/>
        <v/>
      </c>
      <c r="U55" s="30" t="str">
        <f t="shared" si="12"/>
        <v>J14</v>
      </c>
    </row>
    <row r="56" spans="1:21">
      <c r="A56" s="29">
        <f t="array" ref="A56">'J14'!B7:H7</f>
        <v>0</v>
      </c>
      <c r="B56" s="29" t="str">
        <f>IF('J14'!I7="","",'J14'!I7)</f>
        <v/>
      </c>
      <c r="C56" s="29" t="str">
        <f>IF('J14'!J7="","",'J14'!J7)</f>
        <v/>
      </c>
      <c r="D56" s="29" t="str">
        <f>IF('J14'!K7="","",'J14'!K7)</f>
        <v/>
      </c>
      <c r="E56" s="29" t="s">
        <v>56</v>
      </c>
      <c r="F56" s="30" t="str">
        <f t="shared" si="0"/>
        <v/>
      </c>
      <c r="G56" s="30" t="str">
        <f t="shared" si="1"/>
        <v/>
      </c>
      <c r="H56" s="30" t="str">
        <f t="shared" si="2"/>
        <v/>
      </c>
      <c r="I56" s="30">
        <f t="shared" si="3"/>
        <v>0</v>
      </c>
      <c r="J56" s="30" t="str">
        <f t="shared" si="4"/>
        <v>J01</v>
      </c>
      <c r="K56" s="59"/>
      <c r="M56" s="30" t="str">
        <f t="shared" si="5"/>
        <v>0</v>
      </c>
      <c r="N56" s="30" t="str">
        <f t="shared" si="6"/>
        <v/>
      </c>
      <c r="O56" s="30" t="str">
        <f t="shared" si="7"/>
        <v/>
      </c>
      <c r="P56" s="30" t="str">
        <f t="shared" si="8"/>
        <v>J01</v>
      </c>
      <c r="Q56" s="30" t="str">
        <f>CLASSEMENT!A8&amp;CLASSEMENT!R1</f>
        <v>00</v>
      </c>
      <c r="R56" s="30" t="str">
        <f t="shared" si="9"/>
        <v>0</v>
      </c>
      <c r="S56" s="30" t="str">
        <f t="shared" si="10"/>
        <v/>
      </c>
      <c r="T56" s="30" t="str">
        <f t="shared" si="11"/>
        <v/>
      </c>
      <c r="U56" s="30" t="str">
        <f t="shared" si="12"/>
        <v>J14</v>
      </c>
    </row>
    <row r="57" spans="1:21">
      <c r="A57" s="30">
        <f t="array" ref="A57">'J15'!B4:H4</f>
        <v>0</v>
      </c>
      <c r="B57" s="30" t="str">
        <f>IF('J15'!I4="","",'J15'!I4)</f>
        <v/>
      </c>
      <c r="C57" s="30" t="str">
        <f>IF('J15'!J4="","",'J15'!J4)</f>
        <v/>
      </c>
      <c r="D57" s="30" t="str">
        <f>IF('J15'!K4="","",'J15'!K4)</f>
        <v/>
      </c>
      <c r="E57" s="30" t="s">
        <v>57</v>
      </c>
      <c r="F57" s="30" t="str">
        <f t="shared" si="0"/>
        <v/>
      </c>
      <c r="G57" s="30" t="str">
        <f t="shared" si="1"/>
        <v/>
      </c>
      <c r="H57" s="30" t="str">
        <f t="shared" si="2"/>
        <v/>
      </c>
      <c r="I57" s="30">
        <f t="shared" si="3"/>
        <v>0</v>
      </c>
      <c r="J57" s="30" t="str">
        <f t="shared" si="4"/>
        <v>J01</v>
      </c>
      <c r="K57" s="59">
        <v>15</v>
      </c>
      <c r="M57" s="30" t="str">
        <f t="shared" si="5"/>
        <v>0</v>
      </c>
      <c r="N57" s="30" t="str">
        <f t="shared" si="6"/>
        <v/>
      </c>
      <c r="O57" s="30" t="str">
        <f t="shared" si="7"/>
        <v/>
      </c>
      <c r="P57" s="30" t="str">
        <f t="shared" si="8"/>
        <v>J01</v>
      </c>
      <c r="Q57" s="32" t="str">
        <f>CLASSEMENT!A9&amp;CLASSEMENT!B1</f>
        <v>00</v>
      </c>
      <c r="R57" s="30" t="str">
        <f t="shared" si="9"/>
        <v>0</v>
      </c>
      <c r="S57" s="30" t="str">
        <f t="shared" si="10"/>
        <v/>
      </c>
      <c r="T57" s="30" t="str">
        <f t="shared" si="11"/>
        <v/>
      </c>
      <c r="U57" s="30" t="str">
        <f t="shared" si="12"/>
        <v>J15</v>
      </c>
    </row>
    <row r="58" spans="1:21">
      <c r="A58" s="30">
        <f t="array" ref="A58">'J15'!B5:H5</f>
        <v>0</v>
      </c>
      <c r="B58" s="30" t="str">
        <f>IF('J15'!I5="","",'J15'!I5)</f>
        <v/>
      </c>
      <c r="C58" s="30" t="str">
        <f>IF('J15'!J5="","",'J15'!J5)</f>
        <v/>
      </c>
      <c r="D58" s="30" t="str">
        <f>IF('J15'!K5="","",'J15'!K5)</f>
        <v/>
      </c>
      <c r="E58" s="30" t="s">
        <v>57</v>
      </c>
      <c r="F58" s="30" t="str">
        <f t="shared" si="0"/>
        <v/>
      </c>
      <c r="G58" s="30" t="str">
        <f t="shared" si="1"/>
        <v/>
      </c>
      <c r="H58" s="30" t="str">
        <f t="shared" si="2"/>
        <v/>
      </c>
      <c r="I58" s="30">
        <f t="shared" si="3"/>
        <v>0</v>
      </c>
      <c r="J58" s="30" t="str">
        <f t="shared" si="4"/>
        <v>J01</v>
      </c>
      <c r="K58" s="59"/>
      <c r="M58" s="30" t="str">
        <f t="shared" si="5"/>
        <v>0</v>
      </c>
      <c r="N58" s="30" t="str">
        <f t="shared" si="6"/>
        <v/>
      </c>
      <c r="O58" s="30" t="str">
        <f t="shared" si="7"/>
        <v/>
      </c>
      <c r="P58" s="30" t="str">
        <f t="shared" si="8"/>
        <v>J01</v>
      </c>
      <c r="Q58" s="32" t="str">
        <f>CLASSEMENT!A9&amp;CLASSEMENT!D1</f>
        <v>00</v>
      </c>
      <c r="R58" s="30" t="str">
        <f t="shared" si="9"/>
        <v>0</v>
      </c>
      <c r="S58" s="30" t="str">
        <f t="shared" si="10"/>
        <v/>
      </c>
      <c r="T58" s="30" t="str">
        <f t="shared" si="11"/>
        <v/>
      </c>
      <c r="U58" s="30" t="str">
        <f t="shared" si="12"/>
        <v>J15</v>
      </c>
    </row>
    <row r="59" spans="1:21">
      <c r="A59" s="30">
        <f t="array" ref="A59">'J15'!B6:H6</f>
        <v>0</v>
      </c>
      <c r="B59" s="30" t="str">
        <f>IF('J15'!I6="","",'J15'!I6)</f>
        <v/>
      </c>
      <c r="C59" s="30" t="str">
        <f>IF('J15'!J6="","",'J15'!J6)</f>
        <v/>
      </c>
      <c r="D59" s="30" t="str">
        <f>IF('J15'!K6="","",'J15'!K6)</f>
        <v/>
      </c>
      <c r="E59" s="30" t="s">
        <v>57</v>
      </c>
      <c r="F59" s="30" t="str">
        <f t="shared" si="0"/>
        <v/>
      </c>
      <c r="G59" s="30" t="str">
        <f t="shared" si="1"/>
        <v/>
      </c>
      <c r="H59" s="30" t="str">
        <f t="shared" si="2"/>
        <v/>
      </c>
      <c r="I59" s="30">
        <f t="shared" si="3"/>
        <v>0</v>
      </c>
      <c r="J59" s="30" t="str">
        <f t="shared" si="4"/>
        <v>J01</v>
      </c>
      <c r="K59" s="59"/>
      <c r="M59" s="30" t="str">
        <f t="shared" si="5"/>
        <v>0</v>
      </c>
      <c r="N59" s="30" t="str">
        <f t="shared" si="6"/>
        <v/>
      </c>
      <c r="O59" s="30" t="str">
        <f t="shared" si="7"/>
        <v/>
      </c>
      <c r="P59" s="30" t="str">
        <f t="shared" si="8"/>
        <v>J01</v>
      </c>
      <c r="Q59" s="32" t="str">
        <f>CLASSEMENT!A9&amp;CLASSEMENT!F1</f>
        <v>00</v>
      </c>
      <c r="R59" s="30" t="str">
        <f t="shared" si="9"/>
        <v>0</v>
      </c>
      <c r="S59" s="30" t="str">
        <f t="shared" si="10"/>
        <v/>
      </c>
      <c r="T59" s="30" t="str">
        <f t="shared" si="11"/>
        <v/>
      </c>
      <c r="U59" s="30" t="str">
        <f t="shared" si="12"/>
        <v>J15</v>
      </c>
    </row>
    <row r="60" spans="1:21">
      <c r="A60" s="30">
        <f t="array" ref="A60">'J15'!B7:H7</f>
        <v>0</v>
      </c>
      <c r="B60" s="30" t="str">
        <f>IF('J15'!I7="","",'J15'!I7)</f>
        <v/>
      </c>
      <c r="C60" s="30" t="str">
        <f>IF('J15'!J7="","",'J15'!J7)</f>
        <v/>
      </c>
      <c r="D60" s="30" t="str">
        <f>IF('J15'!K7="","",'J15'!K7)</f>
        <v/>
      </c>
      <c r="E60" s="30" t="s">
        <v>57</v>
      </c>
      <c r="F60" s="30" t="str">
        <f t="shared" si="0"/>
        <v/>
      </c>
      <c r="G60" s="30" t="str">
        <f t="shared" si="1"/>
        <v/>
      </c>
      <c r="H60" s="30" t="str">
        <f t="shared" si="2"/>
        <v/>
      </c>
      <c r="I60" s="30">
        <f t="shared" si="3"/>
        <v>0</v>
      </c>
      <c r="J60" s="30" t="str">
        <f t="shared" si="4"/>
        <v>J01</v>
      </c>
      <c r="K60" s="59"/>
      <c r="M60" s="30" t="str">
        <f t="shared" si="5"/>
        <v>0</v>
      </c>
      <c r="N60" s="30" t="str">
        <f t="shared" si="6"/>
        <v/>
      </c>
      <c r="O60" s="30" t="str">
        <f t="shared" si="7"/>
        <v/>
      </c>
      <c r="P60" s="30" t="str">
        <f t="shared" si="8"/>
        <v>J01</v>
      </c>
      <c r="Q60" s="32" t="str">
        <f>CLASSEMENT!A9&amp;CLASSEMENT!H1</f>
        <v>00</v>
      </c>
      <c r="R60" s="30" t="str">
        <f t="shared" si="9"/>
        <v>0</v>
      </c>
      <c r="S60" s="30" t="str">
        <f t="shared" si="10"/>
        <v/>
      </c>
      <c r="T60" s="30" t="str">
        <f t="shared" si="11"/>
        <v/>
      </c>
      <c r="U60" s="30" t="str">
        <f t="shared" si="12"/>
        <v>J15</v>
      </c>
    </row>
    <row r="61" spans="1:21">
      <c r="A61" s="29">
        <f t="array" ref="A61">'J16'!B4:H4</f>
        <v>0</v>
      </c>
      <c r="B61" s="29" t="str">
        <f>IF('J16'!I4="","",'J16'!I4)</f>
        <v/>
      </c>
      <c r="C61" s="29" t="str">
        <f>IF('J16'!J4="","",'J16'!J4)</f>
        <v/>
      </c>
      <c r="D61" s="29" t="str">
        <f>IF('J16'!K4="","",'J16'!K4)</f>
        <v/>
      </c>
      <c r="E61" s="29" t="s">
        <v>58</v>
      </c>
      <c r="F61" s="30" t="str">
        <f t="shared" si="0"/>
        <v/>
      </c>
      <c r="G61" s="30" t="str">
        <f t="shared" si="1"/>
        <v/>
      </c>
      <c r="H61" s="30" t="str">
        <f t="shared" si="2"/>
        <v/>
      </c>
      <c r="I61" s="30">
        <f t="shared" si="3"/>
        <v>0</v>
      </c>
      <c r="J61" s="30" t="str">
        <f t="shared" si="4"/>
        <v>J01</v>
      </c>
      <c r="K61" s="59">
        <v>16</v>
      </c>
      <c r="M61" s="30" t="str">
        <f t="shared" si="5"/>
        <v>0</v>
      </c>
      <c r="N61" s="30" t="str">
        <f t="shared" si="6"/>
        <v/>
      </c>
      <c r="O61" s="30" t="str">
        <f t="shared" si="7"/>
        <v/>
      </c>
      <c r="P61" s="30" t="str">
        <f t="shared" si="8"/>
        <v>J01</v>
      </c>
      <c r="Q61" s="32" t="str">
        <f>CLASSEMENT!A9&amp;CLASSEMENT!J1</f>
        <v>00</v>
      </c>
      <c r="R61" s="30" t="str">
        <f t="shared" si="9"/>
        <v>0</v>
      </c>
      <c r="S61" s="30" t="str">
        <f t="shared" si="10"/>
        <v/>
      </c>
      <c r="T61" s="30" t="str">
        <f t="shared" si="11"/>
        <v/>
      </c>
      <c r="U61" s="30" t="str">
        <f t="shared" si="12"/>
        <v>J16</v>
      </c>
    </row>
    <row r="62" spans="1:21">
      <c r="A62" s="29">
        <f t="array" ref="A62">'J16'!B5:H5</f>
        <v>0</v>
      </c>
      <c r="B62" s="29" t="str">
        <f>IF('J16'!I5="","",'J16'!I5)</f>
        <v/>
      </c>
      <c r="C62" s="29" t="str">
        <f>IF('J16'!J5="","",'J16'!J5)</f>
        <v/>
      </c>
      <c r="D62" s="29" t="str">
        <f>IF('J16'!K5="","",'J16'!K5)</f>
        <v/>
      </c>
      <c r="E62" s="29" t="s">
        <v>58</v>
      </c>
      <c r="F62" s="30" t="str">
        <f t="shared" si="0"/>
        <v/>
      </c>
      <c r="G62" s="30" t="str">
        <f t="shared" si="1"/>
        <v/>
      </c>
      <c r="H62" s="30" t="str">
        <f t="shared" si="2"/>
        <v/>
      </c>
      <c r="I62" s="30">
        <f t="shared" si="3"/>
        <v>0</v>
      </c>
      <c r="J62" s="30" t="str">
        <f t="shared" si="4"/>
        <v>J01</v>
      </c>
      <c r="K62" s="59"/>
      <c r="M62" s="30" t="str">
        <f t="shared" si="5"/>
        <v>0</v>
      </c>
      <c r="N62" s="30" t="str">
        <f t="shared" si="6"/>
        <v/>
      </c>
      <c r="O62" s="30" t="str">
        <f t="shared" si="7"/>
        <v/>
      </c>
      <c r="P62" s="30" t="str">
        <f t="shared" si="8"/>
        <v>J01</v>
      </c>
      <c r="Q62" s="32" t="str">
        <f>CLASSEMENT!A9&amp;CLASSEMENT!L1</f>
        <v>00</v>
      </c>
      <c r="R62" s="30" t="str">
        <f t="shared" si="9"/>
        <v>0</v>
      </c>
      <c r="S62" s="30" t="str">
        <f t="shared" si="10"/>
        <v/>
      </c>
      <c r="T62" s="30" t="str">
        <f t="shared" si="11"/>
        <v/>
      </c>
      <c r="U62" s="30" t="str">
        <f t="shared" si="12"/>
        <v>J16</v>
      </c>
    </row>
    <row r="63" spans="1:21">
      <c r="A63" s="29">
        <f t="array" ref="A63">'J16'!B6:H6</f>
        <v>0</v>
      </c>
      <c r="B63" s="29" t="str">
        <f>IF('J16'!I6="","",'J16'!I6)</f>
        <v/>
      </c>
      <c r="C63" s="29" t="str">
        <f>IF('J16'!J6="","",'J16'!J6)</f>
        <v/>
      </c>
      <c r="D63" s="29" t="str">
        <f>IF('J16'!K6="","",'J16'!K6)</f>
        <v/>
      </c>
      <c r="E63" s="29" t="s">
        <v>58</v>
      </c>
      <c r="F63" s="30" t="str">
        <f t="shared" si="0"/>
        <v/>
      </c>
      <c r="G63" s="30" t="str">
        <f t="shared" si="1"/>
        <v/>
      </c>
      <c r="H63" s="30" t="str">
        <f t="shared" si="2"/>
        <v/>
      </c>
      <c r="I63" s="30">
        <f t="shared" si="3"/>
        <v>0</v>
      </c>
      <c r="J63" s="30" t="str">
        <f t="shared" si="4"/>
        <v>J01</v>
      </c>
      <c r="K63" s="59"/>
      <c r="M63" s="30" t="str">
        <f t="shared" si="5"/>
        <v>0</v>
      </c>
      <c r="N63" s="30" t="str">
        <f t="shared" si="6"/>
        <v/>
      </c>
      <c r="O63" s="30" t="str">
        <f t="shared" si="7"/>
        <v/>
      </c>
      <c r="P63" s="30" t="str">
        <f t="shared" si="8"/>
        <v>J01</v>
      </c>
      <c r="Q63" s="32" t="str">
        <f>CLASSEMENT!A9&amp;CLASSEMENT!N1</f>
        <v>00</v>
      </c>
      <c r="R63" s="30" t="str">
        <f t="shared" si="9"/>
        <v>0</v>
      </c>
      <c r="S63" s="30" t="str">
        <f t="shared" si="10"/>
        <v/>
      </c>
      <c r="T63" s="30" t="str">
        <f t="shared" si="11"/>
        <v/>
      </c>
      <c r="U63" s="30" t="str">
        <f t="shared" si="12"/>
        <v>J16</v>
      </c>
    </row>
    <row r="64" spans="1:21">
      <c r="A64" s="29">
        <f t="array" ref="A64">'J16'!B7:H7</f>
        <v>0</v>
      </c>
      <c r="B64" s="29" t="str">
        <f>IF('J16'!I7="","",'J16'!I7)</f>
        <v/>
      </c>
      <c r="C64" s="29" t="str">
        <f>IF('J16'!J7="","",'J16'!J7)</f>
        <v/>
      </c>
      <c r="D64" s="29" t="str">
        <f>IF('J16'!K7="","",'J16'!K7)</f>
        <v/>
      </c>
      <c r="E64" s="29" t="s">
        <v>58</v>
      </c>
      <c r="F64" s="30" t="str">
        <f t="shared" si="0"/>
        <v/>
      </c>
      <c r="G64" s="30" t="str">
        <f t="shared" si="1"/>
        <v/>
      </c>
      <c r="H64" s="30" t="str">
        <f t="shared" si="2"/>
        <v/>
      </c>
      <c r="I64" s="30">
        <f t="shared" si="3"/>
        <v>0</v>
      </c>
      <c r="J64" s="30" t="str">
        <f t="shared" si="4"/>
        <v>J01</v>
      </c>
      <c r="K64" s="59"/>
      <c r="M64" s="30" t="str">
        <f t="shared" si="5"/>
        <v>0</v>
      </c>
      <c r="N64" s="30" t="str">
        <f t="shared" si="6"/>
        <v/>
      </c>
      <c r="O64" s="30" t="str">
        <f t="shared" si="7"/>
        <v/>
      </c>
      <c r="P64" s="30" t="str">
        <f t="shared" si="8"/>
        <v>J01</v>
      </c>
      <c r="Q64" s="32" t="str">
        <f>CLASSEMENT!A9&amp;CLASSEMENT!R1</f>
        <v>00</v>
      </c>
      <c r="R64" s="30" t="str">
        <f t="shared" si="9"/>
        <v>0</v>
      </c>
      <c r="S64" s="30" t="str">
        <f t="shared" si="10"/>
        <v/>
      </c>
      <c r="T64" s="30" t="str">
        <f t="shared" si="11"/>
        <v/>
      </c>
      <c r="U64" s="30" t="str">
        <f t="shared" si="12"/>
        <v>J16</v>
      </c>
    </row>
    <row r="65" spans="1:21">
      <c r="A65" s="30">
        <f t="array" ref="A65">'J17'!B4:H4</f>
        <v>0</v>
      </c>
      <c r="B65" s="30" t="str">
        <f>IF('J17'!I4="","",'J17'!I4)</f>
        <v/>
      </c>
      <c r="C65" s="30" t="str">
        <f>IF('J17'!J4="","",'J17'!J4)</f>
        <v/>
      </c>
      <c r="D65" s="30" t="str">
        <f>IF('J17'!K4="","",'J17'!K4)</f>
        <v/>
      </c>
      <c r="E65" s="30" t="s">
        <v>59</v>
      </c>
      <c r="F65" s="30" t="str">
        <f t="shared" si="0"/>
        <v/>
      </c>
      <c r="G65" s="30" t="str">
        <f t="shared" si="1"/>
        <v/>
      </c>
      <c r="H65" s="30" t="str">
        <f t="shared" si="2"/>
        <v/>
      </c>
      <c r="I65" s="30">
        <f t="shared" si="3"/>
        <v>0</v>
      </c>
      <c r="J65" s="30" t="str">
        <f t="shared" si="4"/>
        <v>J01</v>
      </c>
      <c r="K65" s="59">
        <v>17</v>
      </c>
      <c r="M65" s="30" t="str">
        <f t="shared" si="5"/>
        <v>0</v>
      </c>
      <c r="N65" s="30" t="str">
        <f t="shared" si="6"/>
        <v/>
      </c>
      <c r="O65" s="30" t="str">
        <f t="shared" si="7"/>
        <v/>
      </c>
      <c r="P65" s="30" t="str">
        <f t="shared" si="8"/>
        <v>J01</v>
      </c>
      <c r="Q65" s="30" t="str">
        <f>CLASSEMENT!A10&amp;CLASSEMENT!B1</f>
        <v>00</v>
      </c>
      <c r="R65" s="30" t="str">
        <f t="shared" si="9"/>
        <v>0</v>
      </c>
      <c r="S65" s="30" t="str">
        <f t="shared" si="10"/>
        <v/>
      </c>
      <c r="T65" s="30" t="str">
        <f t="shared" si="11"/>
        <v/>
      </c>
      <c r="U65" s="30" t="str">
        <f t="shared" si="12"/>
        <v>J17</v>
      </c>
    </row>
    <row r="66" spans="1:21">
      <c r="A66" s="30">
        <f t="array" ref="A66">'J17'!B5:H5</f>
        <v>0</v>
      </c>
      <c r="B66" s="30" t="str">
        <f>IF('J17'!I5="","",'J17'!I5)</f>
        <v/>
      </c>
      <c r="C66" s="30" t="str">
        <f>IF('J17'!J5="","",'J17'!J5)</f>
        <v/>
      </c>
      <c r="D66" s="30" t="str">
        <f>IF('J17'!K5="","",'J17'!K5)</f>
        <v/>
      </c>
      <c r="E66" s="30" t="s">
        <v>59</v>
      </c>
      <c r="F66" s="30" t="str">
        <f t="shared" ref="F66:F72" si="13">D66</f>
        <v/>
      </c>
      <c r="G66" s="30" t="str">
        <f t="shared" ref="G66:G72" si="14">N66</f>
        <v/>
      </c>
      <c r="H66" s="30" t="str">
        <f t="shared" ref="H66:H72" si="15">O66</f>
        <v/>
      </c>
      <c r="I66" s="30">
        <f t="shared" ref="I66:I72" si="16">A66</f>
        <v>0</v>
      </c>
      <c r="J66" s="30" t="str">
        <f t="shared" ref="J66:J72" si="17">P66</f>
        <v>J01</v>
      </c>
      <c r="K66" s="59"/>
      <c r="M66" s="30" t="str">
        <f t="shared" ref="M66:M72" si="18">F66&amp;I66</f>
        <v>0</v>
      </c>
      <c r="N66" s="30" t="str">
        <f t="shared" ref="N66:N72" si="19">VLOOKUP(M66,$R$1:$U$72,2,0)</f>
        <v/>
      </c>
      <c r="O66" s="30" t="str">
        <f t="shared" ref="O66:O72" si="20">VLOOKUP(M66,$R$1:$U$72,3,0)</f>
        <v/>
      </c>
      <c r="P66" s="30" t="str">
        <f t="shared" ref="P66:P72" si="21">VLOOKUP(M66,$R$1:$U$72,4,0)</f>
        <v>J01</v>
      </c>
      <c r="Q66" s="30" t="str">
        <f>CLASSEMENT!A10&amp;CLASSEMENT!D1</f>
        <v>00</v>
      </c>
      <c r="R66" s="30" t="str">
        <f t="shared" ref="R66:R72" si="22">A66&amp;D66</f>
        <v>0</v>
      </c>
      <c r="S66" s="30" t="str">
        <f t="shared" ref="S66:S72" si="23">B66</f>
        <v/>
      </c>
      <c r="T66" s="30" t="str">
        <f t="shared" ref="T66:T72" si="24">C66</f>
        <v/>
      </c>
      <c r="U66" s="30" t="str">
        <f t="shared" ref="U66:U72" si="25">E66</f>
        <v>J17</v>
      </c>
    </row>
    <row r="67" spans="1:21">
      <c r="A67" s="30">
        <f t="array" ref="A67">'J17'!B6:H6</f>
        <v>0</v>
      </c>
      <c r="B67" s="30" t="str">
        <f>IF('J17'!I6="","",'J17'!I6)</f>
        <v/>
      </c>
      <c r="C67" s="30" t="str">
        <f>IF('J17'!J6="","",'J17'!J6)</f>
        <v/>
      </c>
      <c r="D67" s="30" t="str">
        <f>IF('J17'!K6="","",'J17'!K6)</f>
        <v/>
      </c>
      <c r="E67" s="30" t="s">
        <v>59</v>
      </c>
      <c r="F67" s="30" t="str">
        <f t="shared" si="13"/>
        <v/>
      </c>
      <c r="G67" s="30" t="str">
        <f t="shared" si="14"/>
        <v/>
      </c>
      <c r="H67" s="30" t="str">
        <f t="shared" si="15"/>
        <v/>
      </c>
      <c r="I67" s="30">
        <f t="shared" si="16"/>
        <v>0</v>
      </c>
      <c r="J67" s="30" t="str">
        <f t="shared" si="17"/>
        <v>J01</v>
      </c>
      <c r="K67" s="59"/>
      <c r="M67" s="30" t="str">
        <f t="shared" si="18"/>
        <v>0</v>
      </c>
      <c r="N67" s="30" t="str">
        <f t="shared" si="19"/>
        <v/>
      </c>
      <c r="O67" s="30" t="str">
        <f t="shared" si="20"/>
        <v/>
      </c>
      <c r="P67" s="30" t="str">
        <f t="shared" si="21"/>
        <v>J01</v>
      </c>
      <c r="Q67" s="30" t="str">
        <f>CLASSEMENT!A10&amp;CLASSEMENT!F1</f>
        <v>00</v>
      </c>
      <c r="R67" s="30" t="str">
        <f t="shared" si="22"/>
        <v>0</v>
      </c>
      <c r="S67" s="30" t="str">
        <f t="shared" si="23"/>
        <v/>
      </c>
      <c r="T67" s="30" t="str">
        <f t="shared" si="24"/>
        <v/>
      </c>
      <c r="U67" s="30" t="str">
        <f t="shared" si="25"/>
        <v>J17</v>
      </c>
    </row>
    <row r="68" spans="1:21">
      <c r="A68" s="30">
        <f t="array" ref="A68">'J17'!B7:H7</f>
        <v>0</v>
      </c>
      <c r="B68" s="30" t="str">
        <f>IF('J17'!I7="","",'J17'!I7)</f>
        <v/>
      </c>
      <c r="C68" s="30" t="str">
        <f>IF('J17'!J7="","",'J17'!J7)</f>
        <v/>
      </c>
      <c r="D68" s="30" t="str">
        <f>IF('J17'!K7="","",'J17'!K7)</f>
        <v/>
      </c>
      <c r="E68" s="30" t="s">
        <v>59</v>
      </c>
      <c r="F68" s="30" t="str">
        <f t="shared" si="13"/>
        <v/>
      </c>
      <c r="G68" s="30" t="str">
        <f t="shared" si="14"/>
        <v/>
      </c>
      <c r="H68" s="30" t="str">
        <f t="shared" si="15"/>
        <v/>
      </c>
      <c r="I68" s="30">
        <f t="shared" si="16"/>
        <v>0</v>
      </c>
      <c r="J68" s="30" t="str">
        <f t="shared" si="17"/>
        <v>J01</v>
      </c>
      <c r="K68" s="59"/>
      <c r="M68" s="30" t="str">
        <f t="shared" si="18"/>
        <v>0</v>
      </c>
      <c r="N68" s="30" t="str">
        <f t="shared" si="19"/>
        <v/>
      </c>
      <c r="O68" s="30" t="str">
        <f t="shared" si="20"/>
        <v/>
      </c>
      <c r="P68" s="30" t="str">
        <f t="shared" si="21"/>
        <v>J01</v>
      </c>
      <c r="Q68" s="30" t="str">
        <f>CLASSEMENT!A10&amp;CLASSEMENT!H1</f>
        <v>00</v>
      </c>
      <c r="R68" s="30" t="str">
        <f t="shared" si="22"/>
        <v>0</v>
      </c>
      <c r="S68" s="30" t="str">
        <f t="shared" si="23"/>
        <v/>
      </c>
      <c r="T68" s="30" t="str">
        <f t="shared" si="24"/>
        <v/>
      </c>
      <c r="U68" s="30" t="str">
        <f t="shared" si="25"/>
        <v>J17</v>
      </c>
    </row>
    <row r="69" spans="1:21">
      <c r="A69" s="29">
        <f t="array" ref="A69">'J18'!B4:H4</f>
        <v>0</v>
      </c>
      <c r="B69" s="29" t="str">
        <f>IF('J18'!I4="","",'J18'!I4)</f>
        <v/>
      </c>
      <c r="C69" s="29" t="str">
        <f>IF('J18'!J4="","",'J18'!J4)</f>
        <v/>
      </c>
      <c r="D69" s="29" t="str">
        <f>IF('J18'!K4="","",'J18'!K4)</f>
        <v/>
      </c>
      <c r="E69" s="29" t="s">
        <v>60</v>
      </c>
      <c r="F69" s="30" t="str">
        <f t="shared" si="13"/>
        <v/>
      </c>
      <c r="G69" s="30" t="str">
        <f t="shared" si="14"/>
        <v/>
      </c>
      <c r="H69" s="30" t="str">
        <f t="shared" si="15"/>
        <v/>
      </c>
      <c r="I69" s="30">
        <f t="shared" si="16"/>
        <v>0</v>
      </c>
      <c r="J69" s="30" t="str">
        <f t="shared" si="17"/>
        <v>J01</v>
      </c>
      <c r="K69" s="59">
        <v>18</v>
      </c>
      <c r="M69" s="30" t="str">
        <f t="shared" si="18"/>
        <v>0</v>
      </c>
      <c r="N69" s="30" t="str">
        <f t="shared" si="19"/>
        <v/>
      </c>
      <c r="O69" s="30" t="str">
        <f t="shared" si="20"/>
        <v/>
      </c>
      <c r="P69" s="30" t="str">
        <f t="shared" si="21"/>
        <v>J01</v>
      </c>
      <c r="Q69" s="30" t="str">
        <f>CLASSEMENT!A10&amp;CLASSEMENT!J1</f>
        <v>00</v>
      </c>
      <c r="R69" s="30" t="str">
        <f t="shared" si="22"/>
        <v>0</v>
      </c>
      <c r="S69" s="30" t="str">
        <f t="shared" si="23"/>
        <v/>
      </c>
      <c r="T69" s="30" t="str">
        <f t="shared" si="24"/>
        <v/>
      </c>
      <c r="U69" s="30" t="str">
        <f t="shared" si="25"/>
        <v>J18</v>
      </c>
    </row>
    <row r="70" spans="1:21">
      <c r="A70" s="29">
        <f t="array" ref="A70">'J18'!B5:H5</f>
        <v>0</v>
      </c>
      <c r="B70" s="29" t="str">
        <f>IF('J18'!I5="","",'J18'!I5)</f>
        <v/>
      </c>
      <c r="C70" s="29" t="str">
        <f>IF('J18'!J5="","",'J18'!J5)</f>
        <v/>
      </c>
      <c r="D70" s="29" t="str">
        <f>IF('J18'!K5="","",'J18'!K5)</f>
        <v/>
      </c>
      <c r="E70" s="29" t="s">
        <v>60</v>
      </c>
      <c r="F70" s="30" t="str">
        <f t="shared" si="13"/>
        <v/>
      </c>
      <c r="G70" s="30" t="str">
        <f t="shared" si="14"/>
        <v/>
      </c>
      <c r="H70" s="30" t="str">
        <f t="shared" si="15"/>
        <v/>
      </c>
      <c r="I70" s="30">
        <f t="shared" si="16"/>
        <v>0</v>
      </c>
      <c r="J70" s="30" t="str">
        <f t="shared" si="17"/>
        <v>J01</v>
      </c>
      <c r="K70" s="59"/>
      <c r="M70" s="30" t="str">
        <f t="shared" si="18"/>
        <v>0</v>
      </c>
      <c r="N70" s="30" t="str">
        <f t="shared" si="19"/>
        <v/>
      </c>
      <c r="O70" s="30" t="str">
        <f t="shared" si="20"/>
        <v/>
      </c>
      <c r="P70" s="30" t="str">
        <f t="shared" si="21"/>
        <v>J01</v>
      </c>
      <c r="Q70" s="30" t="str">
        <f>CLASSEMENT!A10&amp;CLASSEMENT!L1</f>
        <v>00</v>
      </c>
      <c r="R70" s="30" t="str">
        <f t="shared" si="22"/>
        <v>0</v>
      </c>
      <c r="S70" s="30" t="str">
        <f t="shared" si="23"/>
        <v/>
      </c>
      <c r="T70" s="30" t="str">
        <f t="shared" si="24"/>
        <v/>
      </c>
      <c r="U70" s="30" t="str">
        <f t="shared" si="25"/>
        <v>J18</v>
      </c>
    </row>
    <row r="71" spans="1:21">
      <c r="A71" s="29">
        <f t="array" ref="A71">'J18'!B6:H6</f>
        <v>0</v>
      </c>
      <c r="B71" s="29" t="str">
        <f>IF('J18'!I6="","",'J18'!I6)</f>
        <v/>
      </c>
      <c r="C71" s="29" t="str">
        <f>IF('J18'!J6="","",'J18'!J6)</f>
        <v/>
      </c>
      <c r="D71" s="31" t="str">
        <f>IF('J18'!K6="","",'J18'!K6)</f>
        <v/>
      </c>
      <c r="E71" s="29" t="s">
        <v>60</v>
      </c>
      <c r="F71" s="30" t="str">
        <f t="shared" si="13"/>
        <v/>
      </c>
      <c r="G71" s="30" t="str">
        <f t="shared" si="14"/>
        <v/>
      </c>
      <c r="H71" s="30" t="str">
        <f t="shared" si="15"/>
        <v/>
      </c>
      <c r="I71" s="30">
        <f t="shared" si="16"/>
        <v>0</v>
      </c>
      <c r="J71" s="30" t="str">
        <f t="shared" si="17"/>
        <v>J01</v>
      </c>
      <c r="K71" s="59"/>
      <c r="M71" s="30" t="str">
        <f t="shared" si="18"/>
        <v>0</v>
      </c>
      <c r="N71" s="30" t="str">
        <f t="shared" si="19"/>
        <v/>
      </c>
      <c r="O71" s="30" t="str">
        <f t="shared" si="20"/>
        <v/>
      </c>
      <c r="P71" s="30" t="str">
        <f t="shared" si="21"/>
        <v>J01</v>
      </c>
      <c r="Q71" s="30" t="str">
        <f>CLASSEMENT!A10&amp;CLASSEMENT!N1</f>
        <v>00</v>
      </c>
      <c r="R71" s="30" t="str">
        <f t="shared" si="22"/>
        <v>0</v>
      </c>
      <c r="S71" s="30" t="str">
        <f t="shared" si="23"/>
        <v/>
      </c>
      <c r="T71" s="30" t="str">
        <f t="shared" si="24"/>
        <v/>
      </c>
      <c r="U71" s="30" t="str">
        <f t="shared" si="25"/>
        <v>J18</v>
      </c>
    </row>
    <row r="72" spans="1:21">
      <c r="A72" s="29">
        <f t="array" ref="A72">'J18'!B7:H7</f>
        <v>0</v>
      </c>
      <c r="B72" s="29" t="str">
        <f>IF('J18'!I7="","",'J18'!I7)</f>
        <v/>
      </c>
      <c r="C72" s="29" t="str">
        <f>IF('J18'!J7="","",'J18'!J7)</f>
        <v/>
      </c>
      <c r="D72" s="29" t="str">
        <f>IF('J18'!K7="","",'J18'!K7)</f>
        <v/>
      </c>
      <c r="E72" s="29" t="s">
        <v>60</v>
      </c>
      <c r="F72" s="30" t="str">
        <f t="shared" si="13"/>
        <v/>
      </c>
      <c r="G72" s="30" t="str">
        <f t="shared" si="14"/>
        <v/>
      </c>
      <c r="H72" s="30" t="str">
        <f t="shared" si="15"/>
        <v/>
      </c>
      <c r="I72" s="30">
        <f t="shared" si="16"/>
        <v>0</v>
      </c>
      <c r="J72" s="30" t="str">
        <f t="shared" si="17"/>
        <v>J01</v>
      </c>
      <c r="K72" s="59"/>
      <c r="M72" s="30" t="str">
        <f t="shared" si="18"/>
        <v>0</v>
      </c>
      <c r="N72" s="30" t="str">
        <f t="shared" si="19"/>
        <v/>
      </c>
      <c r="O72" s="30" t="str">
        <f t="shared" si="20"/>
        <v/>
      </c>
      <c r="P72" s="30" t="str">
        <f t="shared" si="21"/>
        <v>J01</v>
      </c>
      <c r="Q72" s="30" t="str">
        <f>CLASSEMENT!A10&amp;CLASSEMENT!P1</f>
        <v>00</v>
      </c>
      <c r="R72" s="30" t="str">
        <f t="shared" si="22"/>
        <v>0</v>
      </c>
      <c r="S72" s="30" t="str">
        <f t="shared" si="23"/>
        <v/>
      </c>
      <c r="T72" s="30" t="str">
        <f t="shared" si="24"/>
        <v/>
      </c>
      <c r="U72" s="30" t="str">
        <f t="shared" si="25"/>
        <v>J18</v>
      </c>
    </row>
  </sheetData>
  <mergeCells count="18">
    <mergeCell ref="K21:K24"/>
    <mergeCell ref="K1:K4"/>
    <mergeCell ref="K5:K8"/>
    <mergeCell ref="K9:K12"/>
    <mergeCell ref="K13:K16"/>
    <mergeCell ref="K17:K20"/>
    <mergeCell ref="K69:K72"/>
    <mergeCell ref="K25:K28"/>
    <mergeCell ref="K29:K32"/>
    <mergeCell ref="K33:K36"/>
    <mergeCell ref="K37:K40"/>
    <mergeCell ref="K41:K44"/>
    <mergeCell ref="K45:K48"/>
    <mergeCell ref="K49:K52"/>
    <mergeCell ref="K53:K56"/>
    <mergeCell ref="K57:K60"/>
    <mergeCell ref="K61:K64"/>
    <mergeCell ref="K65:K6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1">
    <tabColor theme="6" tint="-0.499984740745262"/>
  </sheetPr>
  <dimension ref="A1:Y20"/>
  <sheetViews>
    <sheetView workbookViewId="0">
      <selection activeCell="A22" sqref="A22"/>
    </sheetView>
  </sheetViews>
  <sheetFormatPr baseColWidth="10" defaultRowHeight="14.4"/>
  <cols>
    <col min="1" max="1" width="37.21875" customWidth="1"/>
    <col min="2" max="2" width="53.6640625" customWidth="1"/>
    <col min="3" max="3" width="8.5546875" customWidth="1"/>
    <col min="4" max="4" width="37.21875" customWidth="1"/>
    <col min="5" max="5" width="53.6640625" customWidth="1"/>
    <col min="6" max="6" width="8.5546875" customWidth="1"/>
    <col min="8" max="11" width="0" hidden="1" customWidth="1"/>
  </cols>
  <sheetData>
    <row r="1" spans="1:25" ht="21.6" customHeight="1">
      <c r="A1" s="60" t="s">
        <v>64</v>
      </c>
      <c r="B1" s="60"/>
      <c r="C1" s="60"/>
      <c r="D1" s="60" t="s">
        <v>65</v>
      </c>
      <c r="E1" s="60"/>
      <c r="F1" s="60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21.6" customHeight="1">
      <c r="A2" s="51">
        <f t="array" ref="A2">'J01'!AN4:AT4</f>
        <v>0</v>
      </c>
      <c r="B2" s="49" t="str">
        <f>IF(A2&lt;&gt;"",REPT("g",ROUND(C2*25,3)),"")</f>
        <v/>
      </c>
      <c r="C2" s="50">
        <f t="shared" ref="C2:C10" si="0">PERCENTRANK($H$2:$H$10,H2)</f>
        <v>0</v>
      </c>
      <c r="D2" s="51">
        <f>A2</f>
        <v>0</v>
      </c>
      <c r="E2" s="49" t="str">
        <f>IF(D2&lt;&gt;"",REPT("g",ROUND(F2*25,3)),"")</f>
        <v/>
      </c>
      <c r="F2" s="50">
        <f>PERCENTRANK($H$2:$H$10,K2)</f>
        <v>0</v>
      </c>
      <c r="G2" s="47"/>
      <c r="H2" s="48">
        <f>'J18'!BD4</f>
        <v>0</v>
      </c>
      <c r="I2" s="48">
        <f>'J18'!BE4</f>
        <v>0</v>
      </c>
      <c r="J2" s="48">
        <f>RANK(I2,$I$2:$I$10)</f>
        <v>1</v>
      </c>
      <c r="K2" s="48">
        <f>'J18'!BF4</f>
        <v>0</v>
      </c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21.6" customHeight="1">
      <c r="A3" s="51">
        <f t="array" ref="A3">'J01'!AN5:AT5</f>
        <v>0</v>
      </c>
      <c r="B3" s="49" t="str">
        <f t="shared" ref="B3:B10" si="1">IF(A3&lt;&gt;"",REPT("g",ROUND(C3*25,3)),"")</f>
        <v/>
      </c>
      <c r="C3" s="50">
        <f t="shared" si="0"/>
        <v>0</v>
      </c>
      <c r="D3" s="51">
        <f t="shared" ref="D3:D10" si="2">A3</f>
        <v>0</v>
      </c>
      <c r="E3" s="49" t="str">
        <f t="shared" ref="E3:E10" si="3">IF(D3&lt;&gt;"",REPT("g",ROUND(F3*25,3)),"")</f>
        <v/>
      </c>
      <c r="F3" s="50">
        <f t="shared" ref="F3:F10" si="4">PERCENTRANK($H$2:$H$10,K3)</f>
        <v>0</v>
      </c>
      <c r="G3" s="47"/>
      <c r="H3" s="48">
        <f>'J18'!BD5</f>
        <v>0</v>
      </c>
      <c r="I3" s="48">
        <f>'J18'!BE5</f>
        <v>0</v>
      </c>
      <c r="J3" s="48">
        <f t="shared" ref="J3:J10" si="5">RANK(I3,$I$2:$I$10)</f>
        <v>1</v>
      </c>
      <c r="K3" s="48">
        <f>'J18'!BF5</f>
        <v>0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</row>
    <row r="4" spans="1:25" ht="21.6" customHeight="1">
      <c r="A4" s="51">
        <f t="array" ref="A4">'J01'!AN6:AT6</f>
        <v>0</v>
      </c>
      <c r="B4" s="49" t="str">
        <f t="shared" si="1"/>
        <v/>
      </c>
      <c r="C4" s="50">
        <f t="shared" si="0"/>
        <v>0</v>
      </c>
      <c r="D4" s="51">
        <f t="shared" si="2"/>
        <v>0</v>
      </c>
      <c r="E4" s="49" t="str">
        <f t="shared" si="3"/>
        <v/>
      </c>
      <c r="F4" s="50">
        <f t="shared" si="4"/>
        <v>0</v>
      </c>
      <c r="G4" s="47"/>
      <c r="H4" s="48">
        <f>'J18'!BD6</f>
        <v>0</v>
      </c>
      <c r="I4" s="48">
        <f>'J18'!BE6</f>
        <v>0</v>
      </c>
      <c r="J4" s="48">
        <f t="shared" si="5"/>
        <v>1</v>
      </c>
      <c r="K4" s="48">
        <f>'J18'!BF6</f>
        <v>0</v>
      </c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</row>
    <row r="5" spans="1:25" ht="21.6" customHeight="1">
      <c r="A5" s="51">
        <f t="array" ref="A5">'J01'!AN7:AT7</f>
        <v>0</v>
      </c>
      <c r="B5" s="49" t="str">
        <f t="shared" si="1"/>
        <v/>
      </c>
      <c r="C5" s="50">
        <f t="shared" si="0"/>
        <v>0</v>
      </c>
      <c r="D5" s="51">
        <f t="shared" si="2"/>
        <v>0</v>
      </c>
      <c r="E5" s="49" t="str">
        <f t="shared" si="3"/>
        <v/>
      </c>
      <c r="F5" s="50">
        <f t="shared" si="4"/>
        <v>0</v>
      </c>
      <c r="G5" s="47"/>
      <c r="H5" s="48">
        <f>'J18'!BD7</f>
        <v>0</v>
      </c>
      <c r="I5" s="48">
        <f>'J18'!BE7</f>
        <v>0</v>
      </c>
      <c r="J5" s="48">
        <f t="shared" si="5"/>
        <v>1</v>
      </c>
      <c r="K5" s="48">
        <f>'J18'!BF7</f>
        <v>0</v>
      </c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</row>
    <row r="6" spans="1:25" ht="21.6" customHeight="1">
      <c r="A6" s="51">
        <f t="array" ref="A6">'J01'!AN8:AT8</f>
        <v>0</v>
      </c>
      <c r="B6" s="49" t="str">
        <f t="shared" si="1"/>
        <v/>
      </c>
      <c r="C6" s="50">
        <f t="shared" si="0"/>
        <v>0</v>
      </c>
      <c r="D6" s="51">
        <f t="shared" si="2"/>
        <v>0</v>
      </c>
      <c r="E6" s="49" t="str">
        <f t="shared" si="3"/>
        <v/>
      </c>
      <c r="F6" s="50">
        <f t="shared" si="4"/>
        <v>0</v>
      </c>
      <c r="G6" s="47"/>
      <c r="H6" s="48">
        <f>'J18'!BD8</f>
        <v>0</v>
      </c>
      <c r="I6" s="48">
        <f>'J18'!BE8</f>
        <v>0</v>
      </c>
      <c r="J6" s="48">
        <f t="shared" si="5"/>
        <v>1</v>
      </c>
      <c r="K6" s="48">
        <f>'J18'!BF8</f>
        <v>0</v>
      </c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</row>
    <row r="7" spans="1:25" ht="21.6" customHeight="1">
      <c r="A7" s="51">
        <f t="array" ref="A7">'J01'!AN9:AT9</f>
        <v>0</v>
      </c>
      <c r="B7" s="49" t="str">
        <f t="shared" si="1"/>
        <v/>
      </c>
      <c r="C7" s="50">
        <f t="shared" si="0"/>
        <v>0</v>
      </c>
      <c r="D7" s="51">
        <f t="shared" si="2"/>
        <v>0</v>
      </c>
      <c r="E7" s="49" t="str">
        <f t="shared" si="3"/>
        <v/>
      </c>
      <c r="F7" s="50">
        <f t="shared" si="4"/>
        <v>0</v>
      </c>
      <c r="G7" s="47"/>
      <c r="H7" s="48">
        <f>'J18'!BD9</f>
        <v>0</v>
      </c>
      <c r="I7" s="48">
        <f>'J18'!BE9</f>
        <v>0</v>
      </c>
      <c r="J7" s="48">
        <f t="shared" si="5"/>
        <v>1</v>
      </c>
      <c r="K7" s="48">
        <f>'J18'!BF9</f>
        <v>0</v>
      </c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ht="21.6" customHeight="1">
      <c r="A8" s="51">
        <f t="array" ref="A8">'J01'!AN10:AT10</f>
        <v>0</v>
      </c>
      <c r="B8" s="49" t="str">
        <f t="shared" si="1"/>
        <v/>
      </c>
      <c r="C8" s="50">
        <f t="shared" si="0"/>
        <v>0</v>
      </c>
      <c r="D8" s="51">
        <f t="shared" si="2"/>
        <v>0</v>
      </c>
      <c r="E8" s="49" t="str">
        <f t="shared" si="3"/>
        <v/>
      </c>
      <c r="F8" s="50">
        <f t="shared" si="4"/>
        <v>0</v>
      </c>
      <c r="G8" s="47"/>
      <c r="H8" s="48">
        <f>'J18'!BD10</f>
        <v>0</v>
      </c>
      <c r="I8" s="48">
        <f>'J18'!BE10</f>
        <v>0</v>
      </c>
      <c r="J8" s="48">
        <f t="shared" si="5"/>
        <v>1</v>
      </c>
      <c r="K8" s="48">
        <f>'J18'!BF10</f>
        <v>0</v>
      </c>
      <c r="L8" s="47"/>
      <c r="M8" s="47"/>
      <c r="N8" s="47"/>
      <c r="O8" s="47"/>
      <c r="P8" s="47"/>
      <c r="Q8" s="62"/>
      <c r="R8" s="62"/>
      <c r="S8" s="62"/>
      <c r="T8" s="62"/>
      <c r="U8" s="62"/>
      <c r="V8" s="62"/>
      <c r="W8" s="62"/>
      <c r="X8" s="62"/>
      <c r="Y8" s="62"/>
    </row>
    <row r="9" spans="1:25" ht="21.6" customHeight="1">
      <c r="A9" s="51">
        <f t="array" ref="A9">'J01'!AN11:AT11</f>
        <v>0</v>
      </c>
      <c r="B9" s="49" t="str">
        <f t="shared" si="1"/>
        <v/>
      </c>
      <c r="C9" s="50">
        <f t="shared" si="0"/>
        <v>0</v>
      </c>
      <c r="D9" s="51">
        <f t="shared" si="2"/>
        <v>0</v>
      </c>
      <c r="E9" s="49" t="str">
        <f t="shared" si="3"/>
        <v/>
      </c>
      <c r="F9" s="50">
        <f t="shared" si="4"/>
        <v>0</v>
      </c>
      <c r="G9" s="47"/>
      <c r="H9" s="48">
        <f>'J18'!BD11</f>
        <v>0</v>
      </c>
      <c r="I9" s="48">
        <f>'J18'!BE11</f>
        <v>0</v>
      </c>
      <c r="J9" s="48">
        <f t="shared" si="5"/>
        <v>1</v>
      </c>
      <c r="K9" s="48">
        <f>'J18'!BF11</f>
        <v>0</v>
      </c>
      <c r="L9" s="47"/>
      <c r="M9" s="47"/>
      <c r="N9" s="47"/>
      <c r="O9" s="47"/>
      <c r="P9" s="47"/>
      <c r="Q9" s="62"/>
      <c r="R9" s="62"/>
      <c r="S9" s="62"/>
      <c r="T9" s="62"/>
      <c r="U9" s="62"/>
      <c r="V9" s="62"/>
      <c r="W9" s="62"/>
      <c r="X9" s="62"/>
      <c r="Y9" s="62"/>
    </row>
    <row r="10" spans="1:25" ht="21.6" customHeight="1">
      <c r="A10" s="51">
        <f t="array" ref="A10">'J01'!AN12:AT12</f>
        <v>0</v>
      </c>
      <c r="B10" s="49" t="str">
        <f t="shared" si="1"/>
        <v/>
      </c>
      <c r="C10" s="50">
        <f t="shared" si="0"/>
        <v>0</v>
      </c>
      <c r="D10" s="51">
        <f t="shared" si="2"/>
        <v>0</v>
      </c>
      <c r="E10" s="49" t="str">
        <f t="shared" si="3"/>
        <v/>
      </c>
      <c r="F10" s="50">
        <f t="shared" si="4"/>
        <v>0</v>
      </c>
      <c r="G10" s="47"/>
      <c r="H10" s="48">
        <f>'J18'!BD12</f>
        <v>0</v>
      </c>
      <c r="I10" s="48">
        <f>'J18'!BE12</f>
        <v>0</v>
      </c>
      <c r="J10" s="48">
        <f t="shared" si="5"/>
        <v>1</v>
      </c>
      <c r="K10" s="48">
        <f>'J18'!BF12</f>
        <v>0</v>
      </c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ht="21.6" customHeight="1">
      <c r="A11" s="60" t="s">
        <v>66</v>
      </c>
      <c r="B11" s="60"/>
      <c r="C11" s="60"/>
      <c r="D11" s="61"/>
      <c r="E11" s="61"/>
      <c r="F11" s="61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</row>
    <row r="12" spans="1:25" ht="21.6" customHeight="1">
      <c r="A12" s="51">
        <f>A2</f>
        <v>0</v>
      </c>
      <c r="B12" s="49" t="str">
        <f>IF(A12&lt;&gt;"",REPT("g",ROUND(C12*25,3)),"")</f>
        <v/>
      </c>
      <c r="C12" s="50">
        <f>PERCENTRANK($H$2:$H$10,H12)</f>
        <v>0</v>
      </c>
      <c r="D12" s="61"/>
      <c r="E12" s="61"/>
      <c r="F12" s="61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3" spans="1:25" ht="21.6" customHeight="1">
      <c r="A13" s="51">
        <f t="shared" ref="A13:A20" si="6">A3</f>
        <v>0</v>
      </c>
      <c r="B13" s="49" t="str">
        <f t="shared" ref="B13:B20" si="7">IF(A13&lt;&gt;"",REPT("g",ROUND(C13*25,3)),"")</f>
        <v/>
      </c>
      <c r="C13" s="50">
        <f t="shared" ref="C13:C20" si="8">PERCENTRANK($H$2:$H$10,H13)</f>
        <v>0</v>
      </c>
      <c r="D13" s="61"/>
      <c r="E13" s="61"/>
      <c r="F13" s="61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</row>
    <row r="14" spans="1:25" ht="21.6" customHeight="1">
      <c r="A14" s="51">
        <f t="shared" si="6"/>
        <v>0</v>
      </c>
      <c r="B14" s="49" t="str">
        <f t="shared" si="7"/>
        <v/>
      </c>
      <c r="C14" s="50">
        <f t="shared" si="8"/>
        <v>0</v>
      </c>
      <c r="D14" s="61"/>
      <c r="E14" s="61"/>
      <c r="F14" s="61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1:25" ht="21.6" customHeight="1">
      <c r="A15" s="51">
        <f t="shared" si="6"/>
        <v>0</v>
      </c>
      <c r="B15" s="49" t="str">
        <f t="shared" si="7"/>
        <v/>
      </c>
      <c r="C15" s="50">
        <f t="shared" si="8"/>
        <v>0</v>
      </c>
      <c r="D15" s="61"/>
      <c r="E15" s="61"/>
      <c r="F15" s="61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21.6" customHeight="1">
      <c r="A16" s="51">
        <f t="shared" si="6"/>
        <v>0</v>
      </c>
      <c r="B16" s="49" t="str">
        <f t="shared" si="7"/>
        <v/>
      </c>
      <c r="C16" s="50">
        <f t="shared" si="8"/>
        <v>0</v>
      </c>
      <c r="D16" s="61"/>
      <c r="E16" s="61"/>
      <c r="F16" s="61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6" ht="21.6" customHeight="1">
      <c r="A17" s="51">
        <f t="shared" si="6"/>
        <v>0</v>
      </c>
      <c r="B17" s="49" t="str">
        <f t="shared" si="7"/>
        <v/>
      </c>
      <c r="C17" s="50">
        <f t="shared" si="8"/>
        <v>0</v>
      </c>
      <c r="D17" s="61"/>
      <c r="E17" s="61"/>
      <c r="F17" s="61"/>
    </row>
    <row r="18" spans="1:6" ht="21.6" customHeight="1">
      <c r="A18" s="51">
        <f t="shared" si="6"/>
        <v>0</v>
      </c>
      <c r="B18" s="49" t="str">
        <f t="shared" si="7"/>
        <v/>
      </c>
      <c r="C18" s="50">
        <f t="shared" si="8"/>
        <v>0</v>
      </c>
      <c r="D18" s="61"/>
      <c r="E18" s="61"/>
      <c r="F18" s="61"/>
    </row>
    <row r="19" spans="1:6" ht="21.6" customHeight="1">
      <c r="A19" s="51">
        <f t="shared" si="6"/>
        <v>0</v>
      </c>
      <c r="B19" s="49" t="str">
        <f t="shared" si="7"/>
        <v/>
      </c>
      <c r="C19" s="50">
        <f t="shared" si="8"/>
        <v>0</v>
      </c>
      <c r="D19" s="61"/>
      <c r="E19" s="61"/>
      <c r="F19" s="61"/>
    </row>
    <row r="20" spans="1:6" ht="21.6" customHeight="1">
      <c r="A20" s="51">
        <f t="shared" si="6"/>
        <v>0</v>
      </c>
      <c r="B20" s="49" t="str">
        <f t="shared" si="7"/>
        <v/>
      </c>
      <c r="C20" s="50">
        <f t="shared" si="8"/>
        <v>0</v>
      </c>
      <c r="D20" s="61"/>
      <c r="E20" s="61"/>
      <c r="F20" s="61"/>
    </row>
  </sheetData>
  <mergeCells count="5">
    <mergeCell ref="A1:C1"/>
    <mergeCell ref="D1:F1"/>
    <mergeCell ref="A11:C11"/>
    <mergeCell ref="D11:F20"/>
    <mergeCell ref="Q8:Y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7" tint="-0.249977111117893"/>
  </sheetPr>
  <dimension ref="A1:CE21"/>
  <sheetViews>
    <sheetView topLeftCell="N1" workbookViewId="0">
      <selection activeCell="G20" sqref="G20"/>
    </sheetView>
  </sheetViews>
  <sheetFormatPr baseColWidth="10" defaultColWidth="5.5546875" defaultRowHeight="19.95" customHeight="1"/>
  <cols>
    <col min="1" max="16384" width="5.5546875" style="1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16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" t="s">
        <v>2</v>
      </c>
      <c r="B3" s="74" t="s">
        <v>0</v>
      </c>
      <c r="C3" s="74"/>
      <c r="D3" s="74"/>
      <c r="E3" s="74"/>
      <c r="F3" s="74"/>
      <c r="G3" s="74"/>
      <c r="H3" s="74"/>
      <c r="I3" s="2" t="s">
        <v>1</v>
      </c>
      <c r="J3" s="2" t="s">
        <v>1</v>
      </c>
      <c r="K3" s="74" t="s">
        <v>0</v>
      </c>
      <c r="L3" s="74"/>
      <c r="M3" s="74"/>
      <c r="N3" s="74"/>
      <c r="O3" s="74"/>
      <c r="P3" s="74"/>
      <c r="Q3" s="74"/>
      <c r="R3" s="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" t="s">
        <v>4</v>
      </c>
      <c r="AC3" s="2" t="s">
        <v>5</v>
      </c>
      <c r="AD3" s="2" t="s">
        <v>6</v>
      </c>
      <c r="AE3" s="2" t="s">
        <v>7</v>
      </c>
      <c r="AF3" s="2" t="s">
        <v>8</v>
      </c>
      <c r="AG3" s="2" t="s">
        <v>9</v>
      </c>
      <c r="AH3" s="2" t="s">
        <v>10</v>
      </c>
      <c r="AI3" s="2" t="s">
        <v>11</v>
      </c>
      <c r="AJ3" s="2" t="s">
        <v>12</v>
      </c>
      <c r="AK3" s="2" t="s">
        <v>2</v>
      </c>
      <c r="AM3" s="1" t="s">
        <v>4</v>
      </c>
      <c r="AN3" s="66" t="s">
        <v>0</v>
      </c>
      <c r="AO3" s="66"/>
      <c r="AP3" s="66"/>
      <c r="AQ3" s="66"/>
      <c r="AR3" s="66"/>
      <c r="AS3" s="66"/>
      <c r="AT3" s="66"/>
      <c r="AU3" s="7" t="s">
        <v>4</v>
      </c>
      <c r="AV3" s="66" t="s">
        <v>3</v>
      </c>
      <c r="AW3" s="66"/>
      <c r="AX3" s="7" t="s">
        <v>4</v>
      </c>
      <c r="AY3" s="7" t="s">
        <v>5</v>
      </c>
      <c r="AZ3" s="7" t="s">
        <v>6</v>
      </c>
      <c r="BA3" s="7" t="s">
        <v>7</v>
      </c>
      <c r="BB3" s="7" t="s">
        <v>8</v>
      </c>
      <c r="BC3" s="7" t="s">
        <v>9</v>
      </c>
      <c r="BD3" s="7" t="s">
        <v>10</v>
      </c>
      <c r="BE3" s="7" t="s">
        <v>11</v>
      </c>
      <c r="BF3" s="7" t="s">
        <v>12</v>
      </c>
      <c r="BG3" s="7" t="s">
        <v>2</v>
      </c>
      <c r="BH3" s="1" t="s">
        <v>18</v>
      </c>
      <c r="BI3" s="1" t="s">
        <v>18</v>
      </c>
      <c r="BJ3" s="1" t="s">
        <v>2</v>
      </c>
      <c r="BK3" s="1" t="s">
        <v>2</v>
      </c>
      <c r="BL3" s="1" t="s">
        <v>5</v>
      </c>
      <c r="BM3" s="1" t="s">
        <v>5</v>
      </c>
      <c r="BN3" s="1" t="s">
        <v>19</v>
      </c>
      <c r="BO3" s="1" t="s">
        <v>19</v>
      </c>
      <c r="BP3" s="1" t="s">
        <v>6</v>
      </c>
      <c r="BQ3" s="1" t="s">
        <v>6</v>
      </c>
      <c r="BR3" s="1" t="s">
        <v>7</v>
      </c>
      <c r="BS3" s="1" t="s">
        <v>7</v>
      </c>
      <c r="BT3" s="1" t="s">
        <v>8</v>
      </c>
      <c r="BU3" s="1" t="s">
        <v>8</v>
      </c>
      <c r="BV3" s="1" t="s">
        <v>9</v>
      </c>
      <c r="BW3" s="1" t="s">
        <v>9</v>
      </c>
      <c r="BX3" s="1" t="s">
        <v>10</v>
      </c>
      <c r="BY3" s="1" t="s">
        <v>10</v>
      </c>
      <c r="BZ3" s="1" t="s">
        <v>11</v>
      </c>
      <c r="CA3" s="1" t="s">
        <v>11</v>
      </c>
      <c r="CB3" s="14" t="s">
        <v>0</v>
      </c>
      <c r="CC3" s="14" t="s">
        <v>18</v>
      </c>
      <c r="CD3" s="14" t="s">
        <v>4</v>
      </c>
      <c r="CE3" s="21" t="s">
        <v>0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6" t="e">
        <f>VLOOKUP(S4,$AN$4:$BG$12,9,0)</f>
        <v>#N/A</v>
      </c>
      <c r="AA4" s="18" t="e">
        <f>VLOOKUP(S4,$AN$4:$BG$12,10,0)</f>
        <v>#N/A</v>
      </c>
      <c r="AB4" s="3">
        <v>1</v>
      </c>
      <c r="AC4" s="4" t="e">
        <f>VLOOKUP(S4,$AN$4:$BG$12,12,0)</f>
        <v>#N/A</v>
      </c>
      <c r="AD4" s="14" t="e">
        <f>VLOOKUP(S4,$AN$4:$BG$12,13,0)</f>
        <v>#N/A</v>
      </c>
      <c r="AE4" s="14" t="e">
        <f>VLOOKUP(S4,$AN$4:$BG$12,14,0)</f>
        <v>#N/A</v>
      </c>
      <c r="AF4" s="14" t="e">
        <f>VLOOKUP(S4,$AN$4:$BG$12,15,0)</f>
        <v>#N/A</v>
      </c>
      <c r="AG4" s="14" t="e">
        <f>VLOOKUP(S4,$AN$4:$BG$12,16,0)</f>
        <v>#N/A</v>
      </c>
      <c r="AH4" s="14" t="e">
        <f>VLOOKUP(S4,$AN$4:$BG$12,17,0)</f>
        <v>#N/A</v>
      </c>
      <c r="AI4" s="14" t="e">
        <f>VLOOKUP(S4,$AN$4:$BG$12,18,0)</f>
        <v>#N/A</v>
      </c>
      <c r="AJ4" s="14" t="e">
        <f>VLOOKUP(S4,$AN$4:$BG$12,19,0)</f>
        <v>#N/A</v>
      </c>
      <c r="AK4" s="14" t="e">
        <f>VLOOKUP(S4,$AN$4:$BG$12,20,0)</f>
        <v>#N/A</v>
      </c>
      <c r="AL4" s="1">
        <v>1</v>
      </c>
      <c r="AM4" s="1">
        <f>AX4</f>
        <v>1</v>
      </c>
      <c r="AN4" s="63"/>
      <c r="AO4" s="63"/>
      <c r="AP4" s="63"/>
      <c r="AQ4" s="63"/>
      <c r="AR4" s="63"/>
      <c r="AS4" s="63"/>
      <c r="AT4" s="63"/>
      <c r="AU4" s="13">
        <f>RANK(BH4,$BH$4:$BH$12)</f>
        <v>1</v>
      </c>
      <c r="AV4" s="8">
        <v>0</v>
      </c>
      <c r="AW4" s="9" t="s">
        <v>21</v>
      </c>
      <c r="AX4" s="10">
        <f>RANK(BI4,$BI$4:$BI$12)</f>
        <v>1</v>
      </c>
      <c r="AY4" s="11">
        <f>SUMPRODUCT(($B$4:$H$7=AN4)*($BN$4:$BN$7))+SUMPRODUCT(($K$4:$Q$7=AN4)*($BO$4:$BO$7))</f>
        <v>0</v>
      </c>
      <c r="AZ4" s="15">
        <f>SUMPRODUCT(($B$4:$H$7=AN4)*($BP$4:$BP$7))+SUMPRODUCT(($K$4:$Q$7=AN4)*($BQ$4:$BQ$7))</f>
        <v>0</v>
      </c>
      <c r="BA4" s="15">
        <f>SUMPRODUCT(($B$4:$H$7=AN4)*($BR$4:$BR$7))+SUMPRODUCT(($K$4:$Q$7=AN4)*($BS$4:$BS$7))</f>
        <v>0</v>
      </c>
      <c r="BB4" s="15">
        <f>SUMPRODUCT(($B$4:$H$7=AN4)*($BT$4:$BT$7))+SUMPRODUCT(($K$4:$Q$7=AN4)*($BU$4:$BU$7))</f>
        <v>0</v>
      </c>
      <c r="BC4" s="15">
        <f>SUMPRODUCT(($B$4:$H$7=AN4)*($BV$4:$BV$7))+SUMPRODUCT(($K$4:$Q$7=AN4)*($BW$4:$BW$7))</f>
        <v>0</v>
      </c>
      <c r="BD4" s="15">
        <f>SUMPRODUCT(($B$4:$H$7=AN4)*($BX$4:$BX$7))+SUMPRODUCT(($K$4:$Q$7=AN4)*($BY$4:$BY$7))</f>
        <v>0</v>
      </c>
      <c r="BE4" s="15">
        <f>SUMPRODUCT(($B$4:$H$7=AN4)*($BZ$4:$BZ$7))+SUMPRODUCT(($K$4:$Q$7=AN4)*($CA$4:$CA$7))</f>
        <v>0</v>
      </c>
      <c r="BF4" s="12">
        <f>BD4-BE4</f>
        <v>0</v>
      </c>
      <c r="BG4" s="15">
        <f>SUMPRODUCT(($B$4:$H$7=AN4)*($BJ$4:$BJ$7))+SUMPRODUCT(($K$4:$Q$7=AN4)*($BK$4:$BK$7))</f>
        <v>0</v>
      </c>
      <c r="BH4" s="1">
        <f>SUM(AY4*1000+(BF4)/100+(BD4)/1000)</f>
        <v>0</v>
      </c>
      <c r="BI4" s="1">
        <f>BH4+0.000009</f>
        <v>9.0000000000000002E-6</v>
      </c>
      <c r="BJ4" s="14">
        <f>A4</f>
        <v>0</v>
      </c>
      <c r="BK4" s="14">
        <f>R4</f>
        <v>0</v>
      </c>
      <c r="BL4" s="14">
        <f>IF(I4="",0,IF(I4&gt;J4,3,IF(I4=J4,1,IF(I4&lt;J4,0))))</f>
        <v>0</v>
      </c>
      <c r="BM4" s="14">
        <f>IF(J4="",0,IF(J4&gt;I4,3,IF(J4=I4,1,IF(J4&lt;I4,0))))</f>
        <v>0</v>
      </c>
      <c r="BN4" s="14">
        <f>BL4-BJ4</f>
        <v>0</v>
      </c>
      <c r="BO4" s="14">
        <f>BM4-BK4</f>
        <v>0</v>
      </c>
      <c r="BP4" s="14">
        <f>IF(I4="",0,1)</f>
        <v>0</v>
      </c>
      <c r="BQ4" s="14">
        <f>IF(J4="",0,1)</f>
        <v>0</v>
      </c>
      <c r="BR4" s="14" t="b">
        <f>IF(I4&lt;&gt;"",IF(I4&gt;J4,1))</f>
        <v>0</v>
      </c>
      <c r="BS4" s="14" t="b">
        <f>IF(J4&lt;&gt;"",IF(J4&gt;I4,1))</f>
        <v>0</v>
      </c>
      <c r="BT4" s="14" t="b">
        <f>IF(I4&lt;&gt;"",IF(I4=J4,1))</f>
        <v>0</v>
      </c>
      <c r="BU4" s="14" t="b">
        <f>IF(J4&lt;&gt;"",IF(J4=I4,1))</f>
        <v>0</v>
      </c>
      <c r="BV4" s="14" t="b">
        <f>IF(I4&lt;&gt;"",IF(I4&lt;J4,1))</f>
        <v>0</v>
      </c>
      <c r="BW4" s="14" t="b">
        <f>IF(J4&lt;&gt;"",IF(J4&lt;I4,1))</f>
        <v>0</v>
      </c>
      <c r="BX4" s="14">
        <f>I4</f>
        <v>0</v>
      </c>
      <c r="BY4" s="14">
        <f>J4</f>
        <v>0</v>
      </c>
      <c r="BZ4" s="14">
        <f>J4</f>
        <v>0</v>
      </c>
      <c r="CA4" s="14">
        <f>I4</f>
        <v>0</v>
      </c>
      <c r="CB4" s="1">
        <f>VLOOKUP(AL4,$AM$4:$AT$12,2,0)</f>
        <v>0</v>
      </c>
      <c r="CC4" s="1" t="e">
        <f>VLOOKUP(CB4,$AN$4:$BH$12,21,0)</f>
        <v>#N/A</v>
      </c>
      <c r="CD4" s="1" t="e">
        <f>RANK(CC4,$CC$4:$CC$12)</f>
        <v>#N/A</v>
      </c>
      <c r="CE4" s="1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 t="e">
        <f t="shared" ref="Z5:Z12" si="1">VLOOKUP(S5,$AN$4:$BG$12,9,0)</f>
        <v>#N/A</v>
      </c>
      <c r="AA5" s="18" t="e">
        <f t="shared" ref="AA5:AA12" si="2">VLOOKUP(S5,$AN$4:$BG$12,10,0)</f>
        <v>#N/A</v>
      </c>
      <c r="AB5" s="3" t="e">
        <f>IF(CC5=CC4,CD4,CD5)</f>
        <v>#N/A</v>
      </c>
      <c r="AC5" s="4" t="e">
        <f t="shared" ref="AC5:AC12" si="3">VLOOKUP(S5,$AN$4:$BG$12,12,0)</f>
        <v>#N/A</v>
      </c>
      <c r="AD5" s="14" t="e">
        <f t="shared" ref="AD5:AD12" si="4">VLOOKUP(S5,$AN$4:$BG$12,13,0)</f>
        <v>#N/A</v>
      </c>
      <c r="AE5" s="14" t="e">
        <f t="shared" ref="AE5:AE12" si="5">VLOOKUP(S5,$AN$4:$BG$12,14,0)</f>
        <v>#N/A</v>
      </c>
      <c r="AF5" s="14" t="e">
        <f t="shared" ref="AF5:AF12" si="6">VLOOKUP(S5,$AN$4:$BG$12,15,0)</f>
        <v>#N/A</v>
      </c>
      <c r="AG5" s="14" t="e">
        <f t="shared" ref="AG5:AG12" si="7">VLOOKUP(S5,$AN$4:$BG$12,16,0)</f>
        <v>#N/A</v>
      </c>
      <c r="AH5" s="14" t="e">
        <f t="shared" ref="AH5:AH12" si="8">VLOOKUP(S5,$AN$4:$BG$12,17,0)</f>
        <v>#N/A</v>
      </c>
      <c r="AI5" s="14" t="e">
        <f t="shared" ref="AI5:AI12" si="9">VLOOKUP(S5,$AN$4:$BG$12,18,0)</f>
        <v>#N/A</v>
      </c>
      <c r="AJ5" s="14" t="e">
        <f t="shared" ref="AJ5:AJ12" si="10">VLOOKUP(S5,$AN$4:$BG$12,19,0)</f>
        <v>#N/A</v>
      </c>
      <c r="AK5" s="14" t="e">
        <f t="shared" ref="AK5:AK12" si="11">VLOOKUP(S5,$AN$4:$BG$12,20,0)</f>
        <v>#N/A</v>
      </c>
      <c r="AL5" s="1">
        <v>2</v>
      </c>
      <c r="AM5" s="1">
        <f t="shared" ref="AM5:AM12" si="12">AX5</f>
        <v>2</v>
      </c>
      <c r="AN5" s="63"/>
      <c r="AO5" s="63"/>
      <c r="AP5" s="63"/>
      <c r="AQ5" s="63"/>
      <c r="AR5" s="63"/>
      <c r="AS5" s="63"/>
      <c r="AT5" s="63"/>
      <c r="AU5" s="13">
        <f t="shared" ref="AU5:AU12" si="13">RANK(BH5,$BH$4:$BH$12)</f>
        <v>1</v>
      </c>
      <c r="AV5" s="8">
        <v>0</v>
      </c>
      <c r="AW5" s="9" t="s">
        <v>21</v>
      </c>
      <c r="AX5" s="10">
        <f t="shared" ref="AX5:AX12" si="14">RANK(BI5,$BI$4:$BI$12)</f>
        <v>2</v>
      </c>
      <c r="AY5" s="11">
        <f t="shared" ref="AY5:AY12" si="15">SUMPRODUCT(($B$4:$H$7=AN5)*($BN$4:$BN$7))+SUMPRODUCT(($K$4:$Q$7=AN5)*($BO$4:$BO$7))</f>
        <v>0</v>
      </c>
      <c r="AZ5" s="15">
        <f t="shared" ref="AZ5:AZ12" si="16">SUMPRODUCT(($B$4:$H$7=AN5)*($BP$4:$BP$7))+SUMPRODUCT(($K$4:$Q$7=AN5)*($BQ$4:$BQ$7))</f>
        <v>0</v>
      </c>
      <c r="BA5" s="15">
        <f t="shared" ref="BA5:BA12" si="17">SUMPRODUCT(($B$4:$H$7=AN5)*($BR$4:$BR$7))+SUMPRODUCT(($K$4:$Q$7=AN5)*($BS$4:$BS$7))</f>
        <v>0</v>
      </c>
      <c r="BB5" s="15">
        <f t="shared" ref="BB5:BB12" si="18">SUMPRODUCT(($B$4:$H$7=AN5)*($BT$4:$BT$7))+SUMPRODUCT(($K$4:$Q$7=AN5)*($BU$4:$BU$7))</f>
        <v>0</v>
      </c>
      <c r="BC5" s="15">
        <f t="shared" ref="BC5:BC12" si="19">SUMPRODUCT(($B$4:$H$7=AN5)*($BV$4:$BV$7))+SUMPRODUCT(($K$4:$Q$7=AN5)*($BW$4:$BW$7))</f>
        <v>0</v>
      </c>
      <c r="BD5" s="15">
        <f t="shared" ref="BD5:BD12" si="20">SUMPRODUCT(($B$4:$H$7=AN5)*($BX$4:$BX$7))+SUMPRODUCT(($K$4:$Q$7=AN5)*($BY$4:$BY$7))</f>
        <v>0</v>
      </c>
      <c r="BE5" s="15">
        <f t="shared" ref="BE5:BE12" si="21">SUMPRODUCT(($B$4:$H$7=AN5)*($BZ$4:$BZ$7))+SUMPRODUCT(($K$4:$Q$7=AN5)*($CA$4:$CA$7))</f>
        <v>0</v>
      </c>
      <c r="BF5" s="15">
        <f t="shared" ref="BF5:BF12" si="22">BD5-BE5</f>
        <v>0</v>
      </c>
      <c r="BG5" s="15">
        <f t="shared" ref="BG5:BG12" si="23">SUMPRODUCT(($B$4:$H$7=AN5)*($BJ$4:$BJ$7))+SUMPRODUCT(($K$4:$Q$7=AN5)*($BK$4:$BK$7))</f>
        <v>0</v>
      </c>
      <c r="BH5" s="14">
        <f t="shared" ref="BH5:BH12" si="24">SUM(AY5*1000+(BF5)/100+(BD5)/1000)</f>
        <v>0</v>
      </c>
      <c r="BI5" s="14">
        <f>BH5+0.000008</f>
        <v>7.9999999999999996E-6</v>
      </c>
      <c r="BJ5" s="14">
        <f t="shared" ref="BJ5:BJ7" si="25">A5</f>
        <v>0</v>
      </c>
      <c r="BK5" s="14">
        <f t="shared" ref="BK5:BK7" si="26">R5</f>
        <v>0</v>
      </c>
      <c r="BL5" s="14">
        <f t="shared" ref="BL5:BL7" si="27">IF(I5="",0,IF(I5&gt;J5,3,IF(I5=J5,1,IF(I5&lt;J5,0))))</f>
        <v>0</v>
      </c>
      <c r="BM5" s="14">
        <f t="shared" ref="BM5:BM7" si="28">IF(J5="",0,IF(J5&gt;I5,3,IF(J5=I5,1,IF(J5&lt;I5,0))))</f>
        <v>0</v>
      </c>
      <c r="BN5" s="14">
        <f t="shared" ref="BN5:BN7" si="29">BL5-BJ5</f>
        <v>0</v>
      </c>
      <c r="BO5" s="14">
        <f t="shared" ref="BO5:BO7" si="30">BM5-BK5</f>
        <v>0</v>
      </c>
      <c r="BP5" s="14">
        <f t="shared" ref="BP5:BP7" si="31">IF(I5="",0,1)</f>
        <v>0</v>
      </c>
      <c r="BQ5" s="14">
        <f t="shared" ref="BQ5:BQ7" si="32">IF(J5="",0,1)</f>
        <v>0</v>
      </c>
      <c r="BR5" s="14" t="b">
        <f t="shared" ref="BR5:BR7" si="33">IF(I5&lt;&gt;"",IF(I5&gt;J5,1))</f>
        <v>0</v>
      </c>
      <c r="BS5" s="14" t="b">
        <f t="shared" ref="BS5:BS7" si="34">IF(J5&lt;&gt;"",IF(J5&gt;I5,1))</f>
        <v>0</v>
      </c>
      <c r="BT5" s="14" t="b">
        <f t="shared" ref="BT5:BT7" si="35">IF(I5&lt;&gt;"",IF(I5=J5,1))</f>
        <v>0</v>
      </c>
      <c r="BU5" s="14" t="b">
        <f t="shared" ref="BU5:BU7" si="36">IF(J5&lt;&gt;"",IF(J5=I5,1))</f>
        <v>0</v>
      </c>
      <c r="BV5" s="14" t="b">
        <f t="shared" ref="BV5:BV7" si="37">IF(I5&lt;&gt;"",IF(I5&lt;J5,1))</f>
        <v>0</v>
      </c>
      <c r="BW5" s="14" t="b">
        <f t="shared" ref="BW5:BW7" si="38">IF(J5&lt;&gt;"",IF(J5&lt;I5,1))</f>
        <v>0</v>
      </c>
      <c r="BX5" s="14">
        <f t="shared" ref="BX5:BX7" si="39">I5</f>
        <v>0</v>
      </c>
      <c r="BY5" s="14">
        <f t="shared" ref="BY5:BY7" si="40">J5</f>
        <v>0</v>
      </c>
      <c r="BZ5" s="14">
        <f t="shared" ref="BZ5:BZ7" si="41">J5</f>
        <v>0</v>
      </c>
      <c r="CA5" s="14">
        <f t="shared" ref="CA5:CA7" si="42">I5</f>
        <v>0</v>
      </c>
      <c r="CB5" s="14">
        <f t="shared" ref="CB5:CB12" si="43">VLOOKUP(AL5,$AM$4:$AT$12,2,0)</f>
        <v>0</v>
      </c>
      <c r="CC5" s="14" t="e">
        <f t="shared" ref="CC5:CC12" si="44">VLOOKUP(CB5,$AN$4:$BH$12,21,0)</f>
        <v>#N/A</v>
      </c>
      <c r="CD5" s="14" t="e">
        <f t="shared" ref="CD5:CD12" si="45">RANK(CC5,$CC$4:$CC$12)</f>
        <v>#N/A</v>
      </c>
      <c r="CE5" s="21">
        <f t="shared" ref="CE5:CE12" si="46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 t="e">
        <f t="shared" si="1"/>
        <v>#N/A</v>
      </c>
      <c r="AA6" s="18" t="e">
        <f t="shared" si="2"/>
        <v>#N/A</v>
      </c>
      <c r="AB6" s="20" t="e">
        <f t="shared" ref="AB6:AB12" si="47">IF(CC6=CC5,CD5,CD6)</f>
        <v>#N/A</v>
      </c>
      <c r="AC6" s="4" t="e">
        <f t="shared" si="3"/>
        <v>#N/A</v>
      </c>
      <c r="AD6" s="14" t="e">
        <f t="shared" si="4"/>
        <v>#N/A</v>
      </c>
      <c r="AE6" s="14" t="e">
        <f t="shared" si="5"/>
        <v>#N/A</v>
      </c>
      <c r="AF6" s="14" t="e">
        <f t="shared" si="6"/>
        <v>#N/A</v>
      </c>
      <c r="AG6" s="14" t="e">
        <f t="shared" si="7"/>
        <v>#N/A</v>
      </c>
      <c r="AH6" s="14" t="e">
        <f t="shared" si="8"/>
        <v>#N/A</v>
      </c>
      <c r="AI6" s="14" t="e">
        <f t="shared" si="9"/>
        <v>#N/A</v>
      </c>
      <c r="AJ6" s="14" t="e">
        <f t="shared" si="10"/>
        <v>#N/A</v>
      </c>
      <c r="AK6" s="14" t="e">
        <f t="shared" si="11"/>
        <v>#N/A</v>
      </c>
      <c r="AL6" s="1">
        <v>3</v>
      </c>
      <c r="AM6" s="1">
        <f t="shared" si="12"/>
        <v>3</v>
      </c>
      <c r="AN6" s="63"/>
      <c r="AO6" s="63"/>
      <c r="AP6" s="63"/>
      <c r="AQ6" s="63"/>
      <c r="AR6" s="63"/>
      <c r="AS6" s="63"/>
      <c r="AT6" s="63"/>
      <c r="AU6" s="13">
        <f t="shared" si="13"/>
        <v>1</v>
      </c>
      <c r="AV6" s="8">
        <v>0</v>
      </c>
      <c r="AW6" s="9" t="s">
        <v>21</v>
      </c>
      <c r="AX6" s="10">
        <f t="shared" si="14"/>
        <v>3</v>
      </c>
      <c r="AY6" s="11">
        <f t="shared" si="15"/>
        <v>0</v>
      </c>
      <c r="AZ6" s="15">
        <f t="shared" si="16"/>
        <v>0</v>
      </c>
      <c r="BA6" s="15">
        <f t="shared" si="17"/>
        <v>0</v>
      </c>
      <c r="BB6" s="15">
        <f t="shared" si="18"/>
        <v>0</v>
      </c>
      <c r="BC6" s="15">
        <f t="shared" si="19"/>
        <v>0</v>
      </c>
      <c r="BD6" s="15">
        <f t="shared" si="20"/>
        <v>0</v>
      </c>
      <c r="BE6" s="15">
        <f t="shared" si="21"/>
        <v>0</v>
      </c>
      <c r="BF6" s="15">
        <f t="shared" si="22"/>
        <v>0</v>
      </c>
      <c r="BG6" s="15">
        <f t="shared" si="23"/>
        <v>0</v>
      </c>
      <c r="BH6" s="14">
        <f t="shared" si="24"/>
        <v>0</v>
      </c>
      <c r="BI6" s="14">
        <f>BH6+0.000007</f>
        <v>6.9999999999999999E-6</v>
      </c>
      <c r="BJ6" s="14">
        <f t="shared" si="25"/>
        <v>0</v>
      </c>
      <c r="BK6" s="14">
        <f t="shared" si="26"/>
        <v>0</v>
      </c>
      <c r="BL6" s="14">
        <f t="shared" si="27"/>
        <v>0</v>
      </c>
      <c r="BM6" s="14">
        <f t="shared" si="28"/>
        <v>0</v>
      </c>
      <c r="BN6" s="14">
        <f t="shared" si="29"/>
        <v>0</v>
      </c>
      <c r="BO6" s="14">
        <f t="shared" si="30"/>
        <v>0</v>
      </c>
      <c r="BP6" s="14">
        <f t="shared" si="31"/>
        <v>0</v>
      </c>
      <c r="BQ6" s="14">
        <f t="shared" si="32"/>
        <v>0</v>
      </c>
      <c r="BR6" s="14" t="b">
        <f t="shared" si="33"/>
        <v>0</v>
      </c>
      <c r="BS6" s="14" t="b">
        <f t="shared" si="34"/>
        <v>0</v>
      </c>
      <c r="BT6" s="14" t="b">
        <f t="shared" si="35"/>
        <v>0</v>
      </c>
      <c r="BU6" s="14" t="b">
        <f t="shared" si="36"/>
        <v>0</v>
      </c>
      <c r="BV6" s="14" t="b">
        <f t="shared" si="37"/>
        <v>0</v>
      </c>
      <c r="BW6" s="14" t="b">
        <f t="shared" si="38"/>
        <v>0</v>
      </c>
      <c r="BX6" s="14">
        <f t="shared" si="39"/>
        <v>0</v>
      </c>
      <c r="BY6" s="14">
        <f t="shared" si="40"/>
        <v>0</v>
      </c>
      <c r="BZ6" s="14">
        <f t="shared" si="41"/>
        <v>0</v>
      </c>
      <c r="CA6" s="14">
        <f t="shared" si="42"/>
        <v>0</v>
      </c>
      <c r="CB6" s="14">
        <f t="shared" si="43"/>
        <v>0</v>
      </c>
      <c r="CC6" s="14" t="e">
        <f t="shared" si="44"/>
        <v>#N/A</v>
      </c>
      <c r="CD6" s="14" t="e">
        <f t="shared" si="45"/>
        <v>#N/A</v>
      </c>
      <c r="CE6" s="21">
        <f t="shared" si="46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 t="e">
        <f t="shared" si="1"/>
        <v>#N/A</v>
      </c>
      <c r="AA7" s="18" t="e">
        <f t="shared" si="2"/>
        <v>#N/A</v>
      </c>
      <c r="AB7" s="20" t="e">
        <f t="shared" si="47"/>
        <v>#N/A</v>
      </c>
      <c r="AC7" s="4" t="e">
        <f t="shared" si="3"/>
        <v>#N/A</v>
      </c>
      <c r="AD7" s="14" t="e">
        <f t="shared" si="4"/>
        <v>#N/A</v>
      </c>
      <c r="AE7" s="14" t="e">
        <f t="shared" si="5"/>
        <v>#N/A</v>
      </c>
      <c r="AF7" s="14" t="e">
        <f t="shared" si="6"/>
        <v>#N/A</v>
      </c>
      <c r="AG7" s="14" t="e">
        <f t="shared" si="7"/>
        <v>#N/A</v>
      </c>
      <c r="AH7" s="14" t="e">
        <f t="shared" si="8"/>
        <v>#N/A</v>
      </c>
      <c r="AI7" s="14" t="e">
        <f t="shared" si="9"/>
        <v>#N/A</v>
      </c>
      <c r="AJ7" s="14" t="e">
        <f t="shared" si="10"/>
        <v>#N/A</v>
      </c>
      <c r="AK7" s="14" t="e">
        <f t="shared" si="11"/>
        <v>#N/A</v>
      </c>
      <c r="AL7" s="1">
        <v>4</v>
      </c>
      <c r="AM7" s="1">
        <f t="shared" si="12"/>
        <v>4</v>
      </c>
      <c r="AN7" s="63"/>
      <c r="AO7" s="63"/>
      <c r="AP7" s="63"/>
      <c r="AQ7" s="63"/>
      <c r="AR7" s="63"/>
      <c r="AS7" s="63"/>
      <c r="AT7" s="63"/>
      <c r="AU7" s="13">
        <f t="shared" si="13"/>
        <v>1</v>
      </c>
      <c r="AV7" s="8">
        <v>0</v>
      </c>
      <c r="AW7" s="9" t="s">
        <v>21</v>
      </c>
      <c r="AX7" s="10">
        <f t="shared" si="14"/>
        <v>4</v>
      </c>
      <c r="AY7" s="11">
        <f t="shared" si="15"/>
        <v>0</v>
      </c>
      <c r="AZ7" s="15">
        <f t="shared" si="16"/>
        <v>0</v>
      </c>
      <c r="BA7" s="15">
        <f t="shared" si="17"/>
        <v>0</v>
      </c>
      <c r="BB7" s="15">
        <f t="shared" si="18"/>
        <v>0</v>
      </c>
      <c r="BC7" s="15">
        <f t="shared" si="19"/>
        <v>0</v>
      </c>
      <c r="BD7" s="15">
        <f t="shared" si="20"/>
        <v>0</v>
      </c>
      <c r="BE7" s="15">
        <f t="shared" si="21"/>
        <v>0</v>
      </c>
      <c r="BF7" s="15">
        <f t="shared" si="22"/>
        <v>0</v>
      </c>
      <c r="BG7" s="15">
        <f t="shared" si="23"/>
        <v>0</v>
      </c>
      <c r="BH7" s="14">
        <f t="shared" si="24"/>
        <v>0</v>
      </c>
      <c r="BI7" s="14">
        <f>BH7+0.000006</f>
        <v>6.0000000000000002E-6</v>
      </c>
      <c r="BJ7" s="14">
        <f t="shared" si="25"/>
        <v>0</v>
      </c>
      <c r="BK7" s="14">
        <f t="shared" si="26"/>
        <v>0</v>
      </c>
      <c r="BL7" s="14">
        <f t="shared" si="27"/>
        <v>0</v>
      </c>
      <c r="BM7" s="14">
        <f t="shared" si="28"/>
        <v>0</v>
      </c>
      <c r="BN7" s="14">
        <f t="shared" si="29"/>
        <v>0</v>
      </c>
      <c r="BO7" s="14">
        <f t="shared" si="30"/>
        <v>0</v>
      </c>
      <c r="BP7" s="14">
        <f t="shared" si="31"/>
        <v>0</v>
      </c>
      <c r="BQ7" s="14">
        <f t="shared" si="32"/>
        <v>0</v>
      </c>
      <c r="BR7" s="14" t="b">
        <f t="shared" si="33"/>
        <v>0</v>
      </c>
      <c r="BS7" s="14" t="b">
        <f t="shared" si="34"/>
        <v>0</v>
      </c>
      <c r="BT7" s="14" t="b">
        <f t="shared" si="35"/>
        <v>0</v>
      </c>
      <c r="BU7" s="14" t="b">
        <f t="shared" si="36"/>
        <v>0</v>
      </c>
      <c r="BV7" s="14" t="b">
        <f t="shared" si="37"/>
        <v>0</v>
      </c>
      <c r="BW7" s="14" t="b">
        <f t="shared" si="38"/>
        <v>0</v>
      </c>
      <c r="BX7" s="14">
        <f t="shared" si="39"/>
        <v>0</v>
      </c>
      <c r="BY7" s="14">
        <f t="shared" si="40"/>
        <v>0</v>
      </c>
      <c r="BZ7" s="14">
        <f t="shared" si="41"/>
        <v>0</v>
      </c>
      <c r="CA7" s="14">
        <f t="shared" si="42"/>
        <v>0</v>
      </c>
      <c r="CB7" s="14">
        <f t="shared" si="43"/>
        <v>0</v>
      </c>
      <c r="CC7" s="14" t="e">
        <f t="shared" si="44"/>
        <v>#N/A</v>
      </c>
      <c r="CD7" s="14" t="e">
        <f t="shared" si="45"/>
        <v>#N/A</v>
      </c>
      <c r="CE7" s="21">
        <f t="shared" si="46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 t="e">
        <f t="shared" si="1"/>
        <v>#N/A</v>
      </c>
      <c r="AA8" s="18" t="e">
        <f t="shared" si="2"/>
        <v>#N/A</v>
      </c>
      <c r="AB8" s="20" t="e">
        <f t="shared" si="47"/>
        <v>#N/A</v>
      </c>
      <c r="AC8" s="4" t="e">
        <f t="shared" si="3"/>
        <v>#N/A</v>
      </c>
      <c r="AD8" s="14" t="e">
        <f t="shared" si="4"/>
        <v>#N/A</v>
      </c>
      <c r="AE8" s="14" t="e">
        <f t="shared" si="5"/>
        <v>#N/A</v>
      </c>
      <c r="AF8" s="14" t="e">
        <f t="shared" si="6"/>
        <v>#N/A</v>
      </c>
      <c r="AG8" s="14" t="e">
        <f t="shared" si="7"/>
        <v>#N/A</v>
      </c>
      <c r="AH8" s="14" t="e">
        <f t="shared" si="8"/>
        <v>#N/A</v>
      </c>
      <c r="AI8" s="14" t="e">
        <f t="shared" si="9"/>
        <v>#N/A</v>
      </c>
      <c r="AJ8" s="14" t="e">
        <f t="shared" si="10"/>
        <v>#N/A</v>
      </c>
      <c r="AK8" s="14" t="e">
        <f t="shared" si="11"/>
        <v>#N/A</v>
      </c>
      <c r="AL8" s="1">
        <v>5</v>
      </c>
      <c r="AM8" s="1">
        <f t="shared" si="12"/>
        <v>5</v>
      </c>
      <c r="AN8" s="63"/>
      <c r="AO8" s="63"/>
      <c r="AP8" s="63"/>
      <c r="AQ8" s="63"/>
      <c r="AR8" s="63"/>
      <c r="AS8" s="63"/>
      <c r="AT8" s="63"/>
      <c r="AU8" s="13">
        <f t="shared" si="13"/>
        <v>1</v>
      </c>
      <c r="AV8" s="8">
        <v>0</v>
      </c>
      <c r="AW8" s="9" t="s">
        <v>21</v>
      </c>
      <c r="AX8" s="10">
        <f t="shared" si="14"/>
        <v>5</v>
      </c>
      <c r="AY8" s="11">
        <f t="shared" si="15"/>
        <v>0</v>
      </c>
      <c r="AZ8" s="15">
        <f t="shared" si="16"/>
        <v>0</v>
      </c>
      <c r="BA8" s="15">
        <f t="shared" si="17"/>
        <v>0</v>
      </c>
      <c r="BB8" s="15">
        <f t="shared" si="18"/>
        <v>0</v>
      </c>
      <c r="BC8" s="15">
        <f t="shared" si="19"/>
        <v>0</v>
      </c>
      <c r="BD8" s="15">
        <f t="shared" si="20"/>
        <v>0</v>
      </c>
      <c r="BE8" s="15">
        <f t="shared" si="21"/>
        <v>0</v>
      </c>
      <c r="BF8" s="15">
        <f t="shared" si="22"/>
        <v>0</v>
      </c>
      <c r="BG8" s="15">
        <f t="shared" si="23"/>
        <v>0</v>
      </c>
      <c r="BH8" s="14">
        <f t="shared" si="24"/>
        <v>0</v>
      </c>
      <c r="BI8" s="14">
        <f>BH8+0.000005</f>
        <v>5.0000000000000004E-6</v>
      </c>
      <c r="CB8" s="14">
        <f t="shared" si="43"/>
        <v>0</v>
      </c>
      <c r="CC8" s="14" t="e">
        <f t="shared" si="44"/>
        <v>#N/A</v>
      </c>
      <c r="CD8" s="14" t="e">
        <f t="shared" si="45"/>
        <v>#N/A</v>
      </c>
      <c r="CE8" s="21">
        <f t="shared" si="46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 t="e">
        <f t="shared" si="1"/>
        <v>#N/A</v>
      </c>
      <c r="AA9" s="18" t="e">
        <f t="shared" si="2"/>
        <v>#N/A</v>
      </c>
      <c r="AB9" s="20" t="e">
        <f t="shared" si="47"/>
        <v>#N/A</v>
      </c>
      <c r="AC9" s="4" t="e">
        <f t="shared" si="3"/>
        <v>#N/A</v>
      </c>
      <c r="AD9" s="14" t="e">
        <f t="shared" si="4"/>
        <v>#N/A</v>
      </c>
      <c r="AE9" s="14" t="e">
        <f t="shared" si="5"/>
        <v>#N/A</v>
      </c>
      <c r="AF9" s="14" t="e">
        <f t="shared" si="6"/>
        <v>#N/A</v>
      </c>
      <c r="AG9" s="14" t="e">
        <f t="shared" si="7"/>
        <v>#N/A</v>
      </c>
      <c r="AH9" s="14" t="e">
        <f t="shared" si="8"/>
        <v>#N/A</v>
      </c>
      <c r="AI9" s="14" t="e">
        <f t="shared" si="9"/>
        <v>#N/A</v>
      </c>
      <c r="AJ9" s="14" t="e">
        <f t="shared" si="10"/>
        <v>#N/A</v>
      </c>
      <c r="AK9" s="14" t="e">
        <f t="shared" si="11"/>
        <v>#N/A</v>
      </c>
      <c r="AL9" s="1">
        <v>6</v>
      </c>
      <c r="AM9" s="1">
        <f t="shared" si="12"/>
        <v>6</v>
      </c>
      <c r="AN9" s="63"/>
      <c r="AO9" s="63"/>
      <c r="AP9" s="63"/>
      <c r="AQ9" s="63"/>
      <c r="AR9" s="63"/>
      <c r="AS9" s="63"/>
      <c r="AT9" s="63"/>
      <c r="AU9" s="13">
        <f t="shared" si="13"/>
        <v>1</v>
      </c>
      <c r="AV9" s="8">
        <v>0</v>
      </c>
      <c r="AW9" s="9" t="s">
        <v>21</v>
      </c>
      <c r="AX9" s="10">
        <f t="shared" si="14"/>
        <v>6</v>
      </c>
      <c r="AY9" s="11">
        <f t="shared" si="15"/>
        <v>0</v>
      </c>
      <c r="AZ9" s="15">
        <f t="shared" si="16"/>
        <v>0</v>
      </c>
      <c r="BA9" s="15">
        <f t="shared" si="17"/>
        <v>0</v>
      </c>
      <c r="BB9" s="15">
        <f t="shared" si="18"/>
        <v>0</v>
      </c>
      <c r="BC9" s="15">
        <f t="shared" si="19"/>
        <v>0</v>
      </c>
      <c r="BD9" s="15">
        <f t="shared" si="20"/>
        <v>0</v>
      </c>
      <c r="BE9" s="15">
        <f t="shared" si="21"/>
        <v>0</v>
      </c>
      <c r="BF9" s="15">
        <f t="shared" si="22"/>
        <v>0</v>
      </c>
      <c r="BG9" s="15">
        <f t="shared" si="23"/>
        <v>0</v>
      </c>
      <c r="BH9" s="14">
        <f t="shared" si="24"/>
        <v>0</v>
      </c>
      <c r="BI9" s="14">
        <f>BH9+0.000004</f>
        <v>3.9999999999999998E-6</v>
      </c>
      <c r="CB9" s="14">
        <f t="shared" si="43"/>
        <v>0</v>
      </c>
      <c r="CC9" s="14" t="e">
        <f t="shared" si="44"/>
        <v>#N/A</v>
      </c>
      <c r="CD9" s="14" t="e">
        <f t="shared" si="45"/>
        <v>#N/A</v>
      </c>
      <c r="CE9" s="21">
        <f t="shared" si="46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 t="e">
        <f t="shared" si="1"/>
        <v>#N/A</v>
      </c>
      <c r="AA10" s="18" t="e">
        <f t="shared" si="2"/>
        <v>#N/A</v>
      </c>
      <c r="AB10" s="20" t="e">
        <f t="shared" si="47"/>
        <v>#N/A</v>
      </c>
      <c r="AC10" s="4" t="e">
        <f t="shared" si="3"/>
        <v>#N/A</v>
      </c>
      <c r="AD10" s="14" t="e">
        <f t="shared" si="4"/>
        <v>#N/A</v>
      </c>
      <c r="AE10" s="14" t="e">
        <f t="shared" si="5"/>
        <v>#N/A</v>
      </c>
      <c r="AF10" s="14" t="e">
        <f t="shared" si="6"/>
        <v>#N/A</v>
      </c>
      <c r="AG10" s="14" t="e">
        <f t="shared" si="7"/>
        <v>#N/A</v>
      </c>
      <c r="AH10" s="14" t="e">
        <f t="shared" si="8"/>
        <v>#N/A</v>
      </c>
      <c r="AI10" s="14" t="e">
        <f t="shared" si="9"/>
        <v>#N/A</v>
      </c>
      <c r="AJ10" s="14" t="e">
        <f t="shared" si="10"/>
        <v>#N/A</v>
      </c>
      <c r="AK10" s="14" t="e">
        <f t="shared" si="11"/>
        <v>#N/A</v>
      </c>
      <c r="AL10" s="1">
        <v>7</v>
      </c>
      <c r="AM10" s="1">
        <f t="shared" si="12"/>
        <v>7</v>
      </c>
      <c r="AN10" s="63"/>
      <c r="AO10" s="63"/>
      <c r="AP10" s="63"/>
      <c r="AQ10" s="63"/>
      <c r="AR10" s="63"/>
      <c r="AS10" s="63"/>
      <c r="AT10" s="63"/>
      <c r="AU10" s="13">
        <f t="shared" si="13"/>
        <v>1</v>
      </c>
      <c r="AV10" s="8">
        <v>0</v>
      </c>
      <c r="AW10" s="9" t="s">
        <v>21</v>
      </c>
      <c r="AX10" s="10">
        <f t="shared" si="14"/>
        <v>7</v>
      </c>
      <c r="AY10" s="11">
        <f t="shared" si="15"/>
        <v>0</v>
      </c>
      <c r="AZ10" s="15">
        <f t="shared" si="16"/>
        <v>0</v>
      </c>
      <c r="BA10" s="15">
        <f t="shared" si="17"/>
        <v>0</v>
      </c>
      <c r="BB10" s="15">
        <f t="shared" si="18"/>
        <v>0</v>
      </c>
      <c r="BC10" s="15">
        <f t="shared" si="19"/>
        <v>0</v>
      </c>
      <c r="BD10" s="15">
        <f t="shared" si="20"/>
        <v>0</v>
      </c>
      <c r="BE10" s="15">
        <f t="shared" si="21"/>
        <v>0</v>
      </c>
      <c r="BF10" s="15">
        <f t="shared" si="22"/>
        <v>0</v>
      </c>
      <c r="BG10" s="15">
        <f t="shared" si="23"/>
        <v>0</v>
      </c>
      <c r="BH10" s="14">
        <f t="shared" si="24"/>
        <v>0</v>
      </c>
      <c r="BI10" s="14">
        <f>BH10+0.000003</f>
        <v>3.0000000000000001E-6</v>
      </c>
      <c r="CB10" s="14">
        <f t="shared" si="43"/>
        <v>0</v>
      </c>
      <c r="CC10" s="14" t="e">
        <f t="shared" si="44"/>
        <v>#N/A</v>
      </c>
      <c r="CD10" s="14" t="e">
        <f t="shared" si="45"/>
        <v>#N/A</v>
      </c>
      <c r="CE10" s="21">
        <f t="shared" si="46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 t="e">
        <f t="shared" si="1"/>
        <v>#N/A</v>
      </c>
      <c r="AA11" s="18" t="e">
        <f t="shared" si="2"/>
        <v>#N/A</v>
      </c>
      <c r="AB11" s="20" t="e">
        <f t="shared" si="47"/>
        <v>#N/A</v>
      </c>
      <c r="AC11" s="4" t="e">
        <f t="shared" si="3"/>
        <v>#N/A</v>
      </c>
      <c r="AD11" s="14" t="e">
        <f t="shared" si="4"/>
        <v>#N/A</v>
      </c>
      <c r="AE11" s="14" t="e">
        <f t="shared" si="5"/>
        <v>#N/A</v>
      </c>
      <c r="AF11" s="14" t="e">
        <f t="shared" si="6"/>
        <v>#N/A</v>
      </c>
      <c r="AG11" s="14" t="e">
        <f t="shared" si="7"/>
        <v>#N/A</v>
      </c>
      <c r="AH11" s="14" t="e">
        <f t="shared" si="8"/>
        <v>#N/A</v>
      </c>
      <c r="AI11" s="14" t="e">
        <f t="shared" si="9"/>
        <v>#N/A</v>
      </c>
      <c r="AJ11" s="14" t="e">
        <f t="shared" si="10"/>
        <v>#N/A</v>
      </c>
      <c r="AK11" s="14" t="e">
        <f t="shared" si="11"/>
        <v>#N/A</v>
      </c>
      <c r="AL11" s="1">
        <v>8</v>
      </c>
      <c r="AM11" s="1">
        <f t="shared" si="12"/>
        <v>8</v>
      </c>
      <c r="AN11" s="63"/>
      <c r="AO11" s="63"/>
      <c r="AP11" s="63"/>
      <c r="AQ11" s="63"/>
      <c r="AR11" s="63"/>
      <c r="AS11" s="63"/>
      <c r="AT11" s="63"/>
      <c r="AU11" s="13">
        <f t="shared" si="13"/>
        <v>1</v>
      </c>
      <c r="AV11" s="8">
        <v>0</v>
      </c>
      <c r="AW11" s="9" t="s">
        <v>21</v>
      </c>
      <c r="AX11" s="10">
        <f t="shared" si="14"/>
        <v>8</v>
      </c>
      <c r="AY11" s="11">
        <f t="shared" si="15"/>
        <v>0</v>
      </c>
      <c r="AZ11" s="15">
        <f t="shared" si="16"/>
        <v>0</v>
      </c>
      <c r="BA11" s="15">
        <f t="shared" si="17"/>
        <v>0</v>
      </c>
      <c r="BB11" s="15">
        <f t="shared" si="18"/>
        <v>0</v>
      </c>
      <c r="BC11" s="15">
        <f t="shared" si="19"/>
        <v>0</v>
      </c>
      <c r="BD11" s="15">
        <f t="shared" si="20"/>
        <v>0</v>
      </c>
      <c r="BE11" s="15">
        <f t="shared" si="21"/>
        <v>0</v>
      </c>
      <c r="BF11" s="15">
        <f t="shared" si="22"/>
        <v>0</v>
      </c>
      <c r="BG11" s="15">
        <f t="shared" si="23"/>
        <v>0</v>
      </c>
      <c r="BH11" s="14">
        <f t="shared" si="24"/>
        <v>0</v>
      </c>
      <c r="BI11" s="14">
        <f>BH11+0.000002</f>
        <v>1.9999999999999999E-6</v>
      </c>
      <c r="CB11" s="14">
        <f t="shared" si="43"/>
        <v>0</v>
      </c>
      <c r="CC11" s="14" t="e">
        <f t="shared" si="44"/>
        <v>#N/A</v>
      </c>
      <c r="CD11" s="14" t="e">
        <f t="shared" si="45"/>
        <v>#N/A</v>
      </c>
      <c r="CE11" s="21">
        <f t="shared" si="46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 t="e">
        <f t="shared" si="1"/>
        <v>#N/A</v>
      </c>
      <c r="AA12" s="18" t="e">
        <f t="shared" si="2"/>
        <v>#N/A</v>
      </c>
      <c r="AB12" s="20" t="e">
        <f t="shared" si="47"/>
        <v>#N/A</v>
      </c>
      <c r="AC12" s="4" t="e">
        <f t="shared" si="3"/>
        <v>#N/A</v>
      </c>
      <c r="AD12" s="14" t="e">
        <f t="shared" si="4"/>
        <v>#N/A</v>
      </c>
      <c r="AE12" s="14" t="e">
        <f t="shared" si="5"/>
        <v>#N/A</v>
      </c>
      <c r="AF12" s="14" t="e">
        <f t="shared" si="6"/>
        <v>#N/A</v>
      </c>
      <c r="AG12" s="14" t="e">
        <f t="shared" si="7"/>
        <v>#N/A</v>
      </c>
      <c r="AH12" s="14" t="e">
        <f t="shared" si="8"/>
        <v>#N/A</v>
      </c>
      <c r="AI12" s="14" t="e">
        <f t="shared" si="9"/>
        <v>#N/A</v>
      </c>
      <c r="AJ12" s="14" t="e">
        <f t="shared" si="10"/>
        <v>#N/A</v>
      </c>
      <c r="AK12" s="14" t="e">
        <f t="shared" si="11"/>
        <v>#N/A</v>
      </c>
      <c r="AL12" s="1">
        <v>9</v>
      </c>
      <c r="AM12" s="1">
        <f t="shared" si="12"/>
        <v>9</v>
      </c>
      <c r="AN12" s="63"/>
      <c r="AO12" s="63"/>
      <c r="AP12" s="63"/>
      <c r="AQ12" s="63"/>
      <c r="AR12" s="63"/>
      <c r="AS12" s="63"/>
      <c r="AT12" s="63"/>
      <c r="AU12" s="13">
        <f t="shared" si="13"/>
        <v>1</v>
      </c>
      <c r="AV12" s="8">
        <v>0</v>
      </c>
      <c r="AW12" s="9" t="s">
        <v>21</v>
      </c>
      <c r="AX12" s="10">
        <f t="shared" si="14"/>
        <v>9</v>
      </c>
      <c r="AY12" s="11">
        <f t="shared" si="15"/>
        <v>0</v>
      </c>
      <c r="AZ12" s="15">
        <f t="shared" si="16"/>
        <v>0</v>
      </c>
      <c r="BA12" s="15">
        <f t="shared" si="17"/>
        <v>0</v>
      </c>
      <c r="BB12" s="15">
        <f t="shared" si="18"/>
        <v>0</v>
      </c>
      <c r="BC12" s="15">
        <f t="shared" si="19"/>
        <v>0</v>
      </c>
      <c r="BD12" s="15">
        <f t="shared" si="20"/>
        <v>0</v>
      </c>
      <c r="BE12" s="15">
        <f t="shared" si="21"/>
        <v>0</v>
      </c>
      <c r="BF12" s="15">
        <f t="shared" si="22"/>
        <v>0</v>
      </c>
      <c r="BG12" s="15">
        <f t="shared" si="23"/>
        <v>0</v>
      </c>
      <c r="BH12" s="14">
        <f t="shared" si="24"/>
        <v>0</v>
      </c>
      <c r="BI12" s="14">
        <f>BH12+0.000001</f>
        <v>9.9999999999999995E-7</v>
      </c>
      <c r="CB12" s="14">
        <f t="shared" si="43"/>
        <v>0</v>
      </c>
      <c r="CC12" s="14" t="e">
        <f t="shared" si="44"/>
        <v>#N/A</v>
      </c>
      <c r="CD12" s="14" t="e">
        <f t="shared" si="45"/>
        <v>#N/A</v>
      </c>
      <c r="CE12" s="21">
        <f t="shared" si="46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5" t="s">
        <v>20</v>
      </c>
      <c r="AV13" s="5" t="s">
        <v>21</v>
      </c>
      <c r="AW13" s="5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</f>
        <v>0</v>
      </c>
      <c r="AD14" s="64"/>
      <c r="AE14" s="64"/>
      <c r="AF14" s="61"/>
      <c r="AG14" s="61"/>
      <c r="AH14" s="61"/>
      <c r="AI14" s="61"/>
      <c r="AJ14" s="61"/>
      <c r="AK14" s="61"/>
      <c r="AU14" s="1" t="s">
        <v>20</v>
      </c>
      <c r="AV14" s="1" t="s">
        <v>21</v>
      </c>
      <c r="AW14" s="1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  <row r="16" spans="1:83" ht="19.95" customHeight="1">
      <c r="A16" s="27"/>
      <c r="B16" s="27"/>
      <c r="C16" s="26"/>
      <c r="D16" s="27"/>
      <c r="E16" s="27"/>
      <c r="F16" s="26"/>
      <c r="G16" s="27"/>
      <c r="H16" s="27"/>
      <c r="I16" s="26"/>
      <c r="J16" s="27"/>
      <c r="K16" s="27"/>
      <c r="L16" s="26"/>
      <c r="M16" s="27"/>
      <c r="N16" s="27"/>
      <c r="O16" s="26"/>
      <c r="P16" s="27"/>
      <c r="Q16" s="27"/>
      <c r="R16" s="26"/>
    </row>
    <row r="17" spans="1:18" ht="19.95" customHeight="1">
      <c r="A17" s="27"/>
      <c r="B17" s="27"/>
      <c r="C17" s="26"/>
      <c r="D17" s="27"/>
      <c r="E17" s="27"/>
      <c r="F17" s="26"/>
      <c r="G17" s="27"/>
      <c r="H17" s="27"/>
      <c r="I17" s="26"/>
      <c r="J17" s="27"/>
      <c r="K17" s="27"/>
      <c r="L17" s="26"/>
      <c r="M17" s="27"/>
      <c r="N17" s="27"/>
      <c r="O17" s="26"/>
      <c r="P17" s="27"/>
      <c r="Q17" s="27"/>
      <c r="R17" s="26"/>
    </row>
    <row r="18" spans="1:18" ht="19.95" customHeight="1">
      <c r="A18" s="26"/>
      <c r="B18" s="27"/>
      <c r="C18" s="27"/>
      <c r="D18" s="26"/>
      <c r="E18" s="27"/>
      <c r="F18" s="27"/>
      <c r="G18" s="26"/>
      <c r="H18" s="27"/>
      <c r="I18" s="27"/>
      <c r="J18" s="26"/>
      <c r="K18" s="27"/>
      <c r="L18" s="27"/>
      <c r="M18" s="26"/>
      <c r="N18" s="27"/>
      <c r="O18" s="27"/>
      <c r="P18" s="26"/>
      <c r="Q18" s="27"/>
      <c r="R18" s="27"/>
    </row>
    <row r="19" spans="1:18" ht="19.95" customHeight="1">
      <c r="A19" s="26"/>
      <c r="B19" s="27"/>
      <c r="C19" s="27"/>
      <c r="D19" s="26"/>
      <c r="E19" s="27"/>
      <c r="F19" s="27"/>
      <c r="G19" s="26"/>
      <c r="H19" s="27"/>
      <c r="I19" s="27"/>
      <c r="J19" s="26"/>
      <c r="K19" s="27"/>
      <c r="L19" s="27"/>
      <c r="M19" s="26"/>
      <c r="N19" s="27"/>
      <c r="O19" s="27"/>
      <c r="P19" s="26"/>
      <c r="Q19" s="27"/>
      <c r="R19" s="27"/>
    </row>
    <row r="20" spans="1:18" ht="19.95" customHeight="1">
      <c r="A20" s="27"/>
      <c r="B20" s="27"/>
      <c r="C20" s="26"/>
      <c r="D20" s="27"/>
      <c r="E20" s="27"/>
      <c r="F20" s="26"/>
      <c r="G20" s="27"/>
      <c r="H20" s="27"/>
      <c r="I20" s="26"/>
      <c r="J20" s="27"/>
      <c r="K20" s="27"/>
      <c r="L20" s="26"/>
      <c r="M20" s="27"/>
      <c r="N20" s="27"/>
      <c r="O20" s="26"/>
      <c r="P20" s="27"/>
      <c r="Q20" s="27"/>
      <c r="R20" s="26"/>
    </row>
    <row r="21" spans="1:18" ht="19.95" customHeight="1">
      <c r="A21" s="27"/>
      <c r="B21" s="27"/>
      <c r="C21" s="26"/>
      <c r="D21" s="27"/>
      <c r="E21" s="27"/>
      <c r="F21" s="26"/>
      <c r="G21" s="27"/>
      <c r="H21" s="27"/>
      <c r="I21" s="26"/>
      <c r="J21" s="27"/>
      <c r="K21" s="27"/>
      <c r="L21" s="26"/>
      <c r="M21" s="27"/>
      <c r="N21" s="27"/>
      <c r="O21" s="26"/>
      <c r="P21" s="27"/>
      <c r="Q21" s="27"/>
      <c r="R21" s="26"/>
    </row>
  </sheetData>
  <mergeCells count="46">
    <mergeCell ref="B3:H3"/>
    <mergeCell ref="K3:Q3"/>
    <mergeCell ref="S3:Y3"/>
    <mergeCell ref="Z3:AA3"/>
    <mergeCell ref="A1:I2"/>
    <mergeCell ref="J1:R2"/>
    <mergeCell ref="S1:AK2"/>
    <mergeCell ref="B4:H4"/>
    <mergeCell ref="B5:H5"/>
    <mergeCell ref="B6:H6"/>
    <mergeCell ref="B7:H7"/>
    <mergeCell ref="K4:Q4"/>
    <mergeCell ref="K5:Q5"/>
    <mergeCell ref="K6:Q6"/>
    <mergeCell ref="K7:Q7"/>
    <mergeCell ref="S4:Y4"/>
    <mergeCell ref="S5:Y5"/>
    <mergeCell ref="S6:Y6"/>
    <mergeCell ref="S7:Y7"/>
    <mergeCell ref="S8:Y8"/>
    <mergeCell ref="S10:Y10"/>
    <mergeCell ref="S11:Y11"/>
    <mergeCell ref="S12:Y12"/>
    <mergeCell ref="A10:R15"/>
    <mergeCell ref="A8:E9"/>
    <mergeCell ref="N8:R9"/>
    <mergeCell ref="S13:Y15"/>
    <mergeCell ref="F8:M9"/>
    <mergeCell ref="S9:Y9"/>
    <mergeCell ref="AN1:BG2"/>
    <mergeCell ref="AN3:AT3"/>
    <mergeCell ref="AV3:AW3"/>
    <mergeCell ref="AN4:AT4"/>
    <mergeCell ref="AN5:AT5"/>
    <mergeCell ref="Z13:AB13"/>
    <mergeCell ref="Z14:AB15"/>
    <mergeCell ref="AC13:AE13"/>
    <mergeCell ref="AC14:AE15"/>
    <mergeCell ref="AF13:AK15"/>
    <mergeCell ref="AN12:AT12"/>
    <mergeCell ref="AN6:AT6"/>
    <mergeCell ref="AN7:AT7"/>
    <mergeCell ref="AN8:AT8"/>
    <mergeCell ref="AN9:AT9"/>
    <mergeCell ref="AN10:AT10"/>
    <mergeCell ref="AN11:AT11"/>
  </mergeCells>
  <conditionalFormatting sqref="AJ4:AJ12">
    <cfRule type="cellIs" dxfId="197" priority="11" operator="lessThan">
      <formula>0</formula>
    </cfRule>
  </conditionalFormatting>
  <conditionalFormatting sqref="Z4:Z12">
    <cfRule type="cellIs" dxfId="196" priority="8" operator="equal">
      <formula>0</formula>
    </cfRule>
    <cfRule type="cellIs" dxfId="195" priority="9" operator="greaterThan">
      <formula>0</formula>
    </cfRule>
    <cfRule type="cellIs" dxfId="194" priority="10" operator="lessThan">
      <formula>0</formula>
    </cfRule>
  </conditionalFormatting>
  <conditionalFormatting sqref="BF4:BF12">
    <cfRule type="cellIs" dxfId="193" priority="7" operator="lessThan">
      <formula>0</formula>
    </cfRule>
  </conditionalFormatting>
  <conditionalFormatting sqref="AV4:AV12">
    <cfRule type="cellIs" dxfId="192" priority="4" operator="equal">
      <formula>0</formula>
    </cfRule>
    <cfRule type="cellIs" dxfId="191" priority="5" operator="greaterThan">
      <formula>0</formula>
    </cfRule>
    <cfRule type="cellIs" dxfId="190" priority="6" operator="lessThan">
      <formula>0</formula>
    </cfRule>
  </conditionalFormatting>
  <conditionalFormatting sqref="AA4:AA12">
    <cfRule type="cellIs" dxfId="189" priority="3" operator="equal">
      <formula>"p"</formula>
    </cfRule>
    <cfRule type="cellIs" dxfId="188" priority="2" operator="equal">
      <formula>"u"</formula>
    </cfRule>
    <cfRule type="cellIs" dxfId="187" priority="1" operator="equal">
      <formula>"q"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14"/>
    <col min="38" max="59" width="0" style="14" hidden="1" customWidth="1"/>
    <col min="60" max="60" width="16.5546875" style="14" hidden="1" customWidth="1"/>
    <col min="61" max="61" width="16.6640625" style="14" hidden="1" customWidth="1"/>
    <col min="62" max="79" width="0" style="14" hidden="1" customWidth="1"/>
    <col min="80" max="80" width="38.5546875" style="14" hidden="1" customWidth="1"/>
    <col min="81" max="81" width="16.5546875" style="14" hidden="1" customWidth="1"/>
    <col min="82" max="82" width="0" style="14" hidden="1" customWidth="1"/>
    <col min="83" max="83" width="44.109375" style="14" hidden="1" customWidth="1"/>
    <col min="84" max="84" width="0" style="14" hidden="1" customWidth="1"/>
    <col min="85" max="16384" width="5.5546875" style="14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26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19" t="s">
        <v>2</v>
      </c>
      <c r="B3" s="74" t="s">
        <v>0</v>
      </c>
      <c r="C3" s="74"/>
      <c r="D3" s="74"/>
      <c r="E3" s="74"/>
      <c r="F3" s="74"/>
      <c r="G3" s="74"/>
      <c r="H3" s="74"/>
      <c r="I3" s="19" t="s">
        <v>1</v>
      </c>
      <c r="J3" s="19" t="s">
        <v>1</v>
      </c>
      <c r="K3" s="74" t="s">
        <v>0</v>
      </c>
      <c r="L3" s="74"/>
      <c r="M3" s="74"/>
      <c r="N3" s="74"/>
      <c r="O3" s="74"/>
      <c r="P3" s="74"/>
      <c r="Q3" s="74"/>
      <c r="R3" s="19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19" t="s">
        <v>4</v>
      </c>
      <c r="AC3" s="19" t="s">
        <v>5</v>
      </c>
      <c r="AD3" s="19" t="s">
        <v>6</v>
      </c>
      <c r="AE3" s="19" t="s">
        <v>7</v>
      </c>
      <c r="AF3" s="19" t="s">
        <v>8</v>
      </c>
      <c r="AG3" s="19" t="s">
        <v>9</v>
      </c>
      <c r="AH3" s="19" t="s">
        <v>10</v>
      </c>
      <c r="AI3" s="19" t="s">
        <v>11</v>
      </c>
      <c r="AJ3" s="19" t="s">
        <v>12</v>
      </c>
      <c r="AK3" s="19" t="s">
        <v>2</v>
      </c>
      <c r="AM3" s="14" t="s">
        <v>4</v>
      </c>
      <c r="AN3" s="66" t="s">
        <v>0</v>
      </c>
      <c r="AO3" s="66"/>
      <c r="AP3" s="66"/>
      <c r="AQ3" s="66"/>
      <c r="AR3" s="66"/>
      <c r="AS3" s="66"/>
      <c r="AT3" s="66"/>
      <c r="AU3" s="7" t="s">
        <v>4</v>
      </c>
      <c r="AV3" s="66" t="s">
        <v>3</v>
      </c>
      <c r="AW3" s="66"/>
      <c r="AX3" s="7" t="s">
        <v>4</v>
      </c>
      <c r="AY3" s="7" t="s">
        <v>5</v>
      </c>
      <c r="AZ3" s="7" t="s">
        <v>6</v>
      </c>
      <c r="BA3" s="7" t="s">
        <v>7</v>
      </c>
      <c r="BB3" s="7" t="s">
        <v>8</v>
      </c>
      <c r="BC3" s="7" t="s">
        <v>9</v>
      </c>
      <c r="BD3" s="7" t="s">
        <v>10</v>
      </c>
      <c r="BE3" s="7" t="s">
        <v>11</v>
      </c>
      <c r="BF3" s="7" t="s">
        <v>12</v>
      </c>
      <c r="BG3" s="7" t="s">
        <v>2</v>
      </c>
      <c r="BH3" s="14" t="s">
        <v>18</v>
      </c>
      <c r="BI3" s="14" t="s">
        <v>18</v>
      </c>
      <c r="BJ3" s="14" t="s">
        <v>2</v>
      </c>
      <c r="BK3" s="14" t="s">
        <v>2</v>
      </c>
      <c r="BL3" s="14" t="s">
        <v>5</v>
      </c>
      <c r="BM3" s="14" t="s">
        <v>5</v>
      </c>
      <c r="BN3" s="14" t="s">
        <v>19</v>
      </c>
      <c r="BO3" s="14" t="s">
        <v>19</v>
      </c>
      <c r="BP3" s="14" t="s">
        <v>6</v>
      </c>
      <c r="BQ3" s="14" t="s">
        <v>6</v>
      </c>
      <c r="BR3" s="14" t="s">
        <v>7</v>
      </c>
      <c r="BS3" s="14" t="s">
        <v>7</v>
      </c>
      <c r="BT3" s="14" t="s">
        <v>8</v>
      </c>
      <c r="BU3" s="14" t="s">
        <v>8</v>
      </c>
      <c r="BV3" s="14" t="s">
        <v>9</v>
      </c>
      <c r="BW3" s="14" t="s">
        <v>9</v>
      </c>
      <c r="BX3" s="14" t="s">
        <v>10</v>
      </c>
      <c r="BY3" s="14" t="s">
        <v>10</v>
      </c>
      <c r="BZ3" s="14" t="s">
        <v>11</v>
      </c>
      <c r="CA3" s="14" t="s">
        <v>11</v>
      </c>
      <c r="CB3" s="14" t="s">
        <v>0</v>
      </c>
      <c r="CC3" s="14" t="s">
        <v>18</v>
      </c>
      <c r="CD3" s="14" t="s">
        <v>4</v>
      </c>
      <c r="CE3" s="21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14">
        <f>VLOOKUP(S4,$AN$4:$BG$12,13,0)</f>
        <v>0</v>
      </c>
      <c r="AE4" s="14">
        <f>VLOOKUP(S4,$AN$4:$BG$12,14,0)</f>
        <v>0</v>
      </c>
      <c r="AF4" s="14">
        <f>VLOOKUP(S4,$AN$4:$BG$12,15,0)</f>
        <v>0</v>
      </c>
      <c r="AG4" s="14">
        <f>VLOOKUP(S4,$AN$4:$BG$12,16,0)</f>
        <v>0</v>
      </c>
      <c r="AH4" s="14">
        <f>VLOOKUP(S4,$AN$4:$BG$12,17,0)</f>
        <v>0</v>
      </c>
      <c r="AI4" s="14">
        <f>VLOOKUP(S4,$AN$4:$BG$12,18,0)</f>
        <v>0</v>
      </c>
      <c r="AJ4" s="14">
        <f>VLOOKUP(S4,$AN$4:$BG$12,19,0)</f>
        <v>0</v>
      </c>
      <c r="AK4" s="14">
        <f>VLOOKUP(S4,$AN$4:$BG$12,20,0)</f>
        <v>0</v>
      </c>
      <c r="AL4" s="14">
        <v>1</v>
      </c>
      <c r="AM4" s="14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13">
        <f>RANK(BH4,$BH$4:$BH$12)</f>
        <v>1</v>
      </c>
      <c r="AV4" s="8">
        <f>'J01'!AU4-AU4</f>
        <v>0</v>
      </c>
      <c r="AW4" s="9" t="str">
        <f>IF(AU4&gt;'J01'!AU4,'J01'!$AW$13,IF(AU4='J01'!AU4,'J01'!$AV$13,IF(AU4&lt;'J01'!AU4,'J01'!$AU$13)))</f>
        <v>u</v>
      </c>
      <c r="AX4" s="10">
        <f>RANK(BI4,$BI$4:$BI$12)</f>
        <v>1</v>
      </c>
      <c r="AY4" s="11">
        <f>SUMPRODUCT(($B$4:$H$7=AN4)*($BN$4:$BN$7))+SUMPRODUCT(($K$4:$Q$7=AN4)*($BO$4:$BO$7))+'J01'!AY4</f>
        <v>0</v>
      </c>
      <c r="AZ4" s="15">
        <f>SUMPRODUCT(($B$4:$H$7=AN4)*($BP$4:$BP$7))+SUMPRODUCT(($K$4:$Q$7=AN4)*($BQ$4:$BQ$7))+'J01'!AZ4</f>
        <v>0</v>
      </c>
      <c r="BA4" s="15">
        <f>SUMPRODUCT(($B$4:$H$7=AN4)*($BR$4:$BR$7))+SUMPRODUCT(($K$4:$Q$7=AN4)*($BS$4:$BS$7))+'J01'!BA4</f>
        <v>0</v>
      </c>
      <c r="BB4" s="15">
        <f>SUMPRODUCT(($B$4:$H$7=AN4)*($BT$4:$BT$7))+SUMPRODUCT(($K$4:$Q$7=AN4)*($BU$4:$BU$7))+'J01'!BB4</f>
        <v>0</v>
      </c>
      <c r="BC4" s="15">
        <f>SUMPRODUCT(($B$4:$H$7=AN4)*($BV$4:$BV$7))+SUMPRODUCT(($K$4:$Q$7=AN4)*($BW$4:$BW$7))+'J01'!BC4</f>
        <v>0</v>
      </c>
      <c r="BD4" s="15">
        <f>SUMPRODUCT(($B$4:$H$7=AN4)*($BX$4:$BX$7))+SUMPRODUCT(($K$4:$Q$7=AN4)*($BY$4:$BY$7))+'J01'!BD4</f>
        <v>0</v>
      </c>
      <c r="BE4" s="15">
        <f>SUMPRODUCT(($B$4:$H$7=AN4)*($BZ$4:$BZ$7))+SUMPRODUCT(($K$4:$Q$7=AN4)*($CA$4:$CA$7))+'J01'!BE4</f>
        <v>0</v>
      </c>
      <c r="BF4" s="15">
        <f>BD4-BE4</f>
        <v>0</v>
      </c>
      <c r="BG4" s="15">
        <f>SUMPRODUCT(($B$4:$H$7=AN4)*($BJ$4:$BJ$7))+SUMPRODUCT(($K$4:$Q$7=AN4)*($BK$4:$BK$7))+'J01'!BG4</f>
        <v>0</v>
      </c>
      <c r="BH4" s="14">
        <f>SUM(AY4*1000+(BF4)/100+(BD4)/1000)</f>
        <v>0</v>
      </c>
      <c r="BI4" s="14">
        <f>BH4+0.000009</f>
        <v>9.0000000000000002E-6</v>
      </c>
      <c r="BJ4" s="14">
        <f>A4</f>
        <v>0</v>
      </c>
      <c r="BK4" s="14">
        <f>R4</f>
        <v>0</v>
      </c>
      <c r="BL4" s="14">
        <f>IF(I4="",0,IF(I4&gt;J4,3,IF(I4=J4,1,IF(I4&lt;J4,0))))</f>
        <v>0</v>
      </c>
      <c r="BM4" s="14">
        <f>IF(J4="",0,IF(J4&gt;I4,3,IF(J4=I4,1,IF(J4&lt;I4,0))))</f>
        <v>0</v>
      </c>
      <c r="BN4" s="14">
        <f>BL4-BJ4</f>
        <v>0</v>
      </c>
      <c r="BO4" s="14">
        <f>BM4-BK4</f>
        <v>0</v>
      </c>
      <c r="BP4" s="14">
        <f>IF(I4="",0,1)</f>
        <v>0</v>
      </c>
      <c r="BQ4" s="14">
        <f>IF(J4="",0,1)</f>
        <v>0</v>
      </c>
      <c r="BR4" s="14" t="b">
        <f>IF(I4&lt;&gt;"",IF(I4&gt;J4,1))</f>
        <v>0</v>
      </c>
      <c r="BS4" s="14" t="b">
        <f>IF(J4&lt;&gt;"",IF(J4&gt;I4,1))</f>
        <v>0</v>
      </c>
      <c r="BT4" s="14" t="b">
        <f>IF(I4&lt;&gt;"",IF(I4=J4,1))</f>
        <v>0</v>
      </c>
      <c r="BU4" s="14" t="b">
        <f>IF(J4&lt;&gt;"",IF(J4=I4,1))</f>
        <v>0</v>
      </c>
      <c r="BV4" s="14" t="b">
        <f>IF(I4&lt;&gt;"",IF(I4&lt;J4,1))</f>
        <v>0</v>
      </c>
      <c r="BW4" s="14" t="b">
        <f>IF(J4&lt;&gt;"",IF(J4&lt;I4,1))</f>
        <v>0</v>
      </c>
      <c r="BX4" s="14">
        <f>I4</f>
        <v>0</v>
      </c>
      <c r="BY4" s="14">
        <f>J4</f>
        <v>0</v>
      </c>
      <c r="BZ4" s="14">
        <f>J4</f>
        <v>0</v>
      </c>
      <c r="CA4" s="14">
        <f>I4</f>
        <v>0</v>
      </c>
      <c r="CB4" s="14">
        <f>VLOOKUP(AL4,$AM$4:$AT$12,2,0)</f>
        <v>0</v>
      </c>
      <c r="CC4" s="14">
        <f>VLOOKUP(CB4,$AN$4:$BH$12,21,0)</f>
        <v>0</v>
      </c>
      <c r="CD4" s="14">
        <f>RANK(CC4,$CC$4:$CC$12)</f>
        <v>1</v>
      </c>
      <c r="CE4" s="14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14">
        <f t="shared" ref="AD5:AD12" si="4">VLOOKUP(S5,$AN$4:$BG$12,13,0)</f>
        <v>0</v>
      </c>
      <c r="AE5" s="14">
        <f t="shared" ref="AE5:AE12" si="5">VLOOKUP(S5,$AN$4:$BG$12,14,0)</f>
        <v>0</v>
      </c>
      <c r="AF5" s="14">
        <f t="shared" ref="AF5:AF12" si="6">VLOOKUP(S5,$AN$4:$BG$12,15,0)</f>
        <v>0</v>
      </c>
      <c r="AG5" s="14">
        <f t="shared" ref="AG5:AG12" si="7">VLOOKUP(S5,$AN$4:$BG$12,16,0)</f>
        <v>0</v>
      </c>
      <c r="AH5" s="14">
        <f t="shared" ref="AH5:AH12" si="8">VLOOKUP(S5,$AN$4:$BG$12,17,0)</f>
        <v>0</v>
      </c>
      <c r="AI5" s="14">
        <f t="shared" ref="AI5:AI12" si="9">VLOOKUP(S5,$AN$4:$BG$12,18,0)</f>
        <v>0</v>
      </c>
      <c r="AJ5" s="14">
        <f t="shared" ref="AJ5:AJ12" si="10">VLOOKUP(S5,$AN$4:$BG$12,19,0)</f>
        <v>0</v>
      </c>
      <c r="AK5" s="14">
        <f t="shared" ref="AK5:AK12" si="11">VLOOKUP(S5,$AN$4:$BG$12,20,0)</f>
        <v>0</v>
      </c>
      <c r="AL5" s="14">
        <v>2</v>
      </c>
      <c r="AM5" s="14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13">
        <f t="shared" ref="AU5:AU12" si="13">RANK(BH5,$BH$4:$BH$12)</f>
        <v>1</v>
      </c>
      <c r="AV5" s="8">
        <f>'J01'!AU5-AU5</f>
        <v>0</v>
      </c>
      <c r="AW5" s="9" t="str">
        <f>IF(AU5&gt;'J01'!AU5,'J01'!$AW$13,IF(AU5='J01'!AU5,'J01'!$AV$13,IF(AU5&lt;'J01'!AU5,'J01'!$AU$13)))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SUMPRODUCT(($B$4:$H$7=AN5)*($BN$4:$BN$7))+SUMPRODUCT(($K$4:$Q$7=AN5)*($BO$4:$BO$7))+'J01'!AY5</f>
        <v>0</v>
      </c>
      <c r="AZ5" s="15">
        <f>SUMPRODUCT(($B$4:$H$7=AN5)*($BP$4:$BP$7))+SUMPRODUCT(($K$4:$Q$7=AN5)*($BQ$4:$BQ$7))+'J01'!AZ5</f>
        <v>0</v>
      </c>
      <c r="BA5" s="15">
        <f>SUMPRODUCT(($B$4:$H$7=AN5)*($BR$4:$BR$7))+SUMPRODUCT(($K$4:$Q$7=AN5)*($BS$4:$BS$7))+'J01'!BA5</f>
        <v>0</v>
      </c>
      <c r="BB5" s="15">
        <f>SUMPRODUCT(($B$4:$H$7=AN5)*($BT$4:$BT$7))+SUMPRODUCT(($K$4:$Q$7=AN5)*($BU$4:$BU$7))+'J01'!BB5</f>
        <v>0</v>
      </c>
      <c r="BC5" s="15">
        <f>SUMPRODUCT(($B$4:$H$7=AN5)*($BV$4:$BV$7))+SUMPRODUCT(($K$4:$Q$7=AN5)*($BW$4:$BW$7))+'J01'!BC5</f>
        <v>0</v>
      </c>
      <c r="BD5" s="15">
        <f>SUMPRODUCT(($B$4:$H$7=AN5)*($BX$4:$BX$7))+SUMPRODUCT(($K$4:$Q$7=AN5)*($BY$4:$BY$7))+'J01'!BD5</f>
        <v>0</v>
      </c>
      <c r="BE5" s="15">
        <f>SUMPRODUCT(($B$4:$H$7=AN5)*($BZ$4:$BZ$7))+SUMPRODUCT(($K$4:$Q$7=AN5)*($CA$4:$CA$7))+'J01'!BE5</f>
        <v>0</v>
      </c>
      <c r="BF5" s="15">
        <f t="shared" ref="BF5:BF12" si="15">BD5-BE5</f>
        <v>0</v>
      </c>
      <c r="BG5" s="15">
        <f>SUMPRODUCT(($B$4:$H$7=AN5)*($BJ$4:$BJ$7))+SUMPRODUCT(($K$4:$Q$7=AN5)*($BK$4:$BK$7))+'J01'!BG5</f>
        <v>0</v>
      </c>
      <c r="BH5" s="14">
        <f t="shared" ref="BH5:BH12" si="16">SUM(AY5*1000+(BF5)/100+(BD5)/1000)</f>
        <v>0</v>
      </c>
      <c r="BI5" s="14">
        <f>BH5+0.000008</f>
        <v>7.9999999999999996E-6</v>
      </c>
      <c r="BJ5" s="14">
        <f t="shared" ref="BJ5:BJ7" si="17">A5</f>
        <v>0</v>
      </c>
      <c r="BK5" s="14">
        <f t="shared" ref="BK5:BK7" si="18">R5</f>
        <v>0</v>
      </c>
      <c r="BL5" s="14">
        <f t="shared" ref="BL5:BL7" si="19">IF(I5="",0,IF(I5&gt;J5,3,IF(I5=J5,1,IF(I5&lt;J5,0))))</f>
        <v>0</v>
      </c>
      <c r="BM5" s="14">
        <f t="shared" ref="BM5:BM7" si="20">IF(J5="",0,IF(J5&gt;I5,3,IF(J5=I5,1,IF(J5&lt;I5,0))))</f>
        <v>0</v>
      </c>
      <c r="BN5" s="14">
        <f t="shared" ref="BN5:BO7" si="21">BL5-BJ5</f>
        <v>0</v>
      </c>
      <c r="BO5" s="14">
        <f t="shared" si="21"/>
        <v>0</v>
      </c>
      <c r="BP5" s="14">
        <f t="shared" ref="BP5:BQ7" si="22">IF(I5="",0,1)</f>
        <v>0</v>
      </c>
      <c r="BQ5" s="14">
        <f t="shared" si="22"/>
        <v>0</v>
      </c>
      <c r="BR5" s="14" t="b">
        <f t="shared" ref="BR5:BR7" si="23">IF(I5&lt;&gt;"",IF(I5&gt;J5,1))</f>
        <v>0</v>
      </c>
      <c r="BS5" s="14" t="b">
        <f t="shared" ref="BS5:BS7" si="24">IF(J5&lt;&gt;"",IF(J5&gt;I5,1))</f>
        <v>0</v>
      </c>
      <c r="BT5" s="14" t="b">
        <f t="shared" ref="BT5:BT7" si="25">IF(I5&lt;&gt;"",IF(I5=J5,1))</f>
        <v>0</v>
      </c>
      <c r="BU5" s="14" t="b">
        <f t="shared" ref="BU5:BU7" si="26">IF(J5&lt;&gt;"",IF(J5=I5,1))</f>
        <v>0</v>
      </c>
      <c r="BV5" s="14" t="b">
        <f t="shared" ref="BV5:BV7" si="27">IF(I5&lt;&gt;"",IF(I5&lt;J5,1))</f>
        <v>0</v>
      </c>
      <c r="BW5" s="14" t="b">
        <f t="shared" ref="BW5:BW7" si="28">IF(J5&lt;&gt;"",IF(J5&lt;I5,1))</f>
        <v>0</v>
      </c>
      <c r="BX5" s="14">
        <f t="shared" ref="BX5:BY7" si="29">I5</f>
        <v>0</v>
      </c>
      <c r="BY5" s="14">
        <f t="shared" si="29"/>
        <v>0</v>
      </c>
      <c r="BZ5" s="14">
        <f t="shared" ref="BZ5:BZ7" si="30">J5</f>
        <v>0</v>
      </c>
      <c r="CA5" s="14">
        <f t="shared" ref="CA5:CA7" si="31">I5</f>
        <v>0</v>
      </c>
      <c r="CB5" s="14">
        <f t="shared" ref="CB5:CB12" si="32">VLOOKUP(AL5,$AM$4:$AT$12,2,0)</f>
        <v>0</v>
      </c>
      <c r="CC5" s="14">
        <f t="shared" ref="CC5:CC12" si="33">VLOOKUP(CB5,$AN$4:$BH$12,21,0)</f>
        <v>0</v>
      </c>
      <c r="CD5" s="14">
        <f t="shared" ref="CD5:CD12" si="34">RANK(CC5,$CC$4:$CC$12)</f>
        <v>1</v>
      </c>
      <c r="CE5" s="21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14">
        <f t="shared" si="4"/>
        <v>0</v>
      </c>
      <c r="AE6" s="14">
        <f t="shared" si="5"/>
        <v>0</v>
      </c>
      <c r="AF6" s="14">
        <f t="shared" si="6"/>
        <v>0</v>
      </c>
      <c r="AG6" s="14">
        <f t="shared" si="7"/>
        <v>0</v>
      </c>
      <c r="AH6" s="14">
        <f t="shared" si="8"/>
        <v>0</v>
      </c>
      <c r="AI6" s="14">
        <f t="shared" si="9"/>
        <v>0</v>
      </c>
      <c r="AJ6" s="14">
        <f t="shared" si="10"/>
        <v>0</v>
      </c>
      <c r="AK6" s="14">
        <f t="shared" si="11"/>
        <v>0</v>
      </c>
      <c r="AL6" s="14">
        <v>3</v>
      </c>
      <c r="AM6" s="14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13">
        <f t="shared" si="13"/>
        <v>1</v>
      </c>
      <c r="AV6" s="8">
        <f>'J01'!AU6-AU6</f>
        <v>0</v>
      </c>
      <c r="AW6" s="9" t="str">
        <f>IF(AU6&gt;'J01'!AU6,'J01'!$AW$13,IF(AU6='J01'!AU6,'J01'!$AV$13,IF(AU6&lt;'J01'!AU6,'J01'!$AU$13)))</f>
        <v>u</v>
      </c>
      <c r="AX6" s="10">
        <f t="shared" si="14"/>
        <v>3</v>
      </c>
      <c r="AY6" s="11">
        <f>SUMPRODUCT(($B$4:$H$7=AN6)*($BN$4:$BN$7))+SUMPRODUCT(($K$4:$Q$7=AN6)*($BO$4:$BO$7))+'J01'!AY6</f>
        <v>0</v>
      </c>
      <c r="AZ6" s="15">
        <f>SUMPRODUCT(($B$4:$H$7=AN6)*($BP$4:$BP$7))+SUMPRODUCT(($K$4:$Q$7=AN6)*($BQ$4:$BQ$7))+'J01'!AZ6</f>
        <v>0</v>
      </c>
      <c r="BA6" s="15">
        <f>SUMPRODUCT(($B$4:$H$7=AN6)*($BR$4:$BR$7))+SUMPRODUCT(($K$4:$Q$7=AN6)*($BS$4:$BS$7))+'J01'!BA6</f>
        <v>0</v>
      </c>
      <c r="BB6" s="15">
        <f>SUMPRODUCT(($B$4:$H$7=AN6)*($BT$4:$BT$7))+SUMPRODUCT(($K$4:$Q$7=AN6)*($BU$4:$BU$7))+'J01'!BB6</f>
        <v>0</v>
      </c>
      <c r="BC6" s="15">
        <f>SUMPRODUCT(($B$4:$H$7=AN6)*($BV$4:$BV$7))+SUMPRODUCT(($K$4:$Q$7=AN6)*($BW$4:$BW$7))+'J01'!BC6</f>
        <v>0</v>
      </c>
      <c r="BD6" s="15">
        <f>SUMPRODUCT(($B$4:$H$7=AN6)*($BX$4:$BX$7))+SUMPRODUCT(($K$4:$Q$7=AN6)*($BY$4:$BY$7))+'J01'!BD6</f>
        <v>0</v>
      </c>
      <c r="BE6" s="15">
        <f>SUMPRODUCT(($B$4:$H$7=AN6)*($BZ$4:$BZ$7))+SUMPRODUCT(($K$4:$Q$7=AN6)*($CA$4:$CA$7))+'J01'!BE6</f>
        <v>0</v>
      </c>
      <c r="BF6" s="15">
        <f t="shared" si="15"/>
        <v>0</v>
      </c>
      <c r="BG6" s="15">
        <f>SUMPRODUCT(($B$4:$H$7=AN6)*($BJ$4:$BJ$7))+SUMPRODUCT(($K$4:$Q$7=AN6)*($BK$4:$BK$7))+'J01'!BG6</f>
        <v>0</v>
      </c>
      <c r="BH6" s="14">
        <f t="shared" si="16"/>
        <v>0</v>
      </c>
      <c r="BI6" s="14">
        <f>BH6+0.000007</f>
        <v>6.9999999999999999E-6</v>
      </c>
      <c r="BJ6" s="14">
        <f t="shared" si="17"/>
        <v>0</v>
      </c>
      <c r="BK6" s="14">
        <f t="shared" si="18"/>
        <v>0</v>
      </c>
      <c r="BL6" s="14">
        <f t="shared" si="19"/>
        <v>0</v>
      </c>
      <c r="BM6" s="14">
        <f t="shared" si="20"/>
        <v>0</v>
      </c>
      <c r="BN6" s="14">
        <f t="shared" si="21"/>
        <v>0</v>
      </c>
      <c r="BO6" s="14">
        <f t="shared" si="21"/>
        <v>0</v>
      </c>
      <c r="BP6" s="14">
        <f t="shared" si="22"/>
        <v>0</v>
      </c>
      <c r="BQ6" s="14">
        <f t="shared" si="22"/>
        <v>0</v>
      </c>
      <c r="BR6" s="14" t="b">
        <f t="shared" si="23"/>
        <v>0</v>
      </c>
      <c r="BS6" s="14" t="b">
        <f t="shared" si="24"/>
        <v>0</v>
      </c>
      <c r="BT6" s="14" t="b">
        <f t="shared" si="25"/>
        <v>0</v>
      </c>
      <c r="BU6" s="14" t="b">
        <f t="shared" si="26"/>
        <v>0</v>
      </c>
      <c r="BV6" s="14" t="b">
        <f t="shared" si="27"/>
        <v>0</v>
      </c>
      <c r="BW6" s="14" t="b">
        <f t="shared" si="28"/>
        <v>0</v>
      </c>
      <c r="BX6" s="14">
        <f t="shared" si="29"/>
        <v>0</v>
      </c>
      <c r="BY6" s="14">
        <f t="shared" si="29"/>
        <v>0</v>
      </c>
      <c r="BZ6" s="14">
        <f t="shared" si="30"/>
        <v>0</v>
      </c>
      <c r="CA6" s="14">
        <f t="shared" si="31"/>
        <v>0</v>
      </c>
      <c r="CB6" s="14">
        <f t="shared" si="32"/>
        <v>0</v>
      </c>
      <c r="CC6" s="14">
        <f t="shared" si="33"/>
        <v>0</v>
      </c>
      <c r="CD6" s="14">
        <f t="shared" si="34"/>
        <v>1</v>
      </c>
      <c r="CE6" s="21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14">
        <f t="shared" si="4"/>
        <v>0</v>
      </c>
      <c r="AE7" s="14">
        <f t="shared" si="5"/>
        <v>0</v>
      </c>
      <c r="AF7" s="14">
        <f t="shared" si="6"/>
        <v>0</v>
      </c>
      <c r="AG7" s="14">
        <f t="shared" si="7"/>
        <v>0</v>
      </c>
      <c r="AH7" s="14">
        <f t="shared" si="8"/>
        <v>0</v>
      </c>
      <c r="AI7" s="14">
        <f t="shared" si="9"/>
        <v>0</v>
      </c>
      <c r="AJ7" s="14">
        <f t="shared" si="10"/>
        <v>0</v>
      </c>
      <c r="AK7" s="14">
        <f t="shared" si="11"/>
        <v>0</v>
      </c>
      <c r="AL7" s="14">
        <v>4</v>
      </c>
      <c r="AM7" s="14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13">
        <f t="shared" si="13"/>
        <v>1</v>
      </c>
      <c r="AV7" s="8">
        <f>'J01'!AU7-AU7</f>
        <v>0</v>
      </c>
      <c r="AW7" s="9" t="str">
        <f>IF(AU7&gt;'J01'!AU7,'J01'!$AW$13,IF(AU7='J01'!AU7,'J01'!$AV$13,IF(AU7&lt;'J01'!AU7,'J01'!$AU$13)))</f>
        <v>u</v>
      </c>
      <c r="AX7" s="10">
        <f t="shared" si="14"/>
        <v>4</v>
      </c>
      <c r="AY7" s="11">
        <f>SUMPRODUCT(($B$4:$H$7=AN7)*($BN$4:$BN$7))+SUMPRODUCT(($K$4:$Q$7=AN7)*($BO$4:$BO$7))+'J01'!AY7</f>
        <v>0</v>
      </c>
      <c r="AZ7" s="15">
        <f>SUMPRODUCT(($B$4:$H$7=AN7)*($BP$4:$BP$7))+SUMPRODUCT(($K$4:$Q$7=AN7)*($BQ$4:$BQ$7))+'J01'!AZ7</f>
        <v>0</v>
      </c>
      <c r="BA7" s="15">
        <f>SUMPRODUCT(($B$4:$H$7=AN7)*($BR$4:$BR$7))+SUMPRODUCT(($K$4:$Q$7=AN7)*($BS$4:$BS$7))+'J01'!BA7</f>
        <v>0</v>
      </c>
      <c r="BB7" s="15">
        <f>SUMPRODUCT(($B$4:$H$7=AN7)*($BT$4:$BT$7))+SUMPRODUCT(($K$4:$Q$7=AN7)*($BU$4:$BU$7))+'J01'!BB7</f>
        <v>0</v>
      </c>
      <c r="BC7" s="15">
        <f>SUMPRODUCT(($B$4:$H$7=AN7)*($BV$4:$BV$7))+SUMPRODUCT(($K$4:$Q$7=AN7)*($BW$4:$BW$7))+'J01'!BC7</f>
        <v>0</v>
      </c>
      <c r="BD7" s="15">
        <f>SUMPRODUCT(($B$4:$H$7=AN7)*($BX$4:$BX$7))+SUMPRODUCT(($K$4:$Q$7=AN7)*($BY$4:$BY$7))+'J01'!BD7</f>
        <v>0</v>
      </c>
      <c r="BE7" s="15">
        <f>SUMPRODUCT(($B$4:$H$7=AN7)*($BZ$4:$BZ$7))+SUMPRODUCT(($K$4:$Q$7=AN7)*($CA$4:$CA$7))+'J01'!BE7</f>
        <v>0</v>
      </c>
      <c r="BF7" s="15">
        <f t="shared" si="15"/>
        <v>0</v>
      </c>
      <c r="BG7" s="15">
        <f>SUMPRODUCT(($B$4:$H$7=AN7)*($BJ$4:$BJ$7))+SUMPRODUCT(($K$4:$Q$7=AN7)*($BK$4:$BK$7))+'J01'!BG7</f>
        <v>0</v>
      </c>
      <c r="BH7" s="14">
        <f t="shared" si="16"/>
        <v>0</v>
      </c>
      <c r="BI7" s="14">
        <f>BH7+0.000006</f>
        <v>6.0000000000000002E-6</v>
      </c>
      <c r="BJ7" s="14">
        <f t="shared" si="17"/>
        <v>0</v>
      </c>
      <c r="BK7" s="14">
        <f t="shared" si="18"/>
        <v>0</v>
      </c>
      <c r="BL7" s="14">
        <f t="shared" si="19"/>
        <v>0</v>
      </c>
      <c r="BM7" s="14">
        <f t="shared" si="20"/>
        <v>0</v>
      </c>
      <c r="BN7" s="14">
        <f t="shared" si="21"/>
        <v>0</v>
      </c>
      <c r="BO7" s="14">
        <f t="shared" si="21"/>
        <v>0</v>
      </c>
      <c r="BP7" s="14">
        <f t="shared" si="22"/>
        <v>0</v>
      </c>
      <c r="BQ7" s="14">
        <f t="shared" si="22"/>
        <v>0</v>
      </c>
      <c r="BR7" s="14" t="b">
        <f t="shared" si="23"/>
        <v>0</v>
      </c>
      <c r="BS7" s="14" t="b">
        <f t="shared" si="24"/>
        <v>0</v>
      </c>
      <c r="BT7" s="14" t="b">
        <f t="shared" si="25"/>
        <v>0</v>
      </c>
      <c r="BU7" s="14" t="b">
        <f t="shared" si="26"/>
        <v>0</v>
      </c>
      <c r="BV7" s="14" t="b">
        <f t="shared" si="27"/>
        <v>0</v>
      </c>
      <c r="BW7" s="14" t="b">
        <f t="shared" si="28"/>
        <v>0</v>
      </c>
      <c r="BX7" s="14">
        <f t="shared" si="29"/>
        <v>0</v>
      </c>
      <c r="BY7" s="14">
        <f t="shared" si="29"/>
        <v>0</v>
      </c>
      <c r="BZ7" s="14">
        <f t="shared" si="30"/>
        <v>0</v>
      </c>
      <c r="CA7" s="14">
        <f t="shared" si="31"/>
        <v>0</v>
      </c>
      <c r="CB7" s="14">
        <f t="shared" si="32"/>
        <v>0</v>
      </c>
      <c r="CC7" s="14">
        <f t="shared" si="33"/>
        <v>0</v>
      </c>
      <c r="CD7" s="14">
        <f t="shared" si="34"/>
        <v>1</v>
      </c>
      <c r="CE7" s="21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14">
        <f t="shared" si="4"/>
        <v>0</v>
      </c>
      <c r="AE8" s="14">
        <f t="shared" si="5"/>
        <v>0</v>
      </c>
      <c r="AF8" s="14">
        <f t="shared" si="6"/>
        <v>0</v>
      </c>
      <c r="AG8" s="14">
        <f t="shared" si="7"/>
        <v>0</v>
      </c>
      <c r="AH8" s="14">
        <f t="shared" si="8"/>
        <v>0</v>
      </c>
      <c r="AI8" s="14">
        <f t="shared" si="9"/>
        <v>0</v>
      </c>
      <c r="AJ8" s="14">
        <f t="shared" si="10"/>
        <v>0</v>
      </c>
      <c r="AK8" s="14">
        <f t="shared" si="11"/>
        <v>0</v>
      </c>
      <c r="AL8" s="14">
        <v>5</v>
      </c>
      <c r="AM8" s="14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13">
        <f t="shared" si="13"/>
        <v>1</v>
      </c>
      <c r="AV8" s="8">
        <f>'J01'!AU8-AU8</f>
        <v>0</v>
      </c>
      <c r="AW8" s="9" t="str">
        <f>IF(AU8&gt;'J01'!AU8,'J01'!$AW$13,IF(AU8='J01'!AU8,'J01'!$AV$13,IF(AU8&lt;'J01'!AU8,'J01'!$AU$13)))</f>
        <v>u</v>
      </c>
      <c r="AX8" s="10">
        <f t="shared" si="14"/>
        <v>5</v>
      </c>
      <c r="AY8" s="11">
        <f>SUMPRODUCT(($B$4:$H$7=AN8)*($BN$4:$BN$7))+SUMPRODUCT(($K$4:$Q$7=AN8)*($BO$4:$BO$7))+'J01'!AY8</f>
        <v>0</v>
      </c>
      <c r="AZ8" s="15">
        <f>SUMPRODUCT(($B$4:$H$7=AN8)*($BP$4:$BP$7))+SUMPRODUCT(($K$4:$Q$7=AN8)*($BQ$4:$BQ$7))+'J01'!AZ8</f>
        <v>0</v>
      </c>
      <c r="BA8" s="15">
        <f>SUMPRODUCT(($B$4:$H$7=AN8)*($BR$4:$BR$7))+SUMPRODUCT(($K$4:$Q$7=AN8)*($BS$4:$BS$7))+'J01'!BA8</f>
        <v>0</v>
      </c>
      <c r="BB8" s="15">
        <f>SUMPRODUCT(($B$4:$H$7=AN8)*($BT$4:$BT$7))+SUMPRODUCT(($K$4:$Q$7=AN8)*($BU$4:$BU$7))+'J01'!BB8</f>
        <v>0</v>
      </c>
      <c r="BC8" s="15">
        <f>SUMPRODUCT(($B$4:$H$7=AN8)*($BV$4:$BV$7))+SUMPRODUCT(($K$4:$Q$7=AN8)*($BW$4:$BW$7))+'J01'!BC8</f>
        <v>0</v>
      </c>
      <c r="BD8" s="15">
        <f>SUMPRODUCT(($B$4:$H$7=AN8)*($BX$4:$BX$7))+SUMPRODUCT(($K$4:$Q$7=AN8)*($BY$4:$BY$7))+'J01'!BD8</f>
        <v>0</v>
      </c>
      <c r="BE8" s="15">
        <f>SUMPRODUCT(($B$4:$H$7=AN8)*($BZ$4:$BZ$7))+SUMPRODUCT(($K$4:$Q$7=AN8)*($CA$4:$CA$7))+'J01'!BE8</f>
        <v>0</v>
      </c>
      <c r="BF8" s="15">
        <f t="shared" si="15"/>
        <v>0</v>
      </c>
      <c r="BG8" s="15">
        <f>SUMPRODUCT(($B$4:$H$7=AN8)*($BJ$4:$BJ$7))+SUMPRODUCT(($K$4:$Q$7=AN8)*($BK$4:$BK$7))+'J01'!BG8</f>
        <v>0</v>
      </c>
      <c r="BH8" s="14">
        <f t="shared" si="16"/>
        <v>0</v>
      </c>
      <c r="BI8" s="14">
        <f>BH8+0.000005</f>
        <v>5.0000000000000004E-6</v>
      </c>
      <c r="CB8" s="14">
        <f t="shared" si="32"/>
        <v>0</v>
      </c>
      <c r="CC8" s="14">
        <f t="shared" si="33"/>
        <v>0</v>
      </c>
      <c r="CD8" s="14">
        <f t="shared" si="34"/>
        <v>1</v>
      </c>
      <c r="CE8" s="21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14">
        <f t="shared" si="4"/>
        <v>0</v>
      </c>
      <c r="AE9" s="14">
        <f t="shared" si="5"/>
        <v>0</v>
      </c>
      <c r="AF9" s="14">
        <f t="shared" si="6"/>
        <v>0</v>
      </c>
      <c r="AG9" s="14">
        <f t="shared" si="7"/>
        <v>0</v>
      </c>
      <c r="AH9" s="14">
        <f t="shared" si="8"/>
        <v>0</v>
      </c>
      <c r="AI9" s="14">
        <f t="shared" si="9"/>
        <v>0</v>
      </c>
      <c r="AJ9" s="14">
        <f t="shared" si="10"/>
        <v>0</v>
      </c>
      <c r="AK9" s="14">
        <f t="shared" si="11"/>
        <v>0</v>
      </c>
      <c r="AL9" s="14">
        <v>6</v>
      </c>
      <c r="AM9" s="14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13">
        <f t="shared" si="13"/>
        <v>1</v>
      </c>
      <c r="AV9" s="8">
        <f>'J01'!AU9-AU9</f>
        <v>0</v>
      </c>
      <c r="AW9" s="9" t="str">
        <f>IF(AU9&gt;'J01'!AU9,'J01'!$AW$13,IF(AU9='J01'!AU9,'J01'!$AV$13,IF(AU9&lt;'J01'!AU9,'J01'!$AU$13)))</f>
        <v>u</v>
      </c>
      <c r="AX9" s="10">
        <f t="shared" si="14"/>
        <v>6</v>
      </c>
      <c r="AY9" s="11">
        <f>SUMPRODUCT(($B$4:$H$7=AN9)*($BN$4:$BN$7))+SUMPRODUCT(($K$4:$Q$7=AN9)*($BO$4:$BO$7))+'J01'!AY9</f>
        <v>0</v>
      </c>
      <c r="AZ9" s="15">
        <f>SUMPRODUCT(($B$4:$H$7=AN9)*($BP$4:$BP$7))+SUMPRODUCT(($K$4:$Q$7=AN9)*($BQ$4:$BQ$7))+'J01'!AZ9</f>
        <v>0</v>
      </c>
      <c r="BA9" s="15">
        <f>SUMPRODUCT(($B$4:$H$7=AN9)*($BR$4:$BR$7))+SUMPRODUCT(($K$4:$Q$7=AN9)*($BS$4:$BS$7))+'J01'!BA9</f>
        <v>0</v>
      </c>
      <c r="BB9" s="15">
        <f>SUMPRODUCT(($B$4:$H$7=AN9)*($BT$4:$BT$7))+SUMPRODUCT(($K$4:$Q$7=AN9)*($BU$4:$BU$7))+'J01'!BB9</f>
        <v>0</v>
      </c>
      <c r="BC9" s="15">
        <f>SUMPRODUCT(($B$4:$H$7=AN9)*($BV$4:$BV$7))+SUMPRODUCT(($K$4:$Q$7=AN9)*($BW$4:$BW$7))+'J01'!BC9</f>
        <v>0</v>
      </c>
      <c r="BD9" s="15">
        <f>SUMPRODUCT(($B$4:$H$7=AN9)*($BX$4:$BX$7))+SUMPRODUCT(($K$4:$Q$7=AN9)*($BY$4:$BY$7))+'J01'!BD9</f>
        <v>0</v>
      </c>
      <c r="BE9" s="15">
        <f>SUMPRODUCT(($B$4:$H$7=AN9)*($BZ$4:$BZ$7))+SUMPRODUCT(($K$4:$Q$7=AN9)*($CA$4:$CA$7))+'J01'!BE9</f>
        <v>0</v>
      </c>
      <c r="BF9" s="15">
        <f t="shared" si="15"/>
        <v>0</v>
      </c>
      <c r="BG9" s="15">
        <f>SUMPRODUCT(($B$4:$H$7=AN9)*($BJ$4:$BJ$7))+SUMPRODUCT(($K$4:$Q$7=AN9)*($BK$4:$BK$7))+'J01'!BG9</f>
        <v>0</v>
      </c>
      <c r="BH9" s="14">
        <f t="shared" si="16"/>
        <v>0</v>
      </c>
      <c r="BI9" s="14">
        <f>BH9+0.000004</f>
        <v>3.9999999999999998E-6</v>
      </c>
      <c r="CB9" s="14">
        <f t="shared" si="32"/>
        <v>0</v>
      </c>
      <c r="CC9" s="14">
        <f t="shared" si="33"/>
        <v>0</v>
      </c>
      <c r="CD9" s="14">
        <f t="shared" si="34"/>
        <v>1</v>
      </c>
      <c r="CE9" s="21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14">
        <f t="shared" si="4"/>
        <v>0</v>
      </c>
      <c r="AE10" s="14">
        <f t="shared" si="5"/>
        <v>0</v>
      </c>
      <c r="AF10" s="14">
        <f t="shared" si="6"/>
        <v>0</v>
      </c>
      <c r="AG10" s="14">
        <f t="shared" si="7"/>
        <v>0</v>
      </c>
      <c r="AH10" s="14">
        <f t="shared" si="8"/>
        <v>0</v>
      </c>
      <c r="AI10" s="14">
        <f t="shared" si="9"/>
        <v>0</v>
      </c>
      <c r="AJ10" s="14">
        <f t="shared" si="10"/>
        <v>0</v>
      </c>
      <c r="AK10" s="14">
        <f t="shared" si="11"/>
        <v>0</v>
      </c>
      <c r="AL10" s="14">
        <v>7</v>
      </c>
      <c r="AM10" s="14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13">
        <f t="shared" si="13"/>
        <v>1</v>
      </c>
      <c r="AV10" s="8">
        <f>'J01'!AU10-AU10</f>
        <v>0</v>
      </c>
      <c r="AW10" s="9" t="str">
        <f>IF(AU10&gt;'J01'!AU10,'J01'!$AW$13,IF(AU10='J01'!AU10,'J01'!$AV$13,IF(AU10&lt;'J01'!AU10,'J01'!$AU$13)))</f>
        <v>u</v>
      </c>
      <c r="AX10" s="10">
        <f t="shared" si="14"/>
        <v>7</v>
      </c>
      <c r="AY10" s="11">
        <f>SUMPRODUCT(($B$4:$H$7=AN10)*($BN$4:$BN$7))+SUMPRODUCT(($K$4:$Q$7=AN10)*($BO$4:$BO$7))+'J01'!AY10</f>
        <v>0</v>
      </c>
      <c r="AZ10" s="15">
        <f>SUMPRODUCT(($B$4:$H$7=AN10)*($BP$4:$BP$7))+SUMPRODUCT(($K$4:$Q$7=AN10)*($BQ$4:$BQ$7))+'J01'!AZ10</f>
        <v>0</v>
      </c>
      <c r="BA10" s="15">
        <f>SUMPRODUCT(($B$4:$H$7=AN10)*($BR$4:$BR$7))+SUMPRODUCT(($K$4:$Q$7=AN10)*($BS$4:$BS$7))+'J01'!BA10</f>
        <v>0</v>
      </c>
      <c r="BB10" s="15">
        <f>SUMPRODUCT(($B$4:$H$7=AN10)*($BT$4:$BT$7))+SUMPRODUCT(($K$4:$Q$7=AN10)*($BU$4:$BU$7))+'J01'!BB10</f>
        <v>0</v>
      </c>
      <c r="BC10" s="15">
        <f>SUMPRODUCT(($B$4:$H$7=AN10)*($BV$4:$BV$7))+SUMPRODUCT(($K$4:$Q$7=AN10)*($BW$4:$BW$7))+'J01'!BC10</f>
        <v>0</v>
      </c>
      <c r="BD10" s="15">
        <f>SUMPRODUCT(($B$4:$H$7=AN10)*($BX$4:$BX$7))+SUMPRODUCT(($K$4:$Q$7=AN10)*($BY$4:$BY$7))+'J01'!BD10</f>
        <v>0</v>
      </c>
      <c r="BE10" s="15">
        <f>SUMPRODUCT(($B$4:$H$7=AN10)*($BZ$4:$BZ$7))+SUMPRODUCT(($K$4:$Q$7=AN10)*($CA$4:$CA$7))+'J01'!BE10</f>
        <v>0</v>
      </c>
      <c r="BF10" s="15">
        <f t="shared" si="15"/>
        <v>0</v>
      </c>
      <c r="BG10" s="15">
        <f>SUMPRODUCT(($B$4:$H$7=AN10)*($BJ$4:$BJ$7))+SUMPRODUCT(($K$4:$Q$7=AN10)*($BK$4:$BK$7))+'J01'!BG10</f>
        <v>0</v>
      </c>
      <c r="BH10" s="14">
        <f t="shared" si="16"/>
        <v>0</v>
      </c>
      <c r="BI10" s="14">
        <f>BH10+0.000003</f>
        <v>3.0000000000000001E-6</v>
      </c>
      <c r="CB10" s="14">
        <f t="shared" si="32"/>
        <v>0</v>
      </c>
      <c r="CC10" s="14">
        <f t="shared" si="33"/>
        <v>0</v>
      </c>
      <c r="CD10" s="14">
        <f t="shared" si="34"/>
        <v>1</v>
      </c>
      <c r="CE10" s="21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14">
        <f t="shared" si="4"/>
        <v>0</v>
      </c>
      <c r="AE11" s="14">
        <f t="shared" si="5"/>
        <v>0</v>
      </c>
      <c r="AF11" s="14">
        <f t="shared" si="6"/>
        <v>0</v>
      </c>
      <c r="AG11" s="14">
        <f t="shared" si="7"/>
        <v>0</v>
      </c>
      <c r="AH11" s="14">
        <f t="shared" si="8"/>
        <v>0</v>
      </c>
      <c r="AI11" s="14">
        <f t="shared" si="9"/>
        <v>0</v>
      </c>
      <c r="AJ11" s="14">
        <f t="shared" si="10"/>
        <v>0</v>
      </c>
      <c r="AK11" s="14">
        <f t="shared" si="11"/>
        <v>0</v>
      </c>
      <c r="AL11" s="14">
        <v>8</v>
      </c>
      <c r="AM11" s="14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13">
        <f t="shared" si="13"/>
        <v>1</v>
      </c>
      <c r="AV11" s="8">
        <f>'J01'!AU11-AU11</f>
        <v>0</v>
      </c>
      <c r="AW11" s="9" t="str">
        <f>IF(AU11&gt;'J01'!AU11,'J01'!$AW$13,IF(AU11='J01'!AU11,'J01'!$AV$13,IF(AU11&lt;'J01'!AU11,'J01'!$AU$13)))</f>
        <v>u</v>
      </c>
      <c r="AX11" s="10">
        <f t="shared" si="14"/>
        <v>8</v>
      </c>
      <c r="AY11" s="11">
        <f>SUMPRODUCT(($B$4:$H$7=AN11)*($BN$4:$BN$7))+SUMPRODUCT(($K$4:$Q$7=AN11)*($BO$4:$BO$7))+'J01'!AY11</f>
        <v>0</v>
      </c>
      <c r="AZ11" s="15">
        <f>SUMPRODUCT(($B$4:$H$7=AN11)*($BP$4:$BP$7))+SUMPRODUCT(($K$4:$Q$7=AN11)*($BQ$4:$BQ$7))+'J01'!AZ11</f>
        <v>0</v>
      </c>
      <c r="BA11" s="15">
        <f>SUMPRODUCT(($B$4:$H$7=AN11)*($BR$4:$BR$7))+SUMPRODUCT(($K$4:$Q$7=AN11)*($BS$4:$BS$7))+'J01'!BA11</f>
        <v>0</v>
      </c>
      <c r="BB11" s="15">
        <f>SUMPRODUCT(($B$4:$H$7=AN11)*($BT$4:$BT$7))+SUMPRODUCT(($K$4:$Q$7=AN11)*($BU$4:$BU$7))+'J01'!BB11</f>
        <v>0</v>
      </c>
      <c r="BC11" s="15">
        <f>SUMPRODUCT(($B$4:$H$7=AN11)*($BV$4:$BV$7))+SUMPRODUCT(($K$4:$Q$7=AN11)*($BW$4:$BW$7))+'J01'!BC11</f>
        <v>0</v>
      </c>
      <c r="BD11" s="15">
        <f>SUMPRODUCT(($B$4:$H$7=AN11)*($BX$4:$BX$7))+SUMPRODUCT(($K$4:$Q$7=AN11)*($BY$4:$BY$7))+'J01'!BD11</f>
        <v>0</v>
      </c>
      <c r="BE11" s="15">
        <f>SUMPRODUCT(($B$4:$H$7=AN11)*($BZ$4:$BZ$7))+SUMPRODUCT(($K$4:$Q$7=AN11)*($CA$4:$CA$7))+'J01'!BE11</f>
        <v>0</v>
      </c>
      <c r="BF11" s="15">
        <f t="shared" si="15"/>
        <v>0</v>
      </c>
      <c r="BG11" s="15">
        <f>SUMPRODUCT(($B$4:$H$7=AN11)*($BJ$4:$BJ$7))+SUMPRODUCT(($K$4:$Q$7=AN11)*($BK$4:$BK$7))+'J01'!BG11</f>
        <v>0</v>
      </c>
      <c r="BH11" s="14">
        <f t="shared" si="16"/>
        <v>0</v>
      </c>
      <c r="BI11" s="14">
        <f>BH11+0.000002</f>
        <v>1.9999999999999999E-6</v>
      </c>
      <c r="CB11" s="14">
        <f t="shared" si="32"/>
        <v>0</v>
      </c>
      <c r="CC11" s="14">
        <f t="shared" si="33"/>
        <v>0</v>
      </c>
      <c r="CD11" s="14">
        <f t="shared" si="34"/>
        <v>1</v>
      </c>
      <c r="CE11" s="21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14">
        <f t="shared" si="4"/>
        <v>0</v>
      </c>
      <c r="AE12" s="14">
        <f t="shared" si="5"/>
        <v>0</v>
      </c>
      <c r="AF12" s="14">
        <f t="shared" si="6"/>
        <v>0</v>
      </c>
      <c r="AG12" s="14">
        <f t="shared" si="7"/>
        <v>0</v>
      </c>
      <c r="AH12" s="14">
        <f t="shared" si="8"/>
        <v>0</v>
      </c>
      <c r="AI12" s="14">
        <f t="shared" si="9"/>
        <v>0</v>
      </c>
      <c r="AJ12" s="14">
        <f t="shared" si="10"/>
        <v>0</v>
      </c>
      <c r="AK12" s="14">
        <f t="shared" si="11"/>
        <v>0</v>
      </c>
      <c r="AL12" s="14">
        <v>9</v>
      </c>
      <c r="AM12" s="14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13">
        <f t="shared" si="13"/>
        <v>1</v>
      </c>
      <c r="AV12" s="8">
        <f>'J01'!AU12-AU12</f>
        <v>0</v>
      </c>
      <c r="AW12" s="9" t="str">
        <f>IF(AU12&gt;'J01'!AU12,'J01'!$AW$13,IF(AU12='J01'!AU12,'J01'!$AV$13,IF(AU12&lt;'J01'!AU12,'J01'!$AU$13)))</f>
        <v>u</v>
      </c>
      <c r="AX12" s="10">
        <f t="shared" si="14"/>
        <v>9</v>
      </c>
      <c r="AY12" s="11">
        <f>SUMPRODUCT(($B$4:$H$7=AN12)*($BN$4:$BN$7))+SUMPRODUCT(($K$4:$Q$7=AN12)*($BO$4:$BO$7))+'J01'!AY12</f>
        <v>0</v>
      </c>
      <c r="AZ12" s="15">
        <f>SUMPRODUCT(($B$4:$H$7=AN12)*($BP$4:$BP$7))+SUMPRODUCT(($K$4:$Q$7=AN12)*($BQ$4:$BQ$7))+'J01'!AZ12</f>
        <v>0</v>
      </c>
      <c r="BA12" s="15">
        <f>SUMPRODUCT(($B$4:$H$7=AN12)*($BR$4:$BR$7))+SUMPRODUCT(($K$4:$Q$7=AN12)*($BS$4:$BS$7))+'J01'!BA12</f>
        <v>0</v>
      </c>
      <c r="BB12" s="15">
        <f>SUMPRODUCT(($B$4:$H$7=AN12)*($BT$4:$BT$7))+SUMPRODUCT(($K$4:$Q$7=AN12)*($BU$4:$BU$7))+'J01'!BB12</f>
        <v>0</v>
      </c>
      <c r="BC12" s="15">
        <f>SUMPRODUCT(($B$4:$H$7=AN12)*($BV$4:$BV$7))+SUMPRODUCT(($K$4:$Q$7=AN12)*($BW$4:$BW$7))+'J01'!BC12</f>
        <v>0</v>
      </c>
      <c r="BD12" s="15">
        <f>SUMPRODUCT(($B$4:$H$7=AN12)*($BX$4:$BX$7))+SUMPRODUCT(($K$4:$Q$7=AN12)*($BY$4:$BY$7))+'J01'!BD12</f>
        <v>0</v>
      </c>
      <c r="BE12" s="15">
        <f>SUMPRODUCT(($B$4:$H$7=AN12)*($BZ$4:$BZ$7))+SUMPRODUCT(($K$4:$Q$7=AN12)*($CA$4:$CA$7))+'J01'!BE12</f>
        <v>0</v>
      </c>
      <c r="BF12" s="15">
        <f t="shared" si="15"/>
        <v>0</v>
      </c>
      <c r="BG12" s="15">
        <f>SUMPRODUCT(($B$4:$H$7=AN12)*($BJ$4:$BJ$7))+SUMPRODUCT(($K$4:$Q$7=AN12)*($BK$4:$BK$7))+'J01'!BG12</f>
        <v>0</v>
      </c>
      <c r="BH12" s="14">
        <f t="shared" si="16"/>
        <v>0</v>
      </c>
      <c r="BI12" s="14">
        <f>BH12+0.000001</f>
        <v>9.9999999999999995E-7</v>
      </c>
      <c r="CB12" s="14">
        <f t="shared" si="32"/>
        <v>0</v>
      </c>
      <c r="CC12" s="14">
        <f t="shared" si="33"/>
        <v>0</v>
      </c>
      <c r="CD12" s="14">
        <f t="shared" si="34"/>
        <v>1</v>
      </c>
      <c r="CE12" s="21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Z14+'J01'!AC14:AE15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14" t="s">
        <v>20</v>
      </c>
      <c r="AV14" s="14" t="s">
        <v>21</v>
      </c>
      <c r="AW14" s="14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  <mergeCell ref="B4:H4"/>
    <mergeCell ref="K4:Q4"/>
    <mergeCell ref="S4:Y4"/>
    <mergeCell ref="AN4:AT4"/>
    <mergeCell ref="B5:H5"/>
    <mergeCell ref="K5:Q5"/>
    <mergeCell ref="S5:Y5"/>
    <mergeCell ref="AN5:AT5"/>
    <mergeCell ref="B6:H6"/>
    <mergeCell ref="K6:Q6"/>
    <mergeCell ref="S6:Y6"/>
    <mergeCell ref="AN6:AT6"/>
    <mergeCell ref="B7:H7"/>
    <mergeCell ref="K7:Q7"/>
    <mergeCell ref="S7:Y7"/>
    <mergeCell ref="AN7:AT7"/>
    <mergeCell ref="A8:E9"/>
    <mergeCell ref="F8:M9"/>
    <mergeCell ref="N8:R9"/>
    <mergeCell ref="S8:Y8"/>
    <mergeCell ref="AN8:AT8"/>
    <mergeCell ref="S9:Y9"/>
    <mergeCell ref="AN9:AT9"/>
    <mergeCell ref="AN10:AT10"/>
    <mergeCell ref="S11:Y11"/>
    <mergeCell ref="AN11:AT11"/>
    <mergeCell ref="S12:Y12"/>
    <mergeCell ref="AN12:AT12"/>
    <mergeCell ref="AF13:AK15"/>
    <mergeCell ref="Z14:AB15"/>
    <mergeCell ref="AC14:AE15"/>
    <mergeCell ref="A10:R15"/>
    <mergeCell ref="S10:Y10"/>
    <mergeCell ref="S13:Y15"/>
    <mergeCell ref="Z13:AB13"/>
    <mergeCell ref="AC13:AE13"/>
  </mergeCells>
  <conditionalFormatting sqref="AJ4:AJ12">
    <cfRule type="cellIs" dxfId="186" priority="11" operator="lessThan">
      <formula>0</formula>
    </cfRule>
  </conditionalFormatting>
  <conditionalFormatting sqref="Z4:Z12">
    <cfRule type="cellIs" dxfId="185" priority="8" operator="equal">
      <formula>0</formula>
    </cfRule>
    <cfRule type="cellIs" dxfId="184" priority="9" operator="greaterThan">
      <formula>0</formula>
    </cfRule>
    <cfRule type="cellIs" dxfId="183" priority="10" operator="lessThan">
      <formula>0</formula>
    </cfRule>
  </conditionalFormatting>
  <conditionalFormatting sqref="BF4:BF12">
    <cfRule type="cellIs" dxfId="182" priority="7" operator="lessThan">
      <formula>0</formula>
    </cfRule>
  </conditionalFormatting>
  <conditionalFormatting sqref="AV4:AV12">
    <cfRule type="cellIs" dxfId="181" priority="4" operator="equal">
      <formula>0</formula>
    </cfRule>
    <cfRule type="cellIs" dxfId="180" priority="5" operator="greaterThan">
      <formula>0</formula>
    </cfRule>
    <cfRule type="cellIs" dxfId="179" priority="6" operator="lessThan">
      <formula>0</formula>
    </cfRule>
  </conditionalFormatting>
  <conditionalFormatting sqref="AA4:AA12">
    <cfRule type="cellIs" dxfId="178" priority="1" operator="equal">
      <formula>"q"</formula>
    </cfRule>
    <cfRule type="cellIs" dxfId="177" priority="2" operator="equal">
      <formula>"u"</formula>
    </cfRule>
    <cfRule type="cellIs" dxfId="176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27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'J02'!AU4-AU4</f>
        <v>0</v>
      </c>
      <c r="AW4" s="9" t="str">
        <f>IF(AU4&gt;'J02'!AU4,'J02'!$AW$13,IF(AU4='J02'!AU4,'J02'!$AV$13,IF(AU4&lt;'J02'!AU4,'J02'!$AU$13)))</f>
        <v>u</v>
      </c>
      <c r="AX4" s="10">
        <f>RANK(BI4,$BI$4:$BI$12)</f>
        <v>1</v>
      </c>
      <c r="AY4" s="11">
        <f>SUMPRODUCT(($B$4:$H$7=AN4)*($BN$4:$BN$7))+SUMPRODUCT(($K$4:$Q$7=AN4)*($BO$4:$BO$7))+'J02'!AY4</f>
        <v>0</v>
      </c>
      <c r="AZ4" s="15">
        <f>SUMPRODUCT(($B$4:$H$7=AN4)*($BP$4:$BP$7))+SUMPRODUCT(($K$4:$Q$7=AN4)*($BQ$4:$BQ$7))+'J02'!AZ4</f>
        <v>0</v>
      </c>
      <c r="BA4" s="15">
        <f>SUMPRODUCT(($B$4:$H$7=AN4)*($BR$4:$BR$7))+SUMPRODUCT(($K$4:$Q$7=AN4)*($BS$4:$BS$7))+'J02'!BA4</f>
        <v>0</v>
      </c>
      <c r="BB4" s="15">
        <f>SUMPRODUCT(($B$4:$H$7=AN4)*($BT$4:$BT$7))+SUMPRODUCT(($K$4:$Q$7=AN4)*($BU$4:$BU$7))+'J02'!BB4</f>
        <v>0</v>
      </c>
      <c r="BC4" s="15">
        <f>SUMPRODUCT(($B$4:$H$7=AN4)*($BV$4:$BV$7))+SUMPRODUCT(($K$4:$Q$7=AN4)*($BW$4:$BW$7))+'J02'!BC4</f>
        <v>0</v>
      </c>
      <c r="BD4" s="15">
        <f>SUMPRODUCT(($B$4:$H$7=AN4)*($BX$4:$BX$7))+SUMPRODUCT(($K$4:$Q$7=AN4)*($BY$4:$BY$7))+'J02'!BD4</f>
        <v>0</v>
      </c>
      <c r="BE4" s="15">
        <f>SUMPRODUCT(($B$4:$H$7=AN4)*($BZ$4:$BZ$7))+SUMPRODUCT(($K$4:$Q$7=AN4)*($CA$4:$CA$7))+'J02'!BE4</f>
        <v>0</v>
      </c>
      <c r="BF4" s="15">
        <f>BD4-BE4</f>
        <v>0</v>
      </c>
      <c r="BG4" s="15">
        <f>SUMPRODUCT(($B$4:$H$7=AN4)*($BJ$4:$BJ$7))+SUMPRODUCT(($K$4:$Q$7=AN4)*($BK$4:$BK$7))+'J02'!BG4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'J02'!AU5-AU5</f>
        <v>0</v>
      </c>
      <c r="AW5" s="9" t="str">
        <f>IF(AU5&gt;'J02'!AU5,'J02'!$AW$13,IF(AU5='J02'!AU5,'J02'!$AV$13,IF(AU5&lt;'J02'!AU5,'J02'!$AU$13)))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SUMPRODUCT(($B$4:$H$7=AN5)*($BN$4:$BN$7))+SUMPRODUCT(($K$4:$Q$7=AN5)*($BO$4:$BO$7))+'J02'!AY5</f>
        <v>0</v>
      </c>
      <c r="AZ5" s="15">
        <f>SUMPRODUCT(($B$4:$H$7=AN5)*($BP$4:$BP$7))+SUMPRODUCT(($K$4:$Q$7=AN5)*($BQ$4:$BQ$7))+'J02'!AZ5</f>
        <v>0</v>
      </c>
      <c r="BA5" s="15">
        <f>SUMPRODUCT(($B$4:$H$7=AN5)*($BR$4:$BR$7))+SUMPRODUCT(($K$4:$Q$7=AN5)*($BS$4:$BS$7))+'J02'!BA5</f>
        <v>0</v>
      </c>
      <c r="BB5" s="15">
        <f>SUMPRODUCT(($B$4:$H$7=AN5)*($BT$4:$BT$7))+SUMPRODUCT(($K$4:$Q$7=AN5)*($BU$4:$BU$7))+'J02'!BB5</f>
        <v>0</v>
      </c>
      <c r="BC5" s="15">
        <f>SUMPRODUCT(($B$4:$H$7=AN5)*($BV$4:$BV$7))+SUMPRODUCT(($K$4:$Q$7=AN5)*($BW$4:$BW$7))+'J02'!BC5</f>
        <v>0</v>
      </c>
      <c r="BD5" s="15">
        <f>SUMPRODUCT(($B$4:$H$7=AN5)*($BX$4:$BX$7))+SUMPRODUCT(($K$4:$Q$7=AN5)*($BY$4:$BY$7))+'J02'!BD5</f>
        <v>0</v>
      </c>
      <c r="BE5" s="15">
        <f>SUMPRODUCT(($B$4:$H$7=AN5)*($BZ$4:$BZ$7))+SUMPRODUCT(($K$4:$Q$7=AN5)*($CA$4:$CA$7))+'J02'!BE5</f>
        <v>0</v>
      </c>
      <c r="BF5" s="15">
        <f t="shared" ref="BF5:BF12" si="15">BD5-BE5</f>
        <v>0</v>
      </c>
      <c r="BG5" s="15">
        <f>SUMPRODUCT(($B$4:$H$7=AN5)*($BJ$4:$BJ$7))+SUMPRODUCT(($K$4:$Q$7=AN5)*($BK$4:$BK$7))+'J02'!BG5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'J02'!AU6-AU6</f>
        <v>0</v>
      </c>
      <c r="AW6" s="9" t="str">
        <f>IF(AU6&gt;'J02'!AU6,'J02'!$AW$13,IF(AU6='J02'!AU6,'J02'!$AV$13,IF(AU6&lt;'J02'!AU6,'J02'!$AU$13)))</f>
        <v>u</v>
      </c>
      <c r="AX6" s="10">
        <f t="shared" si="14"/>
        <v>3</v>
      </c>
      <c r="AY6" s="11">
        <f>SUMPRODUCT(($B$4:$H$7=AN6)*($BN$4:$BN$7))+SUMPRODUCT(($K$4:$Q$7=AN6)*($BO$4:$BO$7))+'J02'!AY6</f>
        <v>0</v>
      </c>
      <c r="AZ6" s="15">
        <f>SUMPRODUCT(($B$4:$H$7=AN6)*($BP$4:$BP$7))+SUMPRODUCT(($K$4:$Q$7=AN6)*($BQ$4:$BQ$7))+'J02'!AZ6</f>
        <v>0</v>
      </c>
      <c r="BA6" s="15">
        <f>SUMPRODUCT(($B$4:$H$7=AN6)*($BR$4:$BR$7))+SUMPRODUCT(($K$4:$Q$7=AN6)*($BS$4:$BS$7))+'J02'!BA6</f>
        <v>0</v>
      </c>
      <c r="BB6" s="15">
        <f>SUMPRODUCT(($B$4:$H$7=AN6)*($BT$4:$BT$7))+SUMPRODUCT(($K$4:$Q$7=AN6)*($BU$4:$BU$7))+'J02'!BB6</f>
        <v>0</v>
      </c>
      <c r="BC6" s="15">
        <f>SUMPRODUCT(($B$4:$H$7=AN6)*($BV$4:$BV$7))+SUMPRODUCT(($K$4:$Q$7=AN6)*($BW$4:$BW$7))+'J02'!BC6</f>
        <v>0</v>
      </c>
      <c r="BD6" s="15">
        <f>SUMPRODUCT(($B$4:$H$7=AN6)*($BX$4:$BX$7))+SUMPRODUCT(($K$4:$Q$7=AN6)*($BY$4:$BY$7))+'J02'!BD6</f>
        <v>0</v>
      </c>
      <c r="BE6" s="15">
        <f>SUMPRODUCT(($B$4:$H$7=AN6)*($BZ$4:$BZ$7))+SUMPRODUCT(($K$4:$Q$7=AN6)*($CA$4:$CA$7))+'J02'!BE6</f>
        <v>0</v>
      </c>
      <c r="BF6" s="15">
        <f t="shared" si="15"/>
        <v>0</v>
      </c>
      <c r="BG6" s="15">
        <f>SUMPRODUCT(($B$4:$H$7=AN6)*($BJ$4:$BJ$7))+SUMPRODUCT(($K$4:$Q$7=AN6)*($BK$4:$BK$7))+'J02'!BG6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'J02'!AU7-AU7</f>
        <v>0</v>
      </c>
      <c r="AW7" s="9" t="str">
        <f>IF(AU7&gt;'J02'!AU7,'J02'!$AW$13,IF(AU7='J02'!AU7,'J02'!$AV$13,IF(AU7&lt;'J02'!AU7,'J02'!$AU$13)))</f>
        <v>u</v>
      </c>
      <c r="AX7" s="10">
        <f t="shared" si="14"/>
        <v>4</v>
      </c>
      <c r="AY7" s="11">
        <f>SUMPRODUCT(($B$4:$H$7=AN7)*($BN$4:$BN$7))+SUMPRODUCT(($K$4:$Q$7=AN7)*($BO$4:$BO$7))+'J02'!AY7</f>
        <v>0</v>
      </c>
      <c r="AZ7" s="15">
        <f>SUMPRODUCT(($B$4:$H$7=AN7)*($BP$4:$BP$7))+SUMPRODUCT(($K$4:$Q$7=AN7)*($BQ$4:$BQ$7))+'J02'!AZ7</f>
        <v>0</v>
      </c>
      <c r="BA7" s="15">
        <f>SUMPRODUCT(($B$4:$H$7=AN7)*($BR$4:$BR$7))+SUMPRODUCT(($K$4:$Q$7=AN7)*($BS$4:$BS$7))+'J02'!BA7</f>
        <v>0</v>
      </c>
      <c r="BB7" s="15">
        <f>SUMPRODUCT(($B$4:$H$7=AN7)*($BT$4:$BT$7))+SUMPRODUCT(($K$4:$Q$7=AN7)*($BU$4:$BU$7))+'J02'!BB7</f>
        <v>0</v>
      </c>
      <c r="BC7" s="15">
        <f>SUMPRODUCT(($B$4:$H$7=AN7)*($BV$4:$BV$7))+SUMPRODUCT(($K$4:$Q$7=AN7)*($BW$4:$BW$7))+'J02'!BC7</f>
        <v>0</v>
      </c>
      <c r="BD7" s="15">
        <f>SUMPRODUCT(($B$4:$H$7=AN7)*($BX$4:$BX$7))+SUMPRODUCT(($K$4:$Q$7=AN7)*($BY$4:$BY$7))+'J02'!BD7</f>
        <v>0</v>
      </c>
      <c r="BE7" s="15">
        <f>SUMPRODUCT(($B$4:$H$7=AN7)*($BZ$4:$BZ$7))+SUMPRODUCT(($K$4:$Q$7=AN7)*($CA$4:$CA$7))+'J02'!BE7</f>
        <v>0</v>
      </c>
      <c r="BF7" s="15">
        <f t="shared" si="15"/>
        <v>0</v>
      </c>
      <c r="BG7" s="15">
        <f>SUMPRODUCT(($B$4:$H$7=AN7)*($BJ$4:$BJ$7))+SUMPRODUCT(($K$4:$Q$7=AN7)*($BK$4:$BK$7))+'J02'!BG7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'J02'!AU8-AU8</f>
        <v>0</v>
      </c>
      <c r="AW8" s="9" t="str">
        <f>IF(AU8&gt;'J02'!AU8,'J02'!$AW$13,IF(AU8='J02'!AU8,'J02'!$AV$13,IF(AU8&lt;'J02'!AU8,'J02'!$AU$13)))</f>
        <v>u</v>
      </c>
      <c r="AX8" s="10">
        <f t="shared" si="14"/>
        <v>5</v>
      </c>
      <c r="AY8" s="11">
        <f>SUMPRODUCT(($B$4:$H$7=AN8)*($BN$4:$BN$7))+SUMPRODUCT(($K$4:$Q$7=AN8)*($BO$4:$BO$7))+'J02'!AY8</f>
        <v>0</v>
      </c>
      <c r="AZ8" s="15">
        <f>SUMPRODUCT(($B$4:$H$7=AN8)*($BP$4:$BP$7))+SUMPRODUCT(($K$4:$Q$7=AN8)*($BQ$4:$BQ$7))+'J02'!AZ8</f>
        <v>0</v>
      </c>
      <c r="BA8" s="15">
        <f>SUMPRODUCT(($B$4:$H$7=AN8)*($BR$4:$BR$7))+SUMPRODUCT(($K$4:$Q$7=AN8)*($BS$4:$BS$7))+'J02'!BA8</f>
        <v>0</v>
      </c>
      <c r="BB8" s="15">
        <f>SUMPRODUCT(($B$4:$H$7=AN8)*($BT$4:$BT$7))+SUMPRODUCT(($K$4:$Q$7=AN8)*($BU$4:$BU$7))+'J02'!BB8</f>
        <v>0</v>
      </c>
      <c r="BC8" s="15">
        <f>SUMPRODUCT(($B$4:$H$7=AN8)*($BV$4:$BV$7))+SUMPRODUCT(($K$4:$Q$7=AN8)*($BW$4:$BW$7))+'J02'!BC8</f>
        <v>0</v>
      </c>
      <c r="BD8" s="15">
        <f>SUMPRODUCT(($B$4:$H$7=AN8)*($BX$4:$BX$7))+SUMPRODUCT(($K$4:$Q$7=AN8)*($BY$4:$BY$7))+'J02'!BD8</f>
        <v>0</v>
      </c>
      <c r="BE8" s="15">
        <f>SUMPRODUCT(($B$4:$H$7=AN8)*($BZ$4:$BZ$7))+SUMPRODUCT(($K$4:$Q$7=AN8)*($CA$4:$CA$7))+'J02'!BE8</f>
        <v>0</v>
      </c>
      <c r="BF8" s="15">
        <f t="shared" si="15"/>
        <v>0</v>
      </c>
      <c r="BG8" s="15">
        <f>SUMPRODUCT(($B$4:$H$7=AN8)*($BJ$4:$BJ$7))+SUMPRODUCT(($K$4:$Q$7=AN8)*($BK$4:$BK$7))+'J02'!BG8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'J02'!AU9-AU9</f>
        <v>0</v>
      </c>
      <c r="AW9" s="9" t="str">
        <f>IF(AU9&gt;'J02'!AU9,'J02'!$AW$13,IF(AU9='J02'!AU9,'J02'!$AV$13,IF(AU9&lt;'J02'!AU9,'J02'!$AU$13)))</f>
        <v>u</v>
      </c>
      <c r="AX9" s="10">
        <f t="shared" si="14"/>
        <v>6</v>
      </c>
      <c r="AY9" s="11">
        <f>SUMPRODUCT(($B$4:$H$7=AN9)*($BN$4:$BN$7))+SUMPRODUCT(($K$4:$Q$7=AN9)*($BO$4:$BO$7))+'J02'!AY9</f>
        <v>0</v>
      </c>
      <c r="AZ9" s="15">
        <f>SUMPRODUCT(($B$4:$H$7=AN9)*($BP$4:$BP$7))+SUMPRODUCT(($K$4:$Q$7=AN9)*($BQ$4:$BQ$7))+'J02'!AZ9</f>
        <v>0</v>
      </c>
      <c r="BA9" s="15">
        <f>SUMPRODUCT(($B$4:$H$7=AN9)*($BR$4:$BR$7))+SUMPRODUCT(($K$4:$Q$7=AN9)*($BS$4:$BS$7))+'J02'!BA9</f>
        <v>0</v>
      </c>
      <c r="BB9" s="15">
        <f>SUMPRODUCT(($B$4:$H$7=AN9)*($BT$4:$BT$7))+SUMPRODUCT(($K$4:$Q$7=AN9)*($BU$4:$BU$7))+'J02'!BB9</f>
        <v>0</v>
      </c>
      <c r="BC9" s="15">
        <f>SUMPRODUCT(($B$4:$H$7=AN9)*($BV$4:$BV$7))+SUMPRODUCT(($K$4:$Q$7=AN9)*($BW$4:$BW$7))+'J02'!BC9</f>
        <v>0</v>
      </c>
      <c r="BD9" s="15">
        <f>SUMPRODUCT(($B$4:$H$7=AN9)*($BX$4:$BX$7))+SUMPRODUCT(($K$4:$Q$7=AN9)*($BY$4:$BY$7))+'J02'!BD9</f>
        <v>0</v>
      </c>
      <c r="BE9" s="15">
        <f>SUMPRODUCT(($B$4:$H$7=AN9)*($BZ$4:$BZ$7))+SUMPRODUCT(($K$4:$Q$7=AN9)*($CA$4:$CA$7))+'J02'!BE9</f>
        <v>0</v>
      </c>
      <c r="BF9" s="15">
        <f t="shared" si="15"/>
        <v>0</v>
      </c>
      <c r="BG9" s="15">
        <f>SUMPRODUCT(($B$4:$H$7=AN9)*($BJ$4:$BJ$7))+SUMPRODUCT(($K$4:$Q$7=AN9)*($BK$4:$BK$7))+'J02'!BG9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'J02'!AU10-AU10</f>
        <v>0</v>
      </c>
      <c r="AW10" s="9" t="str">
        <f>IF(AU10&gt;'J02'!AU10,'J02'!$AW$13,IF(AU10='J02'!AU10,'J02'!$AV$13,IF(AU10&lt;'J02'!AU10,'J02'!$AU$13)))</f>
        <v>u</v>
      </c>
      <c r="AX10" s="10">
        <f t="shared" si="14"/>
        <v>7</v>
      </c>
      <c r="AY10" s="11">
        <f>SUMPRODUCT(($B$4:$H$7=AN10)*($BN$4:$BN$7))+SUMPRODUCT(($K$4:$Q$7=AN10)*($BO$4:$BO$7))+'J02'!AY10</f>
        <v>0</v>
      </c>
      <c r="AZ10" s="15">
        <f>SUMPRODUCT(($B$4:$H$7=AN10)*($BP$4:$BP$7))+SUMPRODUCT(($K$4:$Q$7=AN10)*($BQ$4:$BQ$7))+'J02'!AZ10</f>
        <v>0</v>
      </c>
      <c r="BA10" s="15">
        <f>SUMPRODUCT(($B$4:$H$7=AN10)*($BR$4:$BR$7))+SUMPRODUCT(($K$4:$Q$7=AN10)*($BS$4:$BS$7))+'J02'!BA10</f>
        <v>0</v>
      </c>
      <c r="BB10" s="15">
        <f>SUMPRODUCT(($B$4:$H$7=AN10)*($BT$4:$BT$7))+SUMPRODUCT(($K$4:$Q$7=AN10)*($BU$4:$BU$7))+'J02'!BB10</f>
        <v>0</v>
      </c>
      <c r="BC10" s="15">
        <f>SUMPRODUCT(($B$4:$H$7=AN10)*($BV$4:$BV$7))+SUMPRODUCT(($K$4:$Q$7=AN10)*($BW$4:$BW$7))+'J02'!BC10</f>
        <v>0</v>
      </c>
      <c r="BD10" s="15">
        <f>SUMPRODUCT(($B$4:$H$7=AN10)*($BX$4:$BX$7))+SUMPRODUCT(($K$4:$Q$7=AN10)*($BY$4:$BY$7))+'J02'!BD10</f>
        <v>0</v>
      </c>
      <c r="BE10" s="15">
        <f>SUMPRODUCT(($B$4:$H$7=AN10)*($BZ$4:$BZ$7))+SUMPRODUCT(($K$4:$Q$7=AN10)*($CA$4:$CA$7))+'J02'!BE10</f>
        <v>0</v>
      </c>
      <c r="BF10" s="15">
        <f t="shared" si="15"/>
        <v>0</v>
      </c>
      <c r="BG10" s="15">
        <f>SUMPRODUCT(($B$4:$H$7=AN10)*($BJ$4:$BJ$7))+SUMPRODUCT(($K$4:$Q$7=AN10)*($BK$4:$BK$7))+'J02'!BG10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'J02'!AU11-AU11</f>
        <v>0</v>
      </c>
      <c r="AW11" s="9" t="str">
        <f>IF(AU11&gt;'J02'!AU11,'J02'!$AW$13,IF(AU11='J02'!AU11,'J02'!$AV$13,IF(AU11&lt;'J02'!AU11,'J02'!$AU$13)))</f>
        <v>u</v>
      </c>
      <c r="AX11" s="10">
        <f t="shared" si="14"/>
        <v>8</v>
      </c>
      <c r="AY11" s="11">
        <f>SUMPRODUCT(($B$4:$H$7=AN11)*($BN$4:$BN$7))+SUMPRODUCT(($K$4:$Q$7=AN11)*($BO$4:$BO$7))+'J02'!AY11</f>
        <v>0</v>
      </c>
      <c r="AZ11" s="15">
        <f>SUMPRODUCT(($B$4:$H$7=AN11)*($BP$4:$BP$7))+SUMPRODUCT(($K$4:$Q$7=AN11)*($BQ$4:$BQ$7))+'J02'!AZ11</f>
        <v>0</v>
      </c>
      <c r="BA11" s="15">
        <f>SUMPRODUCT(($B$4:$H$7=AN11)*($BR$4:$BR$7))+SUMPRODUCT(($K$4:$Q$7=AN11)*($BS$4:$BS$7))+'J02'!BA11</f>
        <v>0</v>
      </c>
      <c r="BB11" s="15">
        <f>SUMPRODUCT(($B$4:$H$7=AN11)*($BT$4:$BT$7))+SUMPRODUCT(($K$4:$Q$7=AN11)*($BU$4:$BU$7))+'J02'!BB11</f>
        <v>0</v>
      </c>
      <c r="BC11" s="15">
        <f>SUMPRODUCT(($B$4:$H$7=AN11)*($BV$4:$BV$7))+SUMPRODUCT(($K$4:$Q$7=AN11)*($BW$4:$BW$7))+'J02'!BC11</f>
        <v>0</v>
      </c>
      <c r="BD11" s="15">
        <f>SUMPRODUCT(($B$4:$H$7=AN11)*($BX$4:$BX$7))+SUMPRODUCT(($K$4:$Q$7=AN11)*($BY$4:$BY$7))+'J02'!BD11</f>
        <v>0</v>
      </c>
      <c r="BE11" s="15">
        <f>SUMPRODUCT(($B$4:$H$7=AN11)*($BZ$4:$BZ$7))+SUMPRODUCT(($K$4:$Q$7=AN11)*($CA$4:$CA$7))+'J02'!BE11</f>
        <v>0</v>
      </c>
      <c r="BF11" s="15">
        <f t="shared" si="15"/>
        <v>0</v>
      </c>
      <c r="BG11" s="15">
        <f>SUMPRODUCT(($B$4:$H$7=AN11)*($BJ$4:$BJ$7))+SUMPRODUCT(($K$4:$Q$7=AN11)*($BK$4:$BK$7))+'J02'!BG11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'J02'!AU12-AU12</f>
        <v>0</v>
      </c>
      <c r="AW12" s="9" t="str">
        <f>IF(AU12&gt;'J02'!AU12,'J02'!$AW$13,IF(AU12='J02'!AU12,'J02'!$AV$13,IF(AU12&lt;'J02'!AU12,'J02'!$AU$13)))</f>
        <v>u</v>
      </c>
      <c r="AX12" s="10">
        <f t="shared" si="14"/>
        <v>9</v>
      </c>
      <c r="AY12" s="11">
        <f>SUMPRODUCT(($B$4:$H$7=AN12)*($BN$4:$BN$7))+SUMPRODUCT(($K$4:$Q$7=AN12)*($BO$4:$BO$7))+'J02'!AY12</f>
        <v>0</v>
      </c>
      <c r="AZ12" s="15">
        <f>SUMPRODUCT(($B$4:$H$7=AN12)*($BP$4:$BP$7))+SUMPRODUCT(($K$4:$Q$7=AN12)*($BQ$4:$BQ$7))+'J02'!AZ12</f>
        <v>0</v>
      </c>
      <c r="BA12" s="15">
        <f>SUMPRODUCT(($B$4:$H$7=AN12)*($BR$4:$BR$7))+SUMPRODUCT(($K$4:$Q$7=AN12)*($BS$4:$BS$7))+'J02'!BA12</f>
        <v>0</v>
      </c>
      <c r="BB12" s="15">
        <f>SUMPRODUCT(($B$4:$H$7=AN12)*($BT$4:$BT$7))+SUMPRODUCT(($K$4:$Q$7=AN12)*($BU$4:$BU$7))+'J02'!BB12</f>
        <v>0</v>
      </c>
      <c r="BC12" s="15">
        <f>SUMPRODUCT(($B$4:$H$7=AN12)*($BV$4:$BV$7))+SUMPRODUCT(($K$4:$Q$7=AN12)*($BW$4:$BW$7))+'J02'!BC12</f>
        <v>0</v>
      </c>
      <c r="BD12" s="15">
        <f>SUMPRODUCT(($B$4:$H$7=AN12)*($BX$4:$BX$7))+SUMPRODUCT(($K$4:$Q$7=AN12)*($BY$4:$BY$7))+'J02'!BD12</f>
        <v>0</v>
      </c>
      <c r="BE12" s="15">
        <f>SUMPRODUCT(($B$4:$H$7=AN12)*($BZ$4:$BZ$7))+SUMPRODUCT(($K$4:$Q$7=AN12)*($CA$4:$CA$7))+'J02'!BE12</f>
        <v>0</v>
      </c>
      <c r="BF12" s="15">
        <f t="shared" si="15"/>
        <v>0</v>
      </c>
      <c r="BG12" s="15">
        <f>SUMPRODUCT(($B$4:$H$7=AN12)*($BJ$4:$BJ$7))+SUMPRODUCT(($K$4:$Q$7=AN12)*($BK$4:$BK$7))+'J02'!BG12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Z14+'J02'!AC14:AE15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75" priority="11" operator="lessThan">
      <formula>0</formula>
    </cfRule>
  </conditionalFormatting>
  <conditionalFormatting sqref="Z4:Z12">
    <cfRule type="cellIs" dxfId="174" priority="8" operator="equal">
      <formula>0</formula>
    </cfRule>
    <cfRule type="cellIs" dxfId="173" priority="9" operator="greaterThan">
      <formula>0</formula>
    </cfRule>
    <cfRule type="cellIs" dxfId="172" priority="10" operator="lessThan">
      <formula>0</formula>
    </cfRule>
  </conditionalFormatting>
  <conditionalFormatting sqref="BF4:BF12">
    <cfRule type="cellIs" dxfId="171" priority="7" operator="lessThan">
      <formula>0</formula>
    </cfRule>
  </conditionalFormatting>
  <conditionalFormatting sqref="AV4:AV12">
    <cfRule type="cellIs" dxfId="170" priority="4" operator="equal">
      <formula>0</formula>
    </cfRule>
    <cfRule type="cellIs" dxfId="169" priority="5" operator="greaterThan">
      <formula>0</formula>
    </cfRule>
    <cfRule type="cellIs" dxfId="168" priority="6" operator="lessThan">
      <formula>0</formula>
    </cfRule>
  </conditionalFormatting>
  <conditionalFormatting sqref="AA4:AA12">
    <cfRule type="cellIs" dxfId="167" priority="1" operator="equal">
      <formula>"q"</formula>
    </cfRule>
    <cfRule type="cellIs" dxfId="166" priority="2" operator="equal">
      <formula>"u"</formula>
    </cfRule>
    <cfRule type="cellIs" dxfId="165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28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'J03'!AU4-AU4</f>
        <v>0</v>
      </c>
      <c r="AW4" s="9" t="str">
        <f>IF(AU4&gt;'J03'!AU4,'J03'!$AW$13,IF(AU4='J03'!AU4,'J03'!$AV$13,IF(AU4&lt;'J03'!AU4,'J03'!$AU$13)))</f>
        <v>u</v>
      </c>
      <c r="AX4" s="10">
        <f>RANK(BI4,$BI$4:$BI$12)</f>
        <v>1</v>
      </c>
      <c r="AY4" s="11">
        <f>SUMPRODUCT(($B$4:$H$7=AN4)*($BN$4:$BN$7))+SUMPRODUCT(($K$4:$Q$7=AN4)*($BO$4:$BO$7))+'J03'!AY4</f>
        <v>0</v>
      </c>
      <c r="AZ4" s="15">
        <f>SUMPRODUCT(($B$4:$H$7=AN4)*($BP$4:$BP$7))+SUMPRODUCT(($K$4:$Q$7=AN4)*($BQ$4:$BQ$7))+'J03'!AZ4</f>
        <v>0</v>
      </c>
      <c r="BA4" s="15">
        <f>SUMPRODUCT(($B$4:$H$7=AN4)*($BR$4:$BR$7))+SUMPRODUCT(($K$4:$Q$7=AN4)*($BS$4:$BS$7))+'J03'!BA4</f>
        <v>0</v>
      </c>
      <c r="BB4" s="15">
        <f>SUMPRODUCT(($B$4:$H$7=AN4)*($BT$4:$BT$7))+SUMPRODUCT(($K$4:$Q$7=AN4)*($BU$4:$BU$7))+'J03'!BB4</f>
        <v>0</v>
      </c>
      <c r="BC4" s="15">
        <f>SUMPRODUCT(($B$4:$H$7=AN4)*($BV$4:$BV$7))+SUMPRODUCT(($K$4:$Q$7=AN4)*($BW$4:$BW$7))+'J03'!BC4</f>
        <v>0</v>
      </c>
      <c r="BD4" s="15">
        <f>SUMPRODUCT(($B$4:$H$7=AN4)*($BX$4:$BX$7))+SUMPRODUCT(($K$4:$Q$7=AN4)*($BY$4:$BY$7))+'J03'!BD4</f>
        <v>0</v>
      </c>
      <c r="BE4" s="15">
        <f>SUMPRODUCT(($B$4:$H$7=AN4)*($BZ$4:$BZ$7))+SUMPRODUCT(($K$4:$Q$7=AN4)*($CA$4:$CA$7))+'J03'!BE4</f>
        <v>0</v>
      </c>
      <c r="BF4" s="15">
        <f>BD4-BE4</f>
        <v>0</v>
      </c>
      <c r="BG4" s="15">
        <f>SUMPRODUCT(($B$4:$H$7=AN4)*($BJ$4:$BJ$7))+SUMPRODUCT(($K$4:$Q$7=AN4)*($BK$4:$BK$7))+'J03'!BG4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'J03'!AU5-AU5</f>
        <v>0</v>
      </c>
      <c r="AW5" s="9" t="str">
        <f>IF(AU5&gt;'J03'!AU5,'J03'!$AW$13,IF(AU5='J03'!AU5,'J03'!$AV$13,IF(AU5&lt;'J03'!AU5,'J03'!$AU$13)))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SUMPRODUCT(($B$4:$H$7=AN5)*($BN$4:$BN$7))+SUMPRODUCT(($K$4:$Q$7=AN5)*($BO$4:$BO$7))+'J03'!AY5</f>
        <v>0</v>
      </c>
      <c r="AZ5" s="15">
        <f>SUMPRODUCT(($B$4:$H$7=AN5)*($BP$4:$BP$7))+SUMPRODUCT(($K$4:$Q$7=AN5)*($BQ$4:$BQ$7))+'J03'!AZ5</f>
        <v>0</v>
      </c>
      <c r="BA5" s="15">
        <f>SUMPRODUCT(($B$4:$H$7=AN5)*($BR$4:$BR$7))+SUMPRODUCT(($K$4:$Q$7=AN5)*($BS$4:$BS$7))+'J03'!BA5</f>
        <v>0</v>
      </c>
      <c r="BB5" s="15">
        <f>SUMPRODUCT(($B$4:$H$7=AN5)*($BT$4:$BT$7))+SUMPRODUCT(($K$4:$Q$7=AN5)*($BU$4:$BU$7))+'J03'!BB5</f>
        <v>0</v>
      </c>
      <c r="BC5" s="15">
        <f>SUMPRODUCT(($B$4:$H$7=AN5)*($BV$4:$BV$7))+SUMPRODUCT(($K$4:$Q$7=AN5)*($BW$4:$BW$7))+'J03'!BC5</f>
        <v>0</v>
      </c>
      <c r="BD5" s="15">
        <f>SUMPRODUCT(($B$4:$H$7=AN5)*($BX$4:$BX$7))+SUMPRODUCT(($K$4:$Q$7=AN5)*($BY$4:$BY$7))+'J03'!BD5</f>
        <v>0</v>
      </c>
      <c r="BE5" s="15">
        <f>SUMPRODUCT(($B$4:$H$7=AN5)*($BZ$4:$BZ$7))+SUMPRODUCT(($K$4:$Q$7=AN5)*($CA$4:$CA$7))+'J03'!BE5</f>
        <v>0</v>
      </c>
      <c r="BF5" s="15">
        <f t="shared" ref="BF5:BF12" si="15">BD5-BE5</f>
        <v>0</v>
      </c>
      <c r="BG5" s="15">
        <f>SUMPRODUCT(($B$4:$H$7=AN5)*($BJ$4:$BJ$7))+SUMPRODUCT(($K$4:$Q$7=AN5)*($BK$4:$BK$7))+'J03'!BG5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'J03'!AU6-AU6</f>
        <v>0</v>
      </c>
      <c r="AW6" s="9" t="str">
        <f>IF(AU6&gt;'J03'!AU6,'J03'!$AW$13,IF(AU6='J03'!AU6,'J03'!$AV$13,IF(AU6&lt;'J03'!AU6,'J03'!$AU$13)))</f>
        <v>u</v>
      </c>
      <c r="AX6" s="10">
        <f t="shared" si="14"/>
        <v>3</v>
      </c>
      <c r="AY6" s="11">
        <f>SUMPRODUCT(($B$4:$H$7=AN6)*($BN$4:$BN$7))+SUMPRODUCT(($K$4:$Q$7=AN6)*($BO$4:$BO$7))+'J03'!AY6</f>
        <v>0</v>
      </c>
      <c r="AZ6" s="15">
        <f>SUMPRODUCT(($B$4:$H$7=AN6)*($BP$4:$BP$7))+SUMPRODUCT(($K$4:$Q$7=AN6)*($BQ$4:$BQ$7))+'J03'!AZ6</f>
        <v>0</v>
      </c>
      <c r="BA6" s="15">
        <f>SUMPRODUCT(($B$4:$H$7=AN6)*($BR$4:$BR$7))+SUMPRODUCT(($K$4:$Q$7=AN6)*($BS$4:$BS$7))+'J03'!BA6</f>
        <v>0</v>
      </c>
      <c r="BB6" s="15">
        <f>SUMPRODUCT(($B$4:$H$7=AN6)*($BT$4:$BT$7))+SUMPRODUCT(($K$4:$Q$7=AN6)*($BU$4:$BU$7))+'J03'!BB6</f>
        <v>0</v>
      </c>
      <c r="BC6" s="15">
        <f>SUMPRODUCT(($B$4:$H$7=AN6)*($BV$4:$BV$7))+SUMPRODUCT(($K$4:$Q$7=AN6)*($BW$4:$BW$7))+'J03'!BC6</f>
        <v>0</v>
      </c>
      <c r="BD6" s="15">
        <f>SUMPRODUCT(($B$4:$H$7=AN6)*($BX$4:$BX$7))+SUMPRODUCT(($K$4:$Q$7=AN6)*($BY$4:$BY$7))+'J03'!BD6</f>
        <v>0</v>
      </c>
      <c r="BE6" s="15">
        <f>SUMPRODUCT(($B$4:$H$7=AN6)*($BZ$4:$BZ$7))+SUMPRODUCT(($K$4:$Q$7=AN6)*($CA$4:$CA$7))+'J03'!BE6</f>
        <v>0</v>
      </c>
      <c r="BF6" s="15">
        <f t="shared" si="15"/>
        <v>0</v>
      </c>
      <c r="BG6" s="15">
        <f>SUMPRODUCT(($B$4:$H$7=AN6)*($BJ$4:$BJ$7))+SUMPRODUCT(($K$4:$Q$7=AN6)*($BK$4:$BK$7))+'J03'!BG6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'J03'!AU7-AU7</f>
        <v>0</v>
      </c>
      <c r="AW7" s="9" t="str">
        <f>IF(AU7&gt;'J03'!AU7,'J03'!$AW$13,IF(AU7='J03'!AU7,'J03'!$AV$13,IF(AU7&lt;'J03'!AU7,'J03'!$AU$13)))</f>
        <v>u</v>
      </c>
      <c r="AX7" s="10">
        <f t="shared" si="14"/>
        <v>4</v>
      </c>
      <c r="AY7" s="11">
        <f>SUMPRODUCT(($B$4:$H$7=AN7)*($BN$4:$BN$7))+SUMPRODUCT(($K$4:$Q$7=AN7)*($BO$4:$BO$7))+'J03'!AY7</f>
        <v>0</v>
      </c>
      <c r="AZ7" s="15">
        <f>SUMPRODUCT(($B$4:$H$7=AN7)*($BP$4:$BP$7))+SUMPRODUCT(($K$4:$Q$7=AN7)*($BQ$4:$BQ$7))+'J03'!AZ7</f>
        <v>0</v>
      </c>
      <c r="BA7" s="15">
        <f>SUMPRODUCT(($B$4:$H$7=AN7)*($BR$4:$BR$7))+SUMPRODUCT(($K$4:$Q$7=AN7)*($BS$4:$BS$7))+'J03'!BA7</f>
        <v>0</v>
      </c>
      <c r="BB7" s="15">
        <f>SUMPRODUCT(($B$4:$H$7=AN7)*($BT$4:$BT$7))+SUMPRODUCT(($K$4:$Q$7=AN7)*($BU$4:$BU$7))+'J03'!BB7</f>
        <v>0</v>
      </c>
      <c r="BC7" s="15">
        <f>SUMPRODUCT(($B$4:$H$7=AN7)*($BV$4:$BV$7))+SUMPRODUCT(($K$4:$Q$7=AN7)*($BW$4:$BW$7))+'J03'!BC7</f>
        <v>0</v>
      </c>
      <c r="BD7" s="15">
        <f>SUMPRODUCT(($B$4:$H$7=AN7)*($BX$4:$BX$7))+SUMPRODUCT(($K$4:$Q$7=AN7)*($BY$4:$BY$7))+'J03'!BD7</f>
        <v>0</v>
      </c>
      <c r="BE7" s="15">
        <f>SUMPRODUCT(($B$4:$H$7=AN7)*($BZ$4:$BZ$7))+SUMPRODUCT(($K$4:$Q$7=AN7)*($CA$4:$CA$7))+'J03'!BE7</f>
        <v>0</v>
      </c>
      <c r="BF7" s="15">
        <f t="shared" si="15"/>
        <v>0</v>
      </c>
      <c r="BG7" s="15">
        <f>SUMPRODUCT(($B$4:$H$7=AN7)*($BJ$4:$BJ$7))+SUMPRODUCT(($K$4:$Q$7=AN7)*($BK$4:$BK$7))+'J03'!BG7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'J03'!AU8-AU8</f>
        <v>0</v>
      </c>
      <c r="AW8" s="9" t="str">
        <f>IF(AU8&gt;'J03'!AU8,'J03'!$AW$13,IF(AU8='J03'!AU8,'J03'!$AV$13,IF(AU8&lt;'J03'!AU8,'J03'!$AU$13)))</f>
        <v>u</v>
      </c>
      <c r="AX8" s="10">
        <f t="shared" si="14"/>
        <v>5</v>
      </c>
      <c r="AY8" s="11">
        <f>SUMPRODUCT(($B$4:$H$7=AN8)*($BN$4:$BN$7))+SUMPRODUCT(($K$4:$Q$7=AN8)*($BO$4:$BO$7))+'J03'!AY8</f>
        <v>0</v>
      </c>
      <c r="AZ8" s="15">
        <f>SUMPRODUCT(($B$4:$H$7=AN8)*($BP$4:$BP$7))+SUMPRODUCT(($K$4:$Q$7=AN8)*($BQ$4:$BQ$7))+'J03'!AZ8</f>
        <v>0</v>
      </c>
      <c r="BA8" s="15">
        <f>SUMPRODUCT(($B$4:$H$7=AN8)*($BR$4:$BR$7))+SUMPRODUCT(($K$4:$Q$7=AN8)*($BS$4:$BS$7))+'J03'!BA8</f>
        <v>0</v>
      </c>
      <c r="BB8" s="15">
        <f>SUMPRODUCT(($B$4:$H$7=AN8)*($BT$4:$BT$7))+SUMPRODUCT(($K$4:$Q$7=AN8)*($BU$4:$BU$7))+'J03'!BB8</f>
        <v>0</v>
      </c>
      <c r="BC8" s="15">
        <f>SUMPRODUCT(($B$4:$H$7=AN8)*($BV$4:$BV$7))+SUMPRODUCT(($K$4:$Q$7=AN8)*($BW$4:$BW$7))+'J03'!BC8</f>
        <v>0</v>
      </c>
      <c r="BD8" s="15">
        <f>SUMPRODUCT(($B$4:$H$7=AN8)*($BX$4:$BX$7))+SUMPRODUCT(($K$4:$Q$7=AN8)*($BY$4:$BY$7))+'J03'!BD8</f>
        <v>0</v>
      </c>
      <c r="BE8" s="15">
        <f>SUMPRODUCT(($B$4:$H$7=AN8)*($BZ$4:$BZ$7))+SUMPRODUCT(($K$4:$Q$7=AN8)*($CA$4:$CA$7))+'J03'!BE8</f>
        <v>0</v>
      </c>
      <c r="BF8" s="15">
        <f t="shared" si="15"/>
        <v>0</v>
      </c>
      <c r="BG8" s="15">
        <f>SUMPRODUCT(($B$4:$H$7=AN8)*($BJ$4:$BJ$7))+SUMPRODUCT(($K$4:$Q$7=AN8)*($BK$4:$BK$7))+'J03'!BG8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'J03'!AU9-AU9</f>
        <v>0</v>
      </c>
      <c r="AW9" s="9" t="str">
        <f>IF(AU9&gt;'J03'!AU9,'J03'!$AW$13,IF(AU9='J03'!AU9,'J03'!$AV$13,IF(AU9&lt;'J03'!AU9,'J03'!$AU$13)))</f>
        <v>u</v>
      </c>
      <c r="AX9" s="10">
        <f t="shared" si="14"/>
        <v>6</v>
      </c>
      <c r="AY9" s="11">
        <f>SUMPRODUCT(($B$4:$H$7=AN9)*($BN$4:$BN$7))+SUMPRODUCT(($K$4:$Q$7=AN9)*($BO$4:$BO$7))+'J03'!AY9</f>
        <v>0</v>
      </c>
      <c r="AZ9" s="15">
        <f>SUMPRODUCT(($B$4:$H$7=AN9)*($BP$4:$BP$7))+SUMPRODUCT(($K$4:$Q$7=AN9)*($BQ$4:$BQ$7))+'J03'!AZ9</f>
        <v>0</v>
      </c>
      <c r="BA9" s="15">
        <f>SUMPRODUCT(($B$4:$H$7=AN9)*($BR$4:$BR$7))+SUMPRODUCT(($K$4:$Q$7=AN9)*($BS$4:$BS$7))+'J03'!BA9</f>
        <v>0</v>
      </c>
      <c r="BB9" s="15">
        <f>SUMPRODUCT(($B$4:$H$7=AN9)*($BT$4:$BT$7))+SUMPRODUCT(($K$4:$Q$7=AN9)*($BU$4:$BU$7))+'J03'!BB9</f>
        <v>0</v>
      </c>
      <c r="BC9" s="15">
        <f>SUMPRODUCT(($B$4:$H$7=AN9)*($BV$4:$BV$7))+SUMPRODUCT(($K$4:$Q$7=AN9)*($BW$4:$BW$7))+'J03'!BC9</f>
        <v>0</v>
      </c>
      <c r="BD9" s="15">
        <f>SUMPRODUCT(($B$4:$H$7=AN9)*($BX$4:$BX$7))+SUMPRODUCT(($K$4:$Q$7=AN9)*($BY$4:$BY$7))+'J03'!BD9</f>
        <v>0</v>
      </c>
      <c r="BE9" s="15">
        <f>SUMPRODUCT(($B$4:$H$7=AN9)*($BZ$4:$BZ$7))+SUMPRODUCT(($K$4:$Q$7=AN9)*($CA$4:$CA$7))+'J03'!BE9</f>
        <v>0</v>
      </c>
      <c r="BF9" s="15">
        <f t="shared" si="15"/>
        <v>0</v>
      </c>
      <c r="BG9" s="15">
        <f>SUMPRODUCT(($B$4:$H$7=AN9)*($BJ$4:$BJ$7))+SUMPRODUCT(($K$4:$Q$7=AN9)*($BK$4:$BK$7))+'J03'!BG9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'J03'!AU10-AU10</f>
        <v>0</v>
      </c>
      <c r="AW10" s="9" t="str">
        <f>IF(AU10&gt;'J03'!AU10,'J03'!$AW$13,IF(AU10='J03'!AU10,'J03'!$AV$13,IF(AU10&lt;'J03'!AU10,'J03'!$AU$13)))</f>
        <v>u</v>
      </c>
      <c r="AX10" s="10">
        <f t="shared" si="14"/>
        <v>7</v>
      </c>
      <c r="AY10" s="11">
        <f>SUMPRODUCT(($B$4:$H$7=AN10)*($BN$4:$BN$7))+SUMPRODUCT(($K$4:$Q$7=AN10)*($BO$4:$BO$7))+'J03'!AY10</f>
        <v>0</v>
      </c>
      <c r="AZ10" s="15">
        <f>SUMPRODUCT(($B$4:$H$7=AN10)*($BP$4:$BP$7))+SUMPRODUCT(($K$4:$Q$7=AN10)*($BQ$4:$BQ$7))+'J03'!AZ10</f>
        <v>0</v>
      </c>
      <c r="BA10" s="15">
        <f>SUMPRODUCT(($B$4:$H$7=AN10)*($BR$4:$BR$7))+SUMPRODUCT(($K$4:$Q$7=AN10)*($BS$4:$BS$7))+'J03'!BA10</f>
        <v>0</v>
      </c>
      <c r="BB10" s="15">
        <f>SUMPRODUCT(($B$4:$H$7=AN10)*($BT$4:$BT$7))+SUMPRODUCT(($K$4:$Q$7=AN10)*($BU$4:$BU$7))+'J03'!BB10</f>
        <v>0</v>
      </c>
      <c r="BC10" s="15">
        <f>SUMPRODUCT(($B$4:$H$7=AN10)*($BV$4:$BV$7))+SUMPRODUCT(($K$4:$Q$7=AN10)*($BW$4:$BW$7))+'J03'!BC10</f>
        <v>0</v>
      </c>
      <c r="BD10" s="15">
        <f>SUMPRODUCT(($B$4:$H$7=AN10)*($BX$4:$BX$7))+SUMPRODUCT(($K$4:$Q$7=AN10)*($BY$4:$BY$7))+'J03'!BD10</f>
        <v>0</v>
      </c>
      <c r="BE10" s="15">
        <f>SUMPRODUCT(($B$4:$H$7=AN10)*($BZ$4:$BZ$7))+SUMPRODUCT(($K$4:$Q$7=AN10)*($CA$4:$CA$7))+'J03'!BE10</f>
        <v>0</v>
      </c>
      <c r="BF10" s="15">
        <f t="shared" si="15"/>
        <v>0</v>
      </c>
      <c r="BG10" s="15">
        <f>SUMPRODUCT(($B$4:$H$7=AN10)*($BJ$4:$BJ$7))+SUMPRODUCT(($K$4:$Q$7=AN10)*($BK$4:$BK$7))+'J03'!BG10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'J03'!AU11-AU11</f>
        <v>0</v>
      </c>
      <c r="AW11" s="9" t="str">
        <f>IF(AU11&gt;'J03'!AU11,'J03'!$AW$13,IF(AU11='J03'!AU11,'J03'!$AV$13,IF(AU11&lt;'J03'!AU11,'J03'!$AU$13)))</f>
        <v>u</v>
      </c>
      <c r="AX11" s="10">
        <f t="shared" si="14"/>
        <v>8</v>
      </c>
      <c r="AY11" s="11">
        <f>SUMPRODUCT(($B$4:$H$7=AN11)*($BN$4:$BN$7))+SUMPRODUCT(($K$4:$Q$7=AN11)*($BO$4:$BO$7))+'J03'!AY11</f>
        <v>0</v>
      </c>
      <c r="AZ11" s="15">
        <f>SUMPRODUCT(($B$4:$H$7=AN11)*($BP$4:$BP$7))+SUMPRODUCT(($K$4:$Q$7=AN11)*($BQ$4:$BQ$7))+'J03'!AZ11</f>
        <v>0</v>
      </c>
      <c r="BA11" s="15">
        <f>SUMPRODUCT(($B$4:$H$7=AN11)*($BR$4:$BR$7))+SUMPRODUCT(($K$4:$Q$7=AN11)*($BS$4:$BS$7))+'J03'!BA11</f>
        <v>0</v>
      </c>
      <c r="BB11" s="15">
        <f>SUMPRODUCT(($B$4:$H$7=AN11)*($BT$4:$BT$7))+SUMPRODUCT(($K$4:$Q$7=AN11)*($BU$4:$BU$7))+'J03'!BB11</f>
        <v>0</v>
      </c>
      <c r="BC11" s="15">
        <f>SUMPRODUCT(($B$4:$H$7=AN11)*($BV$4:$BV$7))+SUMPRODUCT(($K$4:$Q$7=AN11)*($BW$4:$BW$7))+'J03'!BC11</f>
        <v>0</v>
      </c>
      <c r="BD11" s="15">
        <f>SUMPRODUCT(($B$4:$H$7=AN11)*($BX$4:$BX$7))+SUMPRODUCT(($K$4:$Q$7=AN11)*($BY$4:$BY$7))+'J03'!BD11</f>
        <v>0</v>
      </c>
      <c r="BE11" s="15">
        <f>SUMPRODUCT(($B$4:$H$7=AN11)*($BZ$4:$BZ$7))+SUMPRODUCT(($K$4:$Q$7=AN11)*($CA$4:$CA$7))+'J03'!BE11</f>
        <v>0</v>
      </c>
      <c r="BF11" s="15">
        <f t="shared" si="15"/>
        <v>0</v>
      </c>
      <c r="BG11" s="15">
        <f>SUMPRODUCT(($B$4:$H$7=AN11)*($BJ$4:$BJ$7))+SUMPRODUCT(($K$4:$Q$7=AN11)*($BK$4:$BK$7))+'J03'!BG11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'J03'!AU12-AU12</f>
        <v>0</v>
      </c>
      <c r="AW12" s="9" t="str">
        <f>IF(AU12&gt;'J03'!AU12,'J03'!$AW$13,IF(AU12='J03'!AU12,'J03'!$AV$13,IF(AU12&lt;'J03'!AU12,'J03'!$AU$13)))</f>
        <v>u</v>
      </c>
      <c r="AX12" s="10">
        <f t="shared" si="14"/>
        <v>9</v>
      </c>
      <c r="AY12" s="11">
        <f>SUMPRODUCT(($B$4:$H$7=AN12)*($BN$4:$BN$7))+SUMPRODUCT(($K$4:$Q$7=AN12)*($BO$4:$BO$7))+'J03'!AY12</f>
        <v>0</v>
      </c>
      <c r="AZ12" s="15">
        <f>SUMPRODUCT(($B$4:$H$7=AN12)*($BP$4:$BP$7))+SUMPRODUCT(($K$4:$Q$7=AN12)*($BQ$4:$BQ$7))+'J03'!AZ12</f>
        <v>0</v>
      </c>
      <c r="BA12" s="15">
        <f>SUMPRODUCT(($B$4:$H$7=AN12)*($BR$4:$BR$7))+SUMPRODUCT(($K$4:$Q$7=AN12)*($BS$4:$BS$7))+'J03'!BA12</f>
        <v>0</v>
      </c>
      <c r="BB12" s="15">
        <f>SUMPRODUCT(($B$4:$H$7=AN12)*($BT$4:$BT$7))+SUMPRODUCT(($K$4:$Q$7=AN12)*($BU$4:$BU$7))+'J03'!BB12</f>
        <v>0</v>
      </c>
      <c r="BC12" s="15">
        <f>SUMPRODUCT(($B$4:$H$7=AN12)*($BV$4:$BV$7))+SUMPRODUCT(($K$4:$Q$7=AN12)*($BW$4:$BW$7))+'J03'!BC12</f>
        <v>0</v>
      </c>
      <c r="BD12" s="15">
        <f>SUMPRODUCT(($B$4:$H$7=AN12)*($BX$4:$BX$7))+SUMPRODUCT(($K$4:$Q$7=AN12)*($BY$4:$BY$7))+'J03'!BD12</f>
        <v>0</v>
      </c>
      <c r="BE12" s="15">
        <f>SUMPRODUCT(($B$4:$H$7=AN12)*($BZ$4:$BZ$7))+SUMPRODUCT(($K$4:$Q$7=AN12)*($CA$4:$CA$7))+'J03'!BE12</f>
        <v>0</v>
      </c>
      <c r="BF12" s="15">
        <f t="shared" si="15"/>
        <v>0</v>
      </c>
      <c r="BG12" s="15">
        <f>SUMPRODUCT(($B$4:$H$7=AN12)*($BJ$4:$BJ$7))+SUMPRODUCT(($K$4:$Q$7=AN12)*($BK$4:$BK$7))+'J03'!BG12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Z14+'J03'!AC14:AE15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64" priority="11" operator="lessThan">
      <formula>0</formula>
    </cfRule>
  </conditionalFormatting>
  <conditionalFormatting sqref="Z4:Z12">
    <cfRule type="cellIs" dxfId="163" priority="8" operator="equal">
      <formula>0</formula>
    </cfRule>
    <cfRule type="cellIs" dxfId="162" priority="9" operator="greaterThan">
      <formula>0</formula>
    </cfRule>
    <cfRule type="cellIs" dxfId="161" priority="10" operator="lessThan">
      <formula>0</formula>
    </cfRule>
  </conditionalFormatting>
  <conditionalFormatting sqref="BF4:BF12">
    <cfRule type="cellIs" dxfId="160" priority="7" operator="lessThan">
      <formula>0</formula>
    </cfRule>
  </conditionalFormatting>
  <conditionalFormatting sqref="AV4:AV12">
    <cfRule type="cellIs" dxfId="159" priority="4" operator="equal">
      <formula>0</formula>
    </cfRule>
    <cfRule type="cellIs" dxfId="158" priority="5" operator="greaterThan">
      <formula>0</formula>
    </cfRule>
    <cfRule type="cellIs" dxfId="157" priority="6" operator="lessThan">
      <formula>0</formula>
    </cfRule>
  </conditionalFormatting>
  <conditionalFormatting sqref="AA4:AA12">
    <cfRule type="cellIs" dxfId="156" priority="1" operator="equal">
      <formula>"q"</formula>
    </cfRule>
    <cfRule type="cellIs" dxfId="155" priority="2" operator="equal">
      <formula>"u"</formula>
    </cfRule>
    <cfRule type="cellIs" dxfId="154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29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'J04'!AU4-AU4</f>
        <v>0</v>
      </c>
      <c r="AW4" s="9" t="str">
        <f>IF(AU4&gt;'J04'!AU4,'J04'!$AW$13,IF(AU4='J04'!AU4,'J04'!$AV$13,IF(AU4&lt;'J04'!AU4,'J04'!$AU$13)))</f>
        <v>u</v>
      </c>
      <c r="AX4" s="10">
        <f>RANK(BI4,$BI$4:$BI$12)</f>
        <v>1</v>
      </c>
      <c r="AY4" s="11">
        <f>SUMPRODUCT(($B$4:$H$7=AN4)*($BN$4:$BN$7))+SUMPRODUCT(($K$4:$Q$7=AN4)*($BO$4:$BO$7))+'J04'!AY4</f>
        <v>0</v>
      </c>
      <c r="AZ4" s="15">
        <f>SUMPRODUCT(($B$4:$H$7=AN4)*($BP$4:$BP$7))+SUMPRODUCT(($K$4:$Q$7=AN4)*($BQ$4:$BQ$7))+'J04'!AZ4</f>
        <v>0</v>
      </c>
      <c r="BA4" s="15">
        <f>SUMPRODUCT(($B$4:$H$7=AN4)*($BR$4:$BR$7))+SUMPRODUCT(($K$4:$Q$7=AN4)*($BS$4:$BS$7))+'J04'!BA4</f>
        <v>0</v>
      </c>
      <c r="BB4" s="15">
        <f>SUMPRODUCT(($B$4:$H$7=AN4)*($BT$4:$BT$7))+SUMPRODUCT(($K$4:$Q$7=AN4)*($BU$4:$BU$7))+'J04'!BB4</f>
        <v>0</v>
      </c>
      <c r="BC4" s="15">
        <f>SUMPRODUCT(($B$4:$H$7=AN4)*($BV$4:$BV$7))+SUMPRODUCT(($K$4:$Q$7=AN4)*($BW$4:$BW$7))+'J04'!BC4</f>
        <v>0</v>
      </c>
      <c r="BD4" s="15">
        <f>SUMPRODUCT(($B$4:$H$7=AN4)*($BX$4:$BX$7))+SUMPRODUCT(($K$4:$Q$7=AN4)*($BY$4:$BY$7))+'J04'!BD4</f>
        <v>0</v>
      </c>
      <c r="BE4" s="15">
        <f>SUMPRODUCT(($B$4:$H$7=AN4)*($BZ$4:$BZ$7))+SUMPRODUCT(($K$4:$Q$7=AN4)*($CA$4:$CA$7))+'J04'!BE4</f>
        <v>0</v>
      </c>
      <c r="BF4" s="15">
        <f>BD4-BE4</f>
        <v>0</v>
      </c>
      <c r="BG4" s="15">
        <f>SUMPRODUCT(($B$4:$H$7=AN4)*($BJ$4:$BJ$7))+SUMPRODUCT(($K$4:$Q$7=AN4)*($BK$4:$BK$7))+'J04'!BG4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'J04'!AU5-AU5</f>
        <v>0</v>
      </c>
      <c r="AW5" s="9" t="str">
        <f>IF(AU5&gt;'J04'!AU5,'J04'!$AW$13,IF(AU5='J04'!AU5,'J04'!$AV$13,IF(AU5&lt;'J04'!AU5,'J04'!$AU$13)))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SUMPRODUCT(($B$4:$H$7=AN5)*($BN$4:$BN$7))+SUMPRODUCT(($K$4:$Q$7=AN5)*($BO$4:$BO$7))+'J04'!AY5</f>
        <v>0</v>
      </c>
      <c r="AZ5" s="15">
        <f>SUMPRODUCT(($B$4:$H$7=AN5)*($BP$4:$BP$7))+SUMPRODUCT(($K$4:$Q$7=AN5)*($BQ$4:$BQ$7))+'J04'!AZ5</f>
        <v>0</v>
      </c>
      <c r="BA5" s="15">
        <f>SUMPRODUCT(($B$4:$H$7=AN5)*($BR$4:$BR$7))+SUMPRODUCT(($K$4:$Q$7=AN5)*($BS$4:$BS$7))+'J04'!BA5</f>
        <v>0</v>
      </c>
      <c r="BB5" s="15">
        <f>SUMPRODUCT(($B$4:$H$7=AN5)*($BT$4:$BT$7))+SUMPRODUCT(($K$4:$Q$7=AN5)*($BU$4:$BU$7))+'J04'!BB5</f>
        <v>0</v>
      </c>
      <c r="BC5" s="15">
        <f>SUMPRODUCT(($B$4:$H$7=AN5)*($BV$4:$BV$7))+SUMPRODUCT(($K$4:$Q$7=AN5)*($BW$4:$BW$7))+'J04'!BC5</f>
        <v>0</v>
      </c>
      <c r="BD5" s="15">
        <f>SUMPRODUCT(($B$4:$H$7=AN5)*($BX$4:$BX$7))+SUMPRODUCT(($K$4:$Q$7=AN5)*($BY$4:$BY$7))+'J04'!BD5</f>
        <v>0</v>
      </c>
      <c r="BE5" s="15">
        <f>SUMPRODUCT(($B$4:$H$7=AN5)*($BZ$4:$BZ$7))+SUMPRODUCT(($K$4:$Q$7=AN5)*($CA$4:$CA$7))+'J04'!BE5</f>
        <v>0</v>
      </c>
      <c r="BF5" s="15">
        <f t="shared" ref="BF5:BF12" si="15">BD5-BE5</f>
        <v>0</v>
      </c>
      <c r="BG5" s="15">
        <f>SUMPRODUCT(($B$4:$H$7=AN5)*($BJ$4:$BJ$7))+SUMPRODUCT(($K$4:$Q$7=AN5)*($BK$4:$BK$7))+'J04'!BG5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'J04'!AU6-AU6</f>
        <v>0</v>
      </c>
      <c r="AW6" s="9" t="str">
        <f>IF(AU6&gt;'J04'!AU6,'J04'!$AW$13,IF(AU6='J04'!AU6,'J04'!$AV$13,IF(AU6&lt;'J04'!AU6,'J04'!$AU$13)))</f>
        <v>u</v>
      </c>
      <c r="AX6" s="10">
        <f t="shared" si="14"/>
        <v>3</v>
      </c>
      <c r="AY6" s="11">
        <f>SUMPRODUCT(($B$4:$H$7=AN6)*($BN$4:$BN$7))+SUMPRODUCT(($K$4:$Q$7=AN6)*($BO$4:$BO$7))+'J04'!AY6</f>
        <v>0</v>
      </c>
      <c r="AZ6" s="15">
        <f>SUMPRODUCT(($B$4:$H$7=AN6)*($BP$4:$BP$7))+SUMPRODUCT(($K$4:$Q$7=AN6)*($BQ$4:$BQ$7))+'J04'!AZ6</f>
        <v>0</v>
      </c>
      <c r="BA6" s="15">
        <f>SUMPRODUCT(($B$4:$H$7=AN6)*($BR$4:$BR$7))+SUMPRODUCT(($K$4:$Q$7=AN6)*($BS$4:$BS$7))+'J04'!BA6</f>
        <v>0</v>
      </c>
      <c r="BB6" s="15">
        <f>SUMPRODUCT(($B$4:$H$7=AN6)*($BT$4:$BT$7))+SUMPRODUCT(($K$4:$Q$7=AN6)*($BU$4:$BU$7))+'J04'!BB6</f>
        <v>0</v>
      </c>
      <c r="BC6" s="15">
        <f>SUMPRODUCT(($B$4:$H$7=AN6)*($BV$4:$BV$7))+SUMPRODUCT(($K$4:$Q$7=AN6)*($BW$4:$BW$7))+'J04'!BC6</f>
        <v>0</v>
      </c>
      <c r="BD6" s="15">
        <f>SUMPRODUCT(($B$4:$H$7=AN6)*($BX$4:$BX$7))+SUMPRODUCT(($K$4:$Q$7=AN6)*($BY$4:$BY$7))+'J04'!BD6</f>
        <v>0</v>
      </c>
      <c r="BE6" s="15">
        <f>SUMPRODUCT(($B$4:$H$7=AN6)*($BZ$4:$BZ$7))+SUMPRODUCT(($K$4:$Q$7=AN6)*($CA$4:$CA$7))+'J04'!BE6</f>
        <v>0</v>
      </c>
      <c r="BF6" s="15">
        <f t="shared" si="15"/>
        <v>0</v>
      </c>
      <c r="BG6" s="15">
        <f>SUMPRODUCT(($B$4:$H$7=AN6)*($BJ$4:$BJ$7))+SUMPRODUCT(($K$4:$Q$7=AN6)*($BK$4:$BK$7))+'J04'!BG6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'J04'!AU7-AU7</f>
        <v>0</v>
      </c>
      <c r="AW7" s="9" t="str">
        <f>IF(AU7&gt;'J04'!AU7,'J04'!$AW$13,IF(AU7='J04'!AU7,'J04'!$AV$13,IF(AU7&lt;'J04'!AU7,'J04'!$AU$13)))</f>
        <v>u</v>
      </c>
      <c r="AX7" s="10">
        <f t="shared" si="14"/>
        <v>4</v>
      </c>
      <c r="AY7" s="11">
        <f>SUMPRODUCT(($B$4:$H$7=AN7)*($BN$4:$BN$7))+SUMPRODUCT(($K$4:$Q$7=AN7)*($BO$4:$BO$7))+'J04'!AY7</f>
        <v>0</v>
      </c>
      <c r="AZ7" s="15">
        <f>SUMPRODUCT(($B$4:$H$7=AN7)*($BP$4:$BP$7))+SUMPRODUCT(($K$4:$Q$7=AN7)*($BQ$4:$BQ$7))+'J04'!AZ7</f>
        <v>0</v>
      </c>
      <c r="BA7" s="15">
        <f>SUMPRODUCT(($B$4:$H$7=AN7)*($BR$4:$BR$7))+SUMPRODUCT(($K$4:$Q$7=AN7)*($BS$4:$BS$7))+'J04'!BA7</f>
        <v>0</v>
      </c>
      <c r="BB7" s="15">
        <f>SUMPRODUCT(($B$4:$H$7=AN7)*($BT$4:$BT$7))+SUMPRODUCT(($K$4:$Q$7=AN7)*($BU$4:$BU$7))+'J04'!BB7</f>
        <v>0</v>
      </c>
      <c r="BC7" s="15">
        <f>SUMPRODUCT(($B$4:$H$7=AN7)*($BV$4:$BV$7))+SUMPRODUCT(($K$4:$Q$7=AN7)*($BW$4:$BW$7))+'J04'!BC7</f>
        <v>0</v>
      </c>
      <c r="BD7" s="15">
        <f>SUMPRODUCT(($B$4:$H$7=AN7)*($BX$4:$BX$7))+SUMPRODUCT(($K$4:$Q$7=AN7)*($BY$4:$BY$7))+'J04'!BD7</f>
        <v>0</v>
      </c>
      <c r="BE7" s="15">
        <f>SUMPRODUCT(($B$4:$H$7=AN7)*($BZ$4:$BZ$7))+SUMPRODUCT(($K$4:$Q$7=AN7)*($CA$4:$CA$7))+'J04'!BE7</f>
        <v>0</v>
      </c>
      <c r="BF7" s="15">
        <f t="shared" si="15"/>
        <v>0</v>
      </c>
      <c r="BG7" s="15">
        <f>SUMPRODUCT(($B$4:$H$7=AN7)*($BJ$4:$BJ$7))+SUMPRODUCT(($K$4:$Q$7=AN7)*($BK$4:$BK$7))+'J04'!BG7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'J04'!AU8-AU8</f>
        <v>0</v>
      </c>
      <c r="AW8" s="9" t="str">
        <f>IF(AU8&gt;'J04'!AU8,'J04'!$AW$13,IF(AU8='J04'!AU8,'J04'!$AV$13,IF(AU8&lt;'J04'!AU8,'J04'!$AU$13)))</f>
        <v>u</v>
      </c>
      <c r="AX8" s="10">
        <f t="shared" si="14"/>
        <v>5</v>
      </c>
      <c r="AY8" s="11">
        <f>SUMPRODUCT(($B$4:$H$7=AN8)*($BN$4:$BN$7))+SUMPRODUCT(($K$4:$Q$7=AN8)*($BO$4:$BO$7))+'J04'!AY8</f>
        <v>0</v>
      </c>
      <c r="AZ8" s="15">
        <f>SUMPRODUCT(($B$4:$H$7=AN8)*($BP$4:$BP$7))+SUMPRODUCT(($K$4:$Q$7=AN8)*($BQ$4:$BQ$7))+'J04'!AZ8</f>
        <v>0</v>
      </c>
      <c r="BA8" s="15">
        <f>SUMPRODUCT(($B$4:$H$7=AN8)*($BR$4:$BR$7))+SUMPRODUCT(($K$4:$Q$7=AN8)*($BS$4:$BS$7))+'J04'!BA8</f>
        <v>0</v>
      </c>
      <c r="BB8" s="15">
        <f>SUMPRODUCT(($B$4:$H$7=AN8)*($BT$4:$BT$7))+SUMPRODUCT(($K$4:$Q$7=AN8)*($BU$4:$BU$7))+'J04'!BB8</f>
        <v>0</v>
      </c>
      <c r="BC8" s="15">
        <f>SUMPRODUCT(($B$4:$H$7=AN8)*($BV$4:$BV$7))+SUMPRODUCT(($K$4:$Q$7=AN8)*($BW$4:$BW$7))+'J04'!BC8</f>
        <v>0</v>
      </c>
      <c r="BD8" s="15">
        <f>SUMPRODUCT(($B$4:$H$7=AN8)*($BX$4:$BX$7))+SUMPRODUCT(($K$4:$Q$7=AN8)*($BY$4:$BY$7))+'J04'!BD8</f>
        <v>0</v>
      </c>
      <c r="BE8" s="15">
        <f>SUMPRODUCT(($B$4:$H$7=AN8)*($BZ$4:$BZ$7))+SUMPRODUCT(($K$4:$Q$7=AN8)*($CA$4:$CA$7))+'J04'!BE8</f>
        <v>0</v>
      </c>
      <c r="BF8" s="15">
        <f t="shared" si="15"/>
        <v>0</v>
      </c>
      <c r="BG8" s="15">
        <f>SUMPRODUCT(($B$4:$H$7=AN8)*($BJ$4:$BJ$7))+SUMPRODUCT(($K$4:$Q$7=AN8)*($BK$4:$BK$7))+'J04'!BG8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'J04'!AU9-AU9</f>
        <v>0</v>
      </c>
      <c r="AW9" s="9" t="str">
        <f>IF(AU9&gt;'J04'!AU9,'J04'!$AW$13,IF(AU9='J04'!AU9,'J04'!$AV$13,IF(AU9&lt;'J04'!AU9,'J04'!$AU$13)))</f>
        <v>u</v>
      </c>
      <c r="AX9" s="10">
        <f t="shared" si="14"/>
        <v>6</v>
      </c>
      <c r="AY9" s="11">
        <f>SUMPRODUCT(($B$4:$H$7=AN9)*($BN$4:$BN$7))+SUMPRODUCT(($K$4:$Q$7=AN9)*($BO$4:$BO$7))+'J04'!AY9</f>
        <v>0</v>
      </c>
      <c r="AZ9" s="15">
        <f>SUMPRODUCT(($B$4:$H$7=AN9)*($BP$4:$BP$7))+SUMPRODUCT(($K$4:$Q$7=AN9)*($BQ$4:$BQ$7))+'J04'!AZ9</f>
        <v>0</v>
      </c>
      <c r="BA9" s="15">
        <f>SUMPRODUCT(($B$4:$H$7=AN9)*($BR$4:$BR$7))+SUMPRODUCT(($K$4:$Q$7=AN9)*($BS$4:$BS$7))+'J04'!BA9</f>
        <v>0</v>
      </c>
      <c r="BB9" s="15">
        <f>SUMPRODUCT(($B$4:$H$7=AN9)*($BT$4:$BT$7))+SUMPRODUCT(($K$4:$Q$7=AN9)*($BU$4:$BU$7))+'J04'!BB9</f>
        <v>0</v>
      </c>
      <c r="BC9" s="15">
        <f>SUMPRODUCT(($B$4:$H$7=AN9)*($BV$4:$BV$7))+SUMPRODUCT(($K$4:$Q$7=AN9)*($BW$4:$BW$7))+'J04'!BC9</f>
        <v>0</v>
      </c>
      <c r="BD9" s="15">
        <f>SUMPRODUCT(($B$4:$H$7=AN9)*($BX$4:$BX$7))+SUMPRODUCT(($K$4:$Q$7=AN9)*($BY$4:$BY$7))+'J04'!BD9</f>
        <v>0</v>
      </c>
      <c r="BE9" s="15">
        <f>SUMPRODUCT(($B$4:$H$7=AN9)*($BZ$4:$BZ$7))+SUMPRODUCT(($K$4:$Q$7=AN9)*($CA$4:$CA$7))+'J04'!BE9</f>
        <v>0</v>
      </c>
      <c r="BF9" s="15">
        <f t="shared" si="15"/>
        <v>0</v>
      </c>
      <c r="BG9" s="15">
        <f>SUMPRODUCT(($B$4:$H$7=AN9)*($BJ$4:$BJ$7))+SUMPRODUCT(($K$4:$Q$7=AN9)*($BK$4:$BK$7))+'J04'!BG9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'J04'!AU10-AU10</f>
        <v>0</v>
      </c>
      <c r="AW10" s="9" t="str">
        <f>IF(AU10&gt;'J04'!AU10,'J04'!$AW$13,IF(AU10='J04'!AU10,'J04'!$AV$13,IF(AU10&lt;'J04'!AU10,'J04'!$AU$13)))</f>
        <v>u</v>
      </c>
      <c r="AX10" s="10">
        <f t="shared" si="14"/>
        <v>7</v>
      </c>
      <c r="AY10" s="11">
        <f>SUMPRODUCT(($B$4:$H$7=AN10)*($BN$4:$BN$7))+SUMPRODUCT(($K$4:$Q$7=AN10)*($BO$4:$BO$7))+'J04'!AY10</f>
        <v>0</v>
      </c>
      <c r="AZ10" s="15">
        <f>SUMPRODUCT(($B$4:$H$7=AN10)*($BP$4:$BP$7))+SUMPRODUCT(($K$4:$Q$7=AN10)*($BQ$4:$BQ$7))+'J04'!AZ10</f>
        <v>0</v>
      </c>
      <c r="BA10" s="15">
        <f>SUMPRODUCT(($B$4:$H$7=AN10)*($BR$4:$BR$7))+SUMPRODUCT(($K$4:$Q$7=AN10)*($BS$4:$BS$7))+'J04'!BA10</f>
        <v>0</v>
      </c>
      <c r="BB10" s="15">
        <f>SUMPRODUCT(($B$4:$H$7=AN10)*($BT$4:$BT$7))+SUMPRODUCT(($K$4:$Q$7=AN10)*($BU$4:$BU$7))+'J04'!BB10</f>
        <v>0</v>
      </c>
      <c r="BC10" s="15">
        <f>SUMPRODUCT(($B$4:$H$7=AN10)*($BV$4:$BV$7))+SUMPRODUCT(($K$4:$Q$7=AN10)*($BW$4:$BW$7))+'J04'!BC10</f>
        <v>0</v>
      </c>
      <c r="BD10" s="15">
        <f>SUMPRODUCT(($B$4:$H$7=AN10)*($BX$4:$BX$7))+SUMPRODUCT(($K$4:$Q$7=AN10)*($BY$4:$BY$7))+'J04'!BD10</f>
        <v>0</v>
      </c>
      <c r="BE10" s="15">
        <f>SUMPRODUCT(($B$4:$H$7=AN10)*($BZ$4:$BZ$7))+SUMPRODUCT(($K$4:$Q$7=AN10)*($CA$4:$CA$7))+'J04'!BE10</f>
        <v>0</v>
      </c>
      <c r="BF10" s="15">
        <f t="shared" si="15"/>
        <v>0</v>
      </c>
      <c r="BG10" s="15">
        <f>SUMPRODUCT(($B$4:$H$7=AN10)*($BJ$4:$BJ$7))+SUMPRODUCT(($K$4:$Q$7=AN10)*($BK$4:$BK$7))+'J04'!BG10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'J04'!AU11-AU11</f>
        <v>0</v>
      </c>
      <c r="AW11" s="9" t="str">
        <f>IF(AU11&gt;'J04'!AU11,'J04'!$AW$13,IF(AU11='J04'!AU11,'J04'!$AV$13,IF(AU11&lt;'J04'!AU11,'J04'!$AU$13)))</f>
        <v>u</v>
      </c>
      <c r="AX11" s="10">
        <f t="shared" si="14"/>
        <v>8</v>
      </c>
      <c r="AY11" s="11">
        <f>SUMPRODUCT(($B$4:$H$7=AN11)*($BN$4:$BN$7))+SUMPRODUCT(($K$4:$Q$7=AN11)*($BO$4:$BO$7))+'J04'!AY11</f>
        <v>0</v>
      </c>
      <c r="AZ11" s="15">
        <f>SUMPRODUCT(($B$4:$H$7=AN11)*($BP$4:$BP$7))+SUMPRODUCT(($K$4:$Q$7=AN11)*($BQ$4:$BQ$7))+'J04'!AZ11</f>
        <v>0</v>
      </c>
      <c r="BA11" s="15">
        <f>SUMPRODUCT(($B$4:$H$7=AN11)*($BR$4:$BR$7))+SUMPRODUCT(($K$4:$Q$7=AN11)*($BS$4:$BS$7))+'J04'!BA11</f>
        <v>0</v>
      </c>
      <c r="BB11" s="15">
        <f>SUMPRODUCT(($B$4:$H$7=AN11)*($BT$4:$BT$7))+SUMPRODUCT(($K$4:$Q$7=AN11)*($BU$4:$BU$7))+'J04'!BB11</f>
        <v>0</v>
      </c>
      <c r="BC11" s="15">
        <f>SUMPRODUCT(($B$4:$H$7=AN11)*($BV$4:$BV$7))+SUMPRODUCT(($K$4:$Q$7=AN11)*($BW$4:$BW$7))+'J04'!BC11</f>
        <v>0</v>
      </c>
      <c r="BD11" s="15">
        <f>SUMPRODUCT(($B$4:$H$7=AN11)*($BX$4:$BX$7))+SUMPRODUCT(($K$4:$Q$7=AN11)*($BY$4:$BY$7))+'J04'!BD11</f>
        <v>0</v>
      </c>
      <c r="BE11" s="15">
        <f>SUMPRODUCT(($B$4:$H$7=AN11)*($BZ$4:$BZ$7))+SUMPRODUCT(($K$4:$Q$7=AN11)*($CA$4:$CA$7))+'J04'!BE11</f>
        <v>0</v>
      </c>
      <c r="BF11" s="15">
        <f t="shared" si="15"/>
        <v>0</v>
      </c>
      <c r="BG11" s="15">
        <f>SUMPRODUCT(($B$4:$H$7=AN11)*($BJ$4:$BJ$7))+SUMPRODUCT(($K$4:$Q$7=AN11)*($BK$4:$BK$7))+'J04'!BG11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'J04'!AU12-AU12</f>
        <v>0</v>
      </c>
      <c r="AW12" s="9" t="str">
        <f>IF(AU12&gt;'J04'!AU12,'J04'!$AW$13,IF(AU12='J04'!AU12,'J04'!$AV$13,IF(AU12&lt;'J04'!AU12,'J04'!$AU$13)))</f>
        <v>u</v>
      </c>
      <c r="AX12" s="10">
        <f t="shared" si="14"/>
        <v>9</v>
      </c>
      <c r="AY12" s="11">
        <f>SUMPRODUCT(($B$4:$H$7=AN12)*($BN$4:$BN$7))+SUMPRODUCT(($K$4:$Q$7=AN12)*($BO$4:$BO$7))+'J04'!AY12</f>
        <v>0</v>
      </c>
      <c r="AZ12" s="15">
        <f>SUMPRODUCT(($B$4:$H$7=AN12)*($BP$4:$BP$7))+SUMPRODUCT(($K$4:$Q$7=AN12)*($BQ$4:$BQ$7))+'J04'!AZ12</f>
        <v>0</v>
      </c>
      <c r="BA12" s="15">
        <f>SUMPRODUCT(($B$4:$H$7=AN12)*($BR$4:$BR$7))+SUMPRODUCT(($K$4:$Q$7=AN12)*($BS$4:$BS$7))+'J04'!BA12</f>
        <v>0</v>
      </c>
      <c r="BB12" s="15">
        <f>SUMPRODUCT(($B$4:$H$7=AN12)*($BT$4:$BT$7))+SUMPRODUCT(($K$4:$Q$7=AN12)*($BU$4:$BU$7))+'J04'!BB12</f>
        <v>0</v>
      </c>
      <c r="BC12" s="15">
        <f>SUMPRODUCT(($B$4:$H$7=AN12)*($BV$4:$BV$7))+SUMPRODUCT(($K$4:$Q$7=AN12)*($BW$4:$BW$7))+'J04'!BC12</f>
        <v>0</v>
      </c>
      <c r="BD12" s="15">
        <f>SUMPRODUCT(($B$4:$H$7=AN12)*($BX$4:$BX$7))+SUMPRODUCT(($K$4:$Q$7=AN12)*($BY$4:$BY$7))+'J04'!BD12</f>
        <v>0</v>
      </c>
      <c r="BE12" s="15">
        <f>SUMPRODUCT(($B$4:$H$7=AN12)*($BZ$4:$BZ$7))+SUMPRODUCT(($K$4:$Q$7=AN12)*($CA$4:$CA$7))+'J04'!BE12</f>
        <v>0</v>
      </c>
      <c r="BF12" s="15">
        <f t="shared" si="15"/>
        <v>0</v>
      </c>
      <c r="BG12" s="15">
        <f>SUMPRODUCT(($B$4:$H$7=AN12)*($BJ$4:$BJ$7))+SUMPRODUCT(($K$4:$Q$7=AN12)*($BK$4:$BK$7))+'J04'!BG12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Z14+'J04'!AC14:AE15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53" priority="11" operator="lessThan">
      <formula>0</formula>
    </cfRule>
  </conditionalFormatting>
  <conditionalFormatting sqref="Z4:Z12">
    <cfRule type="cellIs" dxfId="152" priority="8" operator="equal">
      <formula>0</formula>
    </cfRule>
    <cfRule type="cellIs" dxfId="151" priority="9" operator="greaterThan">
      <formula>0</formula>
    </cfRule>
    <cfRule type="cellIs" dxfId="150" priority="10" operator="lessThan">
      <formula>0</formula>
    </cfRule>
  </conditionalFormatting>
  <conditionalFormatting sqref="BF4:BF12">
    <cfRule type="cellIs" dxfId="149" priority="7" operator="lessThan">
      <formula>0</formula>
    </cfRule>
  </conditionalFormatting>
  <conditionalFormatting sqref="AV4:AV12">
    <cfRule type="cellIs" dxfId="148" priority="4" operator="equal">
      <formula>0</formula>
    </cfRule>
    <cfRule type="cellIs" dxfId="147" priority="5" operator="greaterThan">
      <formula>0</formula>
    </cfRule>
    <cfRule type="cellIs" dxfId="146" priority="6" operator="lessThan">
      <formula>0</formula>
    </cfRule>
  </conditionalFormatting>
  <conditionalFormatting sqref="AA4:AA12">
    <cfRule type="cellIs" dxfId="145" priority="1" operator="equal">
      <formula>"q"</formula>
    </cfRule>
    <cfRule type="cellIs" dxfId="144" priority="2" operator="equal">
      <formula>"u"</formula>
    </cfRule>
    <cfRule type="cellIs" dxfId="143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30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'J05'!AU4-AU4</f>
        <v>0</v>
      </c>
      <c r="AW4" s="9" t="str">
        <f>IF(AU4&gt;'J05'!AU4,'J05'!$AW$13,IF(AU4='J05'!AU4,'J05'!$AV$13,IF(AU4&lt;'J05'!AU4,'J05'!$AU$13)))</f>
        <v>u</v>
      </c>
      <c r="AX4" s="10">
        <f>RANK(BI4,$BI$4:$BI$12)</f>
        <v>1</v>
      </c>
      <c r="AY4" s="11">
        <f>SUMPRODUCT(($B$4:$H$7=AN4)*($BN$4:$BN$7))+SUMPRODUCT(($K$4:$Q$7=AN4)*($BO$4:$BO$7))+'J05'!AY4</f>
        <v>0</v>
      </c>
      <c r="AZ4" s="15">
        <f>SUMPRODUCT(($B$4:$H$7=AN4)*($BP$4:$BP$7))+SUMPRODUCT(($K$4:$Q$7=AN4)*($BQ$4:$BQ$7))+'J05'!AZ4</f>
        <v>0</v>
      </c>
      <c r="BA4" s="15">
        <f>SUMPRODUCT(($B$4:$H$7=AN4)*($BR$4:$BR$7))+SUMPRODUCT(($K$4:$Q$7=AN4)*($BS$4:$BS$7))+'J05'!BA4</f>
        <v>0</v>
      </c>
      <c r="BB4" s="15">
        <f>SUMPRODUCT(($B$4:$H$7=AN4)*($BT$4:$BT$7))+SUMPRODUCT(($K$4:$Q$7=AN4)*($BU$4:$BU$7))+'J05'!BB4</f>
        <v>0</v>
      </c>
      <c r="BC4" s="15">
        <f>SUMPRODUCT(($B$4:$H$7=AN4)*($BV$4:$BV$7))+SUMPRODUCT(($K$4:$Q$7=AN4)*($BW$4:$BW$7))+'J05'!BC4</f>
        <v>0</v>
      </c>
      <c r="BD4" s="15">
        <f>SUMPRODUCT(($B$4:$H$7=AN4)*($BX$4:$BX$7))+SUMPRODUCT(($K$4:$Q$7=AN4)*($BY$4:$BY$7))+'J05'!BD4</f>
        <v>0</v>
      </c>
      <c r="BE4" s="15">
        <f>SUMPRODUCT(($B$4:$H$7=AN4)*($BZ$4:$BZ$7))+SUMPRODUCT(($K$4:$Q$7=AN4)*($CA$4:$CA$7))+'J05'!BE4</f>
        <v>0</v>
      </c>
      <c r="BF4" s="15">
        <f>BD4-BE4</f>
        <v>0</v>
      </c>
      <c r="BG4" s="15">
        <f>SUMPRODUCT(($B$4:$H$7=AN4)*($BJ$4:$BJ$7))+SUMPRODUCT(($K$4:$Q$7=AN4)*($BK$4:$BK$7))+'J05'!BG4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'J05'!AU5-AU5</f>
        <v>0</v>
      </c>
      <c r="AW5" s="9" t="str">
        <f>IF(AU5&gt;'J05'!AU5,'J05'!$AW$13,IF(AU5='J05'!AU5,'J05'!$AV$13,IF(AU5&lt;'J05'!AU5,'J05'!$AU$13)))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SUMPRODUCT(($B$4:$H$7=AN5)*($BN$4:$BN$7))+SUMPRODUCT(($K$4:$Q$7=AN5)*($BO$4:$BO$7))+'J05'!AY5</f>
        <v>0</v>
      </c>
      <c r="AZ5" s="15">
        <f>SUMPRODUCT(($B$4:$H$7=AN5)*($BP$4:$BP$7))+SUMPRODUCT(($K$4:$Q$7=AN5)*($BQ$4:$BQ$7))+'J05'!AZ5</f>
        <v>0</v>
      </c>
      <c r="BA5" s="15">
        <f>SUMPRODUCT(($B$4:$H$7=AN5)*($BR$4:$BR$7))+SUMPRODUCT(($K$4:$Q$7=AN5)*($BS$4:$BS$7))+'J05'!BA5</f>
        <v>0</v>
      </c>
      <c r="BB5" s="15">
        <f>SUMPRODUCT(($B$4:$H$7=AN5)*($BT$4:$BT$7))+SUMPRODUCT(($K$4:$Q$7=AN5)*($BU$4:$BU$7))+'J05'!BB5</f>
        <v>0</v>
      </c>
      <c r="BC5" s="15">
        <f>SUMPRODUCT(($B$4:$H$7=AN5)*($BV$4:$BV$7))+SUMPRODUCT(($K$4:$Q$7=AN5)*($BW$4:$BW$7))+'J05'!BC5</f>
        <v>0</v>
      </c>
      <c r="BD5" s="15">
        <f>SUMPRODUCT(($B$4:$H$7=AN5)*($BX$4:$BX$7))+SUMPRODUCT(($K$4:$Q$7=AN5)*($BY$4:$BY$7))+'J05'!BD5</f>
        <v>0</v>
      </c>
      <c r="BE5" s="15">
        <f>SUMPRODUCT(($B$4:$H$7=AN5)*($BZ$4:$BZ$7))+SUMPRODUCT(($K$4:$Q$7=AN5)*($CA$4:$CA$7))+'J05'!BE5</f>
        <v>0</v>
      </c>
      <c r="BF5" s="15">
        <f t="shared" ref="BF5:BF12" si="15">BD5-BE5</f>
        <v>0</v>
      </c>
      <c r="BG5" s="15">
        <f>SUMPRODUCT(($B$4:$H$7=AN5)*($BJ$4:$BJ$7))+SUMPRODUCT(($K$4:$Q$7=AN5)*($BK$4:$BK$7))+'J05'!BG5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'J05'!AU6-AU6</f>
        <v>0</v>
      </c>
      <c r="AW6" s="9" t="str">
        <f>IF(AU6&gt;'J05'!AU6,'J05'!$AW$13,IF(AU6='J05'!AU6,'J05'!$AV$13,IF(AU6&lt;'J05'!AU6,'J05'!$AU$13)))</f>
        <v>u</v>
      </c>
      <c r="AX6" s="10">
        <f t="shared" si="14"/>
        <v>3</v>
      </c>
      <c r="AY6" s="11">
        <f>SUMPRODUCT(($B$4:$H$7=AN6)*($BN$4:$BN$7))+SUMPRODUCT(($K$4:$Q$7=AN6)*($BO$4:$BO$7))+'J05'!AY6</f>
        <v>0</v>
      </c>
      <c r="AZ6" s="15">
        <f>SUMPRODUCT(($B$4:$H$7=AN6)*($BP$4:$BP$7))+SUMPRODUCT(($K$4:$Q$7=AN6)*($BQ$4:$BQ$7))+'J05'!AZ6</f>
        <v>0</v>
      </c>
      <c r="BA6" s="15">
        <f>SUMPRODUCT(($B$4:$H$7=AN6)*($BR$4:$BR$7))+SUMPRODUCT(($K$4:$Q$7=AN6)*($BS$4:$BS$7))+'J05'!BA6</f>
        <v>0</v>
      </c>
      <c r="BB6" s="15">
        <f>SUMPRODUCT(($B$4:$H$7=AN6)*($BT$4:$BT$7))+SUMPRODUCT(($K$4:$Q$7=AN6)*($BU$4:$BU$7))+'J05'!BB6</f>
        <v>0</v>
      </c>
      <c r="BC6" s="15">
        <f>SUMPRODUCT(($B$4:$H$7=AN6)*($BV$4:$BV$7))+SUMPRODUCT(($K$4:$Q$7=AN6)*($BW$4:$BW$7))+'J05'!BC6</f>
        <v>0</v>
      </c>
      <c r="BD6" s="15">
        <f>SUMPRODUCT(($B$4:$H$7=AN6)*($BX$4:$BX$7))+SUMPRODUCT(($K$4:$Q$7=AN6)*($BY$4:$BY$7))+'J05'!BD6</f>
        <v>0</v>
      </c>
      <c r="BE6" s="15">
        <f>SUMPRODUCT(($B$4:$H$7=AN6)*($BZ$4:$BZ$7))+SUMPRODUCT(($K$4:$Q$7=AN6)*($CA$4:$CA$7))+'J05'!BE6</f>
        <v>0</v>
      </c>
      <c r="BF6" s="15">
        <f t="shared" si="15"/>
        <v>0</v>
      </c>
      <c r="BG6" s="15">
        <f>SUMPRODUCT(($B$4:$H$7=AN6)*($BJ$4:$BJ$7))+SUMPRODUCT(($K$4:$Q$7=AN6)*($BK$4:$BK$7))+'J05'!BG6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'J05'!AU7-AU7</f>
        <v>0</v>
      </c>
      <c r="AW7" s="9" t="str">
        <f>IF(AU7&gt;'J05'!AU7,'J05'!$AW$13,IF(AU7='J05'!AU7,'J05'!$AV$13,IF(AU7&lt;'J05'!AU7,'J05'!$AU$13)))</f>
        <v>u</v>
      </c>
      <c r="AX7" s="10">
        <f t="shared" si="14"/>
        <v>4</v>
      </c>
      <c r="AY7" s="11">
        <f>SUMPRODUCT(($B$4:$H$7=AN7)*($BN$4:$BN$7))+SUMPRODUCT(($K$4:$Q$7=AN7)*($BO$4:$BO$7))+'J05'!AY7</f>
        <v>0</v>
      </c>
      <c r="AZ7" s="15">
        <f>SUMPRODUCT(($B$4:$H$7=AN7)*($BP$4:$BP$7))+SUMPRODUCT(($K$4:$Q$7=AN7)*($BQ$4:$BQ$7))+'J05'!AZ7</f>
        <v>0</v>
      </c>
      <c r="BA7" s="15">
        <f>SUMPRODUCT(($B$4:$H$7=AN7)*($BR$4:$BR$7))+SUMPRODUCT(($K$4:$Q$7=AN7)*($BS$4:$BS$7))+'J05'!BA7</f>
        <v>0</v>
      </c>
      <c r="BB7" s="15">
        <f>SUMPRODUCT(($B$4:$H$7=AN7)*($BT$4:$BT$7))+SUMPRODUCT(($K$4:$Q$7=AN7)*($BU$4:$BU$7))+'J05'!BB7</f>
        <v>0</v>
      </c>
      <c r="BC7" s="15">
        <f>SUMPRODUCT(($B$4:$H$7=AN7)*($BV$4:$BV$7))+SUMPRODUCT(($K$4:$Q$7=AN7)*($BW$4:$BW$7))+'J05'!BC7</f>
        <v>0</v>
      </c>
      <c r="BD7" s="15">
        <f>SUMPRODUCT(($B$4:$H$7=AN7)*($BX$4:$BX$7))+SUMPRODUCT(($K$4:$Q$7=AN7)*($BY$4:$BY$7))+'J05'!BD7</f>
        <v>0</v>
      </c>
      <c r="BE7" s="15">
        <f>SUMPRODUCT(($B$4:$H$7=AN7)*($BZ$4:$BZ$7))+SUMPRODUCT(($K$4:$Q$7=AN7)*($CA$4:$CA$7))+'J05'!BE7</f>
        <v>0</v>
      </c>
      <c r="BF7" s="15">
        <f t="shared" si="15"/>
        <v>0</v>
      </c>
      <c r="BG7" s="15">
        <f>SUMPRODUCT(($B$4:$H$7=AN7)*($BJ$4:$BJ$7))+SUMPRODUCT(($K$4:$Q$7=AN7)*($BK$4:$BK$7))+'J05'!BG7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'J05'!AU8-AU8</f>
        <v>0</v>
      </c>
      <c r="AW8" s="9" t="str">
        <f>IF(AU8&gt;'J05'!AU8,'J05'!$AW$13,IF(AU8='J05'!AU8,'J05'!$AV$13,IF(AU8&lt;'J05'!AU8,'J05'!$AU$13)))</f>
        <v>u</v>
      </c>
      <c r="AX8" s="10">
        <f t="shared" si="14"/>
        <v>5</v>
      </c>
      <c r="AY8" s="11">
        <f>SUMPRODUCT(($B$4:$H$7=AN8)*($BN$4:$BN$7))+SUMPRODUCT(($K$4:$Q$7=AN8)*($BO$4:$BO$7))+'J05'!AY8</f>
        <v>0</v>
      </c>
      <c r="AZ8" s="15">
        <f>SUMPRODUCT(($B$4:$H$7=AN8)*($BP$4:$BP$7))+SUMPRODUCT(($K$4:$Q$7=AN8)*($BQ$4:$BQ$7))+'J05'!AZ8</f>
        <v>0</v>
      </c>
      <c r="BA8" s="15">
        <f>SUMPRODUCT(($B$4:$H$7=AN8)*($BR$4:$BR$7))+SUMPRODUCT(($K$4:$Q$7=AN8)*($BS$4:$BS$7))+'J05'!BA8</f>
        <v>0</v>
      </c>
      <c r="BB8" s="15">
        <f>SUMPRODUCT(($B$4:$H$7=AN8)*($BT$4:$BT$7))+SUMPRODUCT(($K$4:$Q$7=AN8)*($BU$4:$BU$7))+'J05'!BB8</f>
        <v>0</v>
      </c>
      <c r="BC8" s="15">
        <f>SUMPRODUCT(($B$4:$H$7=AN8)*($BV$4:$BV$7))+SUMPRODUCT(($K$4:$Q$7=AN8)*($BW$4:$BW$7))+'J05'!BC8</f>
        <v>0</v>
      </c>
      <c r="BD8" s="15">
        <f>SUMPRODUCT(($B$4:$H$7=AN8)*($BX$4:$BX$7))+SUMPRODUCT(($K$4:$Q$7=AN8)*($BY$4:$BY$7))+'J05'!BD8</f>
        <v>0</v>
      </c>
      <c r="BE8" s="15">
        <f>SUMPRODUCT(($B$4:$H$7=AN8)*($BZ$4:$BZ$7))+SUMPRODUCT(($K$4:$Q$7=AN8)*($CA$4:$CA$7))+'J05'!BE8</f>
        <v>0</v>
      </c>
      <c r="BF8" s="15">
        <f t="shared" si="15"/>
        <v>0</v>
      </c>
      <c r="BG8" s="15">
        <f>SUMPRODUCT(($B$4:$H$7=AN8)*($BJ$4:$BJ$7))+SUMPRODUCT(($K$4:$Q$7=AN8)*($BK$4:$BK$7))+'J05'!BG8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'J05'!AU9-AU9</f>
        <v>0</v>
      </c>
      <c r="AW9" s="9" t="str">
        <f>IF(AU9&gt;'J05'!AU9,'J05'!$AW$13,IF(AU9='J05'!AU9,'J05'!$AV$13,IF(AU9&lt;'J05'!AU9,'J05'!$AU$13)))</f>
        <v>u</v>
      </c>
      <c r="AX9" s="10">
        <f t="shared" si="14"/>
        <v>6</v>
      </c>
      <c r="AY9" s="11">
        <f>SUMPRODUCT(($B$4:$H$7=AN9)*($BN$4:$BN$7))+SUMPRODUCT(($K$4:$Q$7=AN9)*($BO$4:$BO$7))+'J05'!AY9</f>
        <v>0</v>
      </c>
      <c r="AZ9" s="15">
        <f>SUMPRODUCT(($B$4:$H$7=AN9)*($BP$4:$BP$7))+SUMPRODUCT(($K$4:$Q$7=AN9)*($BQ$4:$BQ$7))+'J05'!AZ9</f>
        <v>0</v>
      </c>
      <c r="BA9" s="15">
        <f>SUMPRODUCT(($B$4:$H$7=AN9)*($BR$4:$BR$7))+SUMPRODUCT(($K$4:$Q$7=AN9)*($BS$4:$BS$7))+'J05'!BA9</f>
        <v>0</v>
      </c>
      <c r="BB9" s="15">
        <f>SUMPRODUCT(($B$4:$H$7=AN9)*($BT$4:$BT$7))+SUMPRODUCT(($K$4:$Q$7=AN9)*($BU$4:$BU$7))+'J05'!BB9</f>
        <v>0</v>
      </c>
      <c r="BC9" s="15">
        <f>SUMPRODUCT(($B$4:$H$7=AN9)*($BV$4:$BV$7))+SUMPRODUCT(($K$4:$Q$7=AN9)*($BW$4:$BW$7))+'J05'!BC9</f>
        <v>0</v>
      </c>
      <c r="BD9" s="15">
        <f>SUMPRODUCT(($B$4:$H$7=AN9)*($BX$4:$BX$7))+SUMPRODUCT(($K$4:$Q$7=AN9)*($BY$4:$BY$7))+'J05'!BD9</f>
        <v>0</v>
      </c>
      <c r="BE9" s="15">
        <f>SUMPRODUCT(($B$4:$H$7=AN9)*($BZ$4:$BZ$7))+SUMPRODUCT(($K$4:$Q$7=AN9)*($CA$4:$CA$7))+'J05'!BE9</f>
        <v>0</v>
      </c>
      <c r="BF9" s="15">
        <f t="shared" si="15"/>
        <v>0</v>
      </c>
      <c r="BG9" s="15">
        <f>SUMPRODUCT(($B$4:$H$7=AN9)*($BJ$4:$BJ$7))+SUMPRODUCT(($K$4:$Q$7=AN9)*($BK$4:$BK$7))+'J05'!BG9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'J05'!AU10-AU10</f>
        <v>0</v>
      </c>
      <c r="AW10" s="9" t="str">
        <f>IF(AU10&gt;'J05'!AU10,'J05'!$AW$13,IF(AU10='J05'!AU10,'J05'!$AV$13,IF(AU10&lt;'J05'!AU10,'J05'!$AU$13)))</f>
        <v>u</v>
      </c>
      <c r="AX10" s="10">
        <f t="shared" si="14"/>
        <v>7</v>
      </c>
      <c r="AY10" s="11">
        <f>SUMPRODUCT(($B$4:$H$7=AN10)*($BN$4:$BN$7))+SUMPRODUCT(($K$4:$Q$7=AN10)*($BO$4:$BO$7))+'J05'!AY10</f>
        <v>0</v>
      </c>
      <c r="AZ10" s="15">
        <f>SUMPRODUCT(($B$4:$H$7=AN10)*($BP$4:$BP$7))+SUMPRODUCT(($K$4:$Q$7=AN10)*($BQ$4:$BQ$7))+'J05'!AZ10</f>
        <v>0</v>
      </c>
      <c r="BA10" s="15">
        <f>SUMPRODUCT(($B$4:$H$7=AN10)*($BR$4:$BR$7))+SUMPRODUCT(($K$4:$Q$7=AN10)*($BS$4:$BS$7))+'J05'!BA10</f>
        <v>0</v>
      </c>
      <c r="BB10" s="15">
        <f>SUMPRODUCT(($B$4:$H$7=AN10)*($BT$4:$BT$7))+SUMPRODUCT(($K$4:$Q$7=AN10)*($BU$4:$BU$7))+'J05'!BB10</f>
        <v>0</v>
      </c>
      <c r="BC10" s="15">
        <f>SUMPRODUCT(($B$4:$H$7=AN10)*($BV$4:$BV$7))+SUMPRODUCT(($K$4:$Q$7=AN10)*($BW$4:$BW$7))+'J05'!BC10</f>
        <v>0</v>
      </c>
      <c r="BD10" s="15">
        <f>SUMPRODUCT(($B$4:$H$7=AN10)*($BX$4:$BX$7))+SUMPRODUCT(($K$4:$Q$7=AN10)*($BY$4:$BY$7))+'J05'!BD10</f>
        <v>0</v>
      </c>
      <c r="BE10" s="15">
        <f>SUMPRODUCT(($B$4:$H$7=AN10)*($BZ$4:$BZ$7))+SUMPRODUCT(($K$4:$Q$7=AN10)*($CA$4:$CA$7))+'J05'!BE10</f>
        <v>0</v>
      </c>
      <c r="BF10" s="15">
        <f t="shared" si="15"/>
        <v>0</v>
      </c>
      <c r="BG10" s="15">
        <f>SUMPRODUCT(($B$4:$H$7=AN10)*($BJ$4:$BJ$7))+SUMPRODUCT(($K$4:$Q$7=AN10)*($BK$4:$BK$7))+'J05'!BG10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'J05'!AU11-AU11</f>
        <v>0</v>
      </c>
      <c r="AW11" s="9" t="str">
        <f>IF(AU11&gt;'J05'!AU11,'J05'!$AW$13,IF(AU11='J05'!AU11,'J05'!$AV$13,IF(AU11&lt;'J05'!AU11,'J05'!$AU$13)))</f>
        <v>u</v>
      </c>
      <c r="AX11" s="10">
        <f t="shared" si="14"/>
        <v>8</v>
      </c>
      <c r="AY11" s="11">
        <f>SUMPRODUCT(($B$4:$H$7=AN11)*($BN$4:$BN$7))+SUMPRODUCT(($K$4:$Q$7=AN11)*($BO$4:$BO$7))+'J05'!AY11</f>
        <v>0</v>
      </c>
      <c r="AZ11" s="15">
        <f>SUMPRODUCT(($B$4:$H$7=AN11)*($BP$4:$BP$7))+SUMPRODUCT(($K$4:$Q$7=AN11)*($BQ$4:$BQ$7))+'J05'!AZ11</f>
        <v>0</v>
      </c>
      <c r="BA11" s="15">
        <f>SUMPRODUCT(($B$4:$H$7=AN11)*($BR$4:$BR$7))+SUMPRODUCT(($K$4:$Q$7=AN11)*($BS$4:$BS$7))+'J05'!BA11</f>
        <v>0</v>
      </c>
      <c r="BB11" s="15">
        <f>SUMPRODUCT(($B$4:$H$7=AN11)*($BT$4:$BT$7))+SUMPRODUCT(($K$4:$Q$7=AN11)*($BU$4:$BU$7))+'J05'!BB11</f>
        <v>0</v>
      </c>
      <c r="BC11" s="15">
        <f>SUMPRODUCT(($B$4:$H$7=AN11)*($BV$4:$BV$7))+SUMPRODUCT(($K$4:$Q$7=AN11)*($BW$4:$BW$7))+'J05'!BC11</f>
        <v>0</v>
      </c>
      <c r="BD11" s="15">
        <f>SUMPRODUCT(($B$4:$H$7=AN11)*($BX$4:$BX$7))+SUMPRODUCT(($K$4:$Q$7=AN11)*($BY$4:$BY$7))+'J05'!BD11</f>
        <v>0</v>
      </c>
      <c r="BE11" s="15">
        <f>SUMPRODUCT(($B$4:$H$7=AN11)*($BZ$4:$BZ$7))+SUMPRODUCT(($K$4:$Q$7=AN11)*($CA$4:$CA$7))+'J05'!BE11</f>
        <v>0</v>
      </c>
      <c r="BF11" s="15">
        <f t="shared" si="15"/>
        <v>0</v>
      </c>
      <c r="BG11" s="15">
        <f>SUMPRODUCT(($B$4:$H$7=AN11)*($BJ$4:$BJ$7))+SUMPRODUCT(($K$4:$Q$7=AN11)*($BK$4:$BK$7))+'J05'!BG11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'J05'!AU12-AU12</f>
        <v>0</v>
      </c>
      <c r="AW12" s="9" t="str">
        <f>IF(AU12&gt;'J05'!AU12,'J05'!$AW$13,IF(AU12='J05'!AU12,'J05'!$AV$13,IF(AU12&lt;'J05'!AU12,'J05'!$AU$13)))</f>
        <v>u</v>
      </c>
      <c r="AX12" s="10">
        <f t="shared" si="14"/>
        <v>9</v>
      </c>
      <c r="AY12" s="11">
        <f>SUMPRODUCT(($B$4:$H$7=AN12)*($BN$4:$BN$7))+SUMPRODUCT(($K$4:$Q$7=AN12)*($BO$4:$BO$7))+'J05'!AY12</f>
        <v>0</v>
      </c>
      <c r="AZ12" s="15">
        <f>SUMPRODUCT(($B$4:$H$7=AN12)*($BP$4:$BP$7))+SUMPRODUCT(($K$4:$Q$7=AN12)*($BQ$4:$BQ$7))+'J05'!AZ12</f>
        <v>0</v>
      </c>
      <c r="BA12" s="15">
        <f>SUMPRODUCT(($B$4:$H$7=AN12)*($BR$4:$BR$7))+SUMPRODUCT(($K$4:$Q$7=AN12)*($BS$4:$BS$7))+'J05'!BA12</f>
        <v>0</v>
      </c>
      <c r="BB12" s="15">
        <f>SUMPRODUCT(($B$4:$H$7=AN12)*($BT$4:$BT$7))+SUMPRODUCT(($K$4:$Q$7=AN12)*($BU$4:$BU$7))+'J05'!BB12</f>
        <v>0</v>
      </c>
      <c r="BC12" s="15">
        <f>SUMPRODUCT(($B$4:$H$7=AN12)*($BV$4:$BV$7))+SUMPRODUCT(($K$4:$Q$7=AN12)*($BW$4:$BW$7))+'J05'!BC12</f>
        <v>0</v>
      </c>
      <c r="BD12" s="15">
        <f>SUMPRODUCT(($B$4:$H$7=AN12)*($BX$4:$BX$7))+SUMPRODUCT(($K$4:$Q$7=AN12)*($BY$4:$BY$7))+'J05'!BD12</f>
        <v>0</v>
      </c>
      <c r="BE12" s="15">
        <f>SUMPRODUCT(($B$4:$H$7=AN12)*($BZ$4:$BZ$7))+SUMPRODUCT(($K$4:$Q$7=AN12)*($CA$4:$CA$7))+'J05'!BE12</f>
        <v>0</v>
      </c>
      <c r="BF12" s="15">
        <f t="shared" si="15"/>
        <v>0</v>
      </c>
      <c r="BG12" s="15">
        <f>SUMPRODUCT(($B$4:$H$7=AN12)*($BJ$4:$BJ$7))+SUMPRODUCT(($K$4:$Q$7=AN12)*($BK$4:$BK$7))+'J05'!BG12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Z14+'J05'!AC14:AE15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42" priority="11" operator="lessThan">
      <formula>0</formula>
    </cfRule>
  </conditionalFormatting>
  <conditionalFormatting sqref="Z4:Z12">
    <cfRule type="cellIs" dxfId="141" priority="8" operator="equal">
      <formula>0</formula>
    </cfRule>
    <cfRule type="cellIs" dxfId="140" priority="9" operator="greaterThan">
      <formula>0</formula>
    </cfRule>
    <cfRule type="cellIs" dxfId="139" priority="10" operator="lessThan">
      <formula>0</formula>
    </cfRule>
  </conditionalFormatting>
  <conditionalFormatting sqref="BF4:BF12">
    <cfRule type="cellIs" dxfId="138" priority="7" operator="lessThan">
      <formula>0</formula>
    </cfRule>
  </conditionalFormatting>
  <conditionalFormatting sqref="AV4:AV12">
    <cfRule type="cellIs" dxfId="137" priority="4" operator="equal">
      <formula>0</formula>
    </cfRule>
    <cfRule type="cellIs" dxfId="136" priority="5" operator="greaterThan">
      <formula>0</formula>
    </cfRule>
    <cfRule type="cellIs" dxfId="135" priority="6" operator="lessThan">
      <formula>0</formula>
    </cfRule>
  </conditionalFormatting>
  <conditionalFormatting sqref="AA4:AA12">
    <cfRule type="cellIs" dxfId="134" priority="1" operator="equal">
      <formula>"q"</formula>
    </cfRule>
    <cfRule type="cellIs" dxfId="133" priority="2" operator="equal">
      <formula>"u"</formula>
    </cfRule>
    <cfRule type="cellIs" dxfId="132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31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'J06'!AU4-AU4</f>
        <v>0</v>
      </c>
      <c r="AW4" s="9" t="str">
        <f>IF(AU4&gt;'J06'!AU4,'J06'!$AW$13,IF(AU4='J06'!AU4,'J06'!$AV$13,IF(AU4&lt;'J06'!AU4,'J06'!$AU$13)))</f>
        <v>u</v>
      </c>
      <c r="AX4" s="10">
        <f>RANK(BI4,$BI$4:$BI$12)</f>
        <v>1</v>
      </c>
      <c r="AY4" s="11">
        <f>SUMPRODUCT(($B$4:$H$7=AN4)*($BN$4:$BN$7))+SUMPRODUCT(($K$4:$Q$7=AN4)*($BO$4:$BO$7))+'J06'!AY4</f>
        <v>0</v>
      </c>
      <c r="AZ4" s="15">
        <f>SUMPRODUCT(($B$4:$H$7=AN4)*($BP$4:$BP$7))+SUMPRODUCT(($K$4:$Q$7=AN4)*($BQ$4:$BQ$7))+'J06'!AZ4</f>
        <v>0</v>
      </c>
      <c r="BA4" s="15">
        <f>SUMPRODUCT(($B$4:$H$7=AN4)*($BR$4:$BR$7))+SUMPRODUCT(($K$4:$Q$7=AN4)*($BS$4:$BS$7))+'J06'!BA4</f>
        <v>0</v>
      </c>
      <c r="BB4" s="15">
        <f>SUMPRODUCT(($B$4:$H$7=AN4)*($BT$4:$BT$7))+SUMPRODUCT(($K$4:$Q$7=AN4)*($BU$4:$BU$7))+'J06'!BB4</f>
        <v>0</v>
      </c>
      <c r="BC4" s="15">
        <f>SUMPRODUCT(($B$4:$H$7=AN4)*($BV$4:$BV$7))+SUMPRODUCT(($K$4:$Q$7=AN4)*($BW$4:$BW$7))+'J06'!BC4</f>
        <v>0</v>
      </c>
      <c r="BD4" s="15">
        <f>SUMPRODUCT(($B$4:$H$7=AN4)*($BX$4:$BX$7))+SUMPRODUCT(($K$4:$Q$7=AN4)*($BY$4:$BY$7))+'J06'!BD4</f>
        <v>0</v>
      </c>
      <c r="BE4" s="15">
        <f>SUMPRODUCT(($B$4:$H$7=AN4)*($BZ$4:$BZ$7))+SUMPRODUCT(($K$4:$Q$7=AN4)*($CA$4:$CA$7))+'J06'!BE4</f>
        <v>0</v>
      </c>
      <c r="BF4" s="15">
        <f>BD4-BE4</f>
        <v>0</v>
      </c>
      <c r="BG4" s="15">
        <f>SUMPRODUCT(($B$4:$H$7=AN4)*($BJ$4:$BJ$7))+SUMPRODUCT(($K$4:$Q$7=AN4)*($BK$4:$BK$7))+'J06'!BG4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'J06'!AU5-AU5</f>
        <v>0</v>
      </c>
      <c r="AW5" s="9" t="str">
        <f>IF(AU5&gt;'J06'!AU5,'J06'!$AW$13,IF(AU5='J06'!AU5,'J06'!$AV$13,IF(AU5&lt;'J06'!AU5,'J06'!$AU$13)))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SUMPRODUCT(($B$4:$H$7=AN5)*($BN$4:$BN$7))+SUMPRODUCT(($K$4:$Q$7=AN5)*($BO$4:$BO$7))+'J06'!AY5</f>
        <v>0</v>
      </c>
      <c r="AZ5" s="15">
        <f>SUMPRODUCT(($B$4:$H$7=AN5)*($BP$4:$BP$7))+SUMPRODUCT(($K$4:$Q$7=AN5)*($BQ$4:$BQ$7))+'J06'!AZ5</f>
        <v>0</v>
      </c>
      <c r="BA5" s="15">
        <f>SUMPRODUCT(($B$4:$H$7=AN5)*($BR$4:$BR$7))+SUMPRODUCT(($K$4:$Q$7=AN5)*($BS$4:$BS$7))+'J06'!BA5</f>
        <v>0</v>
      </c>
      <c r="BB5" s="15">
        <f>SUMPRODUCT(($B$4:$H$7=AN5)*($BT$4:$BT$7))+SUMPRODUCT(($K$4:$Q$7=AN5)*($BU$4:$BU$7))+'J06'!BB5</f>
        <v>0</v>
      </c>
      <c r="BC5" s="15">
        <f>SUMPRODUCT(($B$4:$H$7=AN5)*($BV$4:$BV$7))+SUMPRODUCT(($K$4:$Q$7=AN5)*($BW$4:$BW$7))+'J06'!BC5</f>
        <v>0</v>
      </c>
      <c r="BD5" s="15">
        <f>SUMPRODUCT(($B$4:$H$7=AN5)*($BX$4:$BX$7))+SUMPRODUCT(($K$4:$Q$7=AN5)*($BY$4:$BY$7))+'J06'!BD5</f>
        <v>0</v>
      </c>
      <c r="BE5" s="15">
        <f>SUMPRODUCT(($B$4:$H$7=AN5)*($BZ$4:$BZ$7))+SUMPRODUCT(($K$4:$Q$7=AN5)*($CA$4:$CA$7))+'J06'!BE5</f>
        <v>0</v>
      </c>
      <c r="BF5" s="15">
        <f t="shared" ref="BF5:BF12" si="15">BD5-BE5</f>
        <v>0</v>
      </c>
      <c r="BG5" s="15">
        <f>SUMPRODUCT(($B$4:$H$7=AN5)*($BJ$4:$BJ$7))+SUMPRODUCT(($K$4:$Q$7=AN5)*($BK$4:$BK$7))+'J06'!BG5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'J06'!AU6-AU6</f>
        <v>0</v>
      </c>
      <c r="AW6" s="9" t="str">
        <f>IF(AU6&gt;'J06'!AU6,'J06'!$AW$13,IF(AU6='J06'!AU6,'J06'!$AV$13,IF(AU6&lt;'J06'!AU6,'J06'!$AU$13)))</f>
        <v>u</v>
      </c>
      <c r="AX6" s="10">
        <f t="shared" si="14"/>
        <v>3</v>
      </c>
      <c r="AY6" s="11">
        <f>SUMPRODUCT(($B$4:$H$7=AN6)*($BN$4:$BN$7))+SUMPRODUCT(($K$4:$Q$7=AN6)*($BO$4:$BO$7))+'J06'!AY6</f>
        <v>0</v>
      </c>
      <c r="AZ6" s="15">
        <f>SUMPRODUCT(($B$4:$H$7=AN6)*($BP$4:$BP$7))+SUMPRODUCT(($K$4:$Q$7=AN6)*($BQ$4:$BQ$7))+'J06'!AZ6</f>
        <v>0</v>
      </c>
      <c r="BA6" s="15">
        <f>SUMPRODUCT(($B$4:$H$7=AN6)*($BR$4:$BR$7))+SUMPRODUCT(($K$4:$Q$7=AN6)*($BS$4:$BS$7))+'J06'!BA6</f>
        <v>0</v>
      </c>
      <c r="BB6" s="15">
        <f>SUMPRODUCT(($B$4:$H$7=AN6)*($BT$4:$BT$7))+SUMPRODUCT(($K$4:$Q$7=AN6)*($BU$4:$BU$7))+'J06'!BB6</f>
        <v>0</v>
      </c>
      <c r="BC6" s="15">
        <f>SUMPRODUCT(($B$4:$H$7=AN6)*($BV$4:$BV$7))+SUMPRODUCT(($K$4:$Q$7=AN6)*($BW$4:$BW$7))+'J06'!BC6</f>
        <v>0</v>
      </c>
      <c r="BD6" s="15">
        <f>SUMPRODUCT(($B$4:$H$7=AN6)*($BX$4:$BX$7))+SUMPRODUCT(($K$4:$Q$7=AN6)*($BY$4:$BY$7))+'J06'!BD6</f>
        <v>0</v>
      </c>
      <c r="BE6" s="15">
        <f>SUMPRODUCT(($B$4:$H$7=AN6)*($BZ$4:$BZ$7))+SUMPRODUCT(($K$4:$Q$7=AN6)*($CA$4:$CA$7))+'J06'!BE6</f>
        <v>0</v>
      </c>
      <c r="BF6" s="15">
        <f t="shared" si="15"/>
        <v>0</v>
      </c>
      <c r="BG6" s="15">
        <f>SUMPRODUCT(($B$4:$H$7=AN6)*($BJ$4:$BJ$7))+SUMPRODUCT(($K$4:$Q$7=AN6)*($BK$4:$BK$7))+'J06'!BG6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'J06'!AU7-AU7</f>
        <v>0</v>
      </c>
      <c r="AW7" s="9" t="str">
        <f>IF(AU7&gt;'J06'!AU7,'J06'!$AW$13,IF(AU7='J06'!AU7,'J06'!$AV$13,IF(AU7&lt;'J06'!AU7,'J06'!$AU$13)))</f>
        <v>u</v>
      </c>
      <c r="AX7" s="10">
        <f t="shared" si="14"/>
        <v>4</v>
      </c>
      <c r="AY7" s="11">
        <f>SUMPRODUCT(($B$4:$H$7=AN7)*($BN$4:$BN$7))+SUMPRODUCT(($K$4:$Q$7=AN7)*($BO$4:$BO$7))+'J06'!AY7</f>
        <v>0</v>
      </c>
      <c r="AZ7" s="15">
        <f>SUMPRODUCT(($B$4:$H$7=AN7)*($BP$4:$BP$7))+SUMPRODUCT(($K$4:$Q$7=AN7)*($BQ$4:$BQ$7))+'J06'!AZ7</f>
        <v>0</v>
      </c>
      <c r="BA7" s="15">
        <f>SUMPRODUCT(($B$4:$H$7=AN7)*($BR$4:$BR$7))+SUMPRODUCT(($K$4:$Q$7=AN7)*($BS$4:$BS$7))+'J06'!BA7</f>
        <v>0</v>
      </c>
      <c r="BB7" s="15">
        <f>SUMPRODUCT(($B$4:$H$7=AN7)*($BT$4:$BT$7))+SUMPRODUCT(($K$4:$Q$7=AN7)*($BU$4:$BU$7))+'J06'!BB7</f>
        <v>0</v>
      </c>
      <c r="BC7" s="15">
        <f>SUMPRODUCT(($B$4:$H$7=AN7)*($BV$4:$BV$7))+SUMPRODUCT(($K$4:$Q$7=AN7)*($BW$4:$BW$7))+'J06'!BC7</f>
        <v>0</v>
      </c>
      <c r="BD7" s="15">
        <f>SUMPRODUCT(($B$4:$H$7=AN7)*($BX$4:$BX$7))+SUMPRODUCT(($K$4:$Q$7=AN7)*($BY$4:$BY$7))+'J06'!BD7</f>
        <v>0</v>
      </c>
      <c r="BE7" s="15">
        <f>SUMPRODUCT(($B$4:$H$7=AN7)*($BZ$4:$BZ$7))+SUMPRODUCT(($K$4:$Q$7=AN7)*($CA$4:$CA$7))+'J06'!BE7</f>
        <v>0</v>
      </c>
      <c r="BF7" s="15">
        <f t="shared" si="15"/>
        <v>0</v>
      </c>
      <c r="BG7" s="15">
        <f>SUMPRODUCT(($B$4:$H$7=AN7)*($BJ$4:$BJ$7))+SUMPRODUCT(($K$4:$Q$7=AN7)*($BK$4:$BK$7))+'J06'!BG7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'J06'!AU8-AU8</f>
        <v>0</v>
      </c>
      <c r="AW8" s="9" t="str">
        <f>IF(AU8&gt;'J06'!AU8,'J06'!$AW$13,IF(AU8='J06'!AU8,'J06'!$AV$13,IF(AU8&lt;'J06'!AU8,'J06'!$AU$13)))</f>
        <v>u</v>
      </c>
      <c r="AX8" s="10">
        <f t="shared" si="14"/>
        <v>5</v>
      </c>
      <c r="AY8" s="11">
        <f>SUMPRODUCT(($B$4:$H$7=AN8)*($BN$4:$BN$7))+SUMPRODUCT(($K$4:$Q$7=AN8)*($BO$4:$BO$7))+'J06'!AY8</f>
        <v>0</v>
      </c>
      <c r="AZ8" s="15">
        <f>SUMPRODUCT(($B$4:$H$7=AN8)*($BP$4:$BP$7))+SUMPRODUCT(($K$4:$Q$7=AN8)*($BQ$4:$BQ$7))+'J06'!AZ8</f>
        <v>0</v>
      </c>
      <c r="BA8" s="15">
        <f>SUMPRODUCT(($B$4:$H$7=AN8)*($BR$4:$BR$7))+SUMPRODUCT(($K$4:$Q$7=AN8)*($BS$4:$BS$7))+'J06'!BA8</f>
        <v>0</v>
      </c>
      <c r="BB8" s="15">
        <f>SUMPRODUCT(($B$4:$H$7=AN8)*($BT$4:$BT$7))+SUMPRODUCT(($K$4:$Q$7=AN8)*($BU$4:$BU$7))+'J06'!BB8</f>
        <v>0</v>
      </c>
      <c r="BC8" s="15">
        <f>SUMPRODUCT(($B$4:$H$7=AN8)*($BV$4:$BV$7))+SUMPRODUCT(($K$4:$Q$7=AN8)*($BW$4:$BW$7))+'J06'!BC8</f>
        <v>0</v>
      </c>
      <c r="BD8" s="15">
        <f>SUMPRODUCT(($B$4:$H$7=AN8)*($BX$4:$BX$7))+SUMPRODUCT(($K$4:$Q$7=AN8)*($BY$4:$BY$7))+'J06'!BD8</f>
        <v>0</v>
      </c>
      <c r="BE8" s="15">
        <f>SUMPRODUCT(($B$4:$H$7=AN8)*($BZ$4:$BZ$7))+SUMPRODUCT(($K$4:$Q$7=AN8)*($CA$4:$CA$7))+'J06'!BE8</f>
        <v>0</v>
      </c>
      <c r="BF8" s="15">
        <f t="shared" si="15"/>
        <v>0</v>
      </c>
      <c r="BG8" s="15">
        <f>SUMPRODUCT(($B$4:$H$7=AN8)*($BJ$4:$BJ$7))+SUMPRODUCT(($K$4:$Q$7=AN8)*($BK$4:$BK$7))+'J06'!BG8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'J06'!AU9-AU9</f>
        <v>0</v>
      </c>
      <c r="AW9" s="9" t="str">
        <f>IF(AU9&gt;'J06'!AU9,'J06'!$AW$13,IF(AU9='J06'!AU9,'J06'!$AV$13,IF(AU9&lt;'J06'!AU9,'J06'!$AU$13)))</f>
        <v>u</v>
      </c>
      <c r="AX9" s="10">
        <f t="shared" si="14"/>
        <v>6</v>
      </c>
      <c r="AY9" s="11">
        <f>SUMPRODUCT(($B$4:$H$7=AN9)*($BN$4:$BN$7))+SUMPRODUCT(($K$4:$Q$7=AN9)*($BO$4:$BO$7))+'J06'!AY9</f>
        <v>0</v>
      </c>
      <c r="AZ9" s="15">
        <f>SUMPRODUCT(($B$4:$H$7=AN9)*($BP$4:$BP$7))+SUMPRODUCT(($K$4:$Q$7=AN9)*($BQ$4:$BQ$7))+'J06'!AZ9</f>
        <v>0</v>
      </c>
      <c r="BA9" s="15">
        <f>SUMPRODUCT(($B$4:$H$7=AN9)*($BR$4:$BR$7))+SUMPRODUCT(($K$4:$Q$7=AN9)*($BS$4:$BS$7))+'J06'!BA9</f>
        <v>0</v>
      </c>
      <c r="BB9" s="15">
        <f>SUMPRODUCT(($B$4:$H$7=AN9)*($BT$4:$BT$7))+SUMPRODUCT(($K$4:$Q$7=AN9)*($BU$4:$BU$7))+'J06'!BB9</f>
        <v>0</v>
      </c>
      <c r="BC9" s="15">
        <f>SUMPRODUCT(($B$4:$H$7=AN9)*($BV$4:$BV$7))+SUMPRODUCT(($K$4:$Q$7=AN9)*($BW$4:$BW$7))+'J06'!BC9</f>
        <v>0</v>
      </c>
      <c r="BD9" s="15">
        <f>SUMPRODUCT(($B$4:$H$7=AN9)*($BX$4:$BX$7))+SUMPRODUCT(($K$4:$Q$7=AN9)*($BY$4:$BY$7))+'J06'!BD9</f>
        <v>0</v>
      </c>
      <c r="BE9" s="15">
        <f>SUMPRODUCT(($B$4:$H$7=AN9)*($BZ$4:$BZ$7))+SUMPRODUCT(($K$4:$Q$7=AN9)*($CA$4:$CA$7))+'J06'!BE9</f>
        <v>0</v>
      </c>
      <c r="BF9" s="15">
        <f t="shared" si="15"/>
        <v>0</v>
      </c>
      <c r="BG9" s="15">
        <f>SUMPRODUCT(($B$4:$H$7=AN9)*($BJ$4:$BJ$7))+SUMPRODUCT(($K$4:$Q$7=AN9)*($BK$4:$BK$7))+'J06'!BG9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'J06'!AU10-AU10</f>
        <v>0</v>
      </c>
      <c r="AW10" s="9" t="str">
        <f>IF(AU10&gt;'J06'!AU10,'J06'!$AW$13,IF(AU10='J06'!AU10,'J06'!$AV$13,IF(AU10&lt;'J06'!AU10,'J06'!$AU$13)))</f>
        <v>u</v>
      </c>
      <c r="AX10" s="10">
        <f t="shared" si="14"/>
        <v>7</v>
      </c>
      <c r="AY10" s="11">
        <f>SUMPRODUCT(($B$4:$H$7=AN10)*($BN$4:$BN$7))+SUMPRODUCT(($K$4:$Q$7=AN10)*($BO$4:$BO$7))+'J06'!AY10</f>
        <v>0</v>
      </c>
      <c r="AZ10" s="15">
        <f>SUMPRODUCT(($B$4:$H$7=AN10)*($BP$4:$BP$7))+SUMPRODUCT(($K$4:$Q$7=AN10)*($BQ$4:$BQ$7))+'J06'!AZ10</f>
        <v>0</v>
      </c>
      <c r="BA10" s="15">
        <f>SUMPRODUCT(($B$4:$H$7=AN10)*($BR$4:$BR$7))+SUMPRODUCT(($K$4:$Q$7=AN10)*($BS$4:$BS$7))+'J06'!BA10</f>
        <v>0</v>
      </c>
      <c r="BB10" s="15">
        <f>SUMPRODUCT(($B$4:$H$7=AN10)*($BT$4:$BT$7))+SUMPRODUCT(($K$4:$Q$7=AN10)*($BU$4:$BU$7))+'J06'!BB10</f>
        <v>0</v>
      </c>
      <c r="BC10" s="15">
        <f>SUMPRODUCT(($B$4:$H$7=AN10)*($BV$4:$BV$7))+SUMPRODUCT(($K$4:$Q$7=AN10)*($BW$4:$BW$7))+'J06'!BC10</f>
        <v>0</v>
      </c>
      <c r="BD10" s="15">
        <f>SUMPRODUCT(($B$4:$H$7=AN10)*($BX$4:$BX$7))+SUMPRODUCT(($K$4:$Q$7=AN10)*($BY$4:$BY$7))+'J06'!BD10</f>
        <v>0</v>
      </c>
      <c r="BE10" s="15">
        <f>SUMPRODUCT(($B$4:$H$7=AN10)*($BZ$4:$BZ$7))+SUMPRODUCT(($K$4:$Q$7=AN10)*($CA$4:$CA$7))+'J06'!BE10</f>
        <v>0</v>
      </c>
      <c r="BF10" s="15">
        <f t="shared" si="15"/>
        <v>0</v>
      </c>
      <c r="BG10" s="15">
        <f>SUMPRODUCT(($B$4:$H$7=AN10)*($BJ$4:$BJ$7))+SUMPRODUCT(($K$4:$Q$7=AN10)*($BK$4:$BK$7))+'J06'!BG10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'J06'!AU11-AU11</f>
        <v>0</v>
      </c>
      <c r="AW11" s="9" t="str">
        <f>IF(AU11&gt;'J06'!AU11,'J06'!$AW$13,IF(AU11='J06'!AU11,'J06'!$AV$13,IF(AU11&lt;'J06'!AU11,'J06'!$AU$13)))</f>
        <v>u</v>
      </c>
      <c r="AX11" s="10">
        <f t="shared" si="14"/>
        <v>8</v>
      </c>
      <c r="AY11" s="11">
        <f>SUMPRODUCT(($B$4:$H$7=AN11)*($BN$4:$BN$7))+SUMPRODUCT(($K$4:$Q$7=AN11)*($BO$4:$BO$7))+'J06'!AY11</f>
        <v>0</v>
      </c>
      <c r="AZ11" s="15">
        <f>SUMPRODUCT(($B$4:$H$7=AN11)*($BP$4:$BP$7))+SUMPRODUCT(($K$4:$Q$7=AN11)*($BQ$4:$BQ$7))+'J06'!AZ11</f>
        <v>0</v>
      </c>
      <c r="BA11" s="15">
        <f>SUMPRODUCT(($B$4:$H$7=AN11)*($BR$4:$BR$7))+SUMPRODUCT(($K$4:$Q$7=AN11)*($BS$4:$BS$7))+'J06'!BA11</f>
        <v>0</v>
      </c>
      <c r="BB11" s="15">
        <f>SUMPRODUCT(($B$4:$H$7=AN11)*($BT$4:$BT$7))+SUMPRODUCT(($K$4:$Q$7=AN11)*($BU$4:$BU$7))+'J06'!BB11</f>
        <v>0</v>
      </c>
      <c r="BC11" s="15">
        <f>SUMPRODUCT(($B$4:$H$7=AN11)*($BV$4:$BV$7))+SUMPRODUCT(($K$4:$Q$7=AN11)*($BW$4:$BW$7))+'J06'!BC11</f>
        <v>0</v>
      </c>
      <c r="BD11" s="15">
        <f>SUMPRODUCT(($B$4:$H$7=AN11)*($BX$4:$BX$7))+SUMPRODUCT(($K$4:$Q$7=AN11)*($BY$4:$BY$7))+'J06'!BD11</f>
        <v>0</v>
      </c>
      <c r="BE11" s="15">
        <f>SUMPRODUCT(($B$4:$H$7=AN11)*($BZ$4:$BZ$7))+SUMPRODUCT(($K$4:$Q$7=AN11)*($CA$4:$CA$7))+'J06'!BE11</f>
        <v>0</v>
      </c>
      <c r="BF11" s="15">
        <f t="shared" si="15"/>
        <v>0</v>
      </c>
      <c r="BG11" s="15">
        <f>SUMPRODUCT(($B$4:$H$7=AN11)*($BJ$4:$BJ$7))+SUMPRODUCT(($K$4:$Q$7=AN11)*($BK$4:$BK$7))+'J06'!BG11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'J06'!AU12-AU12</f>
        <v>0</v>
      </c>
      <c r="AW12" s="9" t="str">
        <f>IF(AU12&gt;'J06'!AU12,'J06'!$AW$13,IF(AU12='J06'!AU12,'J06'!$AV$13,IF(AU12&lt;'J06'!AU12,'J06'!$AU$13)))</f>
        <v>u</v>
      </c>
      <c r="AX12" s="10">
        <f t="shared" si="14"/>
        <v>9</v>
      </c>
      <c r="AY12" s="11">
        <f>SUMPRODUCT(($B$4:$H$7=AN12)*($BN$4:$BN$7))+SUMPRODUCT(($K$4:$Q$7=AN12)*($BO$4:$BO$7))+'J06'!AY12</f>
        <v>0</v>
      </c>
      <c r="AZ12" s="15">
        <f>SUMPRODUCT(($B$4:$H$7=AN12)*($BP$4:$BP$7))+SUMPRODUCT(($K$4:$Q$7=AN12)*($BQ$4:$BQ$7))+'J06'!AZ12</f>
        <v>0</v>
      </c>
      <c r="BA12" s="15">
        <f>SUMPRODUCT(($B$4:$H$7=AN12)*($BR$4:$BR$7))+SUMPRODUCT(($K$4:$Q$7=AN12)*($BS$4:$BS$7))+'J06'!BA12</f>
        <v>0</v>
      </c>
      <c r="BB12" s="15">
        <f>SUMPRODUCT(($B$4:$H$7=AN12)*($BT$4:$BT$7))+SUMPRODUCT(($K$4:$Q$7=AN12)*($BU$4:$BU$7))+'J06'!BB12</f>
        <v>0</v>
      </c>
      <c r="BC12" s="15">
        <f>SUMPRODUCT(($B$4:$H$7=AN12)*($BV$4:$BV$7))+SUMPRODUCT(($K$4:$Q$7=AN12)*($BW$4:$BW$7))+'J06'!BC12</f>
        <v>0</v>
      </c>
      <c r="BD12" s="15">
        <f>SUMPRODUCT(($B$4:$H$7=AN12)*($BX$4:$BX$7))+SUMPRODUCT(($K$4:$Q$7=AN12)*($BY$4:$BY$7))+'J06'!BD12</f>
        <v>0</v>
      </c>
      <c r="BE12" s="15">
        <f>SUMPRODUCT(($B$4:$H$7=AN12)*($BZ$4:$BZ$7))+SUMPRODUCT(($K$4:$Q$7=AN12)*($CA$4:$CA$7))+'J06'!BE12</f>
        <v>0</v>
      </c>
      <c r="BF12" s="15">
        <f t="shared" si="15"/>
        <v>0</v>
      </c>
      <c r="BG12" s="15">
        <f>SUMPRODUCT(($B$4:$H$7=AN12)*($BJ$4:$BJ$7))+SUMPRODUCT(($K$4:$Q$7=AN12)*($BK$4:$BK$7))+'J06'!BG12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Z14+'J06'!AC14:AE15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31" priority="11" operator="lessThan">
      <formula>0</formula>
    </cfRule>
  </conditionalFormatting>
  <conditionalFormatting sqref="Z4:Z12">
    <cfRule type="cellIs" dxfId="130" priority="8" operator="equal">
      <formula>0</formula>
    </cfRule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BF4:BF12">
    <cfRule type="cellIs" dxfId="127" priority="7" operator="lessThan">
      <formula>0</formula>
    </cfRule>
  </conditionalFormatting>
  <conditionalFormatting sqref="AV4:AV12">
    <cfRule type="cellIs" dxfId="126" priority="4" operator="equal">
      <formula>0</formula>
    </cfRule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AA4:AA12">
    <cfRule type="cellIs" dxfId="123" priority="1" operator="equal">
      <formula>"q"</formula>
    </cfRule>
    <cfRule type="cellIs" dxfId="122" priority="2" operator="equal">
      <formula>"u"</formula>
    </cfRule>
    <cfRule type="cellIs" dxfId="121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32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'J07'!AU4-AU4</f>
        <v>0</v>
      </c>
      <c r="AW4" s="9" t="str">
        <f>IF(AU4&gt;'J07'!AU4,'J07'!$AW$13,IF(AU4='J07'!AU4,'J07'!$AV$13,IF(AU4&lt;'J07'!AU4,'J07'!$AU$13)))</f>
        <v>u</v>
      </c>
      <c r="AX4" s="10">
        <f>RANK(BI4,$BI$4:$BI$12)</f>
        <v>1</v>
      </c>
      <c r="AY4" s="11">
        <f>SUMPRODUCT(($B$4:$H$7=AN4)*($BN$4:$BN$7))+SUMPRODUCT(($K$4:$Q$7=AN4)*($BO$4:$BO$7))+'J07'!AY4</f>
        <v>0</v>
      </c>
      <c r="AZ4" s="15">
        <f>SUMPRODUCT(($B$4:$H$7=AN4)*($BP$4:$BP$7))+SUMPRODUCT(($K$4:$Q$7=AN4)*($BQ$4:$BQ$7))+'J07'!AZ4</f>
        <v>0</v>
      </c>
      <c r="BA4" s="15">
        <f>SUMPRODUCT(($B$4:$H$7=AN4)*($BR$4:$BR$7))+SUMPRODUCT(($K$4:$Q$7=AN4)*($BS$4:$BS$7))+'J07'!BA4</f>
        <v>0</v>
      </c>
      <c r="BB4" s="15">
        <f>SUMPRODUCT(($B$4:$H$7=AN4)*($BT$4:$BT$7))+SUMPRODUCT(($K$4:$Q$7=AN4)*($BU$4:$BU$7))+'J07'!BB4</f>
        <v>0</v>
      </c>
      <c r="BC4" s="15">
        <f>SUMPRODUCT(($B$4:$H$7=AN4)*($BV$4:$BV$7))+SUMPRODUCT(($K$4:$Q$7=AN4)*($BW$4:$BW$7))+'J07'!BC4</f>
        <v>0</v>
      </c>
      <c r="BD4" s="15">
        <f>SUMPRODUCT(($B$4:$H$7=AN4)*($BX$4:$BX$7))+SUMPRODUCT(($K$4:$Q$7=AN4)*($BY$4:$BY$7))+'J07'!BD4</f>
        <v>0</v>
      </c>
      <c r="BE4" s="15">
        <f>SUMPRODUCT(($B$4:$H$7=AN4)*($BZ$4:$BZ$7))+SUMPRODUCT(($K$4:$Q$7=AN4)*($CA$4:$CA$7))+'J07'!BE4</f>
        <v>0</v>
      </c>
      <c r="BF4" s="15">
        <f>BD4-BE4</f>
        <v>0</v>
      </c>
      <c r="BG4" s="15">
        <f>SUMPRODUCT(($B$4:$H$7=AN4)*($BJ$4:$BJ$7))+SUMPRODUCT(($K$4:$Q$7=AN4)*($BK$4:$BK$7))+'J07'!BG4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'J07'!AU5-AU5</f>
        <v>0</v>
      </c>
      <c r="AW5" s="9" t="str">
        <f>IF(AU5&gt;'J07'!AU5,'J07'!$AW$13,IF(AU5='J07'!AU5,'J07'!$AV$13,IF(AU5&lt;'J07'!AU5,'J07'!$AU$13)))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SUMPRODUCT(($B$4:$H$7=AN5)*($BN$4:$BN$7))+SUMPRODUCT(($K$4:$Q$7=AN5)*($BO$4:$BO$7))+'J07'!AY5</f>
        <v>0</v>
      </c>
      <c r="AZ5" s="15">
        <f>SUMPRODUCT(($B$4:$H$7=AN5)*($BP$4:$BP$7))+SUMPRODUCT(($K$4:$Q$7=AN5)*($BQ$4:$BQ$7))+'J07'!AZ5</f>
        <v>0</v>
      </c>
      <c r="BA5" s="15">
        <f>SUMPRODUCT(($B$4:$H$7=AN5)*($BR$4:$BR$7))+SUMPRODUCT(($K$4:$Q$7=AN5)*($BS$4:$BS$7))+'J07'!BA5</f>
        <v>0</v>
      </c>
      <c r="BB5" s="15">
        <f>SUMPRODUCT(($B$4:$H$7=AN5)*($BT$4:$BT$7))+SUMPRODUCT(($K$4:$Q$7=AN5)*($BU$4:$BU$7))+'J07'!BB5</f>
        <v>0</v>
      </c>
      <c r="BC5" s="15">
        <f>SUMPRODUCT(($B$4:$H$7=AN5)*($BV$4:$BV$7))+SUMPRODUCT(($K$4:$Q$7=AN5)*($BW$4:$BW$7))+'J07'!BC5</f>
        <v>0</v>
      </c>
      <c r="BD5" s="15">
        <f>SUMPRODUCT(($B$4:$H$7=AN5)*($BX$4:$BX$7))+SUMPRODUCT(($K$4:$Q$7=AN5)*($BY$4:$BY$7))+'J07'!BD5</f>
        <v>0</v>
      </c>
      <c r="BE5" s="15">
        <f>SUMPRODUCT(($B$4:$H$7=AN5)*($BZ$4:$BZ$7))+SUMPRODUCT(($K$4:$Q$7=AN5)*($CA$4:$CA$7))+'J07'!BE5</f>
        <v>0</v>
      </c>
      <c r="BF5" s="15">
        <f t="shared" ref="BF5:BF12" si="15">BD5-BE5</f>
        <v>0</v>
      </c>
      <c r="BG5" s="15">
        <f>SUMPRODUCT(($B$4:$H$7=AN5)*($BJ$4:$BJ$7))+SUMPRODUCT(($K$4:$Q$7=AN5)*($BK$4:$BK$7))+'J07'!BG5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'J07'!AU6-AU6</f>
        <v>0</v>
      </c>
      <c r="AW6" s="9" t="str">
        <f>IF(AU6&gt;'J07'!AU6,'J07'!$AW$13,IF(AU6='J07'!AU6,'J07'!$AV$13,IF(AU6&lt;'J07'!AU6,'J07'!$AU$13)))</f>
        <v>u</v>
      </c>
      <c r="AX6" s="10">
        <f t="shared" si="14"/>
        <v>3</v>
      </c>
      <c r="AY6" s="11">
        <f>SUMPRODUCT(($B$4:$H$7=AN6)*($BN$4:$BN$7))+SUMPRODUCT(($K$4:$Q$7=AN6)*($BO$4:$BO$7))+'J07'!AY6</f>
        <v>0</v>
      </c>
      <c r="AZ6" s="15">
        <f>SUMPRODUCT(($B$4:$H$7=AN6)*($BP$4:$BP$7))+SUMPRODUCT(($K$4:$Q$7=AN6)*($BQ$4:$BQ$7))+'J07'!AZ6</f>
        <v>0</v>
      </c>
      <c r="BA6" s="15">
        <f>SUMPRODUCT(($B$4:$H$7=AN6)*($BR$4:$BR$7))+SUMPRODUCT(($K$4:$Q$7=AN6)*($BS$4:$BS$7))+'J07'!BA6</f>
        <v>0</v>
      </c>
      <c r="BB6" s="15">
        <f>SUMPRODUCT(($B$4:$H$7=AN6)*($BT$4:$BT$7))+SUMPRODUCT(($K$4:$Q$7=AN6)*($BU$4:$BU$7))+'J07'!BB6</f>
        <v>0</v>
      </c>
      <c r="BC6" s="15">
        <f>SUMPRODUCT(($B$4:$H$7=AN6)*($BV$4:$BV$7))+SUMPRODUCT(($K$4:$Q$7=AN6)*($BW$4:$BW$7))+'J07'!BC6</f>
        <v>0</v>
      </c>
      <c r="BD6" s="15">
        <f>SUMPRODUCT(($B$4:$H$7=AN6)*($BX$4:$BX$7))+SUMPRODUCT(($K$4:$Q$7=AN6)*($BY$4:$BY$7))+'J07'!BD6</f>
        <v>0</v>
      </c>
      <c r="BE6" s="15">
        <f>SUMPRODUCT(($B$4:$H$7=AN6)*($BZ$4:$BZ$7))+SUMPRODUCT(($K$4:$Q$7=AN6)*($CA$4:$CA$7))+'J07'!BE6</f>
        <v>0</v>
      </c>
      <c r="BF6" s="15">
        <f t="shared" si="15"/>
        <v>0</v>
      </c>
      <c r="BG6" s="15">
        <f>SUMPRODUCT(($B$4:$H$7=AN6)*($BJ$4:$BJ$7))+SUMPRODUCT(($K$4:$Q$7=AN6)*($BK$4:$BK$7))+'J07'!BG6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'J07'!AU7-AU7</f>
        <v>0</v>
      </c>
      <c r="AW7" s="9" t="str">
        <f>IF(AU7&gt;'J07'!AU7,'J07'!$AW$13,IF(AU7='J07'!AU7,'J07'!$AV$13,IF(AU7&lt;'J07'!AU7,'J07'!$AU$13)))</f>
        <v>u</v>
      </c>
      <c r="AX7" s="10">
        <f t="shared" si="14"/>
        <v>4</v>
      </c>
      <c r="AY7" s="11">
        <f>SUMPRODUCT(($B$4:$H$7=AN7)*($BN$4:$BN$7))+SUMPRODUCT(($K$4:$Q$7=AN7)*($BO$4:$BO$7))+'J07'!AY7</f>
        <v>0</v>
      </c>
      <c r="AZ7" s="15">
        <f>SUMPRODUCT(($B$4:$H$7=AN7)*($BP$4:$BP$7))+SUMPRODUCT(($K$4:$Q$7=AN7)*($BQ$4:$BQ$7))+'J07'!AZ7</f>
        <v>0</v>
      </c>
      <c r="BA7" s="15">
        <f>SUMPRODUCT(($B$4:$H$7=AN7)*($BR$4:$BR$7))+SUMPRODUCT(($K$4:$Q$7=AN7)*($BS$4:$BS$7))+'J07'!BA7</f>
        <v>0</v>
      </c>
      <c r="BB7" s="15">
        <f>SUMPRODUCT(($B$4:$H$7=AN7)*($BT$4:$BT$7))+SUMPRODUCT(($K$4:$Q$7=AN7)*($BU$4:$BU$7))+'J07'!BB7</f>
        <v>0</v>
      </c>
      <c r="BC7" s="15">
        <f>SUMPRODUCT(($B$4:$H$7=AN7)*($BV$4:$BV$7))+SUMPRODUCT(($K$4:$Q$7=AN7)*($BW$4:$BW$7))+'J07'!BC7</f>
        <v>0</v>
      </c>
      <c r="BD7" s="15">
        <f>SUMPRODUCT(($B$4:$H$7=AN7)*($BX$4:$BX$7))+SUMPRODUCT(($K$4:$Q$7=AN7)*($BY$4:$BY$7))+'J07'!BD7</f>
        <v>0</v>
      </c>
      <c r="BE7" s="15">
        <f>SUMPRODUCT(($B$4:$H$7=AN7)*($BZ$4:$BZ$7))+SUMPRODUCT(($K$4:$Q$7=AN7)*($CA$4:$CA$7))+'J07'!BE7</f>
        <v>0</v>
      </c>
      <c r="BF7" s="15">
        <f t="shared" si="15"/>
        <v>0</v>
      </c>
      <c r="BG7" s="15">
        <f>SUMPRODUCT(($B$4:$H$7=AN7)*($BJ$4:$BJ$7))+SUMPRODUCT(($K$4:$Q$7=AN7)*($BK$4:$BK$7))+'J07'!BG7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'J07'!AU8-AU8</f>
        <v>0</v>
      </c>
      <c r="AW8" s="9" t="str">
        <f>IF(AU8&gt;'J07'!AU8,'J07'!$AW$13,IF(AU8='J07'!AU8,'J07'!$AV$13,IF(AU8&lt;'J07'!AU8,'J07'!$AU$13)))</f>
        <v>u</v>
      </c>
      <c r="AX8" s="10">
        <f t="shared" si="14"/>
        <v>5</v>
      </c>
      <c r="AY8" s="11">
        <f>SUMPRODUCT(($B$4:$H$7=AN8)*($BN$4:$BN$7))+SUMPRODUCT(($K$4:$Q$7=AN8)*($BO$4:$BO$7))+'J07'!AY8</f>
        <v>0</v>
      </c>
      <c r="AZ8" s="15">
        <f>SUMPRODUCT(($B$4:$H$7=AN8)*($BP$4:$BP$7))+SUMPRODUCT(($K$4:$Q$7=AN8)*($BQ$4:$BQ$7))+'J07'!AZ8</f>
        <v>0</v>
      </c>
      <c r="BA8" s="15">
        <f>SUMPRODUCT(($B$4:$H$7=AN8)*($BR$4:$BR$7))+SUMPRODUCT(($K$4:$Q$7=AN8)*($BS$4:$BS$7))+'J07'!BA8</f>
        <v>0</v>
      </c>
      <c r="BB8" s="15">
        <f>SUMPRODUCT(($B$4:$H$7=AN8)*($BT$4:$BT$7))+SUMPRODUCT(($K$4:$Q$7=AN8)*($BU$4:$BU$7))+'J07'!BB8</f>
        <v>0</v>
      </c>
      <c r="BC8" s="15">
        <f>SUMPRODUCT(($B$4:$H$7=AN8)*($BV$4:$BV$7))+SUMPRODUCT(($K$4:$Q$7=AN8)*($BW$4:$BW$7))+'J07'!BC8</f>
        <v>0</v>
      </c>
      <c r="BD8" s="15">
        <f>SUMPRODUCT(($B$4:$H$7=AN8)*($BX$4:$BX$7))+SUMPRODUCT(($K$4:$Q$7=AN8)*($BY$4:$BY$7))+'J07'!BD8</f>
        <v>0</v>
      </c>
      <c r="BE8" s="15">
        <f>SUMPRODUCT(($B$4:$H$7=AN8)*($BZ$4:$BZ$7))+SUMPRODUCT(($K$4:$Q$7=AN8)*($CA$4:$CA$7))+'J07'!BE8</f>
        <v>0</v>
      </c>
      <c r="BF8" s="15">
        <f t="shared" si="15"/>
        <v>0</v>
      </c>
      <c r="BG8" s="15">
        <f>SUMPRODUCT(($B$4:$H$7=AN8)*($BJ$4:$BJ$7))+SUMPRODUCT(($K$4:$Q$7=AN8)*($BK$4:$BK$7))+'J07'!BG8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'J07'!AU9-AU9</f>
        <v>0</v>
      </c>
      <c r="AW9" s="9" t="str">
        <f>IF(AU9&gt;'J07'!AU9,'J07'!$AW$13,IF(AU9='J07'!AU9,'J07'!$AV$13,IF(AU9&lt;'J07'!AU9,'J07'!$AU$13)))</f>
        <v>u</v>
      </c>
      <c r="AX9" s="10">
        <f t="shared" si="14"/>
        <v>6</v>
      </c>
      <c r="AY9" s="11">
        <f>SUMPRODUCT(($B$4:$H$7=AN9)*($BN$4:$BN$7))+SUMPRODUCT(($K$4:$Q$7=AN9)*($BO$4:$BO$7))+'J07'!AY9</f>
        <v>0</v>
      </c>
      <c r="AZ9" s="15">
        <f>SUMPRODUCT(($B$4:$H$7=AN9)*($BP$4:$BP$7))+SUMPRODUCT(($K$4:$Q$7=AN9)*($BQ$4:$BQ$7))+'J07'!AZ9</f>
        <v>0</v>
      </c>
      <c r="BA9" s="15">
        <f>SUMPRODUCT(($B$4:$H$7=AN9)*($BR$4:$BR$7))+SUMPRODUCT(($K$4:$Q$7=AN9)*($BS$4:$BS$7))+'J07'!BA9</f>
        <v>0</v>
      </c>
      <c r="BB9" s="15">
        <f>SUMPRODUCT(($B$4:$H$7=AN9)*($BT$4:$BT$7))+SUMPRODUCT(($K$4:$Q$7=AN9)*($BU$4:$BU$7))+'J07'!BB9</f>
        <v>0</v>
      </c>
      <c r="BC9" s="15">
        <f>SUMPRODUCT(($B$4:$H$7=AN9)*($BV$4:$BV$7))+SUMPRODUCT(($K$4:$Q$7=AN9)*($BW$4:$BW$7))+'J07'!BC9</f>
        <v>0</v>
      </c>
      <c r="BD9" s="15">
        <f>SUMPRODUCT(($B$4:$H$7=AN9)*($BX$4:$BX$7))+SUMPRODUCT(($K$4:$Q$7=AN9)*($BY$4:$BY$7))+'J07'!BD9</f>
        <v>0</v>
      </c>
      <c r="BE9" s="15">
        <f>SUMPRODUCT(($B$4:$H$7=AN9)*($BZ$4:$BZ$7))+SUMPRODUCT(($K$4:$Q$7=AN9)*($CA$4:$CA$7))+'J07'!BE9</f>
        <v>0</v>
      </c>
      <c r="BF9" s="15">
        <f t="shared" si="15"/>
        <v>0</v>
      </c>
      <c r="BG9" s="15">
        <f>SUMPRODUCT(($B$4:$H$7=AN9)*($BJ$4:$BJ$7))+SUMPRODUCT(($K$4:$Q$7=AN9)*($BK$4:$BK$7))+'J07'!BG9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'J07'!AU10-AU10</f>
        <v>0</v>
      </c>
      <c r="AW10" s="9" t="str">
        <f>IF(AU10&gt;'J07'!AU10,'J07'!$AW$13,IF(AU10='J07'!AU10,'J07'!$AV$13,IF(AU10&lt;'J07'!AU10,'J07'!$AU$13)))</f>
        <v>u</v>
      </c>
      <c r="AX10" s="10">
        <f t="shared" si="14"/>
        <v>7</v>
      </c>
      <c r="AY10" s="11">
        <f>SUMPRODUCT(($B$4:$H$7=AN10)*($BN$4:$BN$7))+SUMPRODUCT(($K$4:$Q$7=AN10)*($BO$4:$BO$7))+'J07'!AY10</f>
        <v>0</v>
      </c>
      <c r="AZ10" s="15">
        <f>SUMPRODUCT(($B$4:$H$7=AN10)*($BP$4:$BP$7))+SUMPRODUCT(($K$4:$Q$7=AN10)*($BQ$4:$BQ$7))+'J07'!AZ10</f>
        <v>0</v>
      </c>
      <c r="BA10" s="15">
        <f>SUMPRODUCT(($B$4:$H$7=AN10)*($BR$4:$BR$7))+SUMPRODUCT(($K$4:$Q$7=AN10)*($BS$4:$BS$7))+'J07'!BA10</f>
        <v>0</v>
      </c>
      <c r="BB10" s="15">
        <f>SUMPRODUCT(($B$4:$H$7=AN10)*($BT$4:$BT$7))+SUMPRODUCT(($K$4:$Q$7=AN10)*($BU$4:$BU$7))+'J07'!BB10</f>
        <v>0</v>
      </c>
      <c r="BC10" s="15">
        <f>SUMPRODUCT(($B$4:$H$7=AN10)*($BV$4:$BV$7))+SUMPRODUCT(($K$4:$Q$7=AN10)*($BW$4:$BW$7))+'J07'!BC10</f>
        <v>0</v>
      </c>
      <c r="BD10" s="15">
        <f>SUMPRODUCT(($B$4:$H$7=AN10)*($BX$4:$BX$7))+SUMPRODUCT(($K$4:$Q$7=AN10)*($BY$4:$BY$7))+'J07'!BD10</f>
        <v>0</v>
      </c>
      <c r="BE10" s="15">
        <f>SUMPRODUCT(($B$4:$H$7=AN10)*($BZ$4:$BZ$7))+SUMPRODUCT(($K$4:$Q$7=AN10)*($CA$4:$CA$7))+'J07'!BE10</f>
        <v>0</v>
      </c>
      <c r="BF10" s="15">
        <f t="shared" si="15"/>
        <v>0</v>
      </c>
      <c r="BG10" s="15">
        <f>SUMPRODUCT(($B$4:$H$7=AN10)*($BJ$4:$BJ$7))+SUMPRODUCT(($K$4:$Q$7=AN10)*($BK$4:$BK$7))+'J07'!BG10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'J07'!AU11-AU11</f>
        <v>0</v>
      </c>
      <c r="AW11" s="9" t="str">
        <f>IF(AU11&gt;'J07'!AU11,'J07'!$AW$13,IF(AU11='J07'!AU11,'J07'!$AV$13,IF(AU11&lt;'J07'!AU11,'J07'!$AU$13)))</f>
        <v>u</v>
      </c>
      <c r="AX11" s="10">
        <f t="shared" si="14"/>
        <v>8</v>
      </c>
      <c r="AY11" s="11">
        <f>SUMPRODUCT(($B$4:$H$7=AN11)*($BN$4:$BN$7))+SUMPRODUCT(($K$4:$Q$7=AN11)*($BO$4:$BO$7))+'J07'!AY11</f>
        <v>0</v>
      </c>
      <c r="AZ11" s="15">
        <f>SUMPRODUCT(($B$4:$H$7=AN11)*($BP$4:$BP$7))+SUMPRODUCT(($K$4:$Q$7=AN11)*($BQ$4:$BQ$7))+'J07'!AZ11</f>
        <v>0</v>
      </c>
      <c r="BA11" s="15">
        <f>SUMPRODUCT(($B$4:$H$7=AN11)*($BR$4:$BR$7))+SUMPRODUCT(($K$4:$Q$7=AN11)*($BS$4:$BS$7))+'J07'!BA11</f>
        <v>0</v>
      </c>
      <c r="BB11" s="15">
        <f>SUMPRODUCT(($B$4:$H$7=AN11)*($BT$4:$BT$7))+SUMPRODUCT(($K$4:$Q$7=AN11)*($BU$4:$BU$7))+'J07'!BB11</f>
        <v>0</v>
      </c>
      <c r="BC11" s="15">
        <f>SUMPRODUCT(($B$4:$H$7=AN11)*($BV$4:$BV$7))+SUMPRODUCT(($K$4:$Q$7=AN11)*($BW$4:$BW$7))+'J07'!BC11</f>
        <v>0</v>
      </c>
      <c r="BD11" s="15">
        <f>SUMPRODUCT(($B$4:$H$7=AN11)*($BX$4:$BX$7))+SUMPRODUCT(($K$4:$Q$7=AN11)*($BY$4:$BY$7))+'J07'!BD11</f>
        <v>0</v>
      </c>
      <c r="BE11" s="15">
        <f>SUMPRODUCT(($B$4:$H$7=AN11)*($BZ$4:$BZ$7))+SUMPRODUCT(($K$4:$Q$7=AN11)*($CA$4:$CA$7))+'J07'!BE11</f>
        <v>0</v>
      </c>
      <c r="BF11" s="15">
        <f t="shared" si="15"/>
        <v>0</v>
      </c>
      <c r="BG11" s="15">
        <f>SUMPRODUCT(($B$4:$H$7=AN11)*($BJ$4:$BJ$7))+SUMPRODUCT(($K$4:$Q$7=AN11)*($BK$4:$BK$7))+'J07'!BG11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'J07'!AU12-AU12</f>
        <v>0</v>
      </c>
      <c r="AW12" s="9" t="str">
        <f>IF(AU12&gt;'J07'!AU12,'J07'!$AW$13,IF(AU12='J07'!AU12,'J07'!$AV$13,IF(AU12&lt;'J07'!AU12,'J07'!$AU$13)))</f>
        <v>u</v>
      </c>
      <c r="AX12" s="10">
        <f t="shared" si="14"/>
        <v>9</v>
      </c>
      <c r="AY12" s="11">
        <f>SUMPRODUCT(($B$4:$H$7=AN12)*($BN$4:$BN$7))+SUMPRODUCT(($K$4:$Q$7=AN12)*($BO$4:$BO$7))+'J07'!AY12</f>
        <v>0</v>
      </c>
      <c r="AZ12" s="15">
        <f>SUMPRODUCT(($B$4:$H$7=AN12)*($BP$4:$BP$7))+SUMPRODUCT(($K$4:$Q$7=AN12)*($BQ$4:$BQ$7))+'J07'!AZ12</f>
        <v>0</v>
      </c>
      <c r="BA12" s="15">
        <f>SUMPRODUCT(($B$4:$H$7=AN12)*($BR$4:$BR$7))+SUMPRODUCT(($K$4:$Q$7=AN12)*($BS$4:$BS$7))+'J07'!BA12</f>
        <v>0</v>
      </c>
      <c r="BB12" s="15">
        <f>SUMPRODUCT(($B$4:$H$7=AN12)*($BT$4:$BT$7))+SUMPRODUCT(($K$4:$Q$7=AN12)*($BU$4:$BU$7))+'J07'!BB12</f>
        <v>0</v>
      </c>
      <c r="BC12" s="15">
        <f>SUMPRODUCT(($B$4:$H$7=AN12)*($BV$4:$BV$7))+SUMPRODUCT(($K$4:$Q$7=AN12)*($BW$4:$BW$7))+'J07'!BC12</f>
        <v>0</v>
      </c>
      <c r="BD12" s="15">
        <f>SUMPRODUCT(($B$4:$H$7=AN12)*($BX$4:$BX$7))+SUMPRODUCT(($K$4:$Q$7=AN12)*($BY$4:$BY$7))+'J07'!BD12</f>
        <v>0</v>
      </c>
      <c r="BE12" s="15">
        <f>SUMPRODUCT(($B$4:$H$7=AN12)*($BZ$4:$BZ$7))+SUMPRODUCT(($K$4:$Q$7=AN12)*($CA$4:$CA$7))+'J07'!BE12</f>
        <v>0</v>
      </c>
      <c r="BF12" s="15">
        <f t="shared" si="15"/>
        <v>0</v>
      </c>
      <c r="BG12" s="15">
        <f>SUMPRODUCT(($B$4:$H$7=AN12)*($BJ$4:$BJ$7))+SUMPRODUCT(($K$4:$Q$7=AN12)*($BK$4:$BK$7))+'J07'!BG12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Z14+'J07'!AC14:AE15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20" priority="11" operator="lessThan">
      <formula>0</formula>
    </cfRule>
  </conditionalFormatting>
  <conditionalFormatting sqref="Z4:Z12">
    <cfRule type="cellIs" dxfId="119" priority="8" operator="equal">
      <formula>0</formula>
    </cfRule>
    <cfRule type="cellIs" dxfId="118" priority="9" operator="greaterThan">
      <formula>0</formula>
    </cfRule>
    <cfRule type="cellIs" dxfId="117" priority="10" operator="lessThan">
      <formula>0</formula>
    </cfRule>
  </conditionalFormatting>
  <conditionalFormatting sqref="BF4:BF12">
    <cfRule type="cellIs" dxfId="116" priority="7" operator="lessThan">
      <formula>0</formula>
    </cfRule>
  </conditionalFormatting>
  <conditionalFormatting sqref="AV4:AV12">
    <cfRule type="cellIs" dxfId="115" priority="4" operator="equal">
      <formula>0</formula>
    </cfRule>
    <cfRule type="cellIs" dxfId="114" priority="5" operator="greaterThan">
      <formula>0</formula>
    </cfRule>
    <cfRule type="cellIs" dxfId="113" priority="6" operator="lessThan">
      <formula>0</formula>
    </cfRule>
  </conditionalFormatting>
  <conditionalFormatting sqref="AA4:AA12">
    <cfRule type="cellIs" dxfId="112" priority="1" operator="equal">
      <formula>"q"</formula>
    </cfRule>
    <cfRule type="cellIs" dxfId="111" priority="2" operator="equal">
      <formula>"u"</formula>
    </cfRule>
    <cfRule type="cellIs" dxfId="110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9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33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'J08'!AU4-AU4</f>
        <v>0</v>
      </c>
      <c r="AW4" s="9" t="str">
        <f>IF(AU4&gt;'J08'!AU4,'J08'!$AW$13,IF(AU4='J08'!AU4,'J08'!$AV$13,IF(AU4&lt;'J08'!AU4,'J08'!$AU$13)))</f>
        <v>u</v>
      </c>
      <c r="AX4" s="10">
        <f>RANK(BI4,$BI$4:$BI$12)</f>
        <v>1</v>
      </c>
      <c r="AY4" s="11">
        <f>SUMPRODUCT(($B$4:$H$7=AN4)*($BN$4:$BN$7))+SUMPRODUCT(($K$4:$Q$7=AN4)*($BO$4:$BO$7))+'J08'!AY4</f>
        <v>0</v>
      </c>
      <c r="AZ4" s="15">
        <f>SUMPRODUCT(($B$4:$H$7=AN4)*($BP$4:$BP$7))+SUMPRODUCT(($K$4:$Q$7=AN4)*($BQ$4:$BQ$7))+'J08'!AZ4</f>
        <v>0</v>
      </c>
      <c r="BA4" s="15">
        <f>SUMPRODUCT(($B$4:$H$7=AN4)*($BR$4:$BR$7))+SUMPRODUCT(($K$4:$Q$7=AN4)*($BS$4:$BS$7))+'J08'!BA4</f>
        <v>0</v>
      </c>
      <c r="BB4" s="15">
        <f>SUMPRODUCT(($B$4:$H$7=AN4)*($BT$4:$BT$7))+SUMPRODUCT(($K$4:$Q$7=AN4)*($BU$4:$BU$7))+'J08'!BB4</f>
        <v>0</v>
      </c>
      <c r="BC4" s="15">
        <f>SUMPRODUCT(($B$4:$H$7=AN4)*($BV$4:$BV$7))+SUMPRODUCT(($K$4:$Q$7=AN4)*($BW$4:$BW$7))+'J08'!BC4</f>
        <v>0</v>
      </c>
      <c r="BD4" s="15">
        <f>SUMPRODUCT(($B$4:$H$7=AN4)*($BX$4:$BX$7))+SUMPRODUCT(($K$4:$Q$7=AN4)*($BY$4:$BY$7))+'J08'!BD4</f>
        <v>0</v>
      </c>
      <c r="BE4" s="15">
        <f>SUMPRODUCT(($B$4:$H$7=AN4)*($BZ$4:$BZ$7))+SUMPRODUCT(($K$4:$Q$7=AN4)*($CA$4:$CA$7))+'J08'!BE4</f>
        <v>0</v>
      </c>
      <c r="BF4" s="15">
        <f>BD4-BE4</f>
        <v>0</v>
      </c>
      <c r="BG4" s="15">
        <f>SUMPRODUCT(($B$4:$H$7=AN4)*($BJ$4:$BJ$7))+SUMPRODUCT(($K$4:$Q$7=AN4)*($BK$4:$BK$7))+'J08'!BG4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'J08'!AU5-AU5</f>
        <v>0</v>
      </c>
      <c r="AW5" s="9" t="str">
        <f>IF(AU5&gt;'J08'!AU5,'J08'!$AW$13,IF(AU5='J08'!AU5,'J08'!$AV$13,IF(AU5&lt;'J08'!AU5,'J08'!$AU$13)))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SUMPRODUCT(($B$4:$H$7=AN5)*($BN$4:$BN$7))+SUMPRODUCT(($K$4:$Q$7=AN5)*($BO$4:$BO$7))+'J08'!AY5</f>
        <v>0</v>
      </c>
      <c r="AZ5" s="15">
        <f>SUMPRODUCT(($B$4:$H$7=AN5)*($BP$4:$BP$7))+SUMPRODUCT(($K$4:$Q$7=AN5)*($BQ$4:$BQ$7))+'J08'!AZ5</f>
        <v>0</v>
      </c>
      <c r="BA5" s="15">
        <f>SUMPRODUCT(($B$4:$H$7=AN5)*($BR$4:$BR$7))+SUMPRODUCT(($K$4:$Q$7=AN5)*($BS$4:$BS$7))+'J08'!BA5</f>
        <v>0</v>
      </c>
      <c r="BB5" s="15">
        <f>SUMPRODUCT(($B$4:$H$7=AN5)*($BT$4:$BT$7))+SUMPRODUCT(($K$4:$Q$7=AN5)*($BU$4:$BU$7))+'J08'!BB5</f>
        <v>0</v>
      </c>
      <c r="BC5" s="15">
        <f>SUMPRODUCT(($B$4:$H$7=AN5)*($BV$4:$BV$7))+SUMPRODUCT(($K$4:$Q$7=AN5)*($BW$4:$BW$7))+'J08'!BC5</f>
        <v>0</v>
      </c>
      <c r="BD5" s="15">
        <f>SUMPRODUCT(($B$4:$H$7=AN5)*($BX$4:$BX$7))+SUMPRODUCT(($K$4:$Q$7=AN5)*($BY$4:$BY$7))+'J08'!BD5</f>
        <v>0</v>
      </c>
      <c r="BE5" s="15">
        <f>SUMPRODUCT(($B$4:$H$7=AN5)*($BZ$4:$BZ$7))+SUMPRODUCT(($K$4:$Q$7=AN5)*($CA$4:$CA$7))+'J08'!BE5</f>
        <v>0</v>
      </c>
      <c r="BF5" s="15">
        <f t="shared" ref="BF5:BF12" si="15">BD5-BE5</f>
        <v>0</v>
      </c>
      <c r="BG5" s="15">
        <f>SUMPRODUCT(($B$4:$H$7=AN5)*($BJ$4:$BJ$7))+SUMPRODUCT(($K$4:$Q$7=AN5)*($BK$4:$BK$7))+'J08'!BG5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'J08'!AU6-AU6</f>
        <v>0</v>
      </c>
      <c r="AW6" s="9" t="str">
        <f>IF(AU6&gt;'J08'!AU6,'J08'!$AW$13,IF(AU6='J08'!AU6,'J08'!$AV$13,IF(AU6&lt;'J08'!AU6,'J08'!$AU$13)))</f>
        <v>u</v>
      </c>
      <c r="AX6" s="10">
        <f t="shared" si="14"/>
        <v>3</v>
      </c>
      <c r="AY6" s="11">
        <f>SUMPRODUCT(($B$4:$H$7=AN6)*($BN$4:$BN$7))+SUMPRODUCT(($K$4:$Q$7=AN6)*($BO$4:$BO$7))+'J08'!AY6</f>
        <v>0</v>
      </c>
      <c r="AZ6" s="15">
        <f>SUMPRODUCT(($B$4:$H$7=AN6)*($BP$4:$BP$7))+SUMPRODUCT(($K$4:$Q$7=AN6)*($BQ$4:$BQ$7))+'J08'!AZ6</f>
        <v>0</v>
      </c>
      <c r="BA6" s="15">
        <f>SUMPRODUCT(($B$4:$H$7=AN6)*($BR$4:$BR$7))+SUMPRODUCT(($K$4:$Q$7=AN6)*($BS$4:$BS$7))+'J08'!BA6</f>
        <v>0</v>
      </c>
      <c r="BB6" s="15">
        <f>SUMPRODUCT(($B$4:$H$7=AN6)*($BT$4:$BT$7))+SUMPRODUCT(($K$4:$Q$7=AN6)*($BU$4:$BU$7))+'J08'!BB6</f>
        <v>0</v>
      </c>
      <c r="BC6" s="15">
        <f>SUMPRODUCT(($B$4:$H$7=AN6)*($BV$4:$BV$7))+SUMPRODUCT(($K$4:$Q$7=AN6)*($BW$4:$BW$7))+'J08'!BC6</f>
        <v>0</v>
      </c>
      <c r="BD6" s="15">
        <f>SUMPRODUCT(($B$4:$H$7=AN6)*($BX$4:$BX$7))+SUMPRODUCT(($K$4:$Q$7=AN6)*($BY$4:$BY$7))+'J08'!BD6</f>
        <v>0</v>
      </c>
      <c r="BE6" s="15">
        <f>SUMPRODUCT(($B$4:$H$7=AN6)*($BZ$4:$BZ$7))+SUMPRODUCT(($K$4:$Q$7=AN6)*($CA$4:$CA$7))+'J08'!BE6</f>
        <v>0</v>
      </c>
      <c r="BF6" s="15">
        <f t="shared" si="15"/>
        <v>0</v>
      </c>
      <c r="BG6" s="15">
        <f>SUMPRODUCT(($B$4:$H$7=AN6)*($BJ$4:$BJ$7))+SUMPRODUCT(($K$4:$Q$7=AN6)*($BK$4:$BK$7))+'J08'!BG6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'J08'!AU7-AU7</f>
        <v>0</v>
      </c>
      <c r="AW7" s="9" t="str">
        <f>IF(AU7&gt;'J08'!AU7,'J08'!$AW$13,IF(AU7='J08'!AU7,'J08'!$AV$13,IF(AU7&lt;'J08'!AU7,'J08'!$AU$13)))</f>
        <v>u</v>
      </c>
      <c r="AX7" s="10">
        <f t="shared" si="14"/>
        <v>4</v>
      </c>
      <c r="AY7" s="11">
        <f>SUMPRODUCT(($B$4:$H$7=AN7)*($BN$4:$BN$7))+SUMPRODUCT(($K$4:$Q$7=AN7)*($BO$4:$BO$7))+'J08'!AY7</f>
        <v>0</v>
      </c>
      <c r="AZ7" s="15">
        <f>SUMPRODUCT(($B$4:$H$7=AN7)*($BP$4:$BP$7))+SUMPRODUCT(($K$4:$Q$7=AN7)*($BQ$4:$BQ$7))+'J08'!AZ7</f>
        <v>0</v>
      </c>
      <c r="BA7" s="15">
        <f>SUMPRODUCT(($B$4:$H$7=AN7)*($BR$4:$BR$7))+SUMPRODUCT(($K$4:$Q$7=AN7)*($BS$4:$BS$7))+'J08'!BA7</f>
        <v>0</v>
      </c>
      <c r="BB7" s="15">
        <f>SUMPRODUCT(($B$4:$H$7=AN7)*($BT$4:$BT$7))+SUMPRODUCT(($K$4:$Q$7=AN7)*($BU$4:$BU$7))+'J08'!BB7</f>
        <v>0</v>
      </c>
      <c r="BC7" s="15">
        <f>SUMPRODUCT(($B$4:$H$7=AN7)*($BV$4:$BV$7))+SUMPRODUCT(($K$4:$Q$7=AN7)*($BW$4:$BW$7))+'J08'!BC7</f>
        <v>0</v>
      </c>
      <c r="BD7" s="15">
        <f>SUMPRODUCT(($B$4:$H$7=AN7)*($BX$4:$BX$7))+SUMPRODUCT(($K$4:$Q$7=AN7)*($BY$4:$BY$7))+'J08'!BD7</f>
        <v>0</v>
      </c>
      <c r="BE7" s="15">
        <f>SUMPRODUCT(($B$4:$H$7=AN7)*($BZ$4:$BZ$7))+SUMPRODUCT(($K$4:$Q$7=AN7)*($CA$4:$CA$7))+'J08'!BE7</f>
        <v>0</v>
      </c>
      <c r="BF7" s="15">
        <f t="shared" si="15"/>
        <v>0</v>
      </c>
      <c r="BG7" s="15">
        <f>SUMPRODUCT(($B$4:$H$7=AN7)*($BJ$4:$BJ$7))+SUMPRODUCT(($K$4:$Q$7=AN7)*($BK$4:$BK$7))+'J08'!BG7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'J08'!AU8-AU8</f>
        <v>0</v>
      </c>
      <c r="AW8" s="9" t="str">
        <f>IF(AU8&gt;'J08'!AU8,'J08'!$AW$13,IF(AU8='J08'!AU8,'J08'!$AV$13,IF(AU8&lt;'J08'!AU8,'J08'!$AU$13)))</f>
        <v>u</v>
      </c>
      <c r="AX8" s="10">
        <f t="shared" si="14"/>
        <v>5</v>
      </c>
      <c r="AY8" s="11">
        <f>SUMPRODUCT(($B$4:$H$7=AN8)*($BN$4:$BN$7))+SUMPRODUCT(($K$4:$Q$7=AN8)*($BO$4:$BO$7))+'J08'!AY8</f>
        <v>0</v>
      </c>
      <c r="AZ8" s="15">
        <f>SUMPRODUCT(($B$4:$H$7=AN8)*($BP$4:$BP$7))+SUMPRODUCT(($K$4:$Q$7=AN8)*($BQ$4:$BQ$7))+'J08'!AZ8</f>
        <v>0</v>
      </c>
      <c r="BA8" s="15">
        <f>SUMPRODUCT(($B$4:$H$7=AN8)*($BR$4:$BR$7))+SUMPRODUCT(($K$4:$Q$7=AN8)*($BS$4:$BS$7))+'J08'!BA8</f>
        <v>0</v>
      </c>
      <c r="BB8" s="15">
        <f>SUMPRODUCT(($B$4:$H$7=AN8)*($BT$4:$BT$7))+SUMPRODUCT(($K$4:$Q$7=AN8)*($BU$4:$BU$7))+'J08'!BB8</f>
        <v>0</v>
      </c>
      <c r="BC8" s="15">
        <f>SUMPRODUCT(($B$4:$H$7=AN8)*($BV$4:$BV$7))+SUMPRODUCT(($K$4:$Q$7=AN8)*($BW$4:$BW$7))+'J08'!BC8</f>
        <v>0</v>
      </c>
      <c r="BD8" s="15">
        <f>SUMPRODUCT(($B$4:$H$7=AN8)*($BX$4:$BX$7))+SUMPRODUCT(($K$4:$Q$7=AN8)*($BY$4:$BY$7))+'J08'!BD8</f>
        <v>0</v>
      </c>
      <c r="BE8" s="15">
        <f>SUMPRODUCT(($B$4:$H$7=AN8)*($BZ$4:$BZ$7))+SUMPRODUCT(($K$4:$Q$7=AN8)*($CA$4:$CA$7))+'J08'!BE8</f>
        <v>0</v>
      </c>
      <c r="BF8" s="15">
        <f t="shared" si="15"/>
        <v>0</v>
      </c>
      <c r="BG8" s="15">
        <f>SUMPRODUCT(($B$4:$H$7=AN8)*($BJ$4:$BJ$7))+SUMPRODUCT(($K$4:$Q$7=AN8)*($BK$4:$BK$7))+'J08'!BG8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'J08'!AU9-AU9</f>
        <v>0</v>
      </c>
      <c r="AW9" s="9" t="str">
        <f>IF(AU9&gt;'J08'!AU9,'J08'!$AW$13,IF(AU9='J08'!AU9,'J08'!$AV$13,IF(AU9&lt;'J08'!AU9,'J08'!$AU$13)))</f>
        <v>u</v>
      </c>
      <c r="AX9" s="10">
        <f t="shared" si="14"/>
        <v>6</v>
      </c>
      <c r="AY9" s="11">
        <f>SUMPRODUCT(($B$4:$H$7=AN9)*($BN$4:$BN$7))+SUMPRODUCT(($K$4:$Q$7=AN9)*($BO$4:$BO$7))+'J08'!AY9</f>
        <v>0</v>
      </c>
      <c r="AZ9" s="15">
        <f>SUMPRODUCT(($B$4:$H$7=AN9)*($BP$4:$BP$7))+SUMPRODUCT(($K$4:$Q$7=AN9)*($BQ$4:$BQ$7))+'J08'!AZ9</f>
        <v>0</v>
      </c>
      <c r="BA9" s="15">
        <f>SUMPRODUCT(($B$4:$H$7=AN9)*($BR$4:$BR$7))+SUMPRODUCT(($K$4:$Q$7=AN9)*($BS$4:$BS$7))+'J08'!BA9</f>
        <v>0</v>
      </c>
      <c r="BB9" s="15">
        <f>SUMPRODUCT(($B$4:$H$7=AN9)*($BT$4:$BT$7))+SUMPRODUCT(($K$4:$Q$7=AN9)*($BU$4:$BU$7))+'J08'!BB9</f>
        <v>0</v>
      </c>
      <c r="BC9" s="15">
        <f>SUMPRODUCT(($B$4:$H$7=AN9)*($BV$4:$BV$7))+SUMPRODUCT(($K$4:$Q$7=AN9)*($BW$4:$BW$7))+'J08'!BC9</f>
        <v>0</v>
      </c>
      <c r="BD9" s="15">
        <f>SUMPRODUCT(($B$4:$H$7=AN9)*($BX$4:$BX$7))+SUMPRODUCT(($K$4:$Q$7=AN9)*($BY$4:$BY$7))+'J08'!BD9</f>
        <v>0</v>
      </c>
      <c r="BE9" s="15">
        <f>SUMPRODUCT(($B$4:$H$7=AN9)*($BZ$4:$BZ$7))+SUMPRODUCT(($K$4:$Q$7=AN9)*($CA$4:$CA$7))+'J08'!BE9</f>
        <v>0</v>
      </c>
      <c r="BF9" s="15">
        <f t="shared" si="15"/>
        <v>0</v>
      </c>
      <c r="BG9" s="15">
        <f>SUMPRODUCT(($B$4:$H$7=AN9)*($BJ$4:$BJ$7))+SUMPRODUCT(($K$4:$Q$7=AN9)*($BK$4:$BK$7))+'J08'!BG9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'J08'!AU10-AU10</f>
        <v>0</v>
      </c>
      <c r="AW10" s="9" t="str">
        <f>IF(AU10&gt;'J08'!AU10,'J08'!$AW$13,IF(AU10='J08'!AU10,'J08'!$AV$13,IF(AU10&lt;'J08'!AU10,'J08'!$AU$13)))</f>
        <v>u</v>
      </c>
      <c r="AX10" s="10">
        <f t="shared" si="14"/>
        <v>7</v>
      </c>
      <c r="AY10" s="11">
        <f>SUMPRODUCT(($B$4:$H$7=AN10)*($BN$4:$BN$7))+SUMPRODUCT(($K$4:$Q$7=AN10)*($BO$4:$BO$7))+'J08'!AY10</f>
        <v>0</v>
      </c>
      <c r="AZ10" s="15">
        <f>SUMPRODUCT(($B$4:$H$7=AN10)*($BP$4:$BP$7))+SUMPRODUCT(($K$4:$Q$7=AN10)*($BQ$4:$BQ$7))+'J08'!AZ10</f>
        <v>0</v>
      </c>
      <c r="BA10" s="15">
        <f>SUMPRODUCT(($B$4:$H$7=AN10)*($BR$4:$BR$7))+SUMPRODUCT(($K$4:$Q$7=AN10)*($BS$4:$BS$7))+'J08'!BA10</f>
        <v>0</v>
      </c>
      <c r="BB10" s="15">
        <f>SUMPRODUCT(($B$4:$H$7=AN10)*($BT$4:$BT$7))+SUMPRODUCT(($K$4:$Q$7=AN10)*($BU$4:$BU$7))+'J08'!BB10</f>
        <v>0</v>
      </c>
      <c r="BC10" s="15">
        <f>SUMPRODUCT(($B$4:$H$7=AN10)*($BV$4:$BV$7))+SUMPRODUCT(($K$4:$Q$7=AN10)*($BW$4:$BW$7))+'J08'!BC10</f>
        <v>0</v>
      </c>
      <c r="BD10" s="15">
        <f>SUMPRODUCT(($B$4:$H$7=AN10)*($BX$4:$BX$7))+SUMPRODUCT(($K$4:$Q$7=AN10)*($BY$4:$BY$7))+'J08'!BD10</f>
        <v>0</v>
      </c>
      <c r="BE10" s="15">
        <f>SUMPRODUCT(($B$4:$H$7=AN10)*($BZ$4:$BZ$7))+SUMPRODUCT(($K$4:$Q$7=AN10)*($CA$4:$CA$7))+'J08'!BE10</f>
        <v>0</v>
      </c>
      <c r="BF10" s="15">
        <f t="shared" si="15"/>
        <v>0</v>
      </c>
      <c r="BG10" s="15">
        <f>SUMPRODUCT(($B$4:$H$7=AN10)*($BJ$4:$BJ$7))+SUMPRODUCT(($K$4:$Q$7=AN10)*($BK$4:$BK$7))+'J08'!BG10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'J08'!AU11-AU11</f>
        <v>0</v>
      </c>
      <c r="AW11" s="9" t="str">
        <f>IF(AU11&gt;'J08'!AU11,'J08'!$AW$13,IF(AU11='J08'!AU11,'J08'!$AV$13,IF(AU11&lt;'J08'!AU11,'J08'!$AU$13)))</f>
        <v>u</v>
      </c>
      <c r="AX11" s="10">
        <f t="shared" si="14"/>
        <v>8</v>
      </c>
      <c r="AY11" s="11">
        <f>SUMPRODUCT(($B$4:$H$7=AN11)*($BN$4:$BN$7))+SUMPRODUCT(($K$4:$Q$7=AN11)*($BO$4:$BO$7))+'J08'!AY11</f>
        <v>0</v>
      </c>
      <c r="AZ11" s="15">
        <f>SUMPRODUCT(($B$4:$H$7=AN11)*($BP$4:$BP$7))+SUMPRODUCT(($K$4:$Q$7=AN11)*($BQ$4:$BQ$7))+'J08'!AZ11</f>
        <v>0</v>
      </c>
      <c r="BA11" s="15">
        <f>SUMPRODUCT(($B$4:$H$7=AN11)*($BR$4:$BR$7))+SUMPRODUCT(($K$4:$Q$7=AN11)*($BS$4:$BS$7))+'J08'!BA11</f>
        <v>0</v>
      </c>
      <c r="BB11" s="15">
        <f>SUMPRODUCT(($B$4:$H$7=AN11)*($BT$4:$BT$7))+SUMPRODUCT(($K$4:$Q$7=AN11)*($BU$4:$BU$7))+'J08'!BB11</f>
        <v>0</v>
      </c>
      <c r="BC11" s="15">
        <f>SUMPRODUCT(($B$4:$H$7=AN11)*($BV$4:$BV$7))+SUMPRODUCT(($K$4:$Q$7=AN11)*($BW$4:$BW$7))+'J08'!BC11</f>
        <v>0</v>
      </c>
      <c r="BD11" s="15">
        <f>SUMPRODUCT(($B$4:$H$7=AN11)*($BX$4:$BX$7))+SUMPRODUCT(($K$4:$Q$7=AN11)*($BY$4:$BY$7))+'J08'!BD11</f>
        <v>0</v>
      </c>
      <c r="BE11" s="15">
        <f>SUMPRODUCT(($B$4:$H$7=AN11)*($BZ$4:$BZ$7))+SUMPRODUCT(($K$4:$Q$7=AN11)*($CA$4:$CA$7))+'J08'!BE11</f>
        <v>0</v>
      </c>
      <c r="BF11" s="15">
        <f t="shared" si="15"/>
        <v>0</v>
      </c>
      <c r="BG11" s="15">
        <f>SUMPRODUCT(($B$4:$H$7=AN11)*($BJ$4:$BJ$7))+SUMPRODUCT(($K$4:$Q$7=AN11)*($BK$4:$BK$7))+'J08'!BG11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'J08'!AU12-AU12</f>
        <v>0</v>
      </c>
      <c r="AW12" s="9" t="str">
        <f>IF(AU12&gt;'J08'!AU12,'J08'!$AW$13,IF(AU12='J08'!AU12,'J08'!$AV$13,IF(AU12&lt;'J08'!AU12,'J08'!$AU$13)))</f>
        <v>u</v>
      </c>
      <c r="AX12" s="10">
        <f t="shared" si="14"/>
        <v>9</v>
      </c>
      <c r="AY12" s="11">
        <f>SUMPRODUCT(($B$4:$H$7=AN12)*($BN$4:$BN$7))+SUMPRODUCT(($K$4:$Q$7=AN12)*($BO$4:$BO$7))+'J08'!AY12</f>
        <v>0</v>
      </c>
      <c r="AZ12" s="15">
        <f>SUMPRODUCT(($B$4:$H$7=AN12)*($BP$4:$BP$7))+SUMPRODUCT(($K$4:$Q$7=AN12)*($BQ$4:$BQ$7))+'J08'!AZ12</f>
        <v>0</v>
      </c>
      <c r="BA12" s="15">
        <f>SUMPRODUCT(($B$4:$H$7=AN12)*($BR$4:$BR$7))+SUMPRODUCT(($K$4:$Q$7=AN12)*($BS$4:$BS$7))+'J08'!BA12</f>
        <v>0</v>
      </c>
      <c r="BB12" s="15">
        <f>SUMPRODUCT(($B$4:$H$7=AN12)*($BT$4:$BT$7))+SUMPRODUCT(($K$4:$Q$7=AN12)*($BU$4:$BU$7))+'J08'!BB12</f>
        <v>0</v>
      </c>
      <c r="BC12" s="15">
        <f>SUMPRODUCT(($B$4:$H$7=AN12)*($BV$4:$BV$7))+SUMPRODUCT(($K$4:$Q$7=AN12)*($BW$4:$BW$7))+'J08'!BC12</f>
        <v>0</v>
      </c>
      <c r="BD12" s="15">
        <f>SUMPRODUCT(($B$4:$H$7=AN12)*($BX$4:$BX$7))+SUMPRODUCT(($K$4:$Q$7=AN12)*($BY$4:$BY$7))+'J08'!BD12</f>
        <v>0</v>
      </c>
      <c r="BE12" s="15">
        <f>SUMPRODUCT(($B$4:$H$7=AN12)*($BZ$4:$BZ$7))+SUMPRODUCT(($K$4:$Q$7=AN12)*($CA$4:$CA$7))+'J08'!BE12</f>
        <v>0</v>
      </c>
      <c r="BF12" s="15">
        <f t="shared" si="15"/>
        <v>0</v>
      </c>
      <c r="BG12" s="15">
        <f>SUMPRODUCT(($B$4:$H$7=AN12)*($BJ$4:$BJ$7))+SUMPRODUCT(($K$4:$Q$7=AN12)*($BK$4:$BK$7))+'J08'!BG12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Z14+'J08'!AC14:AE15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09" priority="11" operator="lessThan">
      <formula>0</formula>
    </cfRule>
  </conditionalFormatting>
  <conditionalFormatting sqref="Z4:Z12">
    <cfRule type="cellIs" dxfId="108" priority="8" operator="equal">
      <formula>0</formula>
    </cfRule>
    <cfRule type="cellIs" dxfId="107" priority="9" operator="greaterThan">
      <formula>0</formula>
    </cfRule>
    <cfRule type="cellIs" dxfId="106" priority="10" operator="lessThan">
      <formula>0</formula>
    </cfRule>
  </conditionalFormatting>
  <conditionalFormatting sqref="BF4:BF12">
    <cfRule type="cellIs" dxfId="105" priority="7" operator="lessThan">
      <formula>0</formula>
    </cfRule>
  </conditionalFormatting>
  <conditionalFormatting sqref="AV4:AV12">
    <cfRule type="cellIs" dxfId="104" priority="4" operator="equal">
      <formula>0</formula>
    </cfRule>
    <cfRule type="cellIs" dxfId="103" priority="5" operator="greaterThan">
      <formula>0</formula>
    </cfRule>
    <cfRule type="cellIs" dxfId="102" priority="6" operator="lessThan">
      <formula>0</formula>
    </cfRule>
  </conditionalFormatting>
  <conditionalFormatting sqref="AA4:AA12">
    <cfRule type="cellIs" dxfId="101" priority="1" operator="equal">
      <formula>"q"</formula>
    </cfRule>
    <cfRule type="cellIs" dxfId="100" priority="2" operator="equal">
      <formula>"u"</formula>
    </cfRule>
    <cfRule type="cellIs" dxfId="99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34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'J09'!AU4-AU4</f>
        <v>0</v>
      </c>
      <c r="AW4" s="9" t="str">
        <f>IF(AU4&gt;'J09'!AU4,'J09'!$AW$13,IF(AU4='J09'!AU4,'J09'!$AV$13,IF(AU4&lt;'J09'!AU4,'J09'!$AU$13)))</f>
        <v>u</v>
      </c>
      <c r="AX4" s="10">
        <f>RANK(BI4,$BI$4:$BI$12)</f>
        <v>1</v>
      </c>
      <c r="AY4" s="11">
        <f>SUMPRODUCT(($B$4:$H$7=AN4)*($BN$4:$BN$7))+SUMPRODUCT(($K$4:$Q$7=AN4)*($BO$4:$BO$7))+'J09'!AY4</f>
        <v>0</v>
      </c>
      <c r="AZ4" s="15">
        <f>SUMPRODUCT(($B$4:$H$7=AN4)*($BP$4:$BP$7))+SUMPRODUCT(($K$4:$Q$7=AN4)*($BQ$4:$BQ$7))+'J09'!AZ4</f>
        <v>0</v>
      </c>
      <c r="BA4" s="15">
        <f>SUMPRODUCT(($B$4:$H$7=AN4)*($BR$4:$BR$7))+SUMPRODUCT(($K$4:$Q$7=AN4)*($BS$4:$BS$7))+'J09'!BA4</f>
        <v>0</v>
      </c>
      <c r="BB4" s="15">
        <f>SUMPRODUCT(($B$4:$H$7=AN4)*($BT$4:$BT$7))+SUMPRODUCT(($K$4:$Q$7=AN4)*($BU$4:$BU$7))+'J09'!BB4</f>
        <v>0</v>
      </c>
      <c r="BC4" s="15">
        <f>SUMPRODUCT(($B$4:$H$7=AN4)*($BV$4:$BV$7))+SUMPRODUCT(($K$4:$Q$7=AN4)*($BW$4:$BW$7))+'J09'!BC4</f>
        <v>0</v>
      </c>
      <c r="BD4" s="15">
        <f>SUMPRODUCT(($B$4:$H$7=AN4)*($BX$4:$BX$7))+SUMPRODUCT(($K$4:$Q$7=AN4)*($BY$4:$BY$7))+'J09'!BD4</f>
        <v>0</v>
      </c>
      <c r="BE4" s="15">
        <f>SUMPRODUCT(($B$4:$H$7=AN4)*($BZ$4:$BZ$7))+SUMPRODUCT(($K$4:$Q$7=AN4)*($CA$4:$CA$7))+'J09'!BE4</f>
        <v>0</v>
      </c>
      <c r="BF4" s="15">
        <f>BD4-BE4</f>
        <v>0</v>
      </c>
      <c r="BG4" s="15">
        <f>SUMPRODUCT(($B$4:$H$7=AN4)*($BJ$4:$BJ$7))+SUMPRODUCT(($K$4:$Q$7=AN4)*($BK$4:$BK$7))+'J09'!BG4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'J09'!AU5-AU5</f>
        <v>0</v>
      </c>
      <c r="AW5" s="9" t="str">
        <f>IF(AU5&gt;'J09'!AU5,'J09'!$AW$13,IF(AU5='J09'!AU5,'J09'!$AV$13,IF(AU5&lt;'J09'!AU5,'J09'!$AU$13)))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SUMPRODUCT(($B$4:$H$7=AN5)*($BN$4:$BN$7))+SUMPRODUCT(($K$4:$Q$7=AN5)*($BO$4:$BO$7))+'J09'!AY5</f>
        <v>0</v>
      </c>
      <c r="AZ5" s="15">
        <f>SUMPRODUCT(($B$4:$H$7=AN5)*($BP$4:$BP$7))+SUMPRODUCT(($K$4:$Q$7=AN5)*($BQ$4:$BQ$7))+'J09'!AZ5</f>
        <v>0</v>
      </c>
      <c r="BA5" s="15">
        <f>SUMPRODUCT(($B$4:$H$7=AN5)*($BR$4:$BR$7))+SUMPRODUCT(($K$4:$Q$7=AN5)*($BS$4:$BS$7))+'J09'!BA5</f>
        <v>0</v>
      </c>
      <c r="BB5" s="15">
        <f>SUMPRODUCT(($B$4:$H$7=AN5)*($BT$4:$BT$7))+SUMPRODUCT(($K$4:$Q$7=AN5)*($BU$4:$BU$7))+'J09'!BB5</f>
        <v>0</v>
      </c>
      <c r="BC5" s="15">
        <f>SUMPRODUCT(($B$4:$H$7=AN5)*($BV$4:$BV$7))+SUMPRODUCT(($K$4:$Q$7=AN5)*($BW$4:$BW$7))+'J09'!BC5</f>
        <v>0</v>
      </c>
      <c r="BD5" s="15">
        <f>SUMPRODUCT(($B$4:$H$7=AN5)*($BX$4:$BX$7))+SUMPRODUCT(($K$4:$Q$7=AN5)*($BY$4:$BY$7))+'J09'!BD5</f>
        <v>0</v>
      </c>
      <c r="BE5" s="15">
        <f>SUMPRODUCT(($B$4:$H$7=AN5)*($BZ$4:$BZ$7))+SUMPRODUCT(($K$4:$Q$7=AN5)*($CA$4:$CA$7))+'J09'!BE5</f>
        <v>0</v>
      </c>
      <c r="BF5" s="15">
        <f t="shared" ref="BF5:BF12" si="15">BD5-BE5</f>
        <v>0</v>
      </c>
      <c r="BG5" s="15">
        <f>SUMPRODUCT(($B$4:$H$7=AN5)*($BJ$4:$BJ$7))+SUMPRODUCT(($K$4:$Q$7=AN5)*($BK$4:$BK$7))+'J09'!BG5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'J09'!AU6-AU6</f>
        <v>0</v>
      </c>
      <c r="AW6" s="9" t="str">
        <f>IF(AU6&gt;'J09'!AU6,'J09'!$AW$13,IF(AU6='J09'!AU6,'J09'!$AV$13,IF(AU6&lt;'J09'!AU6,'J09'!$AU$13)))</f>
        <v>u</v>
      </c>
      <c r="AX6" s="10">
        <f t="shared" si="14"/>
        <v>3</v>
      </c>
      <c r="AY6" s="11">
        <f>SUMPRODUCT(($B$4:$H$7=AN6)*($BN$4:$BN$7))+SUMPRODUCT(($K$4:$Q$7=AN6)*($BO$4:$BO$7))+'J09'!AY6</f>
        <v>0</v>
      </c>
      <c r="AZ6" s="15">
        <f>SUMPRODUCT(($B$4:$H$7=AN6)*($BP$4:$BP$7))+SUMPRODUCT(($K$4:$Q$7=AN6)*($BQ$4:$BQ$7))+'J09'!AZ6</f>
        <v>0</v>
      </c>
      <c r="BA6" s="15">
        <f>SUMPRODUCT(($B$4:$H$7=AN6)*($BR$4:$BR$7))+SUMPRODUCT(($K$4:$Q$7=AN6)*($BS$4:$BS$7))+'J09'!BA6</f>
        <v>0</v>
      </c>
      <c r="BB6" s="15">
        <f>SUMPRODUCT(($B$4:$H$7=AN6)*($BT$4:$BT$7))+SUMPRODUCT(($K$4:$Q$7=AN6)*($BU$4:$BU$7))+'J09'!BB6</f>
        <v>0</v>
      </c>
      <c r="BC6" s="15">
        <f>SUMPRODUCT(($B$4:$H$7=AN6)*($BV$4:$BV$7))+SUMPRODUCT(($K$4:$Q$7=AN6)*($BW$4:$BW$7))+'J09'!BC6</f>
        <v>0</v>
      </c>
      <c r="BD6" s="15">
        <f>SUMPRODUCT(($B$4:$H$7=AN6)*($BX$4:$BX$7))+SUMPRODUCT(($K$4:$Q$7=AN6)*($BY$4:$BY$7))+'J09'!BD6</f>
        <v>0</v>
      </c>
      <c r="BE6" s="15">
        <f>SUMPRODUCT(($B$4:$H$7=AN6)*($BZ$4:$BZ$7))+SUMPRODUCT(($K$4:$Q$7=AN6)*($CA$4:$CA$7))+'J09'!BE6</f>
        <v>0</v>
      </c>
      <c r="BF6" s="15">
        <f t="shared" si="15"/>
        <v>0</v>
      </c>
      <c r="BG6" s="15">
        <f>SUMPRODUCT(($B$4:$H$7=AN6)*($BJ$4:$BJ$7))+SUMPRODUCT(($K$4:$Q$7=AN6)*($BK$4:$BK$7))+'J09'!BG6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'J09'!AU7-AU7</f>
        <v>0</v>
      </c>
      <c r="AW7" s="9" t="str">
        <f>IF(AU7&gt;'J09'!AU7,'J09'!$AW$13,IF(AU7='J09'!AU7,'J09'!$AV$13,IF(AU7&lt;'J09'!AU7,'J09'!$AU$13)))</f>
        <v>u</v>
      </c>
      <c r="AX7" s="10">
        <f t="shared" si="14"/>
        <v>4</v>
      </c>
      <c r="AY7" s="11">
        <f>SUMPRODUCT(($B$4:$H$7=AN7)*($BN$4:$BN$7))+SUMPRODUCT(($K$4:$Q$7=AN7)*($BO$4:$BO$7))+'J09'!AY7</f>
        <v>0</v>
      </c>
      <c r="AZ7" s="15">
        <f>SUMPRODUCT(($B$4:$H$7=AN7)*($BP$4:$BP$7))+SUMPRODUCT(($K$4:$Q$7=AN7)*($BQ$4:$BQ$7))+'J09'!AZ7</f>
        <v>0</v>
      </c>
      <c r="BA7" s="15">
        <f>SUMPRODUCT(($B$4:$H$7=AN7)*($BR$4:$BR$7))+SUMPRODUCT(($K$4:$Q$7=AN7)*($BS$4:$BS$7))+'J09'!BA7</f>
        <v>0</v>
      </c>
      <c r="BB7" s="15">
        <f>SUMPRODUCT(($B$4:$H$7=AN7)*($BT$4:$BT$7))+SUMPRODUCT(($K$4:$Q$7=AN7)*($BU$4:$BU$7))+'J09'!BB7</f>
        <v>0</v>
      </c>
      <c r="BC7" s="15">
        <f>SUMPRODUCT(($B$4:$H$7=AN7)*($BV$4:$BV$7))+SUMPRODUCT(($K$4:$Q$7=AN7)*($BW$4:$BW$7))+'J09'!BC7</f>
        <v>0</v>
      </c>
      <c r="BD7" s="15">
        <f>SUMPRODUCT(($B$4:$H$7=AN7)*($BX$4:$BX$7))+SUMPRODUCT(($K$4:$Q$7=AN7)*($BY$4:$BY$7))+'J09'!BD7</f>
        <v>0</v>
      </c>
      <c r="BE7" s="15">
        <f>SUMPRODUCT(($B$4:$H$7=AN7)*($BZ$4:$BZ$7))+SUMPRODUCT(($K$4:$Q$7=AN7)*($CA$4:$CA$7))+'J09'!BE7</f>
        <v>0</v>
      </c>
      <c r="BF7" s="15">
        <f t="shared" si="15"/>
        <v>0</v>
      </c>
      <c r="BG7" s="15">
        <f>SUMPRODUCT(($B$4:$H$7=AN7)*($BJ$4:$BJ$7))+SUMPRODUCT(($K$4:$Q$7=AN7)*($BK$4:$BK$7))+'J09'!BG7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'J09'!AU8-AU8</f>
        <v>0</v>
      </c>
      <c r="AW8" s="9" t="str">
        <f>IF(AU8&gt;'J09'!AU8,'J09'!$AW$13,IF(AU8='J09'!AU8,'J09'!$AV$13,IF(AU8&lt;'J09'!AU8,'J09'!$AU$13)))</f>
        <v>u</v>
      </c>
      <c r="AX8" s="10">
        <f t="shared" si="14"/>
        <v>5</v>
      </c>
      <c r="AY8" s="11">
        <f>SUMPRODUCT(($B$4:$H$7=AN8)*($BN$4:$BN$7))+SUMPRODUCT(($K$4:$Q$7=AN8)*($BO$4:$BO$7))+'J09'!AY8</f>
        <v>0</v>
      </c>
      <c r="AZ8" s="15">
        <f>SUMPRODUCT(($B$4:$H$7=AN8)*($BP$4:$BP$7))+SUMPRODUCT(($K$4:$Q$7=AN8)*($BQ$4:$BQ$7))+'J09'!AZ8</f>
        <v>0</v>
      </c>
      <c r="BA8" s="15">
        <f>SUMPRODUCT(($B$4:$H$7=AN8)*($BR$4:$BR$7))+SUMPRODUCT(($K$4:$Q$7=AN8)*($BS$4:$BS$7))+'J09'!BA8</f>
        <v>0</v>
      </c>
      <c r="BB8" s="15">
        <f>SUMPRODUCT(($B$4:$H$7=AN8)*($BT$4:$BT$7))+SUMPRODUCT(($K$4:$Q$7=AN8)*($BU$4:$BU$7))+'J09'!BB8</f>
        <v>0</v>
      </c>
      <c r="BC8" s="15">
        <f>SUMPRODUCT(($B$4:$H$7=AN8)*($BV$4:$BV$7))+SUMPRODUCT(($K$4:$Q$7=AN8)*($BW$4:$BW$7))+'J09'!BC8</f>
        <v>0</v>
      </c>
      <c r="BD8" s="15">
        <f>SUMPRODUCT(($B$4:$H$7=AN8)*($BX$4:$BX$7))+SUMPRODUCT(($K$4:$Q$7=AN8)*($BY$4:$BY$7))+'J09'!BD8</f>
        <v>0</v>
      </c>
      <c r="BE8" s="15">
        <f>SUMPRODUCT(($B$4:$H$7=AN8)*($BZ$4:$BZ$7))+SUMPRODUCT(($K$4:$Q$7=AN8)*($CA$4:$CA$7))+'J09'!BE8</f>
        <v>0</v>
      </c>
      <c r="BF8" s="15">
        <f t="shared" si="15"/>
        <v>0</v>
      </c>
      <c r="BG8" s="15">
        <f>SUMPRODUCT(($B$4:$H$7=AN8)*($BJ$4:$BJ$7))+SUMPRODUCT(($K$4:$Q$7=AN8)*($BK$4:$BK$7))+'J09'!BG8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'J09'!AU9-AU9</f>
        <v>0</v>
      </c>
      <c r="AW9" s="9" t="str">
        <f>IF(AU9&gt;'J09'!AU9,'J09'!$AW$13,IF(AU9='J09'!AU9,'J09'!$AV$13,IF(AU9&lt;'J09'!AU9,'J09'!$AU$13)))</f>
        <v>u</v>
      </c>
      <c r="AX9" s="10">
        <f t="shared" si="14"/>
        <v>6</v>
      </c>
      <c r="AY9" s="11">
        <f>SUMPRODUCT(($B$4:$H$7=AN9)*($BN$4:$BN$7))+SUMPRODUCT(($K$4:$Q$7=AN9)*($BO$4:$BO$7))+'J09'!AY9</f>
        <v>0</v>
      </c>
      <c r="AZ9" s="15">
        <f>SUMPRODUCT(($B$4:$H$7=AN9)*($BP$4:$BP$7))+SUMPRODUCT(($K$4:$Q$7=AN9)*($BQ$4:$BQ$7))+'J09'!AZ9</f>
        <v>0</v>
      </c>
      <c r="BA9" s="15">
        <f>SUMPRODUCT(($B$4:$H$7=AN9)*($BR$4:$BR$7))+SUMPRODUCT(($K$4:$Q$7=AN9)*($BS$4:$BS$7))+'J09'!BA9</f>
        <v>0</v>
      </c>
      <c r="BB9" s="15">
        <f>SUMPRODUCT(($B$4:$H$7=AN9)*($BT$4:$BT$7))+SUMPRODUCT(($K$4:$Q$7=AN9)*($BU$4:$BU$7))+'J09'!BB9</f>
        <v>0</v>
      </c>
      <c r="BC9" s="15">
        <f>SUMPRODUCT(($B$4:$H$7=AN9)*($BV$4:$BV$7))+SUMPRODUCT(($K$4:$Q$7=AN9)*($BW$4:$BW$7))+'J09'!BC9</f>
        <v>0</v>
      </c>
      <c r="BD9" s="15">
        <f>SUMPRODUCT(($B$4:$H$7=AN9)*($BX$4:$BX$7))+SUMPRODUCT(($K$4:$Q$7=AN9)*($BY$4:$BY$7))+'J09'!BD9</f>
        <v>0</v>
      </c>
      <c r="BE9" s="15">
        <f>SUMPRODUCT(($B$4:$H$7=AN9)*($BZ$4:$BZ$7))+SUMPRODUCT(($K$4:$Q$7=AN9)*($CA$4:$CA$7))+'J09'!BE9</f>
        <v>0</v>
      </c>
      <c r="BF9" s="15">
        <f t="shared" si="15"/>
        <v>0</v>
      </c>
      <c r="BG9" s="15">
        <f>SUMPRODUCT(($B$4:$H$7=AN9)*($BJ$4:$BJ$7))+SUMPRODUCT(($K$4:$Q$7=AN9)*($BK$4:$BK$7))+'J09'!BG9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'J09'!AU10-AU10</f>
        <v>0</v>
      </c>
      <c r="AW10" s="9" t="str">
        <f>IF(AU10&gt;'J09'!AU10,'J09'!$AW$13,IF(AU10='J09'!AU10,'J09'!$AV$13,IF(AU10&lt;'J09'!AU10,'J09'!$AU$13)))</f>
        <v>u</v>
      </c>
      <c r="AX10" s="10">
        <f t="shared" si="14"/>
        <v>7</v>
      </c>
      <c r="AY10" s="11">
        <f>SUMPRODUCT(($B$4:$H$7=AN10)*($BN$4:$BN$7))+SUMPRODUCT(($K$4:$Q$7=AN10)*($BO$4:$BO$7))+'J09'!AY10</f>
        <v>0</v>
      </c>
      <c r="AZ10" s="15">
        <f>SUMPRODUCT(($B$4:$H$7=AN10)*($BP$4:$BP$7))+SUMPRODUCT(($K$4:$Q$7=AN10)*($BQ$4:$BQ$7))+'J09'!AZ10</f>
        <v>0</v>
      </c>
      <c r="BA10" s="15">
        <f>SUMPRODUCT(($B$4:$H$7=AN10)*($BR$4:$BR$7))+SUMPRODUCT(($K$4:$Q$7=AN10)*($BS$4:$BS$7))+'J09'!BA10</f>
        <v>0</v>
      </c>
      <c r="BB10" s="15">
        <f>SUMPRODUCT(($B$4:$H$7=AN10)*($BT$4:$BT$7))+SUMPRODUCT(($K$4:$Q$7=AN10)*($BU$4:$BU$7))+'J09'!BB10</f>
        <v>0</v>
      </c>
      <c r="BC10" s="15">
        <f>SUMPRODUCT(($B$4:$H$7=AN10)*($BV$4:$BV$7))+SUMPRODUCT(($K$4:$Q$7=AN10)*($BW$4:$BW$7))+'J09'!BC10</f>
        <v>0</v>
      </c>
      <c r="BD10" s="15">
        <f>SUMPRODUCT(($B$4:$H$7=AN10)*($BX$4:$BX$7))+SUMPRODUCT(($K$4:$Q$7=AN10)*($BY$4:$BY$7))+'J09'!BD10</f>
        <v>0</v>
      </c>
      <c r="BE10" s="15">
        <f>SUMPRODUCT(($B$4:$H$7=AN10)*($BZ$4:$BZ$7))+SUMPRODUCT(($K$4:$Q$7=AN10)*($CA$4:$CA$7))+'J09'!BE10</f>
        <v>0</v>
      </c>
      <c r="BF10" s="15">
        <f t="shared" si="15"/>
        <v>0</v>
      </c>
      <c r="BG10" s="15">
        <f>SUMPRODUCT(($B$4:$H$7=AN10)*($BJ$4:$BJ$7))+SUMPRODUCT(($K$4:$Q$7=AN10)*($BK$4:$BK$7))+'J09'!BG10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'J09'!AU11-AU11</f>
        <v>0</v>
      </c>
      <c r="AW11" s="9" t="str">
        <f>IF(AU11&gt;'J09'!AU11,'J09'!$AW$13,IF(AU11='J09'!AU11,'J09'!$AV$13,IF(AU11&lt;'J09'!AU11,'J09'!$AU$13)))</f>
        <v>u</v>
      </c>
      <c r="AX11" s="10">
        <f t="shared" si="14"/>
        <v>8</v>
      </c>
      <c r="AY11" s="11">
        <f>SUMPRODUCT(($B$4:$H$7=AN11)*($BN$4:$BN$7))+SUMPRODUCT(($K$4:$Q$7=AN11)*($BO$4:$BO$7))+'J09'!AY11</f>
        <v>0</v>
      </c>
      <c r="AZ11" s="15">
        <f>SUMPRODUCT(($B$4:$H$7=AN11)*($BP$4:$BP$7))+SUMPRODUCT(($K$4:$Q$7=AN11)*($BQ$4:$BQ$7))+'J09'!AZ11</f>
        <v>0</v>
      </c>
      <c r="BA11" s="15">
        <f>SUMPRODUCT(($B$4:$H$7=AN11)*($BR$4:$BR$7))+SUMPRODUCT(($K$4:$Q$7=AN11)*($BS$4:$BS$7))+'J09'!BA11</f>
        <v>0</v>
      </c>
      <c r="BB11" s="15">
        <f>SUMPRODUCT(($B$4:$H$7=AN11)*($BT$4:$BT$7))+SUMPRODUCT(($K$4:$Q$7=AN11)*($BU$4:$BU$7))+'J09'!BB11</f>
        <v>0</v>
      </c>
      <c r="BC11" s="15">
        <f>SUMPRODUCT(($B$4:$H$7=AN11)*($BV$4:$BV$7))+SUMPRODUCT(($K$4:$Q$7=AN11)*($BW$4:$BW$7))+'J09'!BC11</f>
        <v>0</v>
      </c>
      <c r="BD11" s="15">
        <f>SUMPRODUCT(($B$4:$H$7=AN11)*($BX$4:$BX$7))+SUMPRODUCT(($K$4:$Q$7=AN11)*($BY$4:$BY$7))+'J09'!BD11</f>
        <v>0</v>
      </c>
      <c r="BE11" s="15">
        <f>SUMPRODUCT(($B$4:$H$7=AN11)*($BZ$4:$BZ$7))+SUMPRODUCT(($K$4:$Q$7=AN11)*($CA$4:$CA$7))+'J09'!BE11</f>
        <v>0</v>
      </c>
      <c r="BF11" s="15">
        <f t="shared" si="15"/>
        <v>0</v>
      </c>
      <c r="BG11" s="15">
        <f>SUMPRODUCT(($B$4:$H$7=AN11)*($BJ$4:$BJ$7))+SUMPRODUCT(($K$4:$Q$7=AN11)*($BK$4:$BK$7))+'J09'!BG11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'J09'!AU12-AU12</f>
        <v>0</v>
      </c>
      <c r="AW12" s="9" t="str">
        <f>IF(AU12&gt;'J09'!AU12,'J09'!$AW$13,IF(AU12='J09'!AU12,'J09'!$AV$13,IF(AU12&lt;'J09'!AU12,'J09'!$AU$13)))</f>
        <v>u</v>
      </c>
      <c r="AX12" s="10">
        <f t="shared" si="14"/>
        <v>9</v>
      </c>
      <c r="AY12" s="11">
        <f>SUMPRODUCT(($B$4:$H$7=AN12)*($BN$4:$BN$7))+SUMPRODUCT(($K$4:$Q$7=AN12)*($BO$4:$BO$7))+'J09'!AY12</f>
        <v>0</v>
      </c>
      <c r="AZ12" s="15">
        <f>SUMPRODUCT(($B$4:$H$7=AN12)*($BP$4:$BP$7))+SUMPRODUCT(($K$4:$Q$7=AN12)*($BQ$4:$BQ$7))+'J09'!AZ12</f>
        <v>0</v>
      </c>
      <c r="BA12" s="15">
        <f>SUMPRODUCT(($B$4:$H$7=AN12)*($BR$4:$BR$7))+SUMPRODUCT(($K$4:$Q$7=AN12)*($BS$4:$BS$7))+'J09'!BA12</f>
        <v>0</v>
      </c>
      <c r="BB12" s="15">
        <f>SUMPRODUCT(($B$4:$H$7=AN12)*($BT$4:$BT$7))+SUMPRODUCT(($K$4:$Q$7=AN12)*($BU$4:$BU$7))+'J09'!BB12</f>
        <v>0</v>
      </c>
      <c r="BC12" s="15">
        <f>SUMPRODUCT(($B$4:$H$7=AN12)*($BV$4:$BV$7))+SUMPRODUCT(($K$4:$Q$7=AN12)*($BW$4:$BW$7))+'J09'!BC12</f>
        <v>0</v>
      </c>
      <c r="BD12" s="15">
        <f>SUMPRODUCT(($B$4:$H$7=AN12)*($BX$4:$BX$7))+SUMPRODUCT(($K$4:$Q$7=AN12)*($BY$4:$BY$7))+'J09'!BD12</f>
        <v>0</v>
      </c>
      <c r="BE12" s="15">
        <f>SUMPRODUCT(($B$4:$H$7=AN12)*($BZ$4:$BZ$7))+SUMPRODUCT(($K$4:$Q$7=AN12)*($CA$4:$CA$7))+'J09'!BE12</f>
        <v>0</v>
      </c>
      <c r="BF12" s="15">
        <f t="shared" si="15"/>
        <v>0</v>
      </c>
      <c r="BG12" s="15">
        <f>SUMPRODUCT(($B$4:$H$7=AN12)*($BJ$4:$BJ$7))+SUMPRODUCT(($K$4:$Q$7=AN12)*($BK$4:$BK$7))+'J09'!BG12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Z14+'J09'!AC14:AE15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98" priority="11" operator="lessThan">
      <formula>0</formula>
    </cfRule>
  </conditionalFormatting>
  <conditionalFormatting sqref="Z4:Z12">
    <cfRule type="cellIs" dxfId="97" priority="8" operator="equal">
      <formula>0</formula>
    </cfRule>
    <cfRule type="cellIs" dxfId="96" priority="9" operator="greaterThan">
      <formula>0</formula>
    </cfRule>
    <cfRule type="cellIs" dxfId="95" priority="10" operator="lessThan">
      <formula>0</formula>
    </cfRule>
  </conditionalFormatting>
  <conditionalFormatting sqref="BF4:BF12">
    <cfRule type="cellIs" dxfId="94" priority="7" operator="lessThan">
      <formula>0</formula>
    </cfRule>
  </conditionalFormatting>
  <conditionalFormatting sqref="AV4:AV12">
    <cfRule type="cellIs" dxfId="93" priority="4" operator="equal">
      <formula>0</formula>
    </cfRule>
    <cfRule type="cellIs" dxfId="92" priority="5" operator="greaterThan">
      <formula>0</formula>
    </cfRule>
    <cfRule type="cellIs" dxfId="91" priority="6" operator="lessThan">
      <formula>0</formula>
    </cfRule>
  </conditionalFormatting>
  <conditionalFormatting sqref="AA4:AA12">
    <cfRule type="cellIs" dxfId="90" priority="1" operator="equal">
      <formula>"q"</formula>
    </cfRule>
    <cfRule type="cellIs" dxfId="89" priority="2" operator="equal">
      <formula>"u"</formula>
    </cfRule>
    <cfRule type="cellIs" dxfId="88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35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'J10'!AU4-AU4</f>
        <v>0</v>
      </c>
      <c r="AW4" s="9" t="str">
        <f>IF(AU4&gt;'J10'!AU4,'J10'!$AW$13,IF(AU4='J10'!AU4,'J10'!$AV$13,IF(AU4&lt;'J10'!AU4,'J10'!$AU$13)))</f>
        <v>u</v>
      </c>
      <c r="AX4" s="10">
        <f>RANK(BI4,$BI$4:$BI$12)</f>
        <v>1</v>
      </c>
      <c r="AY4" s="11">
        <f>SUMPRODUCT(($B$4:$H$7=AN4)*($BN$4:$BN$7))+SUMPRODUCT(($K$4:$Q$7=AN4)*($BO$4:$BO$7))+'J10'!AY4</f>
        <v>0</v>
      </c>
      <c r="AZ4" s="15">
        <f>SUMPRODUCT(($B$4:$H$7=AN4)*($BP$4:$BP$7))+SUMPRODUCT(($K$4:$Q$7=AN4)*($BQ$4:$BQ$7))+'J10'!AZ4</f>
        <v>0</v>
      </c>
      <c r="BA4" s="15">
        <f>SUMPRODUCT(($B$4:$H$7=AN4)*($BR$4:$BR$7))+SUMPRODUCT(($K$4:$Q$7=AN4)*($BS$4:$BS$7))+'J10'!BA4</f>
        <v>0</v>
      </c>
      <c r="BB4" s="15">
        <f>SUMPRODUCT(($B$4:$H$7=AN4)*($BT$4:$BT$7))+SUMPRODUCT(($K$4:$Q$7=AN4)*($BU$4:$BU$7))+'J10'!BB4</f>
        <v>0</v>
      </c>
      <c r="BC4" s="15">
        <f>SUMPRODUCT(($B$4:$H$7=AN4)*($BV$4:$BV$7))+SUMPRODUCT(($K$4:$Q$7=AN4)*($BW$4:$BW$7))+'J10'!BC4</f>
        <v>0</v>
      </c>
      <c r="BD4" s="15">
        <f>SUMPRODUCT(($B$4:$H$7=AN4)*($BX$4:$BX$7))+SUMPRODUCT(($K$4:$Q$7=AN4)*($BY$4:$BY$7))+'J10'!BD4</f>
        <v>0</v>
      </c>
      <c r="BE4" s="15">
        <f>SUMPRODUCT(($B$4:$H$7=AN4)*($BZ$4:$BZ$7))+SUMPRODUCT(($K$4:$Q$7=AN4)*($CA$4:$CA$7))+'J10'!BE4</f>
        <v>0</v>
      </c>
      <c r="BF4" s="15">
        <f>BD4-BE4</f>
        <v>0</v>
      </c>
      <c r="BG4" s="15">
        <f>SUMPRODUCT(($B$4:$H$7=AN4)*($BJ$4:$BJ$7))+SUMPRODUCT(($K$4:$Q$7=AN4)*($BK$4:$BK$7))+'J10'!BG4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'J10'!AU5-AU5</f>
        <v>0</v>
      </c>
      <c r="AW5" s="9" t="str">
        <f>IF(AU5&gt;'J10'!AU5,'J10'!$AW$13,IF(AU5='J10'!AU5,'J10'!$AV$13,IF(AU5&lt;'J10'!AU5,'J10'!$AU$13)))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SUMPRODUCT(($B$4:$H$7=AN5)*($BN$4:$BN$7))+SUMPRODUCT(($K$4:$Q$7=AN5)*($BO$4:$BO$7))+'J10'!AY5</f>
        <v>0</v>
      </c>
      <c r="AZ5" s="15">
        <f>SUMPRODUCT(($B$4:$H$7=AN5)*($BP$4:$BP$7))+SUMPRODUCT(($K$4:$Q$7=AN5)*($BQ$4:$BQ$7))+'J10'!AZ5</f>
        <v>0</v>
      </c>
      <c r="BA5" s="15">
        <f>SUMPRODUCT(($B$4:$H$7=AN5)*($BR$4:$BR$7))+SUMPRODUCT(($K$4:$Q$7=AN5)*($BS$4:$BS$7))+'J10'!BA5</f>
        <v>0</v>
      </c>
      <c r="BB5" s="15">
        <f>SUMPRODUCT(($B$4:$H$7=AN5)*($BT$4:$BT$7))+SUMPRODUCT(($K$4:$Q$7=AN5)*($BU$4:$BU$7))+'J10'!BB5</f>
        <v>0</v>
      </c>
      <c r="BC5" s="15">
        <f>SUMPRODUCT(($B$4:$H$7=AN5)*($BV$4:$BV$7))+SUMPRODUCT(($K$4:$Q$7=AN5)*($BW$4:$BW$7))+'J10'!BC5</f>
        <v>0</v>
      </c>
      <c r="BD5" s="15">
        <f>SUMPRODUCT(($B$4:$H$7=AN5)*($BX$4:$BX$7))+SUMPRODUCT(($K$4:$Q$7=AN5)*($BY$4:$BY$7))+'J10'!BD5</f>
        <v>0</v>
      </c>
      <c r="BE5" s="15">
        <f>SUMPRODUCT(($B$4:$H$7=AN5)*($BZ$4:$BZ$7))+SUMPRODUCT(($K$4:$Q$7=AN5)*($CA$4:$CA$7))+'J10'!BE5</f>
        <v>0</v>
      </c>
      <c r="BF5" s="15">
        <f t="shared" ref="BF5:BF12" si="15">BD5-BE5</f>
        <v>0</v>
      </c>
      <c r="BG5" s="15">
        <f>SUMPRODUCT(($B$4:$H$7=AN5)*($BJ$4:$BJ$7))+SUMPRODUCT(($K$4:$Q$7=AN5)*($BK$4:$BK$7))+'J10'!BG5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'J10'!AU6-AU6</f>
        <v>0</v>
      </c>
      <c r="AW6" s="9" t="str">
        <f>IF(AU6&gt;'J10'!AU6,'J10'!$AW$13,IF(AU6='J10'!AU6,'J10'!$AV$13,IF(AU6&lt;'J10'!AU6,'J10'!$AU$13)))</f>
        <v>u</v>
      </c>
      <c r="AX6" s="10">
        <f t="shared" si="14"/>
        <v>3</v>
      </c>
      <c r="AY6" s="11">
        <f>SUMPRODUCT(($B$4:$H$7=AN6)*($BN$4:$BN$7))+SUMPRODUCT(($K$4:$Q$7=AN6)*($BO$4:$BO$7))+'J10'!AY6</f>
        <v>0</v>
      </c>
      <c r="AZ6" s="15">
        <f>SUMPRODUCT(($B$4:$H$7=AN6)*($BP$4:$BP$7))+SUMPRODUCT(($K$4:$Q$7=AN6)*($BQ$4:$BQ$7))+'J10'!AZ6</f>
        <v>0</v>
      </c>
      <c r="BA6" s="15">
        <f>SUMPRODUCT(($B$4:$H$7=AN6)*($BR$4:$BR$7))+SUMPRODUCT(($K$4:$Q$7=AN6)*($BS$4:$BS$7))+'J10'!BA6</f>
        <v>0</v>
      </c>
      <c r="BB6" s="15">
        <f>SUMPRODUCT(($B$4:$H$7=AN6)*($BT$4:$BT$7))+SUMPRODUCT(($K$4:$Q$7=AN6)*($BU$4:$BU$7))+'J10'!BB6</f>
        <v>0</v>
      </c>
      <c r="BC6" s="15">
        <f>SUMPRODUCT(($B$4:$H$7=AN6)*($BV$4:$BV$7))+SUMPRODUCT(($K$4:$Q$7=AN6)*($BW$4:$BW$7))+'J10'!BC6</f>
        <v>0</v>
      </c>
      <c r="BD6" s="15">
        <f>SUMPRODUCT(($B$4:$H$7=AN6)*($BX$4:$BX$7))+SUMPRODUCT(($K$4:$Q$7=AN6)*($BY$4:$BY$7))+'J10'!BD6</f>
        <v>0</v>
      </c>
      <c r="BE6" s="15">
        <f>SUMPRODUCT(($B$4:$H$7=AN6)*($BZ$4:$BZ$7))+SUMPRODUCT(($K$4:$Q$7=AN6)*($CA$4:$CA$7))+'J10'!BE6</f>
        <v>0</v>
      </c>
      <c r="BF6" s="15">
        <f t="shared" si="15"/>
        <v>0</v>
      </c>
      <c r="BG6" s="15">
        <f>SUMPRODUCT(($B$4:$H$7=AN6)*($BJ$4:$BJ$7))+SUMPRODUCT(($K$4:$Q$7=AN6)*($BK$4:$BK$7))+'J10'!BG6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'J10'!AU7-AU7</f>
        <v>0</v>
      </c>
      <c r="AW7" s="9" t="str">
        <f>IF(AU7&gt;'J10'!AU7,'J10'!$AW$13,IF(AU7='J10'!AU7,'J10'!$AV$13,IF(AU7&lt;'J10'!AU7,'J10'!$AU$13)))</f>
        <v>u</v>
      </c>
      <c r="AX7" s="10">
        <f t="shared" si="14"/>
        <v>4</v>
      </c>
      <c r="AY7" s="11">
        <f>SUMPRODUCT(($B$4:$H$7=AN7)*($BN$4:$BN$7))+SUMPRODUCT(($K$4:$Q$7=AN7)*($BO$4:$BO$7))+'J10'!AY7</f>
        <v>0</v>
      </c>
      <c r="AZ7" s="15">
        <f>SUMPRODUCT(($B$4:$H$7=AN7)*($BP$4:$BP$7))+SUMPRODUCT(($K$4:$Q$7=AN7)*($BQ$4:$BQ$7))+'J10'!AZ7</f>
        <v>0</v>
      </c>
      <c r="BA7" s="15">
        <f>SUMPRODUCT(($B$4:$H$7=AN7)*($BR$4:$BR$7))+SUMPRODUCT(($K$4:$Q$7=AN7)*($BS$4:$BS$7))+'J10'!BA7</f>
        <v>0</v>
      </c>
      <c r="BB7" s="15">
        <f>SUMPRODUCT(($B$4:$H$7=AN7)*($BT$4:$BT$7))+SUMPRODUCT(($K$4:$Q$7=AN7)*($BU$4:$BU$7))+'J10'!BB7</f>
        <v>0</v>
      </c>
      <c r="BC7" s="15">
        <f>SUMPRODUCT(($B$4:$H$7=AN7)*($BV$4:$BV$7))+SUMPRODUCT(($K$4:$Q$7=AN7)*($BW$4:$BW$7))+'J10'!BC7</f>
        <v>0</v>
      </c>
      <c r="BD7" s="15">
        <f>SUMPRODUCT(($B$4:$H$7=AN7)*($BX$4:$BX$7))+SUMPRODUCT(($K$4:$Q$7=AN7)*($BY$4:$BY$7))+'J10'!BD7</f>
        <v>0</v>
      </c>
      <c r="BE7" s="15">
        <f>SUMPRODUCT(($B$4:$H$7=AN7)*($BZ$4:$BZ$7))+SUMPRODUCT(($K$4:$Q$7=AN7)*($CA$4:$CA$7))+'J10'!BE7</f>
        <v>0</v>
      </c>
      <c r="BF7" s="15">
        <f t="shared" si="15"/>
        <v>0</v>
      </c>
      <c r="BG7" s="15">
        <f>SUMPRODUCT(($B$4:$H$7=AN7)*($BJ$4:$BJ$7))+SUMPRODUCT(($K$4:$Q$7=AN7)*($BK$4:$BK$7))+'J10'!BG7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'J10'!AU8-AU8</f>
        <v>0</v>
      </c>
      <c r="AW8" s="9" t="str">
        <f>IF(AU8&gt;'J10'!AU8,'J10'!$AW$13,IF(AU8='J10'!AU8,'J10'!$AV$13,IF(AU8&lt;'J10'!AU8,'J10'!$AU$13)))</f>
        <v>u</v>
      </c>
      <c r="AX8" s="10">
        <f t="shared" si="14"/>
        <v>5</v>
      </c>
      <c r="AY8" s="11">
        <f>SUMPRODUCT(($B$4:$H$7=AN8)*($BN$4:$BN$7))+SUMPRODUCT(($K$4:$Q$7=AN8)*($BO$4:$BO$7))+'J10'!AY8</f>
        <v>0</v>
      </c>
      <c r="AZ8" s="15">
        <f>SUMPRODUCT(($B$4:$H$7=AN8)*($BP$4:$BP$7))+SUMPRODUCT(($K$4:$Q$7=AN8)*($BQ$4:$BQ$7))+'J10'!AZ8</f>
        <v>0</v>
      </c>
      <c r="BA8" s="15">
        <f>SUMPRODUCT(($B$4:$H$7=AN8)*($BR$4:$BR$7))+SUMPRODUCT(($K$4:$Q$7=AN8)*($BS$4:$BS$7))+'J10'!BA8</f>
        <v>0</v>
      </c>
      <c r="BB8" s="15">
        <f>SUMPRODUCT(($B$4:$H$7=AN8)*($BT$4:$BT$7))+SUMPRODUCT(($K$4:$Q$7=AN8)*($BU$4:$BU$7))+'J10'!BB8</f>
        <v>0</v>
      </c>
      <c r="BC8" s="15">
        <f>SUMPRODUCT(($B$4:$H$7=AN8)*($BV$4:$BV$7))+SUMPRODUCT(($K$4:$Q$7=AN8)*($BW$4:$BW$7))+'J10'!BC8</f>
        <v>0</v>
      </c>
      <c r="BD8" s="15">
        <f>SUMPRODUCT(($B$4:$H$7=AN8)*($BX$4:$BX$7))+SUMPRODUCT(($K$4:$Q$7=AN8)*($BY$4:$BY$7))+'J10'!BD8</f>
        <v>0</v>
      </c>
      <c r="BE8" s="15">
        <f>SUMPRODUCT(($B$4:$H$7=AN8)*($BZ$4:$BZ$7))+SUMPRODUCT(($K$4:$Q$7=AN8)*($CA$4:$CA$7))+'J10'!BE8</f>
        <v>0</v>
      </c>
      <c r="BF8" s="15">
        <f t="shared" si="15"/>
        <v>0</v>
      </c>
      <c r="BG8" s="15">
        <f>SUMPRODUCT(($B$4:$H$7=AN8)*($BJ$4:$BJ$7))+SUMPRODUCT(($K$4:$Q$7=AN8)*($BK$4:$BK$7))+'J10'!BG8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'J10'!AU9-AU9</f>
        <v>0</v>
      </c>
      <c r="AW9" s="9" t="str">
        <f>IF(AU9&gt;'J10'!AU9,'J10'!$AW$13,IF(AU9='J10'!AU9,'J10'!$AV$13,IF(AU9&lt;'J10'!AU9,'J10'!$AU$13)))</f>
        <v>u</v>
      </c>
      <c r="AX9" s="10">
        <f t="shared" si="14"/>
        <v>6</v>
      </c>
      <c r="AY9" s="11">
        <f>SUMPRODUCT(($B$4:$H$7=AN9)*($BN$4:$BN$7))+SUMPRODUCT(($K$4:$Q$7=AN9)*($BO$4:$BO$7))+'J10'!AY9</f>
        <v>0</v>
      </c>
      <c r="AZ9" s="15">
        <f>SUMPRODUCT(($B$4:$H$7=AN9)*($BP$4:$BP$7))+SUMPRODUCT(($K$4:$Q$7=AN9)*($BQ$4:$BQ$7))+'J10'!AZ9</f>
        <v>0</v>
      </c>
      <c r="BA9" s="15">
        <f>SUMPRODUCT(($B$4:$H$7=AN9)*($BR$4:$BR$7))+SUMPRODUCT(($K$4:$Q$7=AN9)*($BS$4:$BS$7))+'J10'!BA9</f>
        <v>0</v>
      </c>
      <c r="BB9" s="15">
        <f>SUMPRODUCT(($B$4:$H$7=AN9)*($BT$4:$BT$7))+SUMPRODUCT(($K$4:$Q$7=AN9)*($BU$4:$BU$7))+'J10'!BB9</f>
        <v>0</v>
      </c>
      <c r="BC9" s="15">
        <f>SUMPRODUCT(($B$4:$H$7=AN9)*($BV$4:$BV$7))+SUMPRODUCT(($K$4:$Q$7=AN9)*($BW$4:$BW$7))+'J10'!BC9</f>
        <v>0</v>
      </c>
      <c r="BD9" s="15">
        <f>SUMPRODUCT(($B$4:$H$7=AN9)*($BX$4:$BX$7))+SUMPRODUCT(($K$4:$Q$7=AN9)*($BY$4:$BY$7))+'J10'!BD9</f>
        <v>0</v>
      </c>
      <c r="BE9" s="15">
        <f>SUMPRODUCT(($B$4:$H$7=AN9)*($BZ$4:$BZ$7))+SUMPRODUCT(($K$4:$Q$7=AN9)*($CA$4:$CA$7))+'J10'!BE9</f>
        <v>0</v>
      </c>
      <c r="BF9" s="15">
        <f t="shared" si="15"/>
        <v>0</v>
      </c>
      <c r="BG9" s="15">
        <f>SUMPRODUCT(($B$4:$H$7=AN9)*($BJ$4:$BJ$7))+SUMPRODUCT(($K$4:$Q$7=AN9)*($BK$4:$BK$7))+'J10'!BG9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'J10'!AU10-AU10</f>
        <v>0</v>
      </c>
      <c r="AW10" s="9" t="str">
        <f>IF(AU10&gt;'J10'!AU10,'J10'!$AW$13,IF(AU10='J10'!AU10,'J10'!$AV$13,IF(AU10&lt;'J10'!AU10,'J10'!$AU$13)))</f>
        <v>u</v>
      </c>
      <c r="AX10" s="10">
        <f t="shared" si="14"/>
        <v>7</v>
      </c>
      <c r="AY10" s="11">
        <f>SUMPRODUCT(($B$4:$H$7=AN10)*($BN$4:$BN$7))+SUMPRODUCT(($K$4:$Q$7=AN10)*($BO$4:$BO$7))+'J10'!AY10</f>
        <v>0</v>
      </c>
      <c r="AZ10" s="15">
        <f>SUMPRODUCT(($B$4:$H$7=AN10)*($BP$4:$BP$7))+SUMPRODUCT(($K$4:$Q$7=AN10)*($BQ$4:$BQ$7))+'J10'!AZ10</f>
        <v>0</v>
      </c>
      <c r="BA10" s="15">
        <f>SUMPRODUCT(($B$4:$H$7=AN10)*($BR$4:$BR$7))+SUMPRODUCT(($K$4:$Q$7=AN10)*($BS$4:$BS$7))+'J10'!BA10</f>
        <v>0</v>
      </c>
      <c r="BB10" s="15">
        <f>SUMPRODUCT(($B$4:$H$7=AN10)*($BT$4:$BT$7))+SUMPRODUCT(($K$4:$Q$7=AN10)*($BU$4:$BU$7))+'J10'!BB10</f>
        <v>0</v>
      </c>
      <c r="BC10" s="15">
        <f>SUMPRODUCT(($B$4:$H$7=AN10)*($BV$4:$BV$7))+SUMPRODUCT(($K$4:$Q$7=AN10)*($BW$4:$BW$7))+'J10'!BC10</f>
        <v>0</v>
      </c>
      <c r="BD10" s="15">
        <f>SUMPRODUCT(($B$4:$H$7=AN10)*($BX$4:$BX$7))+SUMPRODUCT(($K$4:$Q$7=AN10)*($BY$4:$BY$7))+'J10'!BD10</f>
        <v>0</v>
      </c>
      <c r="BE10" s="15">
        <f>SUMPRODUCT(($B$4:$H$7=AN10)*($BZ$4:$BZ$7))+SUMPRODUCT(($K$4:$Q$7=AN10)*($CA$4:$CA$7))+'J10'!BE10</f>
        <v>0</v>
      </c>
      <c r="BF10" s="15">
        <f t="shared" si="15"/>
        <v>0</v>
      </c>
      <c r="BG10" s="15">
        <f>SUMPRODUCT(($B$4:$H$7=AN10)*($BJ$4:$BJ$7))+SUMPRODUCT(($K$4:$Q$7=AN10)*($BK$4:$BK$7))+'J10'!BG10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'J10'!AU11-AU11</f>
        <v>0</v>
      </c>
      <c r="AW11" s="9" t="str">
        <f>IF(AU11&gt;'J10'!AU11,'J10'!$AW$13,IF(AU11='J10'!AU11,'J10'!$AV$13,IF(AU11&lt;'J10'!AU11,'J10'!$AU$13)))</f>
        <v>u</v>
      </c>
      <c r="AX11" s="10">
        <f t="shared" si="14"/>
        <v>8</v>
      </c>
      <c r="AY11" s="11">
        <f>SUMPRODUCT(($B$4:$H$7=AN11)*($BN$4:$BN$7))+SUMPRODUCT(($K$4:$Q$7=AN11)*($BO$4:$BO$7))+'J10'!AY11</f>
        <v>0</v>
      </c>
      <c r="AZ11" s="15">
        <f>SUMPRODUCT(($B$4:$H$7=AN11)*($BP$4:$BP$7))+SUMPRODUCT(($K$4:$Q$7=AN11)*($BQ$4:$BQ$7))+'J10'!AZ11</f>
        <v>0</v>
      </c>
      <c r="BA11" s="15">
        <f>SUMPRODUCT(($B$4:$H$7=AN11)*($BR$4:$BR$7))+SUMPRODUCT(($K$4:$Q$7=AN11)*($BS$4:$BS$7))+'J10'!BA11</f>
        <v>0</v>
      </c>
      <c r="BB11" s="15">
        <f>SUMPRODUCT(($B$4:$H$7=AN11)*($BT$4:$BT$7))+SUMPRODUCT(($K$4:$Q$7=AN11)*($BU$4:$BU$7))+'J10'!BB11</f>
        <v>0</v>
      </c>
      <c r="BC11" s="15">
        <f>SUMPRODUCT(($B$4:$H$7=AN11)*($BV$4:$BV$7))+SUMPRODUCT(($K$4:$Q$7=AN11)*($BW$4:$BW$7))+'J10'!BC11</f>
        <v>0</v>
      </c>
      <c r="BD11" s="15">
        <f>SUMPRODUCT(($B$4:$H$7=AN11)*($BX$4:$BX$7))+SUMPRODUCT(($K$4:$Q$7=AN11)*($BY$4:$BY$7))+'J10'!BD11</f>
        <v>0</v>
      </c>
      <c r="BE11" s="15">
        <f>SUMPRODUCT(($B$4:$H$7=AN11)*($BZ$4:$BZ$7))+SUMPRODUCT(($K$4:$Q$7=AN11)*($CA$4:$CA$7))+'J10'!BE11</f>
        <v>0</v>
      </c>
      <c r="BF11" s="15">
        <f t="shared" si="15"/>
        <v>0</v>
      </c>
      <c r="BG11" s="15">
        <f>SUMPRODUCT(($B$4:$H$7=AN11)*($BJ$4:$BJ$7))+SUMPRODUCT(($K$4:$Q$7=AN11)*($BK$4:$BK$7))+'J10'!BG11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'J10'!AU12-AU12</f>
        <v>0</v>
      </c>
      <c r="AW12" s="9" t="str">
        <f>IF(AU12&gt;'J10'!AU12,'J10'!$AW$13,IF(AU12='J10'!AU12,'J10'!$AV$13,IF(AU12&lt;'J10'!AU12,'J10'!$AU$13)))</f>
        <v>u</v>
      </c>
      <c r="AX12" s="10">
        <f t="shared" si="14"/>
        <v>9</v>
      </c>
      <c r="AY12" s="11">
        <f>SUMPRODUCT(($B$4:$H$7=AN12)*($BN$4:$BN$7))+SUMPRODUCT(($K$4:$Q$7=AN12)*($BO$4:$BO$7))+'J10'!AY12</f>
        <v>0</v>
      </c>
      <c r="AZ12" s="15">
        <f>SUMPRODUCT(($B$4:$H$7=AN12)*($BP$4:$BP$7))+SUMPRODUCT(($K$4:$Q$7=AN12)*($BQ$4:$BQ$7))+'J10'!AZ12</f>
        <v>0</v>
      </c>
      <c r="BA12" s="15">
        <f>SUMPRODUCT(($B$4:$H$7=AN12)*($BR$4:$BR$7))+SUMPRODUCT(($K$4:$Q$7=AN12)*($BS$4:$BS$7))+'J10'!BA12</f>
        <v>0</v>
      </c>
      <c r="BB12" s="15">
        <f>SUMPRODUCT(($B$4:$H$7=AN12)*($BT$4:$BT$7))+SUMPRODUCT(($K$4:$Q$7=AN12)*($BU$4:$BU$7))+'J10'!BB12</f>
        <v>0</v>
      </c>
      <c r="BC12" s="15">
        <f>SUMPRODUCT(($B$4:$H$7=AN12)*($BV$4:$BV$7))+SUMPRODUCT(($K$4:$Q$7=AN12)*($BW$4:$BW$7))+'J10'!BC12</f>
        <v>0</v>
      </c>
      <c r="BD12" s="15">
        <f>SUMPRODUCT(($B$4:$H$7=AN12)*($BX$4:$BX$7))+SUMPRODUCT(($K$4:$Q$7=AN12)*($BY$4:$BY$7))+'J10'!BD12</f>
        <v>0</v>
      </c>
      <c r="BE12" s="15">
        <f>SUMPRODUCT(($B$4:$H$7=AN12)*($BZ$4:$BZ$7))+SUMPRODUCT(($K$4:$Q$7=AN12)*($CA$4:$CA$7))+'J10'!BE12</f>
        <v>0</v>
      </c>
      <c r="BF12" s="15">
        <f t="shared" si="15"/>
        <v>0</v>
      </c>
      <c r="BG12" s="15">
        <f>SUMPRODUCT(($B$4:$H$7=AN12)*($BJ$4:$BJ$7))+SUMPRODUCT(($K$4:$Q$7=AN12)*($BK$4:$BK$7))+'J10'!BG12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Z14+'J10'!AC14:AE15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87" priority="11" operator="lessThan">
      <formula>0</formula>
    </cfRule>
  </conditionalFormatting>
  <conditionalFormatting sqref="Z4:Z12">
    <cfRule type="cellIs" dxfId="86" priority="8" operator="equal">
      <formula>0</formula>
    </cfRule>
    <cfRule type="cellIs" dxfId="85" priority="9" operator="greaterThan">
      <formula>0</formula>
    </cfRule>
    <cfRule type="cellIs" dxfId="84" priority="10" operator="lessThan">
      <formula>0</formula>
    </cfRule>
  </conditionalFormatting>
  <conditionalFormatting sqref="BF4:BF12">
    <cfRule type="cellIs" dxfId="83" priority="7" operator="lessThan">
      <formula>0</formula>
    </cfRule>
  </conditionalFormatting>
  <conditionalFormatting sqref="AV4:AV12">
    <cfRule type="cellIs" dxfId="82" priority="4" operator="equal">
      <formula>0</formula>
    </cfRule>
    <cfRule type="cellIs" dxfId="81" priority="5" operator="greaterThan">
      <formula>0</formula>
    </cfRule>
    <cfRule type="cellIs" dxfId="80" priority="6" operator="lessThan">
      <formula>0</formula>
    </cfRule>
  </conditionalFormatting>
  <conditionalFormatting sqref="AA4:AA12">
    <cfRule type="cellIs" dxfId="79" priority="1" operator="equal">
      <formula>"q"</formula>
    </cfRule>
    <cfRule type="cellIs" dxfId="78" priority="2" operator="equal">
      <formula>"u"</formula>
    </cfRule>
    <cfRule type="cellIs" dxfId="77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2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36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'J11'!AU4-AU4</f>
        <v>0</v>
      </c>
      <c r="AW4" s="9" t="str">
        <f>IF(AU4&gt;'J11'!AU4,'J11'!$AW$13,IF(AU4='J11'!AU4,'J11'!$AV$13,IF(AU4&lt;'J11'!AU4,'J11'!$AU$13)))</f>
        <v>u</v>
      </c>
      <c r="AX4" s="10">
        <f>RANK(BI4,$BI$4:$BI$12)</f>
        <v>1</v>
      </c>
      <c r="AY4" s="11">
        <f>SUMPRODUCT(($B$4:$H$7=AN4)*($BN$4:$BN$7))+SUMPRODUCT(($K$4:$Q$7=AN4)*($BO$4:$BO$7))+'J11'!AY4</f>
        <v>0</v>
      </c>
      <c r="AZ4" s="15">
        <f>SUMPRODUCT(($B$4:$H$7=AN4)*($BP$4:$BP$7))+SUMPRODUCT(($K$4:$Q$7=AN4)*($BQ$4:$BQ$7))+'J11'!AZ4</f>
        <v>0</v>
      </c>
      <c r="BA4" s="15">
        <f>SUMPRODUCT(($B$4:$H$7=AN4)*($BR$4:$BR$7))+SUMPRODUCT(($K$4:$Q$7=AN4)*($BS$4:$BS$7))+'J11'!BA4</f>
        <v>0</v>
      </c>
      <c r="BB4" s="15">
        <f>SUMPRODUCT(($B$4:$H$7=AN4)*($BT$4:$BT$7))+SUMPRODUCT(($K$4:$Q$7=AN4)*($BU$4:$BU$7))+'J11'!BB4</f>
        <v>0</v>
      </c>
      <c r="BC4" s="15">
        <f>SUMPRODUCT(($B$4:$H$7=AN4)*($BV$4:$BV$7))+SUMPRODUCT(($K$4:$Q$7=AN4)*($BW$4:$BW$7))+'J11'!BC4</f>
        <v>0</v>
      </c>
      <c r="BD4" s="15">
        <f>SUMPRODUCT(($B$4:$H$7=AN4)*($BX$4:$BX$7))+SUMPRODUCT(($K$4:$Q$7=AN4)*($BY$4:$BY$7))+'J11'!BD4</f>
        <v>0</v>
      </c>
      <c r="BE4" s="15">
        <f>SUMPRODUCT(($B$4:$H$7=AN4)*($BZ$4:$BZ$7))+SUMPRODUCT(($K$4:$Q$7=AN4)*($CA$4:$CA$7))+'J11'!BE4</f>
        <v>0</v>
      </c>
      <c r="BF4" s="15">
        <f>BD4-BE4</f>
        <v>0</v>
      </c>
      <c r="BG4" s="15">
        <f>SUMPRODUCT(($B$4:$H$7=AN4)*($BJ$4:$BJ$7))+SUMPRODUCT(($K$4:$Q$7=AN4)*($BK$4:$BK$7))+'J11'!BG4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'J11'!AU5-AU5</f>
        <v>0</v>
      </c>
      <c r="AW5" s="9" t="str">
        <f>IF(AU5&gt;'J11'!AU5,'J11'!$AW$13,IF(AU5='J11'!AU5,'J11'!$AV$13,IF(AU5&lt;'J11'!AU5,'J11'!$AU$13)))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SUMPRODUCT(($B$4:$H$7=AN5)*($BN$4:$BN$7))+SUMPRODUCT(($K$4:$Q$7=AN5)*($BO$4:$BO$7))+'J11'!AY5</f>
        <v>0</v>
      </c>
      <c r="AZ5" s="15">
        <f>SUMPRODUCT(($B$4:$H$7=AN5)*($BP$4:$BP$7))+SUMPRODUCT(($K$4:$Q$7=AN5)*($BQ$4:$BQ$7))+'J11'!AZ5</f>
        <v>0</v>
      </c>
      <c r="BA5" s="15">
        <f>SUMPRODUCT(($B$4:$H$7=AN5)*($BR$4:$BR$7))+SUMPRODUCT(($K$4:$Q$7=AN5)*($BS$4:$BS$7))+'J11'!BA5</f>
        <v>0</v>
      </c>
      <c r="BB5" s="15">
        <f>SUMPRODUCT(($B$4:$H$7=AN5)*($BT$4:$BT$7))+SUMPRODUCT(($K$4:$Q$7=AN5)*($BU$4:$BU$7))+'J11'!BB5</f>
        <v>0</v>
      </c>
      <c r="BC5" s="15">
        <f>SUMPRODUCT(($B$4:$H$7=AN5)*($BV$4:$BV$7))+SUMPRODUCT(($K$4:$Q$7=AN5)*($BW$4:$BW$7))+'J11'!BC5</f>
        <v>0</v>
      </c>
      <c r="BD5" s="15">
        <f>SUMPRODUCT(($B$4:$H$7=AN5)*($BX$4:$BX$7))+SUMPRODUCT(($K$4:$Q$7=AN5)*($BY$4:$BY$7))+'J11'!BD5</f>
        <v>0</v>
      </c>
      <c r="BE5" s="15">
        <f>SUMPRODUCT(($B$4:$H$7=AN5)*($BZ$4:$BZ$7))+SUMPRODUCT(($K$4:$Q$7=AN5)*($CA$4:$CA$7))+'J11'!BE5</f>
        <v>0</v>
      </c>
      <c r="BF5" s="15">
        <f t="shared" ref="BF5:BF12" si="15">BD5-BE5</f>
        <v>0</v>
      </c>
      <c r="BG5" s="15">
        <f>SUMPRODUCT(($B$4:$H$7=AN5)*($BJ$4:$BJ$7))+SUMPRODUCT(($K$4:$Q$7=AN5)*($BK$4:$BK$7))+'J11'!BG5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'J11'!AU6-AU6</f>
        <v>0</v>
      </c>
      <c r="AW6" s="9" t="str">
        <f>IF(AU6&gt;'J11'!AU6,'J11'!$AW$13,IF(AU6='J11'!AU6,'J11'!$AV$13,IF(AU6&lt;'J11'!AU6,'J11'!$AU$13)))</f>
        <v>u</v>
      </c>
      <c r="AX6" s="10">
        <f t="shared" si="14"/>
        <v>3</v>
      </c>
      <c r="AY6" s="11">
        <f>SUMPRODUCT(($B$4:$H$7=AN6)*($BN$4:$BN$7))+SUMPRODUCT(($K$4:$Q$7=AN6)*($BO$4:$BO$7))+'J11'!AY6</f>
        <v>0</v>
      </c>
      <c r="AZ6" s="15">
        <f>SUMPRODUCT(($B$4:$H$7=AN6)*($BP$4:$BP$7))+SUMPRODUCT(($K$4:$Q$7=AN6)*($BQ$4:$BQ$7))+'J11'!AZ6</f>
        <v>0</v>
      </c>
      <c r="BA6" s="15">
        <f>SUMPRODUCT(($B$4:$H$7=AN6)*($BR$4:$BR$7))+SUMPRODUCT(($K$4:$Q$7=AN6)*($BS$4:$BS$7))+'J11'!BA6</f>
        <v>0</v>
      </c>
      <c r="BB6" s="15">
        <f>SUMPRODUCT(($B$4:$H$7=AN6)*($BT$4:$BT$7))+SUMPRODUCT(($K$4:$Q$7=AN6)*($BU$4:$BU$7))+'J11'!BB6</f>
        <v>0</v>
      </c>
      <c r="BC6" s="15">
        <f>SUMPRODUCT(($B$4:$H$7=AN6)*($BV$4:$BV$7))+SUMPRODUCT(($K$4:$Q$7=AN6)*($BW$4:$BW$7))+'J11'!BC6</f>
        <v>0</v>
      </c>
      <c r="BD6" s="15">
        <f>SUMPRODUCT(($B$4:$H$7=AN6)*($BX$4:$BX$7))+SUMPRODUCT(($K$4:$Q$7=AN6)*($BY$4:$BY$7))+'J11'!BD6</f>
        <v>0</v>
      </c>
      <c r="BE6" s="15">
        <f>SUMPRODUCT(($B$4:$H$7=AN6)*($BZ$4:$BZ$7))+SUMPRODUCT(($K$4:$Q$7=AN6)*($CA$4:$CA$7))+'J11'!BE6</f>
        <v>0</v>
      </c>
      <c r="BF6" s="15">
        <f t="shared" si="15"/>
        <v>0</v>
      </c>
      <c r="BG6" s="15">
        <f>SUMPRODUCT(($B$4:$H$7=AN6)*($BJ$4:$BJ$7))+SUMPRODUCT(($K$4:$Q$7=AN6)*($BK$4:$BK$7))+'J11'!BG6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'J11'!AU7-AU7</f>
        <v>0</v>
      </c>
      <c r="AW7" s="9" t="str">
        <f>IF(AU7&gt;'J11'!AU7,'J11'!$AW$13,IF(AU7='J11'!AU7,'J11'!$AV$13,IF(AU7&lt;'J11'!AU7,'J11'!$AU$13)))</f>
        <v>u</v>
      </c>
      <c r="AX7" s="10">
        <f t="shared" si="14"/>
        <v>4</v>
      </c>
      <c r="AY7" s="11">
        <f>SUMPRODUCT(($B$4:$H$7=AN7)*($BN$4:$BN$7))+SUMPRODUCT(($K$4:$Q$7=AN7)*($BO$4:$BO$7))+'J11'!AY7</f>
        <v>0</v>
      </c>
      <c r="AZ7" s="15">
        <f>SUMPRODUCT(($B$4:$H$7=AN7)*($BP$4:$BP$7))+SUMPRODUCT(($K$4:$Q$7=AN7)*($BQ$4:$BQ$7))+'J11'!AZ7</f>
        <v>0</v>
      </c>
      <c r="BA7" s="15">
        <f>SUMPRODUCT(($B$4:$H$7=AN7)*($BR$4:$BR$7))+SUMPRODUCT(($K$4:$Q$7=AN7)*($BS$4:$BS$7))+'J11'!BA7</f>
        <v>0</v>
      </c>
      <c r="BB7" s="15">
        <f>SUMPRODUCT(($B$4:$H$7=AN7)*($BT$4:$BT$7))+SUMPRODUCT(($K$4:$Q$7=AN7)*($BU$4:$BU$7))+'J11'!BB7</f>
        <v>0</v>
      </c>
      <c r="BC7" s="15">
        <f>SUMPRODUCT(($B$4:$H$7=AN7)*($BV$4:$BV$7))+SUMPRODUCT(($K$4:$Q$7=AN7)*($BW$4:$BW$7))+'J11'!BC7</f>
        <v>0</v>
      </c>
      <c r="BD7" s="15">
        <f>SUMPRODUCT(($B$4:$H$7=AN7)*($BX$4:$BX$7))+SUMPRODUCT(($K$4:$Q$7=AN7)*($BY$4:$BY$7))+'J11'!BD7</f>
        <v>0</v>
      </c>
      <c r="BE7" s="15">
        <f>SUMPRODUCT(($B$4:$H$7=AN7)*($BZ$4:$BZ$7))+SUMPRODUCT(($K$4:$Q$7=AN7)*($CA$4:$CA$7))+'J11'!BE7</f>
        <v>0</v>
      </c>
      <c r="BF7" s="15">
        <f t="shared" si="15"/>
        <v>0</v>
      </c>
      <c r="BG7" s="15">
        <f>SUMPRODUCT(($B$4:$H$7=AN7)*($BJ$4:$BJ$7))+SUMPRODUCT(($K$4:$Q$7=AN7)*($BK$4:$BK$7))+'J11'!BG7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'J11'!AU8-AU8</f>
        <v>0</v>
      </c>
      <c r="AW8" s="9" t="str">
        <f>IF(AU8&gt;'J11'!AU8,'J11'!$AW$13,IF(AU8='J11'!AU8,'J11'!$AV$13,IF(AU8&lt;'J11'!AU8,'J11'!$AU$13)))</f>
        <v>u</v>
      </c>
      <c r="AX8" s="10">
        <f t="shared" si="14"/>
        <v>5</v>
      </c>
      <c r="AY8" s="11">
        <f>SUMPRODUCT(($B$4:$H$7=AN8)*($BN$4:$BN$7))+SUMPRODUCT(($K$4:$Q$7=AN8)*($BO$4:$BO$7))+'J11'!AY8</f>
        <v>0</v>
      </c>
      <c r="AZ8" s="15">
        <f>SUMPRODUCT(($B$4:$H$7=AN8)*($BP$4:$BP$7))+SUMPRODUCT(($K$4:$Q$7=AN8)*($BQ$4:$BQ$7))+'J11'!AZ8</f>
        <v>0</v>
      </c>
      <c r="BA8" s="15">
        <f>SUMPRODUCT(($B$4:$H$7=AN8)*($BR$4:$BR$7))+SUMPRODUCT(($K$4:$Q$7=AN8)*($BS$4:$BS$7))+'J11'!BA8</f>
        <v>0</v>
      </c>
      <c r="BB8" s="15">
        <f>SUMPRODUCT(($B$4:$H$7=AN8)*($BT$4:$BT$7))+SUMPRODUCT(($K$4:$Q$7=AN8)*($BU$4:$BU$7))+'J11'!BB8</f>
        <v>0</v>
      </c>
      <c r="BC8" s="15">
        <f>SUMPRODUCT(($B$4:$H$7=AN8)*($BV$4:$BV$7))+SUMPRODUCT(($K$4:$Q$7=AN8)*($BW$4:$BW$7))+'J11'!BC8</f>
        <v>0</v>
      </c>
      <c r="BD8" s="15">
        <f>SUMPRODUCT(($B$4:$H$7=AN8)*($BX$4:$BX$7))+SUMPRODUCT(($K$4:$Q$7=AN8)*($BY$4:$BY$7))+'J11'!BD8</f>
        <v>0</v>
      </c>
      <c r="BE8" s="15">
        <f>SUMPRODUCT(($B$4:$H$7=AN8)*($BZ$4:$BZ$7))+SUMPRODUCT(($K$4:$Q$7=AN8)*($CA$4:$CA$7))+'J11'!BE8</f>
        <v>0</v>
      </c>
      <c r="BF8" s="15">
        <f t="shared" si="15"/>
        <v>0</v>
      </c>
      <c r="BG8" s="15">
        <f>SUMPRODUCT(($B$4:$H$7=AN8)*($BJ$4:$BJ$7))+SUMPRODUCT(($K$4:$Q$7=AN8)*($BK$4:$BK$7))+'J11'!BG8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'J11'!AU9-AU9</f>
        <v>0</v>
      </c>
      <c r="AW9" s="9" t="str">
        <f>IF(AU9&gt;'J11'!AU9,'J11'!$AW$13,IF(AU9='J11'!AU9,'J11'!$AV$13,IF(AU9&lt;'J11'!AU9,'J11'!$AU$13)))</f>
        <v>u</v>
      </c>
      <c r="AX9" s="10">
        <f t="shared" si="14"/>
        <v>6</v>
      </c>
      <c r="AY9" s="11">
        <f>SUMPRODUCT(($B$4:$H$7=AN9)*($BN$4:$BN$7))+SUMPRODUCT(($K$4:$Q$7=AN9)*($BO$4:$BO$7))+'J11'!AY9</f>
        <v>0</v>
      </c>
      <c r="AZ9" s="15">
        <f>SUMPRODUCT(($B$4:$H$7=AN9)*($BP$4:$BP$7))+SUMPRODUCT(($K$4:$Q$7=AN9)*($BQ$4:$BQ$7))+'J11'!AZ9</f>
        <v>0</v>
      </c>
      <c r="BA9" s="15">
        <f>SUMPRODUCT(($B$4:$H$7=AN9)*($BR$4:$BR$7))+SUMPRODUCT(($K$4:$Q$7=AN9)*($BS$4:$BS$7))+'J11'!BA9</f>
        <v>0</v>
      </c>
      <c r="BB9" s="15">
        <f>SUMPRODUCT(($B$4:$H$7=AN9)*($BT$4:$BT$7))+SUMPRODUCT(($K$4:$Q$7=AN9)*($BU$4:$BU$7))+'J11'!BB9</f>
        <v>0</v>
      </c>
      <c r="BC9" s="15">
        <f>SUMPRODUCT(($B$4:$H$7=AN9)*($BV$4:$BV$7))+SUMPRODUCT(($K$4:$Q$7=AN9)*($BW$4:$BW$7))+'J11'!BC9</f>
        <v>0</v>
      </c>
      <c r="BD9" s="15">
        <f>SUMPRODUCT(($B$4:$H$7=AN9)*($BX$4:$BX$7))+SUMPRODUCT(($K$4:$Q$7=AN9)*($BY$4:$BY$7))+'J11'!BD9</f>
        <v>0</v>
      </c>
      <c r="BE9" s="15">
        <f>SUMPRODUCT(($B$4:$H$7=AN9)*($BZ$4:$BZ$7))+SUMPRODUCT(($K$4:$Q$7=AN9)*($CA$4:$CA$7))+'J11'!BE9</f>
        <v>0</v>
      </c>
      <c r="BF9" s="15">
        <f t="shared" si="15"/>
        <v>0</v>
      </c>
      <c r="BG9" s="15">
        <f>SUMPRODUCT(($B$4:$H$7=AN9)*($BJ$4:$BJ$7))+SUMPRODUCT(($K$4:$Q$7=AN9)*($BK$4:$BK$7))+'J11'!BG9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'J11'!AU10-AU10</f>
        <v>0</v>
      </c>
      <c r="AW10" s="9" t="str">
        <f>IF(AU10&gt;'J11'!AU10,'J11'!$AW$13,IF(AU10='J11'!AU10,'J11'!$AV$13,IF(AU10&lt;'J11'!AU10,'J11'!$AU$13)))</f>
        <v>u</v>
      </c>
      <c r="AX10" s="10">
        <f t="shared" si="14"/>
        <v>7</v>
      </c>
      <c r="AY10" s="11">
        <f>SUMPRODUCT(($B$4:$H$7=AN10)*($BN$4:$BN$7))+SUMPRODUCT(($K$4:$Q$7=AN10)*($BO$4:$BO$7))+'J11'!AY10</f>
        <v>0</v>
      </c>
      <c r="AZ10" s="15">
        <f>SUMPRODUCT(($B$4:$H$7=AN10)*($BP$4:$BP$7))+SUMPRODUCT(($K$4:$Q$7=AN10)*($BQ$4:$BQ$7))+'J11'!AZ10</f>
        <v>0</v>
      </c>
      <c r="BA10" s="15">
        <f>SUMPRODUCT(($B$4:$H$7=AN10)*($BR$4:$BR$7))+SUMPRODUCT(($K$4:$Q$7=AN10)*($BS$4:$BS$7))+'J11'!BA10</f>
        <v>0</v>
      </c>
      <c r="BB10" s="15">
        <f>SUMPRODUCT(($B$4:$H$7=AN10)*($BT$4:$BT$7))+SUMPRODUCT(($K$4:$Q$7=AN10)*($BU$4:$BU$7))+'J11'!BB10</f>
        <v>0</v>
      </c>
      <c r="BC10" s="15">
        <f>SUMPRODUCT(($B$4:$H$7=AN10)*($BV$4:$BV$7))+SUMPRODUCT(($K$4:$Q$7=AN10)*($BW$4:$BW$7))+'J11'!BC10</f>
        <v>0</v>
      </c>
      <c r="BD10" s="15">
        <f>SUMPRODUCT(($B$4:$H$7=AN10)*($BX$4:$BX$7))+SUMPRODUCT(($K$4:$Q$7=AN10)*($BY$4:$BY$7))+'J11'!BD10</f>
        <v>0</v>
      </c>
      <c r="BE10" s="15">
        <f>SUMPRODUCT(($B$4:$H$7=AN10)*($BZ$4:$BZ$7))+SUMPRODUCT(($K$4:$Q$7=AN10)*($CA$4:$CA$7))+'J11'!BE10</f>
        <v>0</v>
      </c>
      <c r="BF10" s="15">
        <f t="shared" si="15"/>
        <v>0</v>
      </c>
      <c r="BG10" s="15">
        <f>SUMPRODUCT(($B$4:$H$7=AN10)*($BJ$4:$BJ$7))+SUMPRODUCT(($K$4:$Q$7=AN10)*($BK$4:$BK$7))+'J11'!BG10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'J11'!AU11-AU11</f>
        <v>0</v>
      </c>
      <c r="AW11" s="9" t="str">
        <f>IF(AU11&gt;'J11'!AU11,'J11'!$AW$13,IF(AU11='J11'!AU11,'J11'!$AV$13,IF(AU11&lt;'J11'!AU11,'J11'!$AU$13)))</f>
        <v>u</v>
      </c>
      <c r="AX11" s="10">
        <f t="shared" si="14"/>
        <v>8</v>
      </c>
      <c r="AY11" s="11">
        <f>SUMPRODUCT(($B$4:$H$7=AN11)*($BN$4:$BN$7))+SUMPRODUCT(($K$4:$Q$7=AN11)*($BO$4:$BO$7))+'J11'!AY11</f>
        <v>0</v>
      </c>
      <c r="AZ11" s="15">
        <f>SUMPRODUCT(($B$4:$H$7=AN11)*($BP$4:$BP$7))+SUMPRODUCT(($K$4:$Q$7=AN11)*($BQ$4:$BQ$7))+'J11'!AZ11</f>
        <v>0</v>
      </c>
      <c r="BA11" s="15">
        <f>SUMPRODUCT(($B$4:$H$7=AN11)*($BR$4:$BR$7))+SUMPRODUCT(($K$4:$Q$7=AN11)*($BS$4:$BS$7))+'J11'!BA11</f>
        <v>0</v>
      </c>
      <c r="BB11" s="15">
        <f>SUMPRODUCT(($B$4:$H$7=AN11)*($BT$4:$BT$7))+SUMPRODUCT(($K$4:$Q$7=AN11)*($BU$4:$BU$7))+'J11'!BB11</f>
        <v>0</v>
      </c>
      <c r="BC11" s="15">
        <f>SUMPRODUCT(($B$4:$H$7=AN11)*($BV$4:$BV$7))+SUMPRODUCT(($K$4:$Q$7=AN11)*($BW$4:$BW$7))+'J11'!BC11</f>
        <v>0</v>
      </c>
      <c r="BD11" s="15">
        <f>SUMPRODUCT(($B$4:$H$7=AN11)*($BX$4:$BX$7))+SUMPRODUCT(($K$4:$Q$7=AN11)*($BY$4:$BY$7))+'J11'!BD11</f>
        <v>0</v>
      </c>
      <c r="BE11" s="15">
        <f>SUMPRODUCT(($B$4:$H$7=AN11)*($BZ$4:$BZ$7))+SUMPRODUCT(($K$4:$Q$7=AN11)*($CA$4:$CA$7))+'J11'!BE11</f>
        <v>0</v>
      </c>
      <c r="BF11" s="15">
        <f t="shared" si="15"/>
        <v>0</v>
      </c>
      <c r="BG11" s="15">
        <f>SUMPRODUCT(($B$4:$H$7=AN11)*($BJ$4:$BJ$7))+SUMPRODUCT(($K$4:$Q$7=AN11)*($BK$4:$BK$7))+'J11'!BG11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'J11'!AU12-AU12</f>
        <v>0</v>
      </c>
      <c r="AW12" s="9" t="str">
        <f>IF(AU12&gt;'J11'!AU12,'J11'!$AW$13,IF(AU12='J11'!AU12,'J11'!$AV$13,IF(AU12&lt;'J11'!AU12,'J11'!$AU$13)))</f>
        <v>u</v>
      </c>
      <c r="AX12" s="10">
        <f t="shared" si="14"/>
        <v>9</v>
      </c>
      <c r="AY12" s="11">
        <f>SUMPRODUCT(($B$4:$H$7=AN12)*($BN$4:$BN$7))+SUMPRODUCT(($K$4:$Q$7=AN12)*($BO$4:$BO$7))+'J11'!AY12</f>
        <v>0</v>
      </c>
      <c r="AZ12" s="15">
        <f>SUMPRODUCT(($B$4:$H$7=AN12)*($BP$4:$BP$7))+SUMPRODUCT(($K$4:$Q$7=AN12)*($BQ$4:$BQ$7))+'J11'!AZ12</f>
        <v>0</v>
      </c>
      <c r="BA12" s="15">
        <f>SUMPRODUCT(($B$4:$H$7=AN12)*($BR$4:$BR$7))+SUMPRODUCT(($K$4:$Q$7=AN12)*($BS$4:$BS$7))+'J11'!BA12</f>
        <v>0</v>
      </c>
      <c r="BB12" s="15">
        <f>SUMPRODUCT(($B$4:$H$7=AN12)*($BT$4:$BT$7))+SUMPRODUCT(($K$4:$Q$7=AN12)*($BU$4:$BU$7))+'J11'!BB12</f>
        <v>0</v>
      </c>
      <c r="BC12" s="15">
        <f>SUMPRODUCT(($B$4:$H$7=AN12)*($BV$4:$BV$7))+SUMPRODUCT(($K$4:$Q$7=AN12)*($BW$4:$BW$7))+'J11'!BC12</f>
        <v>0</v>
      </c>
      <c r="BD12" s="15">
        <f>SUMPRODUCT(($B$4:$H$7=AN12)*($BX$4:$BX$7))+SUMPRODUCT(($K$4:$Q$7=AN12)*($BY$4:$BY$7))+'J11'!BD12</f>
        <v>0</v>
      </c>
      <c r="BE12" s="15">
        <f>SUMPRODUCT(($B$4:$H$7=AN12)*($BZ$4:$BZ$7))+SUMPRODUCT(($K$4:$Q$7=AN12)*($CA$4:$CA$7))+'J11'!BE12</f>
        <v>0</v>
      </c>
      <c r="BF12" s="15">
        <f t="shared" si="15"/>
        <v>0</v>
      </c>
      <c r="BG12" s="15">
        <f>SUMPRODUCT(($B$4:$H$7=AN12)*($BJ$4:$BJ$7))+SUMPRODUCT(($K$4:$Q$7=AN12)*($BK$4:$BK$7))+'J11'!BG12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Z14+'J11'!AC14:AE15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76" priority="11" operator="lessThan">
      <formula>0</formula>
    </cfRule>
  </conditionalFormatting>
  <conditionalFormatting sqref="Z4:Z12">
    <cfRule type="cellIs" dxfId="75" priority="8" operator="equal">
      <formula>0</formula>
    </cfRule>
    <cfRule type="cellIs" dxfId="74" priority="9" operator="greaterThan">
      <formula>0</formula>
    </cfRule>
    <cfRule type="cellIs" dxfId="73" priority="10" operator="lessThan">
      <formula>0</formula>
    </cfRule>
  </conditionalFormatting>
  <conditionalFormatting sqref="BF4:BF12">
    <cfRule type="cellIs" dxfId="72" priority="7" operator="lessThan">
      <formula>0</formula>
    </cfRule>
  </conditionalFormatting>
  <conditionalFormatting sqref="AV4:AV12">
    <cfRule type="cellIs" dxfId="71" priority="4" operator="equal">
      <formula>0</formula>
    </cfRule>
    <cfRule type="cellIs" dxfId="70" priority="5" operator="greaterThan">
      <formula>0</formula>
    </cfRule>
    <cfRule type="cellIs" dxfId="69" priority="6" operator="lessThan">
      <formula>0</formula>
    </cfRule>
  </conditionalFormatting>
  <conditionalFormatting sqref="AA4:AA12">
    <cfRule type="cellIs" dxfId="68" priority="1" operator="equal">
      <formula>"q"</formula>
    </cfRule>
    <cfRule type="cellIs" dxfId="67" priority="2" operator="equal">
      <formula>"u"</formula>
    </cfRule>
    <cfRule type="cellIs" dxfId="66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3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37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'J12'!AU4-AU4</f>
        <v>0</v>
      </c>
      <c r="AW4" s="9" t="str">
        <f>IF(AU4&gt;'J12'!AU4,'J12'!$AW$13,IF(AU4='J12'!AU4,'J12'!$AV$13,IF(AU4&lt;'J12'!AU4,'J12'!$AU$13)))</f>
        <v>u</v>
      </c>
      <c r="AX4" s="10">
        <f>RANK(BI4,$BI$4:$BI$12)</f>
        <v>1</v>
      </c>
      <c r="AY4" s="11">
        <f>SUMPRODUCT(($B$4:$H$7=AN4)*($BN$4:$BN$7))+SUMPRODUCT(($K$4:$Q$7=AN4)*($BO$4:$BO$7))+'J12'!AY4</f>
        <v>0</v>
      </c>
      <c r="AZ4" s="15">
        <f>SUMPRODUCT(($B$4:$H$7=AN4)*($BP$4:$BP$7))+SUMPRODUCT(($K$4:$Q$7=AN4)*($BQ$4:$BQ$7))+'J12'!AZ4</f>
        <v>0</v>
      </c>
      <c r="BA4" s="15">
        <f>SUMPRODUCT(($B$4:$H$7=AN4)*($BR$4:$BR$7))+SUMPRODUCT(($K$4:$Q$7=AN4)*($BS$4:$BS$7))+'J12'!BA4</f>
        <v>0</v>
      </c>
      <c r="BB4" s="15">
        <f>SUMPRODUCT(($B$4:$H$7=AN4)*($BT$4:$BT$7))+SUMPRODUCT(($K$4:$Q$7=AN4)*($BU$4:$BU$7))+'J12'!BB4</f>
        <v>0</v>
      </c>
      <c r="BC4" s="15">
        <f>SUMPRODUCT(($B$4:$H$7=AN4)*($BV$4:$BV$7))+SUMPRODUCT(($K$4:$Q$7=AN4)*($BW$4:$BW$7))+'J12'!BC4</f>
        <v>0</v>
      </c>
      <c r="BD4" s="15">
        <f>SUMPRODUCT(($B$4:$H$7=AN4)*($BX$4:$BX$7))+SUMPRODUCT(($K$4:$Q$7=AN4)*($BY$4:$BY$7))+'J12'!BD4</f>
        <v>0</v>
      </c>
      <c r="BE4" s="15">
        <f>SUMPRODUCT(($B$4:$H$7=AN4)*($BZ$4:$BZ$7))+SUMPRODUCT(($K$4:$Q$7=AN4)*($CA$4:$CA$7))+'J12'!BE4</f>
        <v>0</v>
      </c>
      <c r="BF4" s="15">
        <f>BD4-BE4</f>
        <v>0</v>
      </c>
      <c r="BG4" s="15">
        <f>SUMPRODUCT(($B$4:$H$7=AN4)*($BJ$4:$BJ$7))+SUMPRODUCT(($K$4:$Q$7=AN4)*($BK$4:$BK$7))+'J12'!BG4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'J12'!AU5-AU5</f>
        <v>0</v>
      </c>
      <c r="AW5" s="9" t="str">
        <f>IF(AU5&gt;'J12'!AU5,'J12'!$AW$13,IF(AU5='J12'!AU5,'J12'!$AV$13,IF(AU5&lt;'J12'!AU5,'J12'!$AU$13)))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SUMPRODUCT(($B$4:$H$7=AN5)*($BN$4:$BN$7))+SUMPRODUCT(($K$4:$Q$7=AN5)*($BO$4:$BO$7))+'J12'!AY5</f>
        <v>0</v>
      </c>
      <c r="AZ5" s="15">
        <f>SUMPRODUCT(($B$4:$H$7=AN5)*($BP$4:$BP$7))+SUMPRODUCT(($K$4:$Q$7=AN5)*($BQ$4:$BQ$7))+'J12'!AZ5</f>
        <v>0</v>
      </c>
      <c r="BA5" s="15">
        <f>SUMPRODUCT(($B$4:$H$7=AN5)*($BR$4:$BR$7))+SUMPRODUCT(($K$4:$Q$7=AN5)*($BS$4:$BS$7))+'J12'!BA5</f>
        <v>0</v>
      </c>
      <c r="BB5" s="15">
        <f>SUMPRODUCT(($B$4:$H$7=AN5)*($BT$4:$BT$7))+SUMPRODUCT(($K$4:$Q$7=AN5)*($BU$4:$BU$7))+'J12'!BB5</f>
        <v>0</v>
      </c>
      <c r="BC5" s="15">
        <f>SUMPRODUCT(($B$4:$H$7=AN5)*($BV$4:$BV$7))+SUMPRODUCT(($K$4:$Q$7=AN5)*($BW$4:$BW$7))+'J12'!BC5</f>
        <v>0</v>
      </c>
      <c r="BD5" s="15">
        <f>SUMPRODUCT(($B$4:$H$7=AN5)*($BX$4:$BX$7))+SUMPRODUCT(($K$4:$Q$7=AN5)*($BY$4:$BY$7))+'J12'!BD5</f>
        <v>0</v>
      </c>
      <c r="BE5" s="15">
        <f>SUMPRODUCT(($B$4:$H$7=AN5)*($BZ$4:$BZ$7))+SUMPRODUCT(($K$4:$Q$7=AN5)*($CA$4:$CA$7))+'J12'!BE5</f>
        <v>0</v>
      </c>
      <c r="BF5" s="15">
        <f t="shared" ref="BF5:BF12" si="15">BD5-BE5</f>
        <v>0</v>
      </c>
      <c r="BG5" s="15">
        <f>SUMPRODUCT(($B$4:$H$7=AN5)*($BJ$4:$BJ$7))+SUMPRODUCT(($K$4:$Q$7=AN5)*($BK$4:$BK$7))+'J12'!BG5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'J12'!AU6-AU6</f>
        <v>0</v>
      </c>
      <c r="AW6" s="9" t="str">
        <f>IF(AU6&gt;'J12'!AU6,'J12'!$AW$13,IF(AU6='J12'!AU6,'J12'!$AV$13,IF(AU6&lt;'J12'!AU6,'J12'!$AU$13)))</f>
        <v>u</v>
      </c>
      <c r="AX6" s="10">
        <f t="shared" si="14"/>
        <v>3</v>
      </c>
      <c r="AY6" s="11">
        <f>SUMPRODUCT(($B$4:$H$7=AN6)*($BN$4:$BN$7))+SUMPRODUCT(($K$4:$Q$7=AN6)*($BO$4:$BO$7))+'J12'!AY6</f>
        <v>0</v>
      </c>
      <c r="AZ6" s="15">
        <f>SUMPRODUCT(($B$4:$H$7=AN6)*($BP$4:$BP$7))+SUMPRODUCT(($K$4:$Q$7=AN6)*($BQ$4:$BQ$7))+'J12'!AZ6</f>
        <v>0</v>
      </c>
      <c r="BA6" s="15">
        <f>SUMPRODUCT(($B$4:$H$7=AN6)*($BR$4:$BR$7))+SUMPRODUCT(($K$4:$Q$7=AN6)*($BS$4:$BS$7))+'J12'!BA6</f>
        <v>0</v>
      </c>
      <c r="BB6" s="15">
        <f>SUMPRODUCT(($B$4:$H$7=AN6)*($BT$4:$BT$7))+SUMPRODUCT(($K$4:$Q$7=AN6)*($BU$4:$BU$7))+'J12'!BB6</f>
        <v>0</v>
      </c>
      <c r="BC6" s="15">
        <f>SUMPRODUCT(($B$4:$H$7=AN6)*($BV$4:$BV$7))+SUMPRODUCT(($K$4:$Q$7=AN6)*($BW$4:$BW$7))+'J12'!BC6</f>
        <v>0</v>
      </c>
      <c r="BD6" s="15">
        <f>SUMPRODUCT(($B$4:$H$7=AN6)*($BX$4:$BX$7))+SUMPRODUCT(($K$4:$Q$7=AN6)*($BY$4:$BY$7))+'J12'!BD6</f>
        <v>0</v>
      </c>
      <c r="BE6" s="15">
        <f>SUMPRODUCT(($B$4:$H$7=AN6)*($BZ$4:$BZ$7))+SUMPRODUCT(($K$4:$Q$7=AN6)*($CA$4:$CA$7))+'J12'!BE6</f>
        <v>0</v>
      </c>
      <c r="BF6" s="15">
        <f t="shared" si="15"/>
        <v>0</v>
      </c>
      <c r="BG6" s="15">
        <f>SUMPRODUCT(($B$4:$H$7=AN6)*($BJ$4:$BJ$7))+SUMPRODUCT(($K$4:$Q$7=AN6)*($BK$4:$BK$7))+'J12'!BG6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'J12'!AU7-AU7</f>
        <v>0</v>
      </c>
      <c r="AW7" s="9" t="str">
        <f>IF(AU7&gt;'J12'!AU7,'J12'!$AW$13,IF(AU7='J12'!AU7,'J12'!$AV$13,IF(AU7&lt;'J12'!AU7,'J12'!$AU$13)))</f>
        <v>u</v>
      </c>
      <c r="AX7" s="10">
        <f t="shared" si="14"/>
        <v>4</v>
      </c>
      <c r="AY7" s="11">
        <f>SUMPRODUCT(($B$4:$H$7=AN7)*($BN$4:$BN$7))+SUMPRODUCT(($K$4:$Q$7=AN7)*($BO$4:$BO$7))+'J12'!AY7</f>
        <v>0</v>
      </c>
      <c r="AZ7" s="15">
        <f>SUMPRODUCT(($B$4:$H$7=AN7)*($BP$4:$BP$7))+SUMPRODUCT(($K$4:$Q$7=AN7)*($BQ$4:$BQ$7))+'J12'!AZ7</f>
        <v>0</v>
      </c>
      <c r="BA7" s="15">
        <f>SUMPRODUCT(($B$4:$H$7=AN7)*($BR$4:$BR$7))+SUMPRODUCT(($K$4:$Q$7=AN7)*($BS$4:$BS$7))+'J12'!BA7</f>
        <v>0</v>
      </c>
      <c r="BB7" s="15">
        <f>SUMPRODUCT(($B$4:$H$7=AN7)*($BT$4:$BT$7))+SUMPRODUCT(($K$4:$Q$7=AN7)*($BU$4:$BU$7))+'J12'!BB7</f>
        <v>0</v>
      </c>
      <c r="BC7" s="15">
        <f>SUMPRODUCT(($B$4:$H$7=AN7)*($BV$4:$BV$7))+SUMPRODUCT(($K$4:$Q$7=AN7)*($BW$4:$BW$7))+'J12'!BC7</f>
        <v>0</v>
      </c>
      <c r="BD7" s="15">
        <f>SUMPRODUCT(($B$4:$H$7=AN7)*($BX$4:$BX$7))+SUMPRODUCT(($K$4:$Q$7=AN7)*($BY$4:$BY$7))+'J12'!BD7</f>
        <v>0</v>
      </c>
      <c r="BE7" s="15">
        <f>SUMPRODUCT(($B$4:$H$7=AN7)*($BZ$4:$BZ$7))+SUMPRODUCT(($K$4:$Q$7=AN7)*($CA$4:$CA$7))+'J12'!BE7</f>
        <v>0</v>
      </c>
      <c r="BF7" s="15">
        <f t="shared" si="15"/>
        <v>0</v>
      </c>
      <c r="BG7" s="15">
        <f>SUMPRODUCT(($B$4:$H$7=AN7)*($BJ$4:$BJ$7))+SUMPRODUCT(($K$4:$Q$7=AN7)*($BK$4:$BK$7))+'J12'!BG7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'J12'!AU8-AU8</f>
        <v>0</v>
      </c>
      <c r="AW8" s="9" t="str">
        <f>IF(AU8&gt;'J12'!AU8,'J12'!$AW$13,IF(AU8='J12'!AU8,'J12'!$AV$13,IF(AU8&lt;'J12'!AU8,'J12'!$AU$13)))</f>
        <v>u</v>
      </c>
      <c r="AX8" s="10">
        <f t="shared" si="14"/>
        <v>5</v>
      </c>
      <c r="AY8" s="11">
        <f>SUMPRODUCT(($B$4:$H$7=AN8)*($BN$4:$BN$7))+SUMPRODUCT(($K$4:$Q$7=AN8)*($BO$4:$BO$7))+'J12'!AY8</f>
        <v>0</v>
      </c>
      <c r="AZ8" s="15">
        <f>SUMPRODUCT(($B$4:$H$7=AN8)*($BP$4:$BP$7))+SUMPRODUCT(($K$4:$Q$7=AN8)*($BQ$4:$BQ$7))+'J12'!AZ8</f>
        <v>0</v>
      </c>
      <c r="BA8" s="15">
        <f>SUMPRODUCT(($B$4:$H$7=AN8)*($BR$4:$BR$7))+SUMPRODUCT(($K$4:$Q$7=AN8)*($BS$4:$BS$7))+'J12'!BA8</f>
        <v>0</v>
      </c>
      <c r="BB8" s="15">
        <f>SUMPRODUCT(($B$4:$H$7=AN8)*($BT$4:$BT$7))+SUMPRODUCT(($K$4:$Q$7=AN8)*($BU$4:$BU$7))+'J12'!BB8</f>
        <v>0</v>
      </c>
      <c r="BC8" s="15">
        <f>SUMPRODUCT(($B$4:$H$7=AN8)*($BV$4:$BV$7))+SUMPRODUCT(($K$4:$Q$7=AN8)*($BW$4:$BW$7))+'J12'!BC8</f>
        <v>0</v>
      </c>
      <c r="BD8" s="15">
        <f>SUMPRODUCT(($B$4:$H$7=AN8)*($BX$4:$BX$7))+SUMPRODUCT(($K$4:$Q$7=AN8)*($BY$4:$BY$7))+'J12'!BD8</f>
        <v>0</v>
      </c>
      <c r="BE8" s="15">
        <f>SUMPRODUCT(($B$4:$H$7=AN8)*($BZ$4:$BZ$7))+SUMPRODUCT(($K$4:$Q$7=AN8)*($CA$4:$CA$7))+'J12'!BE8</f>
        <v>0</v>
      </c>
      <c r="BF8" s="15">
        <f t="shared" si="15"/>
        <v>0</v>
      </c>
      <c r="BG8" s="15">
        <f>SUMPRODUCT(($B$4:$H$7=AN8)*($BJ$4:$BJ$7))+SUMPRODUCT(($K$4:$Q$7=AN8)*($BK$4:$BK$7))+'J12'!BG8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'J12'!AU9-AU9</f>
        <v>0</v>
      </c>
      <c r="AW9" s="9" t="str">
        <f>IF(AU9&gt;'J12'!AU9,'J12'!$AW$13,IF(AU9='J12'!AU9,'J12'!$AV$13,IF(AU9&lt;'J12'!AU9,'J12'!$AU$13)))</f>
        <v>u</v>
      </c>
      <c r="AX9" s="10">
        <f t="shared" si="14"/>
        <v>6</v>
      </c>
      <c r="AY9" s="11">
        <f>SUMPRODUCT(($B$4:$H$7=AN9)*($BN$4:$BN$7))+SUMPRODUCT(($K$4:$Q$7=AN9)*($BO$4:$BO$7))+'J12'!AY9</f>
        <v>0</v>
      </c>
      <c r="AZ9" s="15">
        <f>SUMPRODUCT(($B$4:$H$7=AN9)*($BP$4:$BP$7))+SUMPRODUCT(($K$4:$Q$7=AN9)*($BQ$4:$BQ$7))+'J12'!AZ9</f>
        <v>0</v>
      </c>
      <c r="BA9" s="15">
        <f>SUMPRODUCT(($B$4:$H$7=AN9)*($BR$4:$BR$7))+SUMPRODUCT(($K$4:$Q$7=AN9)*($BS$4:$BS$7))+'J12'!BA9</f>
        <v>0</v>
      </c>
      <c r="BB9" s="15">
        <f>SUMPRODUCT(($B$4:$H$7=AN9)*($BT$4:$BT$7))+SUMPRODUCT(($K$4:$Q$7=AN9)*($BU$4:$BU$7))+'J12'!BB9</f>
        <v>0</v>
      </c>
      <c r="BC9" s="15">
        <f>SUMPRODUCT(($B$4:$H$7=AN9)*($BV$4:$BV$7))+SUMPRODUCT(($K$4:$Q$7=AN9)*($BW$4:$BW$7))+'J12'!BC9</f>
        <v>0</v>
      </c>
      <c r="BD9" s="15">
        <f>SUMPRODUCT(($B$4:$H$7=AN9)*($BX$4:$BX$7))+SUMPRODUCT(($K$4:$Q$7=AN9)*($BY$4:$BY$7))+'J12'!BD9</f>
        <v>0</v>
      </c>
      <c r="BE9" s="15">
        <f>SUMPRODUCT(($B$4:$H$7=AN9)*($BZ$4:$BZ$7))+SUMPRODUCT(($K$4:$Q$7=AN9)*($CA$4:$CA$7))+'J12'!BE9</f>
        <v>0</v>
      </c>
      <c r="BF9" s="15">
        <f t="shared" si="15"/>
        <v>0</v>
      </c>
      <c r="BG9" s="15">
        <f>SUMPRODUCT(($B$4:$H$7=AN9)*($BJ$4:$BJ$7))+SUMPRODUCT(($K$4:$Q$7=AN9)*($BK$4:$BK$7))+'J12'!BG9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'J12'!AU10-AU10</f>
        <v>0</v>
      </c>
      <c r="AW10" s="9" t="str">
        <f>IF(AU10&gt;'J12'!AU10,'J12'!$AW$13,IF(AU10='J12'!AU10,'J12'!$AV$13,IF(AU10&lt;'J12'!AU10,'J12'!$AU$13)))</f>
        <v>u</v>
      </c>
      <c r="AX10" s="10">
        <f t="shared" si="14"/>
        <v>7</v>
      </c>
      <c r="AY10" s="11">
        <f>SUMPRODUCT(($B$4:$H$7=AN10)*($BN$4:$BN$7))+SUMPRODUCT(($K$4:$Q$7=AN10)*($BO$4:$BO$7))+'J12'!AY10</f>
        <v>0</v>
      </c>
      <c r="AZ10" s="15">
        <f>SUMPRODUCT(($B$4:$H$7=AN10)*($BP$4:$BP$7))+SUMPRODUCT(($K$4:$Q$7=AN10)*($BQ$4:$BQ$7))+'J12'!AZ10</f>
        <v>0</v>
      </c>
      <c r="BA10" s="15">
        <f>SUMPRODUCT(($B$4:$H$7=AN10)*($BR$4:$BR$7))+SUMPRODUCT(($K$4:$Q$7=AN10)*($BS$4:$BS$7))+'J12'!BA10</f>
        <v>0</v>
      </c>
      <c r="BB10" s="15">
        <f>SUMPRODUCT(($B$4:$H$7=AN10)*($BT$4:$BT$7))+SUMPRODUCT(($K$4:$Q$7=AN10)*($BU$4:$BU$7))+'J12'!BB10</f>
        <v>0</v>
      </c>
      <c r="BC10" s="15">
        <f>SUMPRODUCT(($B$4:$H$7=AN10)*($BV$4:$BV$7))+SUMPRODUCT(($K$4:$Q$7=AN10)*($BW$4:$BW$7))+'J12'!BC10</f>
        <v>0</v>
      </c>
      <c r="BD10" s="15">
        <f>SUMPRODUCT(($B$4:$H$7=AN10)*($BX$4:$BX$7))+SUMPRODUCT(($K$4:$Q$7=AN10)*($BY$4:$BY$7))+'J12'!BD10</f>
        <v>0</v>
      </c>
      <c r="BE10" s="15">
        <f>SUMPRODUCT(($B$4:$H$7=AN10)*($BZ$4:$BZ$7))+SUMPRODUCT(($K$4:$Q$7=AN10)*($CA$4:$CA$7))+'J12'!BE10</f>
        <v>0</v>
      </c>
      <c r="BF10" s="15">
        <f t="shared" si="15"/>
        <v>0</v>
      </c>
      <c r="BG10" s="15">
        <f>SUMPRODUCT(($B$4:$H$7=AN10)*($BJ$4:$BJ$7))+SUMPRODUCT(($K$4:$Q$7=AN10)*($BK$4:$BK$7))+'J12'!BG10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'J12'!AU11-AU11</f>
        <v>0</v>
      </c>
      <c r="AW11" s="9" t="str">
        <f>IF(AU11&gt;'J12'!AU11,'J12'!$AW$13,IF(AU11='J12'!AU11,'J12'!$AV$13,IF(AU11&lt;'J12'!AU11,'J12'!$AU$13)))</f>
        <v>u</v>
      </c>
      <c r="AX11" s="10">
        <f t="shared" si="14"/>
        <v>8</v>
      </c>
      <c r="AY11" s="11">
        <f>SUMPRODUCT(($B$4:$H$7=AN11)*($BN$4:$BN$7))+SUMPRODUCT(($K$4:$Q$7=AN11)*($BO$4:$BO$7))+'J12'!AY11</f>
        <v>0</v>
      </c>
      <c r="AZ11" s="15">
        <f>SUMPRODUCT(($B$4:$H$7=AN11)*($BP$4:$BP$7))+SUMPRODUCT(($K$4:$Q$7=AN11)*($BQ$4:$BQ$7))+'J12'!AZ11</f>
        <v>0</v>
      </c>
      <c r="BA11" s="15">
        <f>SUMPRODUCT(($B$4:$H$7=AN11)*($BR$4:$BR$7))+SUMPRODUCT(($K$4:$Q$7=AN11)*($BS$4:$BS$7))+'J12'!BA11</f>
        <v>0</v>
      </c>
      <c r="BB11" s="15">
        <f>SUMPRODUCT(($B$4:$H$7=AN11)*($BT$4:$BT$7))+SUMPRODUCT(($K$4:$Q$7=AN11)*($BU$4:$BU$7))+'J12'!BB11</f>
        <v>0</v>
      </c>
      <c r="BC11" s="15">
        <f>SUMPRODUCT(($B$4:$H$7=AN11)*($BV$4:$BV$7))+SUMPRODUCT(($K$4:$Q$7=AN11)*($BW$4:$BW$7))+'J12'!BC11</f>
        <v>0</v>
      </c>
      <c r="BD11" s="15">
        <f>SUMPRODUCT(($B$4:$H$7=AN11)*($BX$4:$BX$7))+SUMPRODUCT(($K$4:$Q$7=AN11)*($BY$4:$BY$7))+'J12'!BD11</f>
        <v>0</v>
      </c>
      <c r="BE11" s="15">
        <f>SUMPRODUCT(($B$4:$H$7=AN11)*($BZ$4:$BZ$7))+SUMPRODUCT(($K$4:$Q$7=AN11)*($CA$4:$CA$7))+'J12'!BE11</f>
        <v>0</v>
      </c>
      <c r="BF11" s="15">
        <f t="shared" si="15"/>
        <v>0</v>
      </c>
      <c r="BG11" s="15">
        <f>SUMPRODUCT(($B$4:$H$7=AN11)*($BJ$4:$BJ$7))+SUMPRODUCT(($K$4:$Q$7=AN11)*($BK$4:$BK$7))+'J12'!BG11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'J12'!AU12-AU12</f>
        <v>0</v>
      </c>
      <c r="AW12" s="9" t="str">
        <f>IF(AU12&gt;'J12'!AU12,'J12'!$AW$13,IF(AU12='J12'!AU12,'J12'!$AV$13,IF(AU12&lt;'J12'!AU12,'J12'!$AU$13)))</f>
        <v>u</v>
      </c>
      <c r="AX12" s="10">
        <f t="shared" si="14"/>
        <v>9</v>
      </c>
      <c r="AY12" s="11">
        <f>SUMPRODUCT(($B$4:$H$7=AN12)*($BN$4:$BN$7))+SUMPRODUCT(($K$4:$Q$7=AN12)*($BO$4:$BO$7))+'J12'!AY12</f>
        <v>0</v>
      </c>
      <c r="AZ12" s="15">
        <f>SUMPRODUCT(($B$4:$H$7=AN12)*($BP$4:$BP$7))+SUMPRODUCT(($K$4:$Q$7=AN12)*($BQ$4:$BQ$7))+'J12'!AZ12</f>
        <v>0</v>
      </c>
      <c r="BA12" s="15">
        <f>SUMPRODUCT(($B$4:$H$7=AN12)*($BR$4:$BR$7))+SUMPRODUCT(($K$4:$Q$7=AN12)*($BS$4:$BS$7))+'J12'!BA12</f>
        <v>0</v>
      </c>
      <c r="BB12" s="15">
        <f>SUMPRODUCT(($B$4:$H$7=AN12)*($BT$4:$BT$7))+SUMPRODUCT(($K$4:$Q$7=AN12)*($BU$4:$BU$7))+'J12'!BB12</f>
        <v>0</v>
      </c>
      <c r="BC12" s="15">
        <f>SUMPRODUCT(($B$4:$H$7=AN12)*($BV$4:$BV$7))+SUMPRODUCT(($K$4:$Q$7=AN12)*($BW$4:$BW$7))+'J12'!BC12</f>
        <v>0</v>
      </c>
      <c r="BD12" s="15">
        <f>SUMPRODUCT(($B$4:$H$7=AN12)*($BX$4:$BX$7))+SUMPRODUCT(($K$4:$Q$7=AN12)*($BY$4:$BY$7))+'J12'!BD12</f>
        <v>0</v>
      </c>
      <c r="BE12" s="15">
        <f>SUMPRODUCT(($B$4:$H$7=AN12)*($BZ$4:$BZ$7))+SUMPRODUCT(($K$4:$Q$7=AN12)*($CA$4:$CA$7))+'J12'!BE12</f>
        <v>0</v>
      </c>
      <c r="BF12" s="15">
        <f t="shared" si="15"/>
        <v>0</v>
      </c>
      <c r="BG12" s="15">
        <f>SUMPRODUCT(($B$4:$H$7=AN12)*($BJ$4:$BJ$7))+SUMPRODUCT(($K$4:$Q$7=AN12)*($BK$4:$BK$7))+'J12'!BG12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Z14+'J12'!AC14:AE15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65" priority="11" operator="lessThan">
      <formula>0</formula>
    </cfRule>
  </conditionalFormatting>
  <conditionalFormatting sqref="Z4:Z12">
    <cfRule type="cellIs" dxfId="64" priority="8" operator="equal">
      <formula>0</formula>
    </cfRule>
    <cfRule type="cellIs" dxfId="63" priority="9" operator="greaterThan">
      <formula>0</formula>
    </cfRule>
    <cfRule type="cellIs" dxfId="62" priority="10" operator="lessThan">
      <formula>0</formula>
    </cfRule>
  </conditionalFormatting>
  <conditionalFormatting sqref="BF4:BF12">
    <cfRule type="cellIs" dxfId="61" priority="7" operator="lessThan">
      <formula>0</formula>
    </cfRule>
  </conditionalFormatting>
  <conditionalFormatting sqref="AV4:AV12">
    <cfRule type="cellIs" dxfId="60" priority="4" operator="equal">
      <formula>0</formula>
    </cfRule>
    <cfRule type="cellIs" dxfId="59" priority="5" operator="greaterThan">
      <formula>0</formula>
    </cfRule>
    <cfRule type="cellIs" dxfId="58" priority="6" operator="lessThan">
      <formula>0</formula>
    </cfRule>
  </conditionalFormatting>
  <conditionalFormatting sqref="AA4:AA12">
    <cfRule type="cellIs" dxfId="57" priority="1" operator="equal">
      <formula>"q"</formula>
    </cfRule>
    <cfRule type="cellIs" dxfId="56" priority="2" operator="equal">
      <formula>"u"</formula>
    </cfRule>
    <cfRule type="cellIs" dxfId="55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4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38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'J13'!AU4-AU4</f>
        <v>0</v>
      </c>
      <c r="AW4" s="9" t="str">
        <f>IF(AU4&gt;'J13'!AU4,'J13'!$AW$13,IF(AU4='J13'!AU4,'J13'!$AV$13,IF(AU4&lt;'J13'!AU4,'J13'!$AU$13)))</f>
        <v>u</v>
      </c>
      <c r="AX4" s="10">
        <f>RANK(BI4,$BI$4:$BI$12)</f>
        <v>1</v>
      </c>
      <c r="AY4" s="11">
        <f>SUMPRODUCT(($B$4:$H$7=AN4)*($BN$4:$BN$7))+SUMPRODUCT(($K$4:$Q$7=AN4)*($BO$4:$BO$7))+'J13'!AY4</f>
        <v>0</v>
      </c>
      <c r="AZ4" s="15">
        <f>SUMPRODUCT(($B$4:$H$7=AN4)*($BP$4:$BP$7))+SUMPRODUCT(($K$4:$Q$7=AN4)*($BQ$4:$BQ$7))+'J13'!AZ4</f>
        <v>0</v>
      </c>
      <c r="BA4" s="15">
        <f>SUMPRODUCT(($B$4:$H$7=AN4)*($BR$4:$BR$7))+SUMPRODUCT(($K$4:$Q$7=AN4)*($BS$4:$BS$7))+'J13'!BA4</f>
        <v>0</v>
      </c>
      <c r="BB4" s="15">
        <f>SUMPRODUCT(($B$4:$H$7=AN4)*($BT$4:$BT$7))+SUMPRODUCT(($K$4:$Q$7=AN4)*($BU$4:$BU$7))+'J13'!BB4</f>
        <v>0</v>
      </c>
      <c r="BC4" s="15">
        <f>SUMPRODUCT(($B$4:$H$7=AN4)*($BV$4:$BV$7))+SUMPRODUCT(($K$4:$Q$7=AN4)*($BW$4:$BW$7))+'J13'!BC4</f>
        <v>0</v>
      </c>
      <c r="BD4" s="15">
        <f>SUMPRODUCT(($B$4:$H$7=AN4)*($BX$4:$BX$7))+SUMPRODUCT(($K$4:$Q$7=AN4)*($BY$4:$BY$7))+'J13'!BD4</f>
        <v>0</v>
      </c>
      <c r="BE4" s="15">
        <f>SUMPRODUCT(($B$4:$H$7=AN4)*($BZ$4:$BZ$7))+SUMPRODUCT(($K$4:$Q$7=AN4)*($CA$4:$CA$7))+'J13'!BE4</f>
        <v>0</v>
      </c>
      <c r="BF4" s="15">
        <f>BD4-BE4</f>
        <v>0</v>
      </c>
      <c r="BG4" s="15">
        <f>SUMPRODUCT(($B$4:$H$7=AN4)*($BJ$4:$BJ$7))+SUMPRODUCT(($K$4:$Q$7=AN4)*($BK$4:$BK$7))+'J13'!BG4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'J13'!AU5-AU5</f>
        <v>0</v>
      </c>
      <c r="AW5" s="9" t="str">
        <f>IF(AU5&gt;'J13'!AU5,'J13'!$AW$13,IF(AU5='J13'!AU5,'J13'!$AV$13,IF(AU5&lt;'J13'!AU5,'J13'!$AU$13)))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SUMPRODUCT(($B$4:$H$7=AN5)*($BN$4:$BN$7))+SUMPRODUCT(($K$4:$Q$7=AN5)*($BO$4:$BO$7))+'J13'!AY5</f>
        <v>0</v>
      </c>
      <c r="AZ5" s="15">
        <f>SUMPRODUCT(($B$4:$H$7=AN5)*($BP$4:$BP$7))+SUMPRODUCT(($K$4:$Q$7=AN5)*($BQ$4:$BQ$7))+'J13'!AZ5</f>
        <v>0</v>
      </c>
      <c r="BA5" s="15">
        <f>SUMPRODUCT(($B$4:$H$7=AN5)*($BR$4:$BR$7))+SUMPRODUCT(($K$4:$Q$7=AN5)*($BS$4:$BS$7))+'J13'!BA5</f>
        <v>0</v>
      </c>
      <c r="BB5" s="15">
        <f>SUMPRODUCT(($B$4:$H$7=AN5)*($BT$4:$BT$7))+SUMPRODUCT(($K$4:$Q$7=AN5)*($BU$4:$BU$7))+'J13'!BB5</f>
        <v>0</v>
      </c>
      <c r="BC5" s="15">
        <f>SUMPRODUCT(($B$4:$H$7=AN5)*($BV$4:$BV$7))+SUMPRODUCT(($K$4:$Q$7=AN5)*($BW$4:$BW$7))+'J13'!BC5</f>
        <v>0</v>
      </c>
      <c r="BD5" s="15">
        <f>SUMPRODUCT(($B$4:$H$7=AN5)*($BX$4:$BX$7))+SUMPRODUCT(($K$4:$Q$7=AN5)*($BY$4:$BY$7))+'J13'!BD5</f>
        <v>0</v>
      </c>
      <c r="BE5" s="15">
        <f>SUMPRODUCT(($B$4:$H$7=AN5)*($BZ$4:$BZ$7))+SUMPRODUCT(($K$4:$Q$7=AN5)*($CA$4:$CA$7))+'J13'!BE5</f>
        <v>0</v>
      </c>
      <c r="BF5" s="15">
        <f t="shared" ref="BF5:BF12" si="15">BD5-BE5</f>
        <v>0</v>
      </c>
      <c r="BG5" s="15">
        <f>SUMPRODUCT(($B$4:$H$7=AN5)*($BJ$4:$BJ$7))+SUMPRODUCT(($K$4:$Q$7=AN5)*($BK$4:$BK$7))+'J13'!BG5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'J13'!AU6-AU6</f>
        <v>0</v>
      </c>
      <c r="AW6" s="9" t="str">
        <f>IF(AU6&gt;'J13'!AU6,'J13'!$AW$13,IF(AU6='J13'!AU6,'J13'!$AV$13,IF(AU6&lt;'J13'!AU6,'J13'!$AU$13)))</f>
        <v>u</v>
      </c>
      <c r="AX6" s="10">
        <f t="shared" si="14"/>
        <v>3</v>
      </c>
      <c r="AY6" s="11">
        <f>SUMPRODUCT(($B$4:$H$7=AN6)*($BN$4:$BN$7))+SUMPRODUCT(($K$4:$Q$7=AN6)*($BO$4:$BO$7))+'J13'!AY6</f>
        <v>0</v>
      </c>
      <c r="AZ6" s="15">
        <f>SUMPRODUCT(($B$4:$H$7=AN6)*($BP$4:$BP$7))+SUMPRODUCT(($K$4:$Q$7=AN6)*($BQ$4:$BQ$7))+'J13'!AZ6</f>
        <v>0</v>
      </c>
      <c r="BA6" s="15">
        <f>SUMPRODUCT(($B$4:$H$7=AN6)*($BR$4:$BR$7))+SUMPRODUCT(($K$4:$Q$7=AN6)*($BS$4:$BS$7))+'J13'!BA6</f>
        <v>0</v>
      </c>
      <c r="BB6" s="15">
        <f>SUMPRODUCT(($B$4:$H$7=AN6)*($BT$4:$BT$7))+SUMPRODUCT(($K$4:$Q$7=AN6)*($BU$4:$BU$7))+'J13'!BB6</f>
        <v>0</v>
      </c>
      <c r="BC6" s="15">
        <f>SUMPRODUCT(($B$4:$H$7=AN6)*($BV$4:$BV$7))+SUMPRODUCT(($K$4:$Q$7=AN6)*($BW$4:$BW$7))+'J13'!BC6</f>
        <v>0</v>
      </c>
      <c r="BD6" s="15">
        <f>SUMPRODUCT(($B$4:$H$7=AN6)*($BX$4:$BX$7))+SUMPRODUCT(($K$4:$Q$7=AN6)*($BY$4:$BY$7))+'J13'!BD6</f>
        <v>0</v>
      </c>
      <c r="BE6" s="15">
        <f>SUMPRODUCT(($B$4:$H$7=AN6)*($BZ$4:$BZ$7))+SUMPRODUCT(($K$4:$Q$7=AN6)*($CA$4:$CA$7))+'J13'!BE6</f>
        <v>0</v>
      </c>
      <c r="BF6" s="15">
        <f t="shared" si="15"/>
        <v>0</v>
      </c>
      <c r="BG6" s="15">
        <f>SUMPRODUCT(($B$4:$H$7=AN6)*($BJ$4:$BJ$7))+SUMPRODUCT(($K$4:$Q$7=AN6)*($BK$4:$BK$7))+'J13'!BG6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'J13'!AU7-AU7</f>
        <v>0</v>
      </c>
      <c r="AW7" s="9" t="str">
        <f>IF(AU7&gt;'J13'!AU7,'J13'!$AW$13,IF(AU7='J13'!AU7,'J13'!$AV$13,IF(AU7&lt;'J13'!AU7,'J13'!$AU$13)))</f>
        <v>u</v>
      </c>
      <c r="AX7" s="10">
        <f t="shared" si="14"/>
        <v>4</v>
      </c>
      <c r="AY7" s="11">
        <f>SUMPRODUCT(($B$4:$H$7=AN7)*($BN$4:$BN$7))+SUMPRODUCT(($K$4:$Q$7=AN7)*($BO$4:$BO$7))+'J13'!AY7</f>
        <v>0</v>
      </c>
      <c r="AZ7" s="15">
        <f>SUMPRODUCT(($B$4:$H$7=AN7)*($BP$4:$BP$7))+SUMPRODUCT(($K$4:$Q$7=AN7)*($BQ$4:$BQ$7))+'J13'!AZ7</f>
        <v>0</v>
      </c>
      <c r="BA7" s="15">
        <f>SUMPRODUCT(($B$4:$H$7=AN7)*($BR$4:$BR$7))+SUMPRODUCT(($K$4:$Q$7=AN7)*($BS$4:$BS$7))+'J13'!BA7</f>
        <v>0</v>
      </c>
      <c r="BB7" s="15">
        <f>SUMPRODUCT(($B$4:$H$7=AN7)*($BT$4:$BT$7))+SUMPRODUCT(($K$4:$Q$7=AN7)*($BU$4:$BU$7))+'J13'!BB7</f>
        <v>0</v>
      </c>
      <c r="BC7" s="15">
        <f>SUMPRODUCT(($B$4:$H$7=AN7)*($BV$4:$BV$7))+SUMPRODUCT(($K$4:$Q$7=AN7)*($BW$4:$BW$7))+'J13'!BC7</f>
        <v>0</v>
      </c>
      <c r="BD7" s="15">
        <f>SUMPRODUCT(($B$4:$H$7=AN7)*($BX$4:$BX$7))+SUMPRODUCT(($K$4:$Q$7=AN7)*($BY$4:$BY$7))+'J13'!BD7</f>
        <v>0</v>
      </c>
      <c r="BE7" s="15">
        <f>SUMPRODUCT(($B$4:$H$7=AN7)*($BZ$4:$BZ$7))+SUMPRODUCT(($K$4:$Q$7=AN7)*($CA$4:$CA$7))+'J13'!BE7</f>
        <v>0</v>
      </c>
      <c r="BF7" s="15">
        <f t="shared" si="15"/>
        <v>0</v>
      </c>
      <c r="BG7" s="15">
        <f>SUMPRODUCT(($B$4:$H$7=AN7)*($BJ$4:$BJ$7))+SUMPRODUCT(($K$4:$Q$7=AN7)*($BK$4:$BK$7))+'J13'!BG7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'J13'!AU8-AU8</f>
        <v>0</v>
      </c>
      <c r="AW8" s="9" t="str">
        <f>IF(AU8&gt;'J13'!AU8,'J13'!$AW$13,IF(AU8='J13'!AU8,'J13'!$AV$13,IF(AU8&lt;'J13'!AU8,'J13'!$AU$13)))</f>
        <v>u</v>
      </c>
      <c r="AX8" s="10">
        <f t="shared" si="14"/>
        <v>5</v>
      </c>
      <c r="AY8" s="11">
        <f>SUMPRODUCT(($B$4:$H$7=AN8)*($BN$4:$BN$7))+SUMPRODUCT(($K$4:$Q$7=AN8)*($BO$4:$BO$7))+'J13'!AY8</f>
        <v>0</v>
      </c>
      <c r="AZ8" s="15">
        <f>SUMPRODUCT(($B$4:$H$7=AN8)*($BP$4:$BP$7))+SUMPRODUCT(($K$4:$Q$7=AN8)*($BQ$4:$BQ$7))+'J13'!AZ8</f>
        <v>0</v>
      </c>
      <c r="BA8" s="15">
        <f>SUMPRODUCT(($B$4:$H$7=AN8)*($BR$4:$BR$7))+SUMPRODUCT(($K$4:$Q$7=AN8)*($BS$4:$BS$7))+'J13'!BA8</f>
        <v>0</v>
      </c>
      <c r="BB8" s="15">
        <f>SUMPRODUCT(($B$4:$H$7=AN8)*($BT$4:$BT$7))+SUMPRODUCT(($K$4:$Q$7=AN8)*($BU$4:$BU$7))+'J13'!BB8</f>
        <v>0</v>
      </c>
      <c r="BC8" s="15">
        <f>SUMPRODUCT(($B$4:$H$7=AN8)*($BV$4:$BV$7))+SUMPRODUCT(($K$4:$Q$7=AN8)*($BW$4:$BW$7))+'J13'!BC8</f>
        <v>0</v>
      </c>
      <c r="BD8" s="15">
        <f>SUMPRODUCT(($B$4:$H$7=AN8)*($BX$4:$BX$7))+SUMPRODUCT(($K$4:$Q$7=AN8)*($BY$4:$BY$7))+'J13'!BD8</f>
        <v>0</v>
      </c>
      <c r="BE8" s="15">
        <f>SUMPRODUCT(($B$4:$H$7=AN8)*($BZ$4:$BZ$7))+SUMPRODUCT(($K$4:$Q$7=AN8)*($CA$4:$CA$7))+'J13'!BE8</f>
        <v>0</v>
      </c>
      <c r="BF8" s="15">
        <f t="shared" si="15"/>
        <v>0</v>
      </c>
      <c r="BG8" s="15">
        <f>SUMPRODUCT(($B$4:$H$7=AN8)*($BJ$4:$BJ$7))+SUMPRODUCT(($K$4:$Q$7=AN8)*($BK$4:$BK$7))+'J13'!BG8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'J13'!AU9-AU9</f>
        <v>0</v>
      </c>
      <c r="AW9" s="9" t="str">
        <f>IF(AU9&gt;'J13'!AU9,'J13'!$AW$13,IF(AU9='J13'!AU9,'J13'!$AV$13,IF(AU9&lt;'J13'!AU9,'J13'!$AU$13)))</f>
        <v>u</v>
      </c>
      <c r="AX9" s="10">
        <f t="shared" si="14"/>
        <v>6</v>
      </c>
      <c r="AY9" s="11">
        <f>SUMPRODUCT(($B$4:$H$7=AN9)*($BN$4:$BN$7))+SUMPRODUCT(($K$4:$Q$7=AN9)*($BO$4:$BO$7))+'J13'!AY9</f>
        <v>0</v>
      </c>
      <c r="AZ9" s="15">
        <f>SUMPRODUCT(($B$4:$H$7=AN9)*($BP$4:$BP$7))+SUMPRODUCT(($K$4:$Q$7=AN9)*($BQ$4:$BQ$7))+'J13'!AZ9</f>
        <v>0</v>
      </c>
      <c r="BA9" s="15">
        <f>SUMPRODUCT(($B$4:$H$7=AN9)*($BR$4:$BR$7))+SUMPRODUCT(($K$4:$Q$7=AN9)*($BS$4:$BS$7))+'J13'!BA9</f>
        <v>0</v>
      </c>
      <c r="BB9" s="15">
        <f>SUMPRODUCT(($B$4:$H$7=AN9)*($BT$4:$BT$7))+SUMPRODUCT(($K$4:$Q$7=AN9)*($BU$4:$BU$7))+'J13'!BB9</f>
        <v>0</v>
      </c>
      <c r="BC9" s="15">
        <f>SUMPRODUCT(($B$4:$H$7=AN9)*($BV$4:$BV$7))+SUMPRODUCT(($K$4:$Q$7=AN9)*($BW$4:$BW$7))+'J13'!BC9</f>
        <v>0</v>
      </c>
      <c r="BD9" s="15">
        <f>SUMPRODUCT(($B$4:$H$7=AN9)*($BX$4:$BX$7))+SUMPRODUCT(($K$4:$Q$7=AN9)*($BY$4:$BY$7))+'J13'!BD9</f>
        <v>0</v>
      </c>
      <c r="BE9" s="15">
        <f>SUMPRODUCT(($B$4:$H$7=AN9)*($BZ$4:$BZ$7))+SUMPRODUCT(($K$4:$Q$7=AN9)*($CA$4:$CA$7))+'J13'!BE9</f>
        <v>0</v>
      </c>
      <c r="BF9" s="15">
        <f t="shared" si="15"/>
        <v>0</v>
      </c>
      <c r="BG9" s="15">
        <f>SUMPRODUCT(($B$4:$H$7=AN9)*($BJ$4:$BJ$7))+SUMPRODUCT(($K$4:$Q$7=AN9)*($BK$4:$BK$7))+'J13'!BG9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'J13'!AU10-AU10</f>
        <v>0</v>
      </c>
      <c r="AW10" s="9" t="str">
        <f>IF(AU10&gt;'J13'!AU10,'J13'!$AW$13,IF(AU10='J13'!AU10,'J13'!$AV$13,IF(AU10&lt;'J13'!AU10,'J13'!$AU$13)))</f>
        <v>u</v>
      </c>
      <c r="AX10" s="10">
        <f t="shared" si="14"/>
        <v>7</v>
      </c>
      <c r="AY10" s="11">
        <f>SUMPRODUCT(($B$4:$H$7=AN10)*($BN$4:$BN$7))+SUMPRODUCT(($K$4:$Q$7=AN10)*($BO$4:$BO$7))+'J13'!AY10</f>
        <v>0</v>
      </c>
      <c r="AZ10" s="15">
        <f>SUMPRODUCT(($B$4:$H$7=AN10)*($BP$4:$BP$7))+SUMPRODUCT(($K$4:$Q$7=AN10)*($BQ$4:$BQ$7))+'J13'!AZ10</f>
        <v>0</v>
      </c>
      <c r="BA10" s="15">
        <f>SUMPRODUCT(($B$4:$H$7=AN10)*($BR$4:$BR$7))+SUMPRODUCT(($K$4:$Q$7=AN10)*($BS$4:$BS$7))+'J13'!BA10</f>
        <v>0</v>
      </c>
      <c r="BB10" s="15">
        <f>SUMPRODUCT(($B$4:$H$7=AN10)*($BT$4:$BT$7))+SUMPRODUCT(($K$4:$Q$7=AN10)*($BU$4:$BU$7))+'J13'!BB10</f>
        <v>0</v>
      </c>
      <c r="BC10" s="15">
        <f>SUMPRODUCT(($B$4:$H$7=AN10)*($BV$4:$BV$7))+SUMPRODUCT(($K$4:$Q$7=AN10)*($BW$4:$BW$7))+'J13'!BC10</f>
        <v>0</v>
      </c>
      <c r="BD10" s="15">
        <f>SUMPRODUCT(($B$4:$H$7=AN10)*($BX$4:$BX$7))+SUMPRODUCT(($K$4:$Q$7=AN10)*($BY$4:$BY$7))+'J13'!BD10</f>
        <v>0</v>
      </c>
      <c r="BE10" s="15">
        <f>SUMPRODUCT(($B$4:$H$7=AN10)*($BZ$4:$BZ$7))+SUMPRODUCT(($K$4:$Q$7=AN10)*($CA$4:$CA$7))+'J13'!BE10</f>
        <v>0</v>
      </c>
      <c r="BF10" s="15">
        <f t="shared" si="15"/>
        <v>0</v>
      </c>
      <c r="BG10" s="15">
        <f>SUMPRODUCT(($B$4:$H$7=AN10)*($BJ$4:$BJ$7))+SUMPRODUCT(($K$4:$Q$7=AN10)*($BK$4:$BK$7))+'J13'!BG10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'J13'!AU11-AU11</f>
        <v>0</v>
      </c>
      <c r="AW11" s="9" t="str">
        <f>IF(AU11&gt;'J13'!AU11,'J13'!$AW$13,IF(AU11='J13'!AU11,'J13'!$AV$13,IF(AU11&lt;'J13'!AU11,'J13'!$AU$13)))</f>
        <v>u</v>
      </c>
      <c r="AX11" s="10">
        <f t="shared" si="14"/>
        <v>8</v>
      </c>
      <c r="AY11" s="11">
        <f>SUMPRODUCT(($B$4:$H$7=AN11)*($BN$4:$BN$7))+SUMPRODUCT(($K$4:$Q$7=AN11)*($BO$4:$BO$7))+'J13'!AY11</f>
        <v>0</v>
      </c>
      <c r="AZ11" s="15">
        <f>SUMPRODUCT(($B$4:$H$7=AN11)*($BP$4:$BP$7))+SUMPRODUCT(($K$4:$Q$7=AN11)*($BQ$4:$BQ$7))+'J13'!AZ11</f>
        <v>0</v>
      </c>
      <c r="BA11" s="15">
        <f>SUMPRODUCT(($B$4:$H$7=AN11)*($BR$4:$BR$7))+SUMPRODUCT(($K$4:$Q$7=AN11)*($BS$4:$BS$7))+'J13'!BA11</f>
        <v>0</v>
      </c>
      <c r="BB11" s="15">
        <f>SUMPRODUCT(($B$4:$H$7=AN11)*($BT$4:$BT$7))+SUMPRODUCT(($K$4:$Q$7=AN11)*($BU$4:$BU$7))+'J13'!BB11</f>
        <v>0</v>
      </c>
      <c r="BC11" s="15">
        <f>SUMPRODUCT(($B$4:$H$7=AN11)*($BV$4:$BV$7))+SUMPRODUCT(($K$4:$Q$7=AN11)*($BW$4:$BW$7))+'J13'!BC11</f>
        <v>0</v>
      </c>
      <c r="BD11" s="15">
        <f>SUMPRODUCT(($B$4:$H$7=AN11)*($BX$4:$BX$7))+SUMPRODUCT(($K$4:$Q$7=AN11)*($BY$4:$BY$7))+'J13'!BD11</f>
        <v>0</v>
      </c>
      <c r="BE11" s="15">
        <f>SUMPRODUCT(($B$4:$H$7=AN11)*($BZ$4:$BZ$7))+SUMPRODUCT(($K$4:$Q$7=AN11)*($CA$4:$CA$7))+'J13'!BE11</f>
        <v>0</v>
      </c>
      <c r="BF11" s="15">
        <f t="shared" si="15"/>
        <v>0</v>
      </c>
      <c r="BG11" s="15">
        <f>SUMPRODUCT(($B$4:$H$7=AN11)*($BJ$4:$BJ$7))+SUMPRODUCT(($K$4:$Q$7=AN11)*($BK$4:$BK$7))+'J13'!BG11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'J13'!AU12-AU12</f>
        <v>0</v>
      </c>
      <c r="AW12" s="9" t="str">
        <f>IF(AU12&gt;'J13'!AU12,'J13'!$AW$13,IF(AU12='J13'!AU12,'J13'!$AV$13,IF(AU12&lt;'J13'!AU12,'J13'!$AU$13)))</f>
        <v>u</v>
      </c>
      <c r="AX12" s="10">
        <f t="shared" si="14"/>
        <v>9</v>
      </c>
      <c r="AY12" s="11">
        <f>SUMPRODUCT(($B$4:$H$7=AN12)*($BN$4:$BN$7))+SUMPRODUCT(($K$4:$Q$7=AN12)*($BO$4:$BO$7))+'J13'!AY12</f>
        <v>0</v>
      </c>
      <c r="AZ12" s="15">
        <f>SUMPRODUCT(($B$4:$H$7=AN12)*($BP$4:$BP$7))+SUMPRODUCT(($K$4:$Q$7=AN12)*($BQ$4:$BQ$7))+'J13'!AZ12</f>
        <v>0</v>
      </c>
      <c r="BA12" s="15">
        <f>SUMPRODUCT(($B$4:$H$7=AN12)*($BR$4:$BR$7))+SUMPRODUCT(($K$4:$Q$7=AN12)*($BS$4:$BS$7))+'J13'!BA12</f>
        <v>0</v>
      </c>
      <c r="BB12" s="15">
        <f>SUMPRODUCT(($B$4:$H$7=AN12)*($BT$4:$BT$7))+SUMPRODUCT(($K$4:$Q$7=AN12)*($BU$4:$BU$7))+'J13'!BB12</f>
        <v>0</v>
      </c>
      <c r="BC12" s="15">
        <f>SUMPRODUCT(($B$4:$H$7=AN12)*($BV$4:$BV$7))+SUMPRODUCT(($K$4:$Q$7=AN12)*($BW$4:$BW$7))+'J13'!BC12</f>
        <v>0</v>
      </c>
      <c r="BD12" s="15">
        <f>SUMPRODUCT(($B$4:$H$7=AN12)*($BX$4:$BX$7))+SUMPRODUCT(($K$4:$Q$7=AN12)*($BY$4:$BY$7))+'J13'!BD12</f>
        <v>0</v>
      </c>
      <c r="BE12" s="15">
        <f>SUMPRODUCT(($B$4:$H$7=AN12)*($BZ$4:$BZ$7))+SUMPRODUCT(($K$4:$Q$7=AN12)*($CA$4:$CA$7))+'J13'!BE12</f>
        <v>0</v>
      </c>
      <c r="BF12" s="15">
        <f t="shared" si="15"/>
        <v>0</v>
      </c>
      <c r="BG12" s="15">
        <f>SUMPRODUCT(($B$4:$H$7=AN12)*($BJ$4:$BJ$7))+SUMPRODUCT(($K$4:$Q$7=AN12)*($BK$4:$BK$7))+'J13'!BG12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Z14+'J13'!AC14:AE15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54" priority="11" operator="lessThan">
      <formula>0</formula>
    </cfRule>
  </conditionalFormatting>
  <conditionalFormatting sqref="Z4:Z12">
    <cfRule type="cellIs" dxfId="53" priority="8" operator="equal">
      <formula>0</formula>
    </cfRule>
    <cfRule type="cellIs" dxfId="52" priority="9" operator="greaterThan">
      <formula>0</formula>
    </cfRule>
    <cfRule type="cellIs" dxfId="51" priority="10" operator="lessThan">
      <formula>0</formula>
    </cfRule>
  </conditionalFormatting>
  <conditionalFormatting sqref="BF4:BF12">
    <cfRule type="cellIs" dxfId="50" priority="7" operator="lessThan">
      <formula>0</formula>
    </cfRule>
  </conditionalFormatting>
  <conditionalFormatting sqref="AV4:AV12">
    <cfRule type="cellIs" dxfId="49" priority="4" operator="equal">
      <formula>0</formula>
    </cfRule>
    <cfRule type="cellIs" dxfId="48" priority="5" operator="greaterThan">
      <formula>0</formula>
    </cfRule>
    <cfRule type="cellIs" dxfId="47" priority="6" operator="lessThan">
      <formula>0</formula>
    </cfRule>
  </conditionalFormatting>
  <conditionalFormatting sqref="AA4:AA12">
    <cfRule type="cellIs" dxfId="46" priority="1" operator="equal">
      <formula>"q"</formula>
    </cfRule>
    <cfRule type="cellIs" dxfId="45" priority="2" operator="equal">
      <formula>"u"</formula>
    </cfRule>
    <cfRule type="cellIs" dxfId="44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5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39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'J14'!AU4-AU4</f>
        <v>0</v>
      </c>
      <c r="AW4" s="9" t="str">
        <f>IF(AU4&gt;'J14'!AU4,'J14'!$AW$13,IF(AU4='J14'!AU4,'J14'!$AV$13,IF(AU4&lt;'J14'!AU4,'J14'!$AU$13)))</f>
        <v>u</v>
      </c>
      <c r="AX4" s="10">
        <f>RANK(BI4,$BI$4:$BI$12)</f>
        <v>1</v>
      </c>
      <c r="AY4" s="11">
        <f>SUMPRODUCT(($B$4:$H$7=AN4)*($BN$4:$BN$7))+SUMPRODUCT(($K$4:$Q$7=AN4)*($BO$4:$BO$7))+'J14'!AY4</f>
        <v>0</v>
      </c>
      <c r="AZ4" s="15">
        <f>SUMPRODUCT(($B$4:$H$7=AN4)*($BP$4:$BP$7))+SUMPRODUCT(($K$4:$Q$7=AN4)*($BQ$4:$BQ$7))+'J14'!AZ4</f>
        <v>0</v>
      </c>
      <c r="BA4" s="15">
        <f>SUMPRODUCT(($B$4:$H$7=AN4)*($BR$4:$BR$7))+SUMPRODUCT(($K$4:$Q$7=AN4)*($BS$4:$BS$7))+'J14'!BA4</f>
        <v>0</v>
      </c>
      <c r="BB4" s="15">
        <f>SUMPRODUCT(($B$4:$H$7=AN4)*($BT$4:$BT$7))+SUMPRODUCT(($K$4:$Q$7=AN4)*($BU$4:$BU$7))+'J14'!BB4</f>
        <v>0</v>
      </c>
      <c r="BC4" s="15">
        <f>SUMPRODUCT(($B$4:$H$7=AN4)*($BV$4:$BV$7))+SUMPRODUCT(($K$4:$Q$7=AN4)*($BW$4:$BW$7))+'J14'!BC4</f>
        <v>0</v>
      </c>
      <c r="BD4" s="15">
        <f>SUMPRODUCT(($B$4:$H$7=AN4)*($BX$4:$BX$7))+SUMPRODUCT(($K$4:$Q$7=AN4)*($BY$4:$BY$7))+'J14'!BD4</f>
        <v>0</v>
      </c>
      <c r="BE4" s="15">
        <f>SUMPRODUCT(($B$4:$H$7=AN4)*($BZ$4:$BZ$7))+SUMPRODUCT(($K$4:$Q$7=AN4)*($CA$4:$CA$7))+'J14'!BE4</f>
        <v>0</v>
      </c>
      <c r="BF4" s="15">
        <f>BD4-BE4</f>
        <v>0</v>
      </c>
      <c r="BG4" s="15">
        <f>SUMPRODUCT(($B$4:$H$7=AN4)*($BJ$4:$BJ$7))+SUMPRODUCT(($K$4:$Q$7=AN4)*($BK$4:$BK$7))+'J14'!BG4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'J14'!AU5-AU5</f>
        <v>0</v>
      </c>
      <c r="AW5" s="9" t="str">
        <f>IF(AU5&gt;'J14'!AU5,'J14'!$AW$13,IF(AU5='J14'!AU5,'J14'!$AV$13,IF(AU5&lt;'J14'!AU5,'J14'!$AU$13)))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SUMPRODUCT(($B$4:$H$7=AN5)*($BN$4:$BN$7))+SUMPRODUCT(($K$4:$Q$7=AN5)*($BO$4:$BO$7))+'J14'!AY5</f>
        <v>0</v>
      </c>
      <c r="AZ5" s="15">
        <f>SUMPRODUCT(($B$4:$H$7=AN5)*($BP$4:$BP$7))+SUMPRODUCT(($K$4:$Q$7=AN5)*($BQ$4:$BQ$7))+'J14'!AZ5</f>
        <v>0</v>
      </c>
      <c r="BA5" s="15">
        <f>SUMPRODUCT(($B$4:$H$7=AN5)*($BR$4:$BR$7))+SUMPRODUCT(($K$4:$Q$7=AN5)*($BS$4:$BS$7))+'J14'!BA5</f>
        <v>0</v>
      </c>
      <c r="BB5" s="15">
        <f>SUMPRODUCT(($B$4:$H$7=AN5)*($BT$4:$BT$7))+SUMPRODUCT(($K$4:$Q$7=AN5)*($BU$4:$BU$7))+'J14'!BB5</f>
        <v>0</v>
      </c>
      <c r="BC5" s="15">
        <f>SUMPRODUCT(($B$4:$H$7=AN5)*($BV$4:$BV$7))+SUMPRODUCT(($K$4:$Q$7=AN5)*($BW$4:$BW$7))+'J14'!BC5</f>
        <v>0</v>
      </c>
      <c r="BD5" s="15">
        <f>SUMPRODUCT(($B$4:$H$7=AN5)*($BX$4:$BX$7))+SUMPRODUCT(($K$4:$Q$7=AN5)*($BY$4:$BY$7))+'J14'!BD5</f>
        <v>0</v>
      </c>
      <c r="BE5" s="15">
        <f>SUMPRODUCT(($B$4:$H$7=AN5)*($BZ$4:$BZ$7))+SUMPRODUCT(($K$4:$Q$7=AN5)*($CA$4:$CA$7))+'J14'!BE5</f>
        <v>0</v>
      </c>
      <c r="BF5" s="15">
        <f t="shared" ref="BF5:BF12" si="15">BD5-BE5</f>
        <v>0</v>
      </c>
      <c r="BG5" s="15">
        <f>SUMPRODUCT(($B$4:$H$7=AN5)*($BJ$4:$BJ$7))+SUMPRODUCT(($K$4:$Q$7=AN5)*($BK$4:$BK$7))+'J14'!BG5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'J14'!AU6-AU6</f>
        <v>0</v>
      </c>
      <c r="AW6" s="9" t="str">
        <f>IF(AU6&gt;'J14'!AU6,'J14'!$AW$13,IF(AU6='J14'!AU6,'J14'!$AV$13,IF(AU6&lt;'J14'!AU6,'J14'!$AU$13)))</f>
        <v>u</v>
      </c>
      <c r="AX6" s="10">
        <f t="shared" si="14"/>
        <v>3</v>
      </c>
      <c r="AY6" s="11">
        <f>SUMPRODUCT(($B$4:$H$7=AN6)*($BN$4:$BN$7))+SUMPRODUCT(($K$4:$Q$7=AN6)*($BO$4:$BO$7))+'J14'!AY6</f>
        <v>0</v>
      </c>
      <c r="AZ6" s="15">
        <f>SUMPRODUCT(($B$4:$H$7=AN6)*($BP$4:$BP$7))+SUMPRODUCT(($K$4:$Q$7=AN6)*($BQ$4:$BQ$7))+'J14'!AZ6</f>
        <v>0</v>
      </c>
      <c r="BA6" s="15">
        <f>SUMPRODUCT(($B$4:$H$7=AN6)*($BR$4:$BR$7))+SUMPRODUCT(($K$4:$Q$7=AN6)*($BS$4:$BS$7))+'J14'!BA6</f>
        <v>0</v>
      </c>
      <c r="BB6" s="15">
        <f>SUMPRODUCT(($B$4:$H$7=AN6)*($BT$4:$BT$7))+SUMPRODUCT(($K$4:$Q$7=AN6)*($BU$4:$BU$7))+'J14'!BB6</f>
        <v>0</v>
      </c>
      <c r="BC6" s="15">
        <f>SUMPRODUCT(($B$4:$H$7=AN6)*($BV$4:$BV$7))+SUMPRODUCT(($K$4:$Q$7=AN6)*($BW$4:$BW$7))+'J14'!BC6</f>
        <v>0</v>
      </c>
      <c r="BD6" s="15">
        <f>SUMPRODUCT(($B$4:$H$7=AN6)*($BX$4:$BX$7))+SUMPRODUCT(($K$4:$Q$7=AN6)*($BY$4:$BY$7))+'J14'!BD6</f>
        <v>0</v>
      </c>
      <c r="BE6" s="15">
        <f>SUMPRODUCT(($B$4:$H$7=AN6)*($BZ$4:$BZ$7))+SUMPRODUCT(($K$4:$Q$7=AN6)*($CA$4:$CA$7))+'J14'!BE6</f>
        <v>0</v>
      </c>
      <c r="BF6" s="15">
        <f t="shared" si="15"/>
        <v>0</v>
      </c>
      <c r="BG6" s="15">
        <f>SUMPRODUCT(($B$4:$H$7=AN6)*($BJ$4:$BJ$7))+SUMPRODUCT(($K$4:$Q$7=AN6)*($BK$4:$BK$7))+'J14'!BG6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'J14'!AU7-AU7</f>
        <v>0</v>
      </c>
      <c r="AW7" s="9" t="str">
        <f>IF(AU7&gt;'J14'!AU7,'J14'!$AW$13,IF(AU7='J14'!AU7,'J14'!$AV$13,IF(AU7&lt;'J14'!AU7,'J14'!$AU$13)))</f>
        <v>u</v>
      </c>
      <c r="AX7" s="10">
        <f t="shared" si="14"/>
        <v>4</v>
      </c>
      <c r="AY7" s="11">
        <f>SUMPRODUCT(($B$4:$H$7=AN7)*($BN$4:$BN$7))+SUMPRODUCT(($K$4:$Q$7=AN7)*($BO$4:$BO$7))+'J14'!AY7</f>
        <v>0</v>
      </c>
      <c r="AZ7" s="15">
        <f>SUMPRODUCT(($B$4:$H$7=AN7)*($BP$4:$BP$7))+SUMPRODUCT(($K$4:$Q$7=AN7)*($BQ$4:$BQ$7))+'J14'!AZ7</f>
        <v>0</v>
      </c>
      <c r="BA7" s="15">
        <f>SUMPRODUCT(($B$4:$H$7=AN7)*($BR$4:$BR$7))+SUMPRODUCT(($K$4:$Q$7=AN7)*($BS$4:$BS$7))+'J14'!BA7</f>
        <v>0</v>
      </c>
      <c r="BB7" s="15">
        <f>SUMPRODUCT(($B$4:$H$7=AN7)*($BT$4:$BT$7))+SUMPRODUCT(($K$4:$Q$7=AN7)*($BU$4:$BU$7))+'J14'!BB7</f>
        <v>0</v>
      </c>
      <c r="BC7" s="15">
        <f>SUMPRODUCT(($B$4:$H$7=AN7)*($BV$4:$BV$7))+SUMPRODUCT(($K$4:$Q$7=AN7)*($BW$4:$BW$7))+'J14'!BC7</f>
        <v>0</v>
      </c>
      <c r="BD7" s="15">
        <f>SUMPRODUCT(($B$4:$H$7=AN7)*($BX$4:$BX$7))+SUMPRODUCT(($K$4:$Q$7=AN7)*($BY$4:$BY$7))+'J14'!BD7</f>
        <v>0</v>
      </c>
      <c r="BE7" s="15">
        <f>SUMPRODUCT(($B$4:$H$7=AN7)*($BZ$4:$BZ$7))+SUMPRODUCT(($K$4:$Q$7=AN7)*($CA$4:$CA$7))+'J14'!BE7</f>
        <v>0</v>
      </c>
      <c r="BF7" s="15">
        <f t="shared" si="15"/>
        <v>0</v>
      </c>
      <c r="BG7" s="15">
        <f>SUMPRODUCT(($B$4:$H$7=AN7)*($BJ$4:$BJ$7))+SUMPRODUCT(($K$4:$Q$7=AN7)*($BK$4:$BK$7))+'J14'!BG7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'J14'!AU8-AU8</f>
        <v>0</v>
      </c>
      <c r="AW8" s="9" t="str">
        <f>IF(AU8&gt;'J14'!AU8,'J14'!$AW$13,IF(AU8='J14'!AU8,'J14'!$AV$13,IF(AU8&lt;'J14'!AU8,'J14'!$AU$13)))</f>
        <v>u</v>
      </c>
      <c r="AX8" s="10">
        <f t="shared" si="14"/>
        <v>5</v>
      </c>
      <c r="AY8" s="11">
        <f>SUMPRODUCT(($B$4:$H$7=AN8)*($BN$4:$BN$7))+SUMPRODUCT(($K$4:$Q$7=AN8)*($BO$4:$BO$7))+'J14'!AY8</f>
        <v>0</v>
      </c>
      <c r="AZ8" s="15">
        <f>SUMPRODUCT(($B$4:$H$7=AN8)*($BP$4:$BP$7))+SUMPRODUCT(($K$4:$Q$7=AN8)*($BQ$4:$BQ$7))+'J14'!AZ8</f>
        <v>0</v>
      </c>
      <c r="BA8" s="15">
        <f>SUMPRODUCT(($B$4:$H$7=AN8)*($BR$4:$BR$7))+SUMPRODUCT(($K$4:$Q$7=AN8)*($BS$4:$BS$7))+'J14'!BA8</f>
        <v>0</v>
      </c>
      <c r="BB8" s="15">
        <f>SUMPRODUCT(($B$4:$H$7=AN8)*($BT$4:$BT$7))+SUMPRODUCT(($K$4:$Q$7=AN8)*($BU$4:$BU$7))+'J14'!BB8</f>
        <v>0</v>
      </c>
      <c r="BC8" s="15">
        <f>SUMPRODUCT(($B$4:$H$7=AN8)*($BV$4:$BV$7))+SUMPRODUCT(($K$4:$Q$7=AN8)*($BW$4:$BW$7))+'J14'!BC8</f>
        <v>0</v>
      </c>
      <c r="BD8" s="15">
        <f>SUMPRODUCT(($B$4:$H$7=AN8)*($BX$4:$BX$7))+SUMPRODUCT(($K$4:$Q$7=AN8)*($BY$4:$BY$7))+'J14'!BD8</f>
        <v>0</v>
      </c>
      <c r="BE8" s="15">
        <f>SUMPRODUCT(($B$4:$H$7=AN8)*($BZ$4:$BZ$7))+SUMPRODUCT(($K$4:$Q$7=AN8)*($CA$4:$CA$7))+'J14'!BE8</f>
        <v>0</v>
      </c>
      <c r="BF8" s="15">
        <f t="shared" si="15"/>
        <v>0</v>
      </c>
      <c r="BG8" s="15">
        <f>SUMPRODUCT(($B$4:$H$7=AN8)*($BJ$4:$BJ$7))+SUMPRODUCT(($K$4:$Q$7=AN8)*($BK$4:$BK$7))+'J14'!BG8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'J14'!AU9-AU9</f>
        <v>0</v>
      </c>
      <c r="AW9" s="9" t="str">
        <f>IF(AU9&gt;'J14'!AU9,'J14'!$AW$13,IF(AU9='J14'!AU9,'J14'!$AV$13,IF(AU9&lt;'J14'!AU9,'J14'!$AU$13)))</f>
        <v>u</v>
      </c>
      <c r="AX9" s="10">
        <f t="shared" si="14"/>
        <v>6</v>
      </c>
      <c r="AY9" s="11">
        <f>SUMPRODUCT(($B$4:$H$7=AN9)*($BN$4:$BN$7))+SUMPRODUCT(($K$4:$Q$7=AN9)*($BO$4:$BO$7))+'J14'!AY9</f>
        <v>0</v>
      </c>
      <c r="AZ9" s="15">
        <f>SUMPRODUCT(($B$4:$H$7=AN9)*($BP$4:$BP$7))+SUMPRODUCT(($K$4:$Q$7=AN9)*($BQ$4:$BQ$7))+'J14'!AZ9</f>
        <v>0</v>
      </c>
      <c r="BA9" s="15">
        <f>SUMPRODUCT(($B$4:$H$7=AN9)*($BR$4:$BR$7))+SUMPRODUCT(($K$4:$Q$7=AN9)*($BS$4:$BS$7))+'J14'!BA9</f>
        <v>0</v>
      </c>
      <c r="BB9" s="15">
        <f>SUMPRODUCT(($B$4:$H$7=AN9)*($BT$4:$BT$7))+SUMPRODUCT(($K$4:$Q$7=AN9)*($BU$4:$BU$7))+'J14'!BB9</f>
        <v>0</v>
      </c>
      <c r="BC9" s="15">
        <f>SUMPRODUCT(($B$4:$H$7=AN9)*($BV$4:$BV$7))+SUMPRODUCT(($K$4:$Q$7=AN9)*($BW$4:$BW$7))+'J14'!BC9</f>
        <v>0</v>
      </c>
      <c r="BD9" s="15">
        <f>SUMPRODUCT(($B$4:$H$7=AN9)*($BX$4:$BX$7))+SUMPRODUCT(($K$4:$Q$7=AN9)*($BY$4:$BY$7))+'J14'!BD9</f>
        <v>0</v>
      </c>
      <c r="BE9" s="15">
        <f>SUMPRODUCT(($B$4:$H$7=AN9)*($BZ$4:$BZ$7))+SUMPRODUCT(($K$4:$Q$7=AN9)*($CA$4:$CA$7))+'J14'!BE9</f>
        <v>0</v>
      </c>
      <c r="BF9" s="15">
        <f t="shared" si="15"/>
        <v>0</v>
      </c>
      <c r="BG9" s="15">
        <f>SUMPRODUCT(($B$4:$H$7=AN9)*($BJ$4:$BJ$7))+SUMPRODUCT(($K$4:$Q$7=AN9)*($BK$4:$BK$7))+'J14'!BG9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'J14'!AU10-AU10</f>
        <v>0</v>
      </c>
      <c r="AW10" s="9" t="str">
        <f>IF(AU10&gt;'J14'!AU10,'J14'!$AW$13,IF(AU10='J14'!AU10,'J14'!$AV$13,IF(AU10&lt;'J14'!AU10,'J14'!$AU$13)))</f>
        <v>u</v>
      </c>
      <c r="AX10" s="10">
        <f t="shared" si="14"/>
        <v>7</v>
      </c>
      <c r="AY10" s="11">
        <f>SUMPRODUCT(($B$4:$H$7=AN10)*($BN$4:$BN$7))+SUMPRODUCT(($K$4:$Q$7=AN10)*($BO$4:$BO$7))+'J14'!AY10</f>
        <v>0</v>
      </c>
      <c r="AZ10" s="15">
        <f>SUMPRODUCT(($B$4:$H$7=AN10)*($BP$4:$BP$7))+SUMPRODUCT(($K$4:$Q$7=AN10)*($BQ$4:$BQ$7))+'J14'!AZ10</f>
        <v>0</v>
      </c>
      <c r="BA10" s="15">
        <f>SUMPRODUCT(($B$4:$H$7=AN10)*($BR$4:$BR$7))+SUMPRODUCT(($K$4:$Q$7=AN10)*($BS$4:$BS$7))+'J14'!BA10</f>
        <v>0</v>
      </c>
      <c r="BB10" s="15">
        <f>SUMPRODUCT(($B$4:$H$7=AN10)*($BT$4:$BT$7))+SUMPRODUCT(($K$4:$Q$7=AN10)*($BU$4:$BU$7))+'J14'!BB10</f>
        <v>0</v>
      </c>
      <c r="BC10" s="15">
        <f>SUMPRODUCT(($B$4:$H$7=AN10)*($BV$4:$BV$7))+SUMPRODUCT(($K$4:$Q$7=AN10)*($BW$4:$BW$7))+'J14'!BC10</f>
        <v>0</v>
      </c>
      <c r="BD10" s="15">
        <f>SUMPRODUCT(($B$4:$H$7=AN10)*($BX$4:$BX$7))+SUMPRODUCT(($K$4:$Q$7=AN10)*($BY$4:$BY$7))+'J14'!BD10</f>
        <v>0</v>
      </c>
      <c r="BE10" s="15">
        <f>SUMPRODUCT(($B$4:$H$7=AN10)*($BZ$4:$BZ$7))+SUMPRODUCT(($K$4:$Q$7=AN10)*($CA$4:$CA$7))+'J14'!BE10</f>
        <v>0</v>
      </c>
      <c r="BF10" s="15">
        <f t="shared" si="15"/>
        <v>0</v>
      </c>
      <c r="BG10" s="15">
        <f>SUMPRODUCT(($B$4:$H$7=AN10)*($BJ$4:$BJ$7))+SUMPRODUCT(($K$4:$Q$7=AN10)*($BK$4:$BK$7))+'J14'!BG10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'J14'!AU11-AU11</f>
        <v>0</v>
      </c>
      <c r="AW11" s="9" t="str">
        <f>IF(AU11&gt;'J14'!AU11,'J14'!$AW$13,IF(AU11='J14'!AU11,'J14'!$AV$13,IF(AU11&lt;'J14'!AU11,'J14'!$AU$13)))</f>
        <v>u</v>
      </c>
      <c r="AX11" s="10">
        <f t="shared" si="14"/>
        <v>8</v>
      </c>
      <c r="AY11" s="11">
        <f>SUMPRODUCT(($B$4:$H$7=AN11)*($BN$4:$BN$7))+SUMPRODUCT(($K$4:$Q$7=AN11)*($BO$4:$BO$7))+'J14'!AY11</f>
        <v>0</v>
      </c>
      <c r="AZ11" s="15">
        <f>SUMPRODUCT(($B$4:$H$7=AN11)*($BP$4:$BP$7))+SUMPRODUCT(($K$4:$Q$7=AN11)*($BQ$4:$BQ$7))+'J14'!AZ11</f>
        <v>0</v>
      </c>
      <c r="BA11" s="15">
        <f>SUMPRODUCT(($B$4:$H$7=AN11)*($BR$4:$BR$7))+SUMPRODUCT(($K$4:$Q$7=AN11)*($BS$4:$BS$7))+'J14'!BA11</f>
        <v>0</v>
      </c>
      <c r="BB11" s="15">
        <f>SUMPRODUCT(($B$4:$H$7=AN11)*($BT$4:$BT$7))+SUMPRODUCT(($K$4:$Q$7=AN11)*($BU$4:$BU$7))+'J14'!BB11</f>
        <v>0</v>
      </c>
      <c r="BC11" s="15">
        <f>SUMPRODUCT(($B$4:$H$7=AN11)*($BV$4:$BV$7))+SUMPRODUCT(($K$4:$Q$7=AN11)*($BW$4:$BW$7))+'J14'!BC11</f>
        <v>0</v>
      </c>
      <c r="BD11" s="15">
        <f>SUMPRODUCT(($B$4:$H$7=AN11)*($BX$4:$BX$7))+SUMPRODUCT(($K$4:$Q$7=AN11)*($BY$4:$BY$7))+'J14'!BD11</f>
        <v>0</v>
      </c>
      <c r="BE11" s="15">
        <f>SUMPRODUCT(($B$4:$H$7=AN11)*($BZ$4:$BZ$7))+SUMPRODUCT(($K$4:$Q$7=AN11)*($CA$4:$CA$7))+'J14'!BE11</f>
        <v>0</v>
      </c>
      <c r="BF11" s="15">
        <f t="shared" si="15"/>
        <v>0</v>
      </c>
      <c r="BG11" s="15">
        <f>SUMPRODUCT(($B$4:$H$7=AN11)*($BJ$4:$BJ$7))+SUMPRODUCT(($K$4:$Q$7=AN11)*($BK$4:$BK$7))+'J14'!BG11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'J14'!AU12-AU12</f>
        <v>0</v>
      </c>
      <c r="AW12" s="9" t="str">
        <f>IF(AU12&gt;'J14'!AU12,'J14'!$AW$13,IF(AU12='J14'!AU12,'J14'!$AV$13,IF(AU12&lt;'J14'!AU12,'J14'!$AU$13)))</f>
        <v>u</v>
      </c>
      <c r="AX12" s="10">
        <f t="shared" si="14"/>
        <v>9</v>
      </c>
      <c r="AY12" s="11">
        <f>SUMPRODUCT(($B$4:$H$7=AN12)*($BN$4:$BN$7))+SUMPRODUCT(($K$4:$Q$7=AN12)*($BO$4:$BO$7))+'J14'!AY12</f>
        <v>0</v>
      </c>
      <c r="AZ12" s="15">
        <f>SUMPRODUCT(($B$4:$H$7=AN12)*($BP$4:$BP$7))+SUMPRODUCT(($K$4:$Q$7=AN12)*($BQ$4:$BQ$7))+'J14'!AZ12</f>
        <v>0</v>
      </c>
      <c r="BA12" s="15">
        <f>SUMPRODUCT(($B$4:$H$7=AN12)*($BR$4:$BR$7))+SUMPRODUCT(($K$4:$Q$7=AN12)*($BS$4:$BS$7))+'J14'!BA12</f>
        <v>0</v>
      </c>
      <c r="BB12" s="15">
        <f>SUMPRODUCT(($B$4:$H$7=AN12)*($BT$4:$BT$7))+SUMPRODUCT(($K$4:$Q$7=AN12)*($BU$4:$BU$7))+'J14'!BB12</f>
        <v>0</v>
      </c>
      <c r="BC12" s="15">
        <f>SUMPRODUCT(($B$4:$H$7=AN12)*($BV$4:$BV$7))+SUMPRODUCT(($K$4:$Q$7=AN12)*($BW$4:$BW$7))+'J14'!BC12</f>
        <v>0</v>
      </c>
      <c r="BD12" s="15">
        <f>SUMPRODUCT(($B$4:$H$7=AN12)*($BX$4:$BX$7))+SUMPRODUCT(($K$4:$Q$7=AN12)*($BY$4:$BY$7))+'J14'!BD12</f>
        <v>0</v>
      </c>
      <c r="BE12" s="15">
        <f>SUMPRODUCT(($B$4:$H$7=AN12)*($BZ$4:$BZ$7))+SUMPRODUCT(($K$4:$Q$7=AN12)*($CA$4:$CA$7))+'J14'!BE12</f>
        <v>0</v>
      </c>
      <c r="BF12" s="15">
        <f t="shared" si="15"/>
        <v>0</v>
      </c>
      <c r="BG12" s="15">
        <f>SUMPRODUCT(($B$4:$H$7=AN12)*($BJ$4:$BJ$7))+SUMPRODUCT(($K$4:$Q$7=AN12)*($BK$4:$BK$7))+'J14'!BG12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Z14+'J14'!AC14:AE15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43" priority="11" operator="lessThan">
      <formula>0</formula>
    </cfRule>
  </conditionalFormatting>
  <conditionalFormatting sqref="Z4:Z12">
    <cfRule type="cellIs" dxfId="42" priority="8" operator="equal">
      <formula>0</formula>
    </cfRule>
    <cfRule type="cellIs" dxfId="41" priority="9" operator="greaterThan">
      <formula>0</formula>
    </cfRule>
    <cfRule type="cellIs" dxfId="40" priority="10" operator="lessThan">
      <formula>0</formula>
    </cfRule>
  </conditionalFormatting>
  <conditionalFormatting sqref="BF4:BF12">
    <cfRule type="cellIs" dxfId="39" priority="7" operator="lessThan">
      <formula>0</formula>
    </cfRule>
  </conditionalFormatting>
  <conditionalFormatting sqref="AV4:AV12">
    <cfRule type="cellIs" dxfId="38" priority="4" operator="equal">
      <formula>0</formula>
    </cfRule>
    <cfRule type="cellIs" dxfId="37" priority="5" operator="greaterThan">
      <formula>0</formula>
    </cfRule>
    <cfRule type="cellIs" dxfId="36" priority="6" operator="lessThan">
      <formula>0</formula>
    </cfRule>
  </conditionalFormatting>
  <conditionalFormatting sqref="AA4:AA12">
    <cfRule type="cellIs" dxfId="35" priority="1" operator="equal">
      <formula>"q"</formula>
    </cfRule>
    <cfRule type="cellIs" dxfId="34" priority="2" operator="equal">
      <formula>"u"</formula>
    </cfRule>
    <cfRule type="cellIs" dxfId="33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6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40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'J15'!AU4-AU4</f>
        <v>0</v>
      </c>
      <c r="AW4" s="9" t="str">
        <f>IF(AU4&gt;'J15'!AU4,'J15'!$AW$13,IF(AU4='J15'!AU4,'J15'!$AV$13,IF(AU4&lt;'J15'!AU4,'J15'!$AU$13)))</f>
        <v>u</v>
      </c>
      <c r="AX4" s="10">
        <f>RANK(BI4,$BI$4:$BI$12)</f>
        <v>1</v>
      </c>
      <c r="AY4" s="11">
        <f>SUMPRODUCT(($B$4:$H$7=AN4)*($BN$4:$BN$7))+SUMPRODUCT(($K$4:$Q$7=AN4)*($BO$4:$BO$7))+'J15'!AY4</f>
        <v>0</v>
      </c>
      <c r="AZ4" s="15">
        <f>SUMPRODUCT(($B$4:$H$7=AN4)*($BP$4:$BP$7))+SUMPRODUCT(($K$4:$Q$7=AN4)*($BQ$4:$BQ$7))+'J15'!AZ4</f>
        <v>0</v>
      </c>
      <c r="BA4" s="15">
        <f>SUMPRODUCT(($B$4:$H$7=AN4)*($BR$4:$BR$7))+SUMPRODUCT(($K$4:$Q$7=AN4)*($BS$4:$BS$7))+'J15'!BA4</f>
        <v>0</v>
      </c>
      <c r="BB4" s="15">
        <f>SUMPRODUCT(($B$4:$H$7=AN4)*($BT$4:$BT$7))+SUMPRODUCT(($K$4:$Q$7=AN4)*($BU$4:$BU$7))+'J15'!BB4</f>
        <v>0</v>
      </c>
      <c r="BC4" s="15">
        <f>SUMPRODUCT(($B$4:$H$7=AN4)*($BV$4:$BV$7))+SUMPRODUCT(($K$4:$Q$7=AN4)*($BW$4:$BW$7))+'J15'!BC4</f>
        <v>0</v>
      </c>
      <c r="BD4" s="15">
        <f>SUMPRODUCT(($B$4:$H$7=AN4)*($BX$4:$BX$7))+SUMPRODUCT(($K$4:$Q$7=AN4)*($BY$4:$BY$7))+'J15'!BD4</f>
        <v>0</v>
      </c>
      <c r="BE4" s="15">
        <f>SUMPRODUCT(($B$4:$H$7=AN4)*($BZ$4:$BZ$7))+SUMPRODUCT(($K$4:$Q$7=AN4)*($CA$4:$CA$7))+'J15'!BE4</f>
        <v>0</v>
      </c>
      <c r="BF4" s="15">
        <f>BD4-BE4</f>
        <v>0</v>
      </c>
      <c r="BG4" s="15">
        <f>SUMPRODUCT(($B$4:$H$7=AN4)*($BJ$4:$BJ$7))+SUMPRODUCT(($K$4:$Q$7=AN4)*($BK$4:$BK$7))+'J15'!BG4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'J15'!AU5-AU5</f>
        <v>0</v>
      </c>
      <c r="AW5" s="9" t="str">
        <f>IF(AU5&gt;'J15'!AU5,'J15'!$AW$13,IF(AU5='J15'!AU5,'J15'!$AV$13,IF(AU5&lt;'J15'!AU5,'J15'!$AU$13)))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SUMPRODUCT(($B$4:$H$7=AN5)*($BN$4:$BN$7))+SUMPRODUCT(($K$4:$Q$7=AN5)*($BO$4:$BO$7))+'J15'!AY5</f>
        <v>0</v>
      </c>
      <c r="AZ5" s="15">
        <f>SUMPRODUCT(($B$4:$H$7=AN5)*($BP$4:$BP$7))+SUMPRODUCT(($K$4:$Q$7=AN5)*($BQ$4:$BQ$7))+'J15'!AZ5</f>
        <v>0</v>
      </c>
      <c r="BA5" s="15">
        <f>SUMPRODUCT(($B$4:$H$7=AN5)*($BR$4:$BR$7))+SUMPRODUCT(($K$4:$Q$7=AN5)*($BS$4:$BS$7))+'J15'!BA5</f>
        <v>0</v>
      </c>
      <c r="BB5" s="15">
        <f>SUMPRODUCT(($B$4:$H$7=AN5)*($BT$4:$BT$7))+SUMPRODUCT(($K$4:$Q$7=AN5)*($BU$4:$BU$7))+'J15'!BB5</f>
        <v>0</v>
      </c>
      <c r="BC5" s="15">
        <f>SUMPRODUCT(($B$4:$H$7=AN5)*($BV$4:$BV$7))+SUMPRODUCT(($K$4:$Q$7=AN5)*($BW$4:$BW$7))+'J15'!BC5</f>
        <v>0</v>
      </c>
      <c r="BD5" s="15">
        <f>SUMPRODUCT(($B$4:$H$7=AN5)*($BX$4:$BX$7))+SUMPRODUCT(($K$4:$Q$7=AN5)*($BY$4:$BY$7))+'J15'!BD5</f>
        <v>0</v>
      </c>
      <c r="BE5" s="15">
        <f>SUMPRODUCT(($B$4:$H$7=AN5)*($BZ$4:$BZ$7))+SUMPRODUCT(($K$4:$Q$7=AN5)*($CA$4:$CA$7))+'J15'!BE5</f>
        <v>0</v>
      </c>
      <c r="BF5" s="15">
        <f t="shared" ref="BF5:BF12" si="15">BD5-BE5</f>
        <v>0</v>
      </c>
      <c r="BG5" s="15">
        <f>SUMPRODUCT(($B$4:$H$7=AN5)*($BJ$4:$BJ$7))+SUMPRODUCT(($K$4:$Q$7=AN5)*($BK$4:$BK$7))+'J15'!BG5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'J15'!AU6-AU6</f>
        <v>0</v>
      </c>
      <c r="AW6" s="9" t="str">
        <f>IF(AU6&gt;'J15'!AU6,'J15'!$AW$13,IF(AU6='J15'!AU6,'J15'!$AV$13,IF(AU6&lt;'J15'!AU6,'J15'!$AU$13)))</f>
        <v>u</v>
      </c>
      <c r="AX6" s="10">
        <f t="shared" si="14"/>
        <v>3</v>
      </c>
      <c r="AY6" s="11">
        <f>SUMPRODUCT(($B$4:$H$7=AN6)*($BN$4:$BN$7))+SUMPRODUCT(($K$4:$Q$7=AN6)*($BO$4:$BO$7))+'J15'!AY6</f>
        <v>0</v>
      </c>
      <c r="AZ6" s="15">
        <f>SUMPRODUCT(($B$4:$H$7=AN6)*($BP$4:$BP$7))+SUMPRODUCT(($K$4:$Q$7=AN6)*($BQ$4:$BQ$7))+'J15'!AZ6</f>
        <v>0</v>
      </c>
      <c r="BA6" s="15">
        <f>SUMPRODUCT(($B$4:$H$7=AN6)*($BR$4:$BR$7))+SUMPRODUCT(($K$4:$Q$7=AN6)*($BS$4:$BS$7))+'J15'!BA6</f>
        <v>0</v>
      </c>
      <c r="BB6" s="15">
        <f>SUMPRODUCT(($B$4:$H$7=AN6)*($BT$4:$BT$7))+SUMPRODUCT(($K$4:$Q$7=AN6)*($BU$4:$BU$7))+'J15'!BB6</f>
        <v>0</v>
      </c>
      <c r="BC6" s="15">
        <f>SUMPRODUCT(($B$4:$H$7=AN6)*($BV$4:$BV$7))+SUMPRODUCT(($K$4:$Q$7=AN6)*($BW$4:$BW$7))+'J15'!BC6</f>
        <v>0</v>
      </c>
      <c r="BD6" s="15">
        <f>SUMPRODUCT(($B$4:$H$7=AN6)*($BX$4:$BX$7))+SUMPRODUCT(($K$4:$Q$7=AN6)*($BY$4:$BY$7))+'J15'!BD6</f>
        <v>0</v>
      </c>
      <c r="BE6" s="15">
        <f>SUMPRODUCT(($B$4:$H$7=AN6)*($BZ$4:$BZ$7))+SUMPRODUCT(($K$4:$Q$7=AN6)*($CA$4:$CA$7))+'J15'!BE6</f>
        <v>0</v>
      </c>
      <c r="BF6" s="15">
        <f t="shared" si="15"/>
        <v>0</v>
      </c>
      <c r="BG6" s="15">
        <f>SUMPRODUCT(($B$4:$H$7=AN6)*($BJ$4:$BJ$7))+SUMPRODUCT(($K$4:$Q$7=AN6)*($BK$4:$BK$7))+'J15'!BG6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'J15'!AU7-AU7</f>
        <v>0</v>
      </c>
      <c r="AW7" s="9" t="str">
        <f>IF(AU7&gt;'J15'!AU7,'J15'!$AW$13,IF(AU7='J15'!AU7,'J15'!$AV$13,IF(AU7&lt;'J15'!AU7,'J15'!$AU$13)))</f>
        <v>u</v>
      </c>
      <c r="AX7" s="10">
        <f t="shared" si="14"/>
        <v>4</v>
      </c>
      <c r="AY7" s="11">
        <f>SUMPRODUCT(($B$4:$H$7=AN7)*($BN$4:$BN$7))+SUMPRODUCT(($K$4:$Q$7=AN7)*($BO$4:$BO$7))+'J15'!AY7</f>
        <v>0</v>
      </c>
      <c r="AZ7" s="15">
        <f>SUMPRODUCT(($B$4:$H$7=AN7)*($BP$4:$BP$7))+SUMPRODUCT(($K$4:$Q$7=AN7)*($BQ$4:$BQ$7))+'J15'!AZ7</f>
        <v>0</v>
      </c>
      <c r="BA7" s="15">
        <f>SUMPRODUCT(($B$4:$H$7=AN7)*($BR$4:$BR$7))+SUMPRODUCT(($K$4:$Q$7=AN7)*($BS$4:$BS$7))+'J15'!BA7</f>
        <v>0</v>
      </c>
      <c r="BB7" s="15">
        <f>SUMPRODUCT(($B$4:$H$7=AN7)*($BT$4:$BT$7))+SUMPRODUCT(($K$4:$Q$7=AN7)*($BU$4:$BU$7))+'J15'!BB7</f>
        <v>0</v>
      </c>
      <c r="BC7" s="15">
        <f>SUMPRODUCT(($B$4:$H$7=AN7)*($BV$4:$BV$7))+SUMPRODUCT(($K$4:$Q$7=AN7)*($BW$4:$BW$7))+'J15'!BC7</f>
        <v>0</v>
      </c>
      <c r="BD7" s="15">
        <f>SUMPRODUCT(($B$4:$H$7=AN7)*($BX$4:$BX$7))+SUMPRODUCT(($K$4:$Q$7=AN7)*($BY$4:$BY$7))+'J15'!BD7</f>
        <v>0</v>
      </c>
      <c r="BE7" s="15">
        <f>SUMPRODUCT(($B$4:$H$7=AN7)*($BZ$4:$BZ$7))+SUMPRODUCT(($K$4:$Q$7=AN7)*($CA$4:$CA$7))+'J15'!BE7</f>
        <v>0</v>
      </c>
      <c r="BF7" s="15">
        <f t="shared" si="15"/>
        <v>0</v>
      </c>
      <c r="BG7" s="15">
        <f>SUMPRODUCT(($B$4:$H$7=AN7)*($BJ$4:$BJ$7))+SUMPRODUCT(($K$4:$Q$7=AN7)*($BK$4:$BK$7))+'J15'!BG7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'J15'!AU8-AU8</f>
        <v>0</v>
      </c>
      <c r="AW8" s="9" t="str">
        <f>IF(AU8&gt;'J15'!AU8,'J15'!$AW$13,IF(AU8='J15'!AU8,'J15'!$AV$13,IF(AU8&lt;'J15'!AU8,'J15'!$AU$13)))</f>
        <v>u</v>
      </c>
      <c r="AX8" s="10">
        <f t="shared" si="14"/>
        <v>5</v>
      </c>
      <c r="AY8" s="11">
        <f>SUMPRODUCT(($B$4:$H$7=AN8)*($BN$4:$BN$7))+SUMPRODUCT(($K$4:$Q$7=AN8)*($BO$4:$BO$7))+'J15'!AY8</f>
        <v>0</v>
      </c>
      <c r="AZ8" s="15">
        <f>SUMPRODUCT(($B$4:$H$7=AN8)*($BP$4:$BP$7))+SUMPRODUCT(($K$4:$Q$7=AN8)*($BQ$4:$BQ$7))+'J15'!AZ8</f>
        <v>0</v>
      </c>
      <c r="BA8" s="15">
        <f>SUMPRODUCT(($B$4:$H$7=AN8)*($BR$4:$BR$7))+SUMPRODUCT(($K$4:$Q$7=AN8)*($BS$4:$BS$7))+'J15'!BA8</f>
        <v>0</v>
      </c>
      <c r="BB8" s="15">
        <f>SUMPRODUCT(($B$4:$H$7=AN8)*($BT$4:$BT$7))+SUMPRODUCT(($K$4:$Q$7=AN8)*($BU$4:$BU$7))+'J15'!BB8</f>
        <v>0</v>
      </c>
      <c r="BC8" s="15">
        <f>SUMPRODUCT(($B$4:$H$7=AN8)*($BV$4:$BV$7))+SUMPRODUCT(($K$4:$Q$7=AN8)*($BW$4:$BW$7))+'J15'!BC8</f>
        <v>0</v>
      </c>
      <c r="BD8" s="15">
        <f>SUMPRODUCT(($B$4:$H$7=AN8)*($BX$4:$BX$7))+SUMPRODUCT(($K$4:$Q$7=AN8)*($BY$4:$BY$7))+'J15'!BD8</f>
        <v>0</v>
      </c>
      <c r="BE8" s="15">
        <f>SUMPRODUCT(($B$4:$H$7=AN8)*($BZ$4:$BZ$7))+SUMPRODUCT(($K$4:$Q$7=AN8)*($CA$4:$CA$7))+'J15'!BE8</f>
        <v>0</v>
      </c>
      <c r="BF8" s="15">
        <f t="shared" si="15"/>
        <v>0</v>
      </c>
      <c r="BG8" s="15">
        <f>SUMPRODUCT(($B$4:$H$7=AN8)*($BJ$4:$BJ$7))+SUMPRODUCT(($K$4:$Q$7=AN8)*($BK$4:$BK$7))+'J15'!BG8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'J15'!AU9-AU9</f>
        <v>0</v>
      </c>
      <c r="AW9" s="9" t="str">
        <f>IF(AU9&gt;'J15'!AU9,'J15'!$AW$13,IF(AU9='J15'!AU9,'J15'!$AV$13,IF(AU9&lt;'J15'!AU9,'J15'!$AU$13)))</f>
        <v>u</v>
      </c>
      <c r="AX9" s="10">
        <f t="shared" si="14"/>
        <v>6</v>
      </c>
      <c r="AY9" s="11">
        <f>SUMPRODUCT(($B$4:$H$7=AN9)*($BN$4:$BN$7))+SUMPRODUCT(($K$4:$Q$7=AN9)*($BO$4:$BO$7))+'J15'!AY9</f>
        <v>0</v>
      </c>
      <c r="AZ9" s="15">
        <f>SUMPRODUCT(($B$4:$H$7=AN9)*($BP$4:$BP$7))+SUMPRODUCT(($K$4:$Q$7=AN9)*($BQ$4:$BQ$7))+'J15'!AZ9</f>
        <v>0</v>
      </c>
      <c r="BA9" s="15">
        <f>SUMPRODUCT(($B$4:$H$7=AN9)*($BR$4:$BR$7))+SUMPRODUCT(($K$4:$Q$7=AN9)*($BS$4:$BS$7))+'J15'!BA9</f>
        <v>0</v>
      </c>
      <c r="BB9" s="15">
        <f>SUMPRODUCT(($B$4:$H$7=AN9)*($BT$4:$BT$7))+SUMPRODUCT(($K$4:$Q$7=AN9)*($BU$4:$BU$7))+'J15'!BB9</f>
        <v>0</v>
      </c>
      <c r="BC9" s="15">
        <f>SUMPRODUCT(($B$4:$H$7=AN9)*($BV$4:$BV$7))+SUMPRODUCT(($K$4:$Q$7=AN9)*($BW$4:$BW$7))+'J15'!BC9</f>
        <v>0</v>
      </c>
      <c r="BD9" s="15">
        <f>SUMPRODUCT(($B$4:$H$7=AN9)*($BX$4:$BX$7))+SUMPRODUCT(($K$4:$Q$7=AN9)*($BY$4:$BY$7))+'J15'!BD9</f>
        <v>0</v>
      </c>
      <c r="BE9" s="15">
        <f>SUMPRODUCT(($B$4:$H$7=AN9)*($BZ$4:$BZ$7))+SUMPRODUCT(($K$4:$Q$7=AN9)*($CA$4:$CA$7))+'J15'!BE9</f>
        <v>0</v>
      </c>
      <c r="BF9" s="15">
        <f t="shared" si="15"/>
        <v>0</v>
      </c>
      <c r="BG9" s="15">
        <f>SUMPRODUCT(($B$4:$H$7=AN9)*($BJ$4:$BJ$7))+SUMPRODUCT(($K$4:$Q$7=AN9)*($BK$4:$BK$7))+'J15'!BG9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'J15'!AU10-AU10</f>
        <v>0</v>
      </c>
      <c r="AW10" s="9" t="str">
        <f>IF(AU10&gt;'J15'!AU10,'J15'!$AW$13,IF(AU10='J15'!AU10,'J15'!$AV$13,IF(AU10&lt;'J15'!AU10,'J15'!$AU$13)))</f>
        <v>u</v>
      </c>
      <c r="AX10" s="10">
        <f t="shared" si="14"/>
        <v>7</v>
      </c>
      <c r="AY10" s="11">
        <f>SUMPRODUCT(($B$4:$H$7=AN10)*($BN$4:$BN$7))+SUMPRODUCT(($K$4:$Q$7=AN10)*($BO$4:$BO$7))+'J15'!AY10</f>
        <v>0</v>
      </c>
      <c r="AZ10" s="15">
        <f>SUMPRODUCT(($B$4:$H$7=AN10)*($BP$4:$BP$7))+SUMPRODUCT(($K$4:$Q$7=AN10)*($BQ$4:$BQ$7))+'J15'!AZ10</f>
        <v>0</v>
      </c>
      <c r="BA10" s="15">
        <f>SUMPRODUCT(($B$4:$H$7=AN10)*($BR$4:$BR$7))+SUMPRODUCT(($K$4:$Q$7=AN10)*($BS$4:$BS$7))+'J15'!BA10</f>
        <v>0</v>
      </c>
      <c r="BB10" s="15">
        <f>SUMPRODUCT(($B$4:$H$7=AN10)*($BT$4:$BT$7))+SUMPRODUCT(($K$4:$Q$7=AN10)*($BU$4:$BU$7))+'J15'!BB10</f>
        <v>0</v>
      </c>
      <c r="BC10" s="15">
        <f>SUMPRODUCT(($B$4:$H$7=AN10)*($BV$4:$BV$7))+SUMPRODUCT(($K$4:$Q$7=AN10)*($BW$4:$BW$7))+'J15'!BC10</f>
        <v>0</v>
      </c>
      <c r="BD10" s="15">
        <f>SUMPRODUCT(($B$4:$H$7=AN10)*($BX$4:$BX$7))+SUMPRODUCT(($K$4:$Q$7=AN10)*($BY$4:$BY$7))+'J15'!BD10</f>
        <v>0</v>
      </c>
      <c r="BE10" s="15">
        <f>SUMPRODUCT(($B$4:$H$7=AN10)*($BZ$4:$BZ$7))+SUMPRODUCT(($K$4:$Q$7=AN10)*($CA$4:$CA$7))+'J15'!BE10</f>
        <v>0</v>
      </c>
      <c r="BF10" s="15">
        <f t="shared" si="15"/>
        <v>0</v>
      </c>
      <c r="BG10" s="15">
        <f>SUMPRODUCT(($B$4:$H$7=AN10)*($BJ$4:$BJ$7))+SUMPRODUCT(($K$4:$Q$7=AN10)*($BK$4:$BK$7))+'J15'!BG10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'J15'!AU11-AU11</f>
        <v>0</v>
      </c>
      <c r="AW11" s="9" t="str">
        <f>IF(AU11&gt;'J15'!AU11,'J15'!$AW$13,IF(AU11='J15'!AU11,'J15'!$AV$13,IF(AU11&lt;'J15'!AU11,'J15'!$AU$13)))</f>
        <v>u</v>
      </c>
      <c r="AX11" s="10">
        <f t="shared" si="14"/>
        <v>8</v>
      </c>
      <c r="AY11" s="11">
        <f>SUMPRODUCT(($B$4:$H$7=AN11)*($BN$4:$BN$7))+SUMPRODUCT(($K$4:$Q$7=AN11)*($BO$4:$BO$7))+'J15'!AY11</f>
        <v>0</v>
      </c>
      <c r="AZ11" s="15">
        <f>SUMPRODUCT(($B$4:$H$7=AN11)*($BP$4:$BP$7))+SUMPRODUCT(($K$4:$Q$7=AN11)*($BQ$4:$BQ$7))+'J15'!AZ11</f>
        <v>0</v>
      </c>
      <c r="BA11" s="15">
        <f>SUMPRODUCT(($B$4:$H$7=AN11)*($BR$4:$BR$7))+SUMPRODUCT(($K$4:$Q$7=AN11)*($BS$4:$BS$7))+'J15'!BA11</f>
        <v>0</v>
      </c>
      <c r="BB11" s="15">
        <f>SUMPRODUCT(($B$4:$H$7=AN11)*($BT$4:$BT$7))+SUMPRODUCT(($K$4:$Q$7=AN11)*($BU$4:$BU$7))+'J15'!BB11</f>
        <v>0</v>
      </c>
      <c r="BC11" s="15">
        <f>SUMPRODUCT(($B$4:$H$7=AN11)*($BV$4:$BV$7))+SUMPRODUCT(($K$4:$Q$7=AN11)*($BW$4:$BW$7))+'J15'!BC11</f>
        <v>0</v>
      </c>
      <c r="BD11" s="15">
        <f>SUMPRODUCT(($B$4:$H$7=AN11)*($BX$4:$BX$7))+SUMPRODUCT(($K$4:$Q$7=AN11)*($BY$4:$BY$7))+'J15'!BD11</f>
        <v>0</v>
      </c>
      <c r="BE11" s="15">
        <f>SUMPRODUCT(($B$4:$H$7=AN11)*($BZ$4:$BZ$7))+SUMPRODUCT(($K$4:$Q$7=AN11)*($CA$4:$CA$7))+'J15'!BE11</f>
        <v>0</v>
      </c>
      <c r="BF11" s="15">
        <f t="shared" si="15"/>
        <v>0</v>
      </c>
      <c r="BG11" s="15">
        <f>SUMPRODUCT(($B$4:$H$7=AN11)*($BJ$4:$BJ$7))+SUMPRODUCT(($K$4:$Q$7=AN11)*($BK$4:$BK$7))+'J15'!BG11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'J15'!AU12-AU12</f>
        <v>0</v>
      </c>
      <c r="AW12" s="9" t="str">
        <f>IF(AU12&gt;'J15'!AU12,'J15'!$AW$13,IF(AU12='J15'!AU12,'J15'!$AV$13,IF(AU12&lt;'J15'!AU12,'J15'!$AU$13)))</f>
        <v>u</v>
      </c>
      <c r="AX12" s="10">
        <f t="shared" si="14"/>
        <v>9</v>
      </c>
      <c r="AY12" s="11">
        <f>SUMPRODUCT(($B$4:$H$7=AN12)*($BN$4:$BN$7))+SUMPRODUCT(($K$4:$Q$7=AN12)*($BO$4:$BO$7))+'J15'!AY12</f>
        <v>0</v>
      </c>
      <c r="AZ12" s="15">
        <f>SUMPRODUCT(($B$4:$H$7=AN12)*($BP$4:$BP$7))+SUMPRODUCT(($K$4:$Q$7=AN12)*($BQ$4:$BQ$7))+'J15'!AZ12</f>
        <v>0</v>
      </c>
      <c r="BA12" s="15">
        <f>SUMPRODUCT(($B$4:$H$7=AN12)*($BR$4:$BR$7))+SUMPRODUCT(($K$4:$Q$7=AN12)*($BS$4:$BS$7))+'J15'!BA12</f>
        <v>0</v>
      </c>
      <c r="BB12" s="15">
        <f>SUMPRODUCT(($B$4:$H$7=AN12)*($BT$4:$BT$7))+SUMPRODUCT(($K$4:$Q$7=AN12)*($BU$4:$BU$7))+'J15'!BB12</f>
        <v>0</v>
      </c>
      <c r="BC12" s="15">
        <f>SUMPRODUCT(($B$4:$H$7=AN12)*($BV$4:$BV$7))+SUMPRODUCT(($K$4:$Q$7=AN12)*($BW$4:$BW$7))+'J15'!BC12</f>
        <v>0</v>
      </c>
      <c r="BD12" s="15">
        <f>SUMPRODUCT(($B$4:$H$7=AN12)*($BX$4:$BX$7))+SUMPRODUCT(($K$4:$Q$7=AN12)*($BY$4:$BY$7))+'J15'!BD12</f>
        <v>0</v>
      </c>
      <c r="BE12" s="15">
        <f>SUMPRODUCT(($B$4:$H$7=AN12)*($BZ$4:$BZ$7))+SUMPRODUCT(($K$4:$Q$7=AN12)*($CA$4:$CA$7))+'J15'!BE12</f>
        <v>0</v>
      </c>
      <c r="BF12" s="15">
        <f t="shared" si="15"/>
        <v>0</v>
      </c>
      <c r="BG12" s="15">
        <f>SUMPRODUCT(($B$4:$H$7=AN12)*($BJ$4:$BJ$7))+SUMPRODUCT(($K$4:$Q$7=AN12)*($BK$4:$BK$7))+'J15'!BG12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Z14+'J15'!AC14:AE15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32" priority="11" operator="lessThan">
      <formula>0</formula>
    </cfRule>
  </conditionalFormatting>
  <conditionalFormatting sqref="Z4:Z12">
    <cfRule type="cellIs" dxfId="31" priority="8" operator="equal">
      <formula>0</formula>
    </cfRule>
    <cfRule type="cellIs" dxfId="30" priority="9" operator="greaterThan">
      <formula>0</formula>
    </cfRule>
    <cfRule type="cellIs" dxfId="29" priority="10" operator="lessThan">
      <formula>0</formula>
    </cfRule>
  </conditionalFormatting>
  <conditionalFormatting sqref="BF4:BF12">
    <cfRule type="cellIs" dxfId="28" priority="7" operator="lessThan">
      <formula>0</formula>
    </cfRule>
  </conditionalFormatting>
  <conditionalFormatting sqref="AV4:AV12">
    <cfRule type="cellIs" dxfId="27" priority="4" operator="equal">
      <formula>0</formula>
    </cfRule>
    <cfRule type="cellIs" dxfId="26" priority="5" operator="greaterThan">
      <formula>0</formula>
    </cfRule>
    <cfRule type="cellIs" dxfId="25" priority="6" operator="lessThan">
      <formula>0</formula>
    </cfRule>
  </conditionalFormatting>
  <conditionalFormatting sqref="AA4:AA12">
    <cfRule type="cellIs" dxfId="24" priority="1" operator="equal">
      <formula>"q"</formula>
    </cfRule>
    <cfRule type="cellIs" dxfId="23" priority="2" operator="equal">
      <formula>"u"</formula>
    </cfRule>
    <cfRule type="cellIs" dxfId="22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7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41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'J16'!AU4-AU4</f>
        <v>0</v>
      </c>
      <c r="AW4" s="9" t="str">
        <f>IF(AU4&gt;'J16'!AU4,'J16'!$AW$13,IF(AU4='J16'!AU4,'J16'!$AV$13,IF(AU4&lt;'J16'!AU4,'J16'!$AU$13)))</f>
        <v>u</v>
      </c>
      <c r="AX4" s="10">
        <f>RANK(BI4,$BI$4:$BI$12)</f>
        <v>1</v>
      </c>
      <c r="AY4" s="11">
        <f>SUMPRODUCT(($B$4:$H$7=AN4)*($BN$4:$BN$7))+SUMPRODUCT(($K$4:$Q$7=AN4)*($BO$4:$BO$7))+'J16'!AY4</f>
        <v>0</v>
      </c>
      <c r="AZ4" s="15">
        <f>SUMPRODUCT(($B$4:$H$7=AN4)*($BP$4:$BP$7))+SUMPRODUCT(($K$4:$Q$7=AN4)*($BQ$4:$BQ$7))+'J16'!AZ4</f>
        <v>0</v>
      </c>
      <c r="BA4" s="15">
        <f>SUMPRODUCT(($B$4:$H$7=AN4)*($BR$4:$BR$7))+SUMPRODUCT(($K$4:$Q$7=AN4)*($BS$4:$BS$7))+'J16'!BA4</f>
        <v>0</v>
      </c>
      <c r="BB4" s="15">
        <f>SUMPRODUCT(($B$4:$H$7=AN4)*($BT$4:$BT$7))+SUMPRODUCT(($K$4:$Q$7=AN4)*($BU$4:$BU$7))+'J16'!BB4</f>
        <v>0</v>
      </c>
      <c r="BC4" s="15">
        <f>SUMPRODUCT(($B$4:$H$7=AN4)*($BV$4:$BV$7))+SUMPRODUCT(($K$4:$Q$7=AN4)*($BW$4:$BW$7))+'J16'!BC4</f>
        <v>0</v>
      </c>
      <c r="BD4" s="15">
        <f>SUMPRODUCT(($B$4:$H$7=AN4)*($BX$4:$BX$7))+SUMPRODUCT(($K$4:$Q$7=AN4)*($BY$4:$BY$7))+'J16'!BD4</f>
        <v>0</v>
      </c>
      <c r="BE4" s="15">
        <f>SUMPRODUCT(($B$4:$H$7=AN4)*($BZ$4:$BZ$7))+SUMPRODUCT(($K$4:$Q$7=AN4)*($CA$4:$CA$7))+'J16'!BE4</f>
        <v>0</v>
      </c>
      <c r="BF4" s="15">
        <f>BD4-BE4</f>
        <v>0</v>
      </c>
      <c r="BG4" s="15">
        <f>SUMPRODUCT(($B$4:$H$7=AN4)*($BJ$4:$BJ$7))+SUMPRODUCT(($K$4:$Q$7=AN4)*($BK$4:$BK$7))+'J16'!BG4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'J16'!AU5-AU5</f>
        <v>0</v>
      </c>
      <c r="AW5" s="9" t="str">
        <f>IF(AU5&gt;'J16'!AU5,'J16'!$AW$13,IF(AU5='J16'!AU5,'J16'!$AV$13,IF(AU5&lt;'J16'!AU5,'J16'!$AU$13)))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SUMPRODUCT(($B$4:$H$7=AN5)*($BN$4:$BN$7))+SUMPRODUCT(($K$4:$Q$7=AN5)*($BO$4:$BO$7))+'J16'!AY5</f>
        <v>0</v>
      </c>
      <c r="AZ5" s="15">
        <f>SUMPRODUCT(($B$4:$H$7=AN5)*($BP$4:$BP$7))+SUMPRODUCT(($K$4:$Q$7=AN5)*($BQ$4:$BQ$7))+'J16'!AZ5</f>
        <v>0</v>
      </c>
      <c r="BA5" s="15">
        <f>SUMPRODUCT(($B$4:$H$7=AN5)*($BR$4:$BR$7))+SUMPRODUCT(($K$4:$Q$7=AN5)*($BS$4:$BS$7))+'J16'!BA5</f>
        <v>0</v>
      </c>
      <c r="BB5" s="15">
        <f>SUMPRODUCT(($B$4:$H$7=AN5)*($BT$4:$BT$7))+SUMPRODUCT(($K$4:$Q$7=AN5)*($BU$4:$BU$7))+'J16'!BB5</f>
        <v>0</v>
      </c>
      <c r="BC5" s="15">
        <f>SUMPRODUCT(($B$4:$H$7=AN5)*($BV$4:$BV$7))+SUMPRODUCT(($K$4:$Q$7=AN5)*($BW$4:$BW$7))+'J16'!BC5</f>
        <v>0</v>
      </c>
      <c r="BD5" s="15">
        <f>SUMPRODUCT(($B$4:$H$7=AN5)*($BX$4:$BX$7))+SUMPRODUCT(($K$4:$Q$7=AN5)*($BY$4:$BY$7))+'J16'!BD5</f>
        <v>0</v>
      </c>
      <c r="BE5" s="15">
        <f>SUMPRODUCT(($B$4:$H$7=AN5)*($BZ$4:$BZ$7))+SUMPRODUCT(($K$4:$Q$7=AN5)*($CA$4:$CA$7))+'J16'!BE5</f>
        <v>0</v>
      </c>
      <c r="BF5" s="15">
        <f t="shared" ref="BF5:BF12" si="15">BD5-BE5</f>
        <v>0</v>
      </c>
      <c r="BG5" s="15">
        <f>SUMPRODUCT(($B$4:$H$7=AN5)*($BJ$4:$BJ$7))+SUMPRODUCT(($K$4:$Q$7=AN5)*($BK$4:$BK$7))+'J16'!BG5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'J16'!AU6-AU6</f>
        <v>0</v>
      </c>
      <c r="AW6" s="9" t="str">
        <f>IF(AU6&gt;'J16'!AU6,'J16'!$AW$13,IF(AU6='J16'!AU6,'J16'!$AV$13,IF(AU6&lt;'J16'!AU6,'J16'!$AU$13)))</f>
        <v>u</v>
      </c>
      <c r="AX6" s="10">
        <f t="shared" si="14"/>
        <v>3</v>
      </c>
      <c r="AY6" s="11">
        <f>SUMPRODUCT(($B$4:$H$7=AN6)*($BN$4:$BN$7))+SUMPRODUCT(($K$4:$Q$7=AN6)*($BO$4:$BO$7))+'J16'!AY6</f>
        <v>0</v>
      </c>
      <c r="AZ6" s="15">
        <f>SUMPRODUCT(($B$4:$H$7=AN6)*($BP$4:$BP$7))+SUMPRODUCT(($K$4:$Q$7=AN6)*($BQ$4:$BQ$7))+'J16'!AZ6</f>
        <v>0</v>
      </c>
      <c r="BA6" s="15">
        <f>SUMPRODUCT(($B$4:$H$7=AN6)*($BR$4:$BR$7))+SUMPRODUCT(($K$4:$Q$7=AN6)*($BS$4:$BS$7))+'J16'!BA6</f>
        <v>0</v>
      </c>
      <c r="BB6" s="15">
        <f>SUMPRODUCT(($B$4:$H$7=AN6)*($BT$4:$BT$7))+SUMPRODUCT(($K$4:$Q$7=AN6)*($BU$4:$BU$7))+'J16'!BB6</f>
        <v>0</v>
      </c>
      <c r="BC6" s="15">
        <f>SUMPRODUCT(($B$4:$H$7=AN6)*($BV$4:$BV$7))+SUMPRODUCT(($K$4:$Q$7=AN6)*($BW$4:$BW$7))+'J16'!BC6</f>
        <v>0</v>
      </c>
      <c r="BD6" s="15">
        <f>SUMPRODUCT(($B$4:$H$7=AN6)*($BX$4:$BX$7))+SUMPRODUCT(($K$4:$Q$7=AN6)*($BY$4:$BY$7))+'J16'!BD6</f>
        <v>0</v>
      </c>
      <c r="BE6" s="15">
        <f>SUMPRODUCT(($B$4:$H$7=AN6)*($BZ$4:$BZ$7))+SUMPRODUCT(($K$4:$Q$7=AN6)*($CA$4:$CA$7))+'J16'!BE6</f>
        <v>0</v>
      </c>
      <c r="BF6" s="15">
        <f t="shared" si="15"/>
        <v>0</v>
      </c>
      <c r="BG6" s="15">
        <f>SUMPRODUCT(($B$4:$H$7=AN6)*($BJ$4:$BJ$7))+SUMPRODUCT(($K$4:$Q$7=AN6)*($BK$4:$BK$7))+'J16'!BG6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'J16'!AU7-AU7</f>
        <v>0</v>
      </c>
      <c r="AW7" s="9" t="str">
        <f>IF(AU7&gt;'J16'!AU7,'J16'!$AW$13,IF(AU7='J16'!AU7,'J16'!$AV$13,IF(AU7&lt;'J16'!AU7,'J16'!$AU$13)))</f>
        <v>u</v>
      </c>
      <c r="AX7" s="10">
        <f t="shared" si="14"/>
        <v>4</v>
      </c>
      <c r="AY7" s="11">
        <f>SUMPRODUCT(($B$4:$H$7=AN7)*($BN$4:$BN$7))+SUMPRODUCT(($K$4:$Q$7=AN7)*($BO$4:$BO$7))+'J16'!AY7</f>
        <v>0</v>
      </c>
      <c r="AZ7" s="15">
        <f>SUMPRODUCT(($B$4:$H$7=AN7)*($BP$4:$BP$7))+SUMPRODUCT(($K$4:$Q$7=AN7)*($BQ$4:$BQ$7))+'J16'!AZ7</f>
        <v>0</v>
      </c>
      <c r="BA7" s="15">
        <f>SUMPRODUCT(($B$4:$H$7=AN7)*($BR$4:$BR$7))+SUMPRODUCT(($K$4:$Q$7=AN7)*($BS$4:$BS$7))+'J16'!BA7</f>
        <v>0</v>
      </c>
      <c r="BB7" s="15">
        <f>SUMPRODUCT(($B$4:$H$7=AN7)*($BT$4:$BT$7))+SUMPRODUCT(($K$4:$Q$7=AN7)*($BU$4:$BU$7))+'J16'!BB7</f>
        <v>0</v>
      </c>
      <c r="BC7" s="15">
        <f>SUMPRODUCT(($B$4:$H$7=AN7)*($BV$4:$BV$7))+SUMPRODUCT(($K$4:$Q$7=AN7)*($BW$4:$BW$7))+'J16'!BC7</f>
        <v>0</v>
      </c>
      <c r="BD7" s="15">
        <f>SUMPRODUCT(($B$4:$H$7=AN7)*($BX$4:$BX$7))+SUMPRODUCT(($K$4:$Q$7=AN7)*($BY$4:$BY$7))+'J16'!BD7</f>
        <v>0</v>
      </c>
      <c r="BE7" s="15">
        <f>SUMPRODUCT(($B$4:$H$7=AN7)*($BZ$4:$BZ$7))+SUMPRODUCT(($K$4:$Q$7=AN7)*($CA$4:$CA$7))+'J16'!BE7</f>
        <v>0</v>
      </c>
      <c r="BF7" s="15">
        <f t="shared" si="15"/>
        <v>0</v>
      </c>
      <c r="BG7" s="15">
        <f>SUMPRODUCT(($B$4:$H$7=AN7)*($BJ$4:$BJ$7))+SUMPRODUCT(($K$4:$Q$7=AN7)*($BK$4:$BK$7))+'J16'!BG7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'J16'!AU8-AU8</f>
        <v>0</v>
      </c>
      <c r="AW8" s="9" t="str">
        <f>IF(AU8&gt;'J16'!AU8,'J16'!$AW$13,IF(AU8='J16'!AU8,'J16'!$AV$13,IF(AU8&lt;'J16'!AU8,'J16'!$AU$13)))</f>
        <v>u</v>
      </c>
      <c r="AX8" s="10">
        <f t="shared" si="14"/>
        <v>5</v>
      </c>
      <c r="AY8" s="11">
        <f>SUMPRODUCT(($B$4:$H$7=AN8)*($BN$4:$BN$7))+SUMPRODUCT(($K$4:$Q$7=AN8)*($BO$4:$BO$7))+'J16'!AY8</f>
        <v>0</v>
      </c>
      <c r="AZ8" s="15">
        <f>SUMPRODUCT(($B$4:$H$7=AN8)*($BP$4:$BP$7))+SUMPRODUCT(($K$4:$Q$7=AN8)*($BQ$4:$BQ$7))+'J16'!AZ8</f>
        <v>0</v>
      </c>
      <c r="BA8" s="15">
        <f>SUMPRODUCT(($B$4:$H$7=AN8)*($BR$4:$BR$7))+SUMPRODUCT(($K$4:$Q$7=AN8)*($BS$4:$BS$7))+'J16'!BA8</f>
        <v>0</v>
      </c>
      <c r="BB8" s="15">
        <f>SUMPRODUCT(($B$4:$H$7=AN8)*($BT$4:$BT$7))+SUMPRODUCT(($K$4:$Q$7=AN8)*($BU$4:$BU$7))+'J16'!BB8</f>
        <v>0</v>
      </c>
      <c r="BC8" s="15">
        <f>SUMPRODUCT(($B$4:$H$7=AN8)*($BV$4:$BV$7))+SUMPRODUCT(($K$4:$Q$7=AN8)*($BW$4:$BW$7))+'J16'!BC8</f>
        <v>0</v>
      </c>
      <c r="BD8" s="15">
        <f>SUMPRODUCT(($B$4:$H$7=AN8)*($BX$4:$BX$7))+SUMPRODUCT(($K$4:$Q$7=AN8)*($BY$4:$BY$7))+'J16'!BD8</f>
        <v>0</v>
      </c>
      <c r="BE8" s="15">
        <f>SUMPRODUCT(($B$4:$H$7=AN8)*($BZ$4:$BZ$7))+SUMPRODUCT(($K$4:$Q$7=AN8)*($CA$4:$CA$7))+'J16'!BE8</f>
        <v>0</v>
      </c>
      <c r="BF8" s="15">
        <f t="shared" si="15"/>
        <v>0</v>
      </c>
      <c r="BG8" s="15">
        <f>SUMPRODUCT(($B$4:$H$7=AN8)*($BJ$4:$BJ$7))+SUMPRODUCT(($K$4:$Q$7=AN8)*($BK$4:$BK$7))+'J16'!BG8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'J16'!AU9-AU9</f>
        <v>0</v>
      </c>
      <c r="AW9" s="9" t="str">
        <f>IF(AU9&gt;'J16'!AU9,'J16'!$AW$13,IF(AU9='J16'!AU9,'J16'!$AV$13,IF(AU9&lt;'J16'!AU9,'J16'!$AU$13)))</f>
        <v>u</v>
      </c>
      <c r="AX9" s="10">
        <f t="shared" si="14"/>
        <v>6</v>
      </c>
      <c r="AY9" s="11">
        <f>SUMPRODUCT(($B$4:$H$7=AN9)*($BN$4:$BN$7))+SUMPRODUCT(($K$4:$Q$7=AN9)*($BO$4:$BO$7))+'J16'!AY9</f>
        <v>0</v>
      </c>
      <c r="AZ9" s="15">
        <f>SUMPRODUCT(($B$4:$H$7=AN9)*($BP$4:$BP$7))+SUMPRODUCT(($K$4:$Q$7=AN9)*($BQ$4:$BQ$7))+'J16'!AZ9</f>
        <v>0</v>
      </c>
      <c r="BA9" s="15">
        <f>SUMPRODUCT(($B$4:$H$7=AN9)*($BR$4:$BR$7))+SUMPRODUCT(($K$4:$Q$7=AN9)*($BS$4:$BS$7))+'J16'!BA9</f>
        <v>0</v>
      </c>
      <c r="BB9" s="15">
        <f>SUMPRODUCT(($B$4:$H$7=AN9)*($BT$4:$BT$7))+SUMPRODUCT(($K$4:$Q$7=AN9)*($BU$4:$BU$7))+'J16'!BB9</f>
        <v>0</v>
      </c>
      <c r="BC9" s="15">
        <f>SUMPRODUCT(($B$4:$H$7=AN9)*($BV$4:$BV$7))+SUMPRODUCT(($K$4:$Q$7=AN9)*($BW$4:$BW$7))+'J16'!BC9</f>
        <v>0</v>
      </c>
      <c r="BD9" s="15">
        <f>SUMPRODUCT(($B$4:$H$7=AN9)*($BX$4:$BX$7))+SUMPRODUCT(($K$4:$Q$7=AN9)*($BY$4:$BY$7))+'J16'!BD9</f>
        <v>0</v>
      </c>
      <c r="BE9" s="15">
        <f>SUMPRODUCT(($B$4:$H$7=AN9)*($BZ$4:$BZ$7))+SUMPRODUCT(($K$4:$Q$7=AN9)*($CA$4:$CA$7))+'J16'!BE9</f>
        <v>0</v>
      </c>
      <c r="BF9" s="15">
        <f t="shared" si="15"/>
        <v>0</v>
      </c>
      <c r="BG9" s="15">
        <f>SUMPRODUCT(($B$4:$H$7=AN9)*($BJ$4:$BJ$7))+SUMPRODUCT(($K$4:$Q$7=AN9)*($BK$4:$BK$7))+'J16'!BG9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'J16'!AU10-AU10</f>
        <v>0</v>
      </c>
      <c r="AW10" s="9" t="str">
        <f>IF(AU10&gt;'J16'!AU10,'J16'!$AW$13,IF(AU10='J16'!AU10,'J16'!$AV$13,IF(AU10&lt;'J16'!AU10,'J16'!$AU$13)))</f>
        <v>u</v>
      </c>
      <c r="AX10" s="10">
        <f t="shared" si="14"/>
        <v>7</v>
      </c>
      <c r="AY10" s="11">
        <f>SUMPRODUCT(($B$4:$H$7=AN10)*($BN$4:$BN$7))+SUMPRODUCT(($K$4:$Q$7=AN10)*($BO$4:$BO$7))+'J16'!AY10</f>
        <v>0</v>
      </c>
      <c r="AZ10" s="15">
        <f>SUMPRODUCT(($B$4:$H$7=AN10)*($BP$4:$BP$7))+SUMPRODUCT(($K$4:$Q$7=AN10)*($BQ$4:$BQ$7))+'J16'!AZ10</f>
        <v>0</v>
      </c>
      <c r="BA10" s="15">
        <f>SUMPRODUCT(($B$4:$H$7=AN10)*($BR$4:$BR$7))+SUMPRODUCT(($K$4:$Q$7=AN10)*($BS$4:$BS$7))+'J16'!BA10</f>
        <v>0</v>
      </c>
      <c r="BB10" s="15">
        <f>SUMPRODUCT(($B$4:$H$7=AN10)*($BT$4:$BT$7))+SUMPRODUCT(($K$4:$Q$7=AN10)*($BU$4:$BU$7))+'J16'!BB10</f>
        <v>0</v>
      </c>
      <c r="BC10" s="15">
        <f>SUMPRODUCT(($B$4:$H$7=AN10)*($BV$4:$BV$7))+SUMPRODUCT(($K$4:$Q$7=AN10)*($BW$4:$BW$7))+'J16'!BC10</f>
        <v>0</v>
      </c>
      <c r="BD10" s="15">
        <f>SUMPRODUCT(($B$4:$H$7=AN10)*($BX$4:$BX$7))+SUMPRODUCT(($K$4:$Q$7=AN10)*($BY$4:$BY$7))+'J16'!BD10</f>
        <v>0</v>
      </c>
      <c r="BE10" s="15">
        <f>SUMPRODUCT(($B$4:$H$7=AN10)*($BZ$4:$BZ$7))+SUMPRODUCT(($K$4:$Q$7=AN10)*($CA$4:$CA$7))+'J16'!BE10</f>
        <v>0</v>
      </c>
      <c r="BF10" s="15">
        <f t="shared" si="15"/>
        <v>0</v>
      </c>
      <c r="BG10" s="15">
        <f>SUMPRODUCT(($B$4:$H$7=AN10)*($BJ$4:$BJ$7))+SUMPRODUCT(($K$4:$Q$7=AN10)*($BK$4:$BK$7))+'J16'!BG10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'J16'!AU11-AU11</f>
        <v>0</v>
      </c>
      <c r="AW11" s="9" t="str">
        <f>IF(AU11&gt;'J16'!AU11,'J16'!$AW$13,IF(AU11='J16'!AU11,'J16'!$AV$13,IF(AU11&lt;'J16'!AU11,'J16'!$AU$13)))</f>
        <v>u</v>
      </c>
      <c r="AX11" s="10">
        <f t="shared" si="14"/>
        <v>8</v>
      </c>
      <c r="AY11" s="11">
        <f>SUMPRODUCT(($B$4:$H$7=AN11)*($BN$4:$BN$7))+SUMPRODUCT(($K$4:$Q$7=AN11)*($BO$4:$BO$7))+'J16'!AY11</f>
        <v>0</v>
      </c>
      <c r="AZ11" s="15">
        <f>SUMPRODUCT(($B$4:$H$7=AN11)*($BP$4:$BP$7))+SUMPRODUCT(($K$4:$Q$7=AN11)*($BQ$4:$BQ$7))+'J16'!AZ11</f>
        <v>0</v>
      </c>
      <c r="BA11" s="15">
        <f>SUMPRODUCT(($B$4:$H$7=AN11)*($BR$4:$BR$7))+SUMPRODUCT(($K$4:$Q$7=AN11)*($BS$4:$BS$7))+'J16'!BA11</f>
        <v>0</v>
      </c>
      <c r="BB11" s="15">
        <f>SUMPRODUCT(($B$4:$H$7=AN11)*($BT$4:$BT$7))+SUMPRODUCT(($K$4:$Q$7=AN11)*($BU$4:$BU$7))+'J16'!BB11</f>
        <v>0</v>
      </c>
      <c r="BC11" s="15">
        <f>SUMPRODUCT(($B$4:$H$7=AN11)*($BV$4:$BV$7))+SUMPRODUCT(($K$4:$Q$7=AN11)*($BW$4:$BW$7))+'J16'!BC11</f>
        <v>0</v>
      </c>
      <c r="BD11" s="15">
        <f>SUMPRODUCT(($B$4:$H$7=AN11)*($BX$4:$BX$7))+SUMPRODUCT(($K$4:$Q$7=AN11)*($BY$4:$BY$7))+'J16'!BD11</f>
        <v>0</v>
      </c>
      <c r="BE11" s="15">
        <f>SUMPRODUCT(($B$4:$H$7=AN11)*($BZ$4:$BZ$7))+SUMPRODUCT(($K$4:$Q$7=AN11)*($CA$4:$CA$7))+'J16'!BE11</f>
        <v>0</v>
      </c>
      <c r="BF11" s="15">
        <f t="shared" si="15"/>
        <v>0</v>
      </c>
      <c r="BG11" s="15">
        <f>SUMPRODUCT(($B$4:$H$7=AN11)*($BJ$4:$BJ$7))+SUMPRODUCT(($K$4:$Q$7=AN11)*($BK$4:$BK$7))+'J16'!BG11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'J16'!AU12-AU12</f>
        <v>0</v>
      </c>
      <c r="AW12" s="9" t="str">
        <f>IF(AU12&gt;'J16'!AU12,'J16'!$AW$13,IF(AU12='J16'!AU12,'J16'!$AV$13,IF(AU12&lt;'J16'!AU12,'J16'!$AU$13)))</f>
        <v>u</v>
      </c>
      <c r="AX12" s="10">
        <f t="shared" si="14"/>
        <v>9</v>
      </c>
      <c r="AY12" s="11">
        <f>SUMPRODUCT(($B$4:$H$7=AN12)*($BN$4:$BN$7))+SUMPRODUCT(($K$4:$Q$7=AN12)*($BO$4:$BO$7))+'J16'!AY12</f>
        <v>0</v>
      </c>
      <c r="AZ12" s="15">
        <f>SUMPRODUCT(($B$4:$H$7=AN12)*($BP$4:$BP$7))+SUMPRODUCT(($K$4:$Q$7=AN12)*($BQ$4:$BQ$7))+'J16'!AZ12</f>
        <v>0</v>
      </c>
      <c r="BA12" s="15">
        <f>SUMPRODUCT(($B$4:$H$7=AN12)*($BR$4:$BR$7))+SUMPRODUCT(($K$4:$Q$7=AN12)*($BS$4:$BS$7))+'J16'!BA12</f>
        <v>0</v>
      </c>
      <c r="BB12" s="15">
        <f>SUMPRODUCT(($B$4:$H$7=AN12)*($BT$4:$BT$7))+SUMPRODUCT(($K$4:$Q$7=AN12)*($BU$4:$BU$7))+'J16'!BB12</f>
        <v>0</v>
      </c>
      <c r="BC12" s="15">
        <f>SUMPRODUCT(($B$4:$H$7=AN12)*($BV$4:$BV$7))+SUMPRODUCT(($K$4:$Q$7=AN12)*($BW$4:$BW$7))+'J16'!BC12</f>
        <v>0</v>
      </c>
      <c r="BD12" s="15">
        <f>SUMPRODUCT(($B$4:$H$7=AN12)*($BX$4:$BX$7))+SUMPRODUCT(($K$4:$Q$7=AN12)*($BY$4:$BY$7))+'J16'!BD12</f>
        <v>0</v>
      </c>
      <c r="BE12" s="15">
        <f>SUMPRODUCT(($B$4:$H$7=AN12)*($BZ$4:$BZ$7))+SUMPRODUCT(($K$4:$Q$7=AN12)*($CA$4:$CA$7))+'J16'!BE12</f>
        <v>0</v>
      </c>
      <c r="BF12" s="15">
        <f t="shared" si="15"/>
        <v>0</v>
      </c>
      <c r="BG12" s="15">
        <f>SUMPRODUCT(($B$4:$H$7=AN12)*($BJ$4:$BJ$7))+SUMPRODUCT(($K$4:$Q$7=AN12)*($BK$4:$BK$7))+'J16'!BG12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Z14+'J16'!AC14:AE15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21" priority="11" operator="lessThan">
      <formula>0</formula>
    </cfRule>
  </conditionalFormatting>
  <conditionalFormatting sqref="Z4:Z12">
    <cfRule type="cellIs" dxfId="20" priority="8" operator="equal">
      <formula>0</formula>
    </cfRule>
    <cfRule type="cellIs" dxfId="19" priority="9" operator="greaterThan">
      <formula>0</formula>
    </cfRule>
    <cfRule type="cellIs" dxfId="18" priority="10" operator="lessThan">
      <formula>0</formula>
    </cfRule>
  </conditionalFormatting>
  <conditionalFormatting sqref="BF4:BF12">
    <cfRule type="cellIs" dxfId="17" priority="7" operator="lessThan">
      <formula>0</formula>
    </cfRule>
  </conditionalFormatting>
  <conditionalFormatting sqref="AV4:AV12">
    <cfRule type="cellIs" dxfId="16" priority="4" operator="equal">
      <formula>0</formula>
    </cfRule>
    <cfRule type="cellIs" dxfId="15" priority="5" operator="greaterThan">
      <formula>0</formula>
    </cfRule>
    <cfRule type="cellIs" dxfId="14" priority="6" operator="lessThan">
      <formula>0</formula>
    </cfRule>
  </conditionalFormatting>
  <conditionalFormatting sqref="AA4:AA12">
    <cfRule type="cellIs" dxfId="13" priority="1" operator="equal">
      <formula>"q"</formula>
    </cfRule>
    <cfRule type="cellIs" dxfId="12" priority="2" operator="equal">
      <formula>"u"</formula>
    </cfRule>
    <cfRule type="cellIs" dxfId="11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8">
    <tabColor theme="7" tint="-0.249977111117893"/>
  </sheetPr>
  <dimension ref="A1:CE15"/>
  <sheetViews>
    <sheetView workbookViewId="0">
      <selection activeCell="G20" sqref="G20"/>
    </sheetView>
  </sheetViews>
  <sheetFormatPr baseColWidth="10" defaultColWidth="5.5546875" defaultRowHeight="19.95" customHeight="1"/>
  <cols>
    <col min="1" max="37" width="5.5546875" style="23"/>
    <col min="38" max="59" width="0" style="23" hidden="1" customWidth="1"/>
    <col min="60" max="60" width="16.5546875" style="23" hidden="1" customWidth="1"/>
    <col min="61" max="61" width="16.6640625" style="23" hidden="1" customWidth="1"/>
    <col min="62" max="79" width="0" style="23" hidden="1" customWidth="1"/>
    <col min="80" max="80" width="38.5546875" style="23" hidden="1" customWidth="1"/>
    <col min="81" max="81" width="16.5546875" style="23" hidden="1" customWidth="1"/>
    <col min="82" max="82" width="0" style="23" hidden="1" customWidth="1"/>
    <col min="83" max="83" width="44.109375" style="23" hidden="1" customWidth="1"/>
    <col min="84" max="84" width="0" style="23" hidden="1" customWidth="1"/>
    <col min="85" max="16384" width="5.5546875" style="23"/>
  </cols>
  <sheetData>
    <row r="1" spans="1:83" ht="19.9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 t="s">
        <v>42</v>
      </c>
      <c r="K1" s="75"/>
      <c r="L1" s="75"/>
      <c r="M1" s="75"/>
      <c r="N1" s="75"/>
      <c r="O1" s="75"/>
      <c r="P1" s="75"/>
      <c r="Q1" s="75"/>
      <c r="R1" s="75"/>
      <c r="S1" s="76" t="s">
        <v>17</v>
      </c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N1" s="65" t="s">
        <v>17</v>
      </c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83" ht="19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83" ht="19.95" customHeight="1">
      <c r="A3" s="22" t="s">
        <v>2</v>
      </c>
      <c r="B3" s="74" t="s">
        <v>0</v>
      </c>
      <c r="C3" s="74"/>
      <c r="D3" s="74"/>
      <c r="E3" s="74"/>
      <c r="F3" s="74"/>
      <c r="G3" s="74"/>
      <c r="H3" s="74"/>
      <c r="I3" s="22" t="s">
        <v>1</v>
      </c>
      <c r="J3" s="22" t="s">
        <v>1</v>
      </c>
      <c r="K3" s="74" t="s">
        <v>0</v>
      </c>
      <c r="L3" s="74"/>
      <c r="M3" s="74"/>
      <c r="N3" s="74"/>
      <c r="O3" s="74"/>
      <c r="P3" s="74"/>
      <c r="Q3" s="74"/>
      <c r="R3" s="22" t="s">
        <v>2</v>
      </c>
      <c r="S3" s="74" t="s">
        <v>0</v>
      </c>
      <c r="T3" s="74"/>
      <c r="U3" s="74"/>
      <c r="V3" s="74"/>
      <c r="W3" s="74"/>
      <c r="X3" s="74"/>
      <c r="Y3" s="74"/>
      <c r="Z3" s="74" t="s">
        <v>3</v>
      </c>
      <c r="AA3" s="74"/>
      <c r="AB3" s="22" t="s">
        <v>4</v>
      </c>
      <c r="AC3" s="22" t="s">
        <v>5</v>
      </c>
      <c r="AD3" s="22" t="s">
        <v>6</v>
      </c>
      <c r="AE3" s="22" t="s">
        <v>7</v>
      </c>
      <c r="AF3" s="22" t="s">
        <v>8</v>
      </c>
      <c r="AG3" s="22" t="s">
        <v>9</v>
      </c>
      <c r="AH3" s="22" t="s">
        <v>10</v>
      </c>
      <c r="AI3" s="22" t="s">
        <v>11</v>
      </c>
      <c r="AJ3" s="22" t="s">
        <v>12</v>
      </c>
      <c r="AK3" s="22" t="s">
        <v>2</v>
      </c>
      <c r="AM3" s="23" t="s">
        <v>4</v>
      </c>
      <c r="AN3" s="66" t="s">
        <v>0</v>
      </c>
      <c r="AO3" s="66"/>
      <c r="AP3" s="66"/>
      <c r="AQ3" s="66"/>
      <c r="AR3" s="66"/>
      <c r="AS3" s="66"/>
      <c r="AT3" s="66"/>
      <c r="AU3" s="24" t="s">
        <v>4</v>
      </c>
      <c r="AV3" s="66" t="s">
        <v>3</v>
      </c>
      <c r="AW3" s="66"/>
      <c r="AX3" s="24" t="s">
        <v>4</v>
      </c>
      <c r="AY3" s="24" t="s">
        <v>5</v>
      </c>
      <c r="AZ3" s="24" t="s">
        <v>6</v>
      </c>
      <c r="BA3" s="24" t="s">
        <v>7</v>
      </c>
      <c r="BB3" s="24" t="s">
        <v>8</v>
      </c>
      <c r="BC3" s="24" t="s">
        <v>9</v>
      </c>
      <c r="BD3" s="24" t="s">
        <v>10</v>
      </c>
      <c r="BE3" s="24" t="s">
        <v>11</v>
      </c>
      <c r="BF3" s="24" t="s">
        <v>12</v>
      </c>
      <c r="BG3" s="24" t="s">
        <v>2</v>
      </c>
      <c r="BH3" s="23" t="s">
        <v>18</v>
      </c>
      <c r="BI3" s="23" t="s">
        <v>18</v>
      </c>
      <c r="BJ3" s="23" t="s">
        <v>2</v>
      </c>
      <c r="BK3" s="23" t="s">
        <v>2</v>
      </c>
      <c r="BL3" s="23" t="s">
        <v>5</v>
      </c>
      <c r="BM3" s="23" t="s">
        <v>5</v>
      </c>
      <c r="BN3" s="23" t="s">
        <v>19</v>
      </c>
      <c r="BO3" s="23" t="s">
        <v>19</v>
      </c>
      <c r="BP3" s="23" t="s">
        <v>6</v>
      </c>
      <c r="BQ3" s="23" t="s">
        <v>6</v>
      </c>
      <c r="BR3" s="23" t="s">
        <v>7</v>
      </c>
      <c r="BS3" s="23" t="s">
        <v>7</v>
      </c>
      <c r="BT3" s="23" t="s">
        <v>8</v>
      </c>
      <c r="BU3" s="23" t="s">
        <v>8</v>
      </c>
      <c r="BV3" s="23" t="s">
        <v>9</v>
      </c>
      <c r="BW3" s="23" t="s">
        <v>9</v>
      </c>
      <c r="BX3" s="23" t="s">
        <v>10</v>
      </c>
      <c r="BY3" s="23" t="s">
        <v>10</v>
      </c>
      <c r="BZ3" s="23" t="s">
        <v>11</v>
      </c>
      <c r="CA3" s="23" t="s">
        <v>11</v>
      </c>
      <c r="CB3" s="23" t="s">
        <v>0</v>
      </c>
      <c r="CC3" s="23" t="s">
        <v>18</v>
      </c>
      <c r="CD3" s="23" t="s">
        <v>4</v>
      </c>
      <c r="CE3" s="23" t="s">
        <v>23</v>
      </c>
    </row>
    <row r="4" spans="1:83" ht="19.95" customHeight="1">
      <c r="B4" s="73"/>
      <c r="C4" s="73"/>
      <c r="D4" s="73"/>
      <c r="E4" s="73"/>
      <c r="F4" s="73"/>
      <c r="G4" s="73"/>
      <c r="H4" s="73"/>
      <c r="I4" s="52"/>
      <c r="J4" s="52"/>
      <c r="K4" s="73"/>
      <c r="L4" s="73"/>
      <c r="M4" s="73"/>
      <c r="N4" s="73"/>
      <c r="O4" s="73"/>
      <c r="P4" s="73"/>
      <c r="Q4" s="73"/>
      <c r="S4" s="67">
        <f>VLOOKUP(AL4,$AM$4:$AT$12,2,0)</f>
        <v>0</v>
      </c>
      <c r="T4" s="67"/>
      <c r="U4" s="67"/>
      <c r="V4" s="67"/>
      <c r="W4" s="67"/>
      <c r="X4" s="67"/>
      <c r="Y4" s="67"/>
      <c r="Z4" s="17">
        <f>VLOOKUP(S4,$AN$4:$BG$12,9,0)</f>
        <v>0</v>
      </c>
      <c r="AA4" s="18" t="str">
        <f>VLOOKUP(S4,$AN$4:$BG$12,10,0)</f>
        <v>u</v>
      </c>
      <c r="AB4" s="20">
        <v>1</v>
      </c>
      <c r="AC4" s="4">
        <f>VLOOKUP(S4,$AN$4:$BG$12,12,0)</f>
        <v>0</v>
      </c>
      <c r="AD4" s="23">
        <f>VLOOKUP(S4,$AN$4:$BG$12,13,0)</f>
        <v>0</v>
      </c>
      <c r="AE4" s="23">
        <f>VLOOKUP(S4,$AN$4:$BG$12,14,0)</f>
        <v>0</v>
      </c>
      <c r="AF4" s="23">
        <f>VLOOKUP(S4,$AN$4:$BG$12,15,0)</f>
        <v>0</v>
      </c>
      <c r="AG4" s="23">
        <f>VLOOKUP(S4,$AN$4:$BG$12,16,0)</f>
        <v>0</v>
      </c>
      <c r="AH4" s="23">
        <f>VLOOKUP(S4,$AN$4:$BG$12,17,0)</f>
        <v>0</v>
      </c>
      <c r="AI4" s="23">
        <f>VLOOKUP(S4,$AN$4:$BG$12,18,0)</f>
        <v>0</v>
      </c>
      <c r="AJ4" s="23">
        <f>VLOOKUP(S4,$AN$4:$BG$12,19,0)</f>
        <v>0</v>
      </c>
      <c r="AK4" s="23">
        <f>VLOOKUP(S4,$AN$4:$BG$12,20,0)</f>
        <v>0</v>
      </c>
      <c r="AL4" s="23">
        <v>1</v>
      </c>
      <c r="AM4" s="23">
        <f>AX4</f>
        <v>1</v>
      </c>
      <c r="AN4" s="77">
        <f>'J01'!AN4:AT4</f>
        <v>0</v>
      </c>
      <c r="AO4" s="77"/>
      <c r="AP4" s="77"/>
      <c r="AQ4" s="77"/>
      <c r="AR4" s="77"/>
      <c r="AS4" s="77"/>
      <c r="AT4" s="77"/>
      <c r="AU4" s="25">
        <f>RANK(BH4,$BH$4:$BH$12)</f>
        <v>1</v>
      </c>
      <c r="AV4" s="8">
        <f>'J17'!AU4-AU4</f>
        <v>0</v>
      </c>
      <c r="AW4" s="9" t="str">
        <f>IF(AU4&gt;'J17'!AU4,'J17'!$AW$13,IF(AU4='J17'!AU4,'J17'!$AV$13,IF(AU4&lt;'J17'!AU4,'J17'!$AU$13)))</f>
        <v>u</v>
      </c>
      <c r="AX4" s="10">
        <f>RANK(BI4,$BI$4:$BI$12)</f>
        <v>1</v>
      </c>
      <c r="AY4" s="11">
        <f>SUMPRODUCT(($B$4:$H$7=AN4)*($BN$4:$BN$7))+SUMPRODUCT(($K$4:$Q$7=AN4)*($BO$4:$BO$7))+'J17'!AY4</f>
        <v>0</v>
      </c>
      <c r="AZ4" s="15">
        <f>SUMPRODUCT(($B$4:$H$7=AN4)*($BP$4:$BP$7))+SUMPRODUCT(($K$4:$Q$7=AN4)*($BQ$4:$BQ$7))+'J17'!AZ4</f>
        <v>0</v>
      </c>
      <c r="BA4" s="15">
        <f>SUMPRODUCT(($B$4:$H$7=AN4)*($BR$4:$BR$7))+SUMPRODUCT(($K$4:$Q$7=AN4)*($BS$4:$BS$7))+'J17'!BA4</f>
        <v>0</v>
      </c>
      <c r="BB4" s="15">
        <f>SUMPRODUCT(($B$4:$H$7=AN4)*($BT$4:$BT$7))+SUMPRODUCT(($K$4:$Q$7=AN4)*($BU$4:$BU$7))+'J17'!BB4</f>
        <v>0</v>
      </c>
      <c r="BC4" s="15">
        <f>SUMPRODUCT(($B$4:$H$7=AN4)*($BV$4:$BV$7))+SUMPRODUCT(($K$4:$Q$7=AN4)*($BW$4:$BW$7))+'J17'!BC4</f>
        <v>0</v>
      </c>
      <c r="BD4" s="15">
        <f>SUMPRODUCT(($B$4:$H$7=AN4)*($BX$4:$BX$7))+SUMPRODUCT(($K$4:$Q$7=AN4)*($BY$4:$BY$7))+'J17'!BD4</f>
        <v>0</v>
      </c>
      <c r="BE4" s="15">
        <f>SUMPRODUCT(($B$4:$H$7=AN4)*($BZ$4:$BZ$7))+SUMPRODUCT(($K$4:$Q$7=AN4)*($CA$4:$CA$7))+'J17'!BE4</f>
        <v>0</v>
      </c>
      <c r="BF4" s="15">
        <f>BD4-BE4</f>
        <v>0</v>
      </c>
      <c r="BG4" s="15">
        <f>SUMPRODUCT(($B$4:$H$7=AN4)*($BJ$4:$BJ$7))+SUMPRODUCT(($K$4:$Q$7=AN4)*($BK$4:$BK$7))+'J17'!BG4</f>
        <v>0</v>
      </c>
      <c r="BH4" s="23">
        <f>SUM(AY4*1000+(BF4)/100+(BD4)/1000)</f>
        <v>0</v>
      </c>
      <c r="BI4" s="23">
        <f>BH4+0.000009</f>
        <v>9.0000000000000002E-6</v>
      </c>
      <c r="BJ4" s="23">
        <f>A4</f>
        <v>0</v>
      </c>
      <c r="BK4" s="23">
        <f>R4</f>
        <v>0</v>
      </c>
      <c r="BL4" s="23">
        <f>IF(I4="",0,IF(I4&gt;J4,3,IF(I4=J4,1,IF(I4&lt;J4,0))))</f>
        <v>0</v>
      </c>
      <c r="BM4" s="23">
        <f>IF(J4="",0,IF(J4&gt;I4,3,IF(J4=I4,1,IF(J4&lt;I4,0))))</f>
        <v>0</v>
      </c>
      <c r="BN4" s="23">
        <f>BL4-BJ4</f>
        <v>0</v>
      </c>
      <c r="BO4" s="23">
        <f>BM4-BK4</f>
        <v>0</v>
      </c>
      <c r="BP4" s="23">
        <f>IF(I4="",0,1)</f>
        <v>0</v>
      </c>
      <c r="BQ4" s="23">
        <f>IF(J4="",0,1)</f>
        <v>0</v>
      </c>
      <c r="BR4" s="23" t="b">
        <f>IF(I4&lt;&gt;"",IF(I4&gt;J4,1))</f>
        <v>0</v>
      </c>
      <c r="BS4" s="23" t="b">
        <f>IF(J4&lt;&gt;"",IF(J4&gt;I4,1))</f>
        <v>0</v>
      </c>
      <c r="BT4" s="23" t="b">
        <f>IF(I4&lt;&gt;"",IF(I4=J4,1))</f>
        <v>0</v>
      </c>
      <c r="BU4" s="23" t="b">
        <f>IF(J4&lt;&gt;"",IF(J4=I4,1))</f>
        <v>0</v>
      </c>
      <c r="BV4" s="23" t="b">
        <f>IF(I4&lt;&gt;"",IF(I4&lt;J4,1))</f>
        <v>0</v>
      </c>
      <c r="BW4" s="23" t="b">
        <f>IF(J4&lt;&gt;"",IF(J4&lt;I4,1))</f>
        <v>0</v>
      </c>
      <c r="BX4" s="23">
        <f>I4</f>
        <v>0</v>
      </c>
      <c r="BY4" s="23">
        <f>J4</f>
        <v>0</v>
      </c>
      <c r="BZ4" s="23">
        <f>J4</f>
        <v>0</v>
      </c>
      <c r="CA4" s="23">
        <f>I4</f>
        <v>0</v>
      </c>
      <c r="CB4" s="23">
        <f>VLOOKUP(AL4,$AM$4:$AT$12,2,0)</f>
        <v>0</v>
      </c>
      <c r="CC4" s="23">
        <f>VLOOKUP(CB4,$AN$4:$BH$12,21,0)</f>
        <v>0</v>
      </c>
      <c r="CD4" s="23">
        <f>RANK(CC4,$CC$4:$CC$12)</f>
        <v>1</v>
      </c>
      <c r="CE4" s="23">
        <f>AN4</f>
        <v>0</v>
      </c>
    </row>
    <row r="5" spans="1:83" ht="19.95" customHeight="1">
      <c r="B5" s="73"/>
      <c r="C5" s="73"/>
      <c r="D5" s="73"/>
      <c r="E5" s="73"/>
      <c r="F5" s="73"/>
      <c r="G5" s="73"/>
      <c r="H5" s="73"/>
      <c r="I5" s="52"/>
      <c r="J5" s="52"/>
      <c r="K5" s="73"/>
      <c r="L5" s="73"/>
      <c r="M5" s="73"/>
      <c r="N5" s="73"/>
      <c r="O5" s="73"/>
      <c r="P5" s="73"/>
      <c r="Q5" s="73"/>
      <c r="S5" s="67">
        <f t="shared" ref="S5:S12" si="0">VLOOKUP(AL5,$AM$4:$AT$12,2,0)</f>
        <v>0</v>
      </c>
      <c r="T5" s="67"/>
      <c r="U5" s="67"/>
      <c r="V5" s="67"/>
      <c r="W5" s="67"/>
      <c r="X5" s="67"/>
      <c r="Y5" s="67"/>
      <c r="Z5" s="17">
        <f t="shared" ref="Z5:Z12" si="1">VLOOKUP(S5,$AN$4:$BG$12,9,0)</f>
        <v>0</v>
      </c>
      <c r="AA5" s="18" t="str">
        <f t="shared" ref="AA5:AA12" si="2">VLOOKUP(S5,$AN$4:$BG$12,10,0)</f>
        <v>u</v>
      </c>
      <c r="AB5" s="20">
        <f>IF(CC5=CC4,CD4,CD5)</f>
        <v>1</v>
      </c>
      <c r="AC5" s="4">
        <f t="shared" ref="AC5:AC12" si="3">VLOOKUP(S5,$AN$4:$BG$12,12,0)</f>
        <v>0</v>
      </c>
      <c r="AD5" s="23">
        <f t="shared" ref="AD5:AD12" si="4">VLOOKUP(S5,$AN$4:$BG$12,13,0)</f>
        <v>0</v>
      </c>
      <c r="AE5" s="23">
        <f t="shared" ref="AE5:AE12" si="5">VLOOKUP(S5,$AN$4:$BG$12,14,0)</f>
        <v>0</v>
      </c>
      <c r="AF5" s="23">
        <f t="shared" ref="AF5:AF12" si="6">VLOOKUP(S5,$AN$4:$BG$12,15,0)</f>
        <v>0</v>
      </c>
      <c r="AG5" s="23">
        <f t="shared" ref="AG5:AG12" si="7">VLOOKUP(S5,$AN$4:$BG$12,16,0)</f>
        <v>0</v>
      </c>
      <c r="AH5" s="23">
        <f t="shared" ref="AH5:AH12" si="8">VLOOKUP(S5,$AN$4:$BG$12,17,0)</f>
        <v>0</v>
      </c>
      <c r="AI5" s="23">
        <f t="shared" ref="AI5:AI12" si="9">VLOOKUP(S5,$AN$4:$BG$12,18,0)</f>
        <v>0</v>
      </c>
      <c r="AJ5" s="23">
        <f t="shared" ref="AJ5:AJ12" si="10">VLOOKUP(S5,$AN$4:$BG$12,19,0)</f>
        <v>0</v>
      </c>
      <c r="AK5" s="23">
        <f t="shared" ref="AK5:AK12" si="11">VLOOKUP(S5,$AN$4:$BG$12,20,0)</f>
        <v>0</v>
      </c>
      <c r="AL5" s="23">
        <v>2</v>
      </c>
      <c r="AM5" s="23">
        <f t="shared" ref="AM5:AM12" si="12">AX5</f>
        <v>2</v>
      </c>
      <c r="AN5" s="77">
        <f>'J01'!AN5:AT5</f>
        <v>0</v>
      </c>
      <c r="AO5" s="77"/>
      <c r="AP5" s="77"/>
      <c r="AQ5" s="77"/>
      <c r="AR5" s="77"/>
      <c r="AS5" s="77"/>
      <c r="AT5" s="77"/>
      <c r="AU5" s="25">
        <f t="shared" ref="AU5:AU12" si="13">RANK(BH5,$BH$4:$BH$12)</f>
        <v>1</v>
      </c>
      <c r="AV5" s="8">
        <f>'J17'!AU5-AU5</f>
        <v>0</v>
      </c>
      <c r="AW5" s="9" t="str">
        <f>IF(AU5&gt;'J17'!AU5,'J17'!$AW$13,IF(AU5='J17'!AU5,'J17'!$AV$13,IF(AU5&lt;'J17'!AU5,'J17'!$AU$13)))</f>
        <v>u</v>
      </c>
      <c r="AX5" s="10">
        <f t="shared" ref="AX5:AX12" si="14">RANK(BI5,$BI$4:$BI$12)</f>
        <v>2</v>
      </c>
      <c r="AY5" s="11">
        <f>SUMPRODUCT(($B$4:$H$7=AN5)*($BN$4:$BN$7))+SUMPRODUCT(($K$4:$Q$7=AN5)*($BO$4:$BO$7))+'J17'!AY5</f>
        <v>0</v>
      </c>
      <c r="AZ5" s="15">
        <f>SUMPRODUCT(($B$4:$H$7=AN5)*($BP$4:$BP$7))+SUMPRODUCT(($K$4:$Q$7=AN5)*($BQ$4:$BQ$7))+'J17'!AZ5</f>
        <v>0</v>
      </c>
      <c r="BA5" s="15">
        <f>SUMPRODUCT(($B$4:$H$7=AN5)*($BR$4:$BR$7))+SUMPRODUCT(($K$4:$Q$7=AN5)*($BS$4:$BS$7))+'J17'!BA5</f>
        <v>0</v>
      </c>
      <c r="BB5" s="15">
        <f>SUMPRODUCT(($B$4:$H$7=AN5)*($BT$4:$BT$7))+SUMPRODUCT(($K$4:$Q$7=AN5)*($BU$4:$BU$7))+'J17'!BB5</f>
        <v>0</v>
      </c>
      <c r="BC5" s="15">
        <f>SUMPRODUCT(($B$4:$H$7=AN5)*($BV$4:$BV$7))+SUMPRODUCT(($K$4:$Q$7=AN5)*($BW$4:$BW$7))+'J17'!BC5</f>
        <v>0</v>
      </c>
      <c r="BD5" s="15">
        <f>SUMPRODUCT(($B$4:$H$7=AN5)*($BX$4:$BX$7))+SUMPRODUCT(($K$4:$Q$7=AN5)*($BY$4:$BY$7))+'J17'!BD5</f>
        <v>0</v>
      </c>
      <c r="BE5" s="15">
        <f>SUMPRODUCT(($B$4:$H$7=AN5)*($BZ$4:$BZ$7))+SUMPRODUCT(($K$4:$Q$7=AN5)*($CA$4:$CA$7))+'J17'!BE5</f>
        <v>0</v>
      </c>
      <c r="BF5" s="15">
        <f t="shared" ref="BF5:BF12" si="15">BD5-BE5</f>
        <v>0</v>
      </c>
      <c r="BG5" s="15">
        <f>SUMPRODUCT(($B$4:$H$7=AN5)*($BJ$4:$BJ$7))+SUMPRODUCT(($K$4:$Q$7=AN5)*($BK$4:$BK$7))+'J17'!BG5</f>
        <v>0</v>
      </c>
      <c r="BH5" s="23">
        <f t="shared" ref="BH5:BH12" si="16">SUM(AY5*1000+(BF5)/100+(BD5)/1000)</f>
        <v>0</v>
      </c>
      <c r="BI5" s="23">
        <f>BH5+0.000008</f>
        <v>7.9999999999999996E-6</v>
      </c>
      <c r="BJ5" s="23">
        <f t="shared" ref="BJ5:BJ7" si="17">A5</f>
        <v>0</v>
      </c>
      <c r="BK5" s="23">
        <f t="shared" ref="BK5:BK7" si="18">R5</f>
        <v>0</v>
      </c>
      <c r="BL5" s="23">
        <f t="shared" ref="BL5:BL7" si="19">IF(I5="",0,IF(I5&gt;J5,3,IF(I5=J5,1,IF(I5&lt;J5,0))))</f>
        <v>0</v>
      </c>
      <c r="BM5" s="23">
        <f t="shared" ref="BM5:BM7" si="20">IF(J5="",0,IF(J5&gt;I5,3,IF(J5=I5,1,IF(J5&lt;I5,0))))</f>
        <v>0</v>
      </c>
      <c r="BN5" s="23">
        <f t="shared" ref="BN5:BO7" si="21">BL5-BJ5</f>
        <v>0</v>
      </c>
      <c r="BO5" s="23">
        <f t="shared" si="21"/>
        <v>0</v>
      </c>
      <c r="BP5" s="23">
        <f t="shared" ref="BP5:BQ7" si="22">IF(I5="",0,1)</f>
        <v>0</v>
      </c>
      <c r="BQ5" s="23">
        <f t="shared" si="22"/>
        <v>0</v>
      </c>
      <c r="BR5" s="23" t="b">
        <f t="shared" ref="BR5:BR7" si="23">IF(I5&lt;&gt;"",IF(I5&gt;J5,1))</f>
        <v>0</v>
      </c>
      <c r="BS5" s="23" t="b">
        <f t="shared" ref="BS5:BS7" si="24">IF(J5&lt;&gt;"",IF(J5&gt;I5,1))</f>
        <v>0</v>
      </c>
      <c r="BT5" s="23" t="b">
        <f t="shared" ref="BT5:BT7" si="25">IF(I5&lt;&gt;"",IF(I5=J5,1))</f>
        <v>0</v>
      </c>
      <c r="BU5" s="23" t="b">
        <f t="shared" ref="BU5:BU7" si="26">IF(J5&lt;&gt;"",IF(J5=I5,1))</f>
        <v>0</v>
      </c>
      <c r="BV5" s="23" t="b">
        <f t="shared" ref="BV5:BV7" si="27">IF(I5&lt;&gt;"",IF(I5&lt;J5,1))</f>
        <v>0</v>
      </c>
      <c r="BW5" s="23" t="b">
        <f t="shared" ref="BW5:BW7" si="28">IF(J5&lt;&gt;"",IF(J5&lt;I5,1))</f>
        <v>0</v>
      </c>
      <c r="BX5" s="23">
        <f t="shared" ref="BX5:BY7" si="29">I5</f>
        <v>0</v>
      </c>
      <c r="BY5" s="23">
        <f t="shared" si="29"/>
        <v>0</v>
      </c>
      <c r="BZ5" s="23">
        <f t="shared" ref="BZ5:BZ7" si="30">J5</f>
        <v>0</v>
      </c>
      <c r="CA5" s="23">
        <f t="shared" ref="CA5:CA7" si="31">I5</f>
        <v>0</v>
      </c>
      <c r="CB5" s="23">
        <f t="shared" ref="CB5:CB12" si="32">VLOOKUP(AL5,$AM$4:$AT$12,2,0)</f>
        <v>0</v>
      </c>
      <c r="CC5" s="23">
        <f t="shared" ref="CC5:CC12" si="33">VLOOKUP(CB5,$AN$4:$BH$12,21,0)</f>
        <v>0</v>
      </c>
      <c r="CD5" s="23">
        <f t="shared" ref="CD5:CD12" si="34">RANK(CC5,$CC$4:$CC$12)</f>
        <v>1</v>
      </c>
      <c r="CE5" s="23">
        <f t="shared" ref="CE5:CE12" si="35">AN5</f>
        <v>0</v>
      </c>
    </row>
    <row r="6" spans="1:83" ht="19.95" customHeight="1">
      <c r="B6" s="73"/>
      <c r="C6" s="73"/>
      <c r="D6" s="73"/>
      <c r="E6" s="73"/>
      <c r="F6" s="73"/>
      <c r="G6" s="73"/>
      <c r="H6" s="73"/>
      <c r="I6" s="52"/>
      <c r="J6" s="52"/>
      <c r="K6" s="73"/>
      <c r="L6" s="73"/>
      <c r="M6" s="73"/>
      <c r="N6" s="73"/>
      <c r="O6" s="73"/>
      <c r="P6" s="73"/>
      <c r="Q6" s="73"/>
      <c r="S6" s="67">
        <f t="shared" si="0"/>
        <v>0</v>
      </c>
      <c r="T6" s="67"/>
      <c r="U6" s="67"/>
      <c r="V6" s="67"/>
      <c r="W6" s="67"/>
      <c r="X6" s="67"/>
      <c r="Y6" s="67"/>
      <c r="Z6" s="17">
        <f t="shared" si="1"/>
        <v>0</v>
      </c>
      <c r="AA6" s="18" t="str">
        <f t="shared" si="2"/>
        <v>u</v>
      </c>
      <c r="AB6" s="20">
        <f t="shared" ref="AB6:AB12" si="36">IF(CC6=CC5,CD5,CD6)</f>
        <v>1</v>
      </c>
      <c r="AC6" s="4">
        <f t="shared" si="3"/>
        <v>0</v>
      </c>
      <c r="AD6" s="23">
        <f t="shared" si="4"/>
        <v>0</v>
      </c>
      <c r="AE6" s="23">
        <f t="shared" si="5"/>
        <v>0</v>
      </c>
      <c r="AF6" s="23">
        <f t="shared" si="6"/>
        <v>0</v>
      </c>
      <c r="AG6" s="23">
        <f t="shared" si="7"/>
        <v>0</v>
      </c>
      <c r="AH6" s="23">
        <f t="shared" si="8"/>
        <v>0</v>
      </c>
      <c r="AI6" s="23">
        <f t="shared" si="9"/>
        <v>0</v>
      </c>
      <c r="AJ6" s="23">
        <f t="shared" si="10"/>
        <v>0</v>
      </c>
      <c r="AK6" s="23">
        <f t="shared" si="11"/>
        <v>0</v>
      </c>
      <c r="AL6" s="23">
        <v>3</v>
      </c>
      <c r="AM6" s="23">
        <f t="shared" si="12"/>
        <v>3</v>
      </c>
      <c r="AN6" s="77">
        <f>'J01'!AN6:AT6</f>
        <v>0</v>
      </c>
      <c r="AO6" s="77"/>
      <c r="AP6" s="77"/>
      <c r="AQ6" s="77"/>
      <c r="AR6" s="77"/>
      <c r="AS6" s="77"/>
      <c r="AT6" s="77"/>
      <c r="AU6" s="25">
        <f t="shared" si="13"/>
        <v>1</v>
      </c>
      <c r="AV6" s="8">
        <f>'J17'!AU6-AU6</f>
        <v>0</v>
      </c>
      <c r="AW6" s="9" t="str">
        <f>IF(AU6&gt;'J17'!AU6,'J17'!$AW$13,IF(AU6='J17'!AU6,'J17'!$AV$13,IF(AU6&lt;'J17'!AU6,'J17'!$AU$13)))</f>
        <v>u</v>
      </c>
      <c r="AX6" s="10">
        <f t="shared" si="14"/>
        <v>3</v>
      </c>
      <c r="AY6" s="11">
        <f>SUMPRODUCT(($B$4:$H$7=AN6)*($BN$4:$BN$7))+SUMPRODUCT(($K$4:$Q$7=AN6)*($BO$4:$BO$7))+'J17'!AY6</f>
        <v>0</v>
      </c>
      <c r="AZ6" s="15">
        <f>SUMPRODUCT(($B$4:$H$7=AN6)*($BP$4:$BP$7))+SUMPRODUCT(($K$4:$Q$7=AN6)*($BQ$4:$BQ$7))+'J17'!AZ6</f>
        <v>0</v>
      </c>
      <c r="BA6" s="15">
        <f>SUMPRODUCT(($B$4:$H$7=AN6)*($BR$4:$BR$7))+SUMPRODUCT(($K$4:$Q$7=AN6)*($BS$4:$BS$7))+'J17'!BA6</f>
        <v>0</v>
      </c>
      <c r="BB6" s="15">
        <f>SUMPRODUCT(($B$4:$H$7=AN6)*($BT$4:$BT$7))+SUMPRODUCT(($K$4:$Q$7=AN6)*($BU$4:$BU$7))+'J17'!BB6</f>
        <v>0</v>
      </c>
      <c r="BC6" s="15">
        <f>SUMPRODUCT(($B$4:$H$7=AN6)*($BV$4:$BV$7))+SUMPRODUCT(($K$4:$Q$7=AN6)*($BW$4:$BW$7))+'J17'!BC6</f>
        <v>0</v>
      </c>
      <c r="BD6" s="15">
        <f>SUMPRODUCT(($B$4:$H$7=AN6)*($BX$4:$BX$7))+SUMPRODUCT(($K$4:$Q$7=AN6)*($BY$4:$BY$7))+'J17'!BD6</f>
        <v>0</v>
      </c>
      <c r="BE6" s="15">
        <f>SUMPRODUCT(($B$4:$H$7=AN6)*($BZ$4:$BZ$7))+SUMPRODUCT(($K$4:$Q$7=AN6)*($CA$4:$CA$7))+'J17'!BE6</f>
        <v>0</v>
      </c>
      <c r="BF6" s="15">
        <f t="shared" si="15"/>
        <v>0</v>
      </c>
      <c r="BG6" s="15">
        <f>SUMPRODUCT(($B$4:$H$7=AN6)*($BJ$4:$BJ$7))+SUMPRODUCT(($K$4:$Q$7=AN6)*($BK$4:$BK$7))+'J17'!BG6</f>
        <v>0</v>
      </c>
      <c r="BH6" s="23">
        <f t="shared" si="16"/>
        <v>0</v>
      </c>
      <c r="BI6" s="23">
        <f>BH6+0.000007</f>
        <v>6.9999999999999999E-6</v>
      </c>
      <c r="BJ6" s="23">
        <f t="shared" si="17"/>
        <v>0</v>
      </c>
      <c r="BK6" s="23">
        <f t="shared" si="18"/>
        <v>0</v>
      </c>
      <c r="BL6" s="23">
        <f t="shared" si="19"/>
        <v>0</v>
      </c>
      <c r="BM6" s="23">
        <f t="shared" si="20"/>
        <v>0</v>
      </c>
      <c r="BN6" s="23">
        <f t="shared" si="21"/>
        <v>0</v>
      </c>
      <c r="BO6" s="23">
        <f t="shared" si="21"/>
        <v>0</v>
      </c>
      <c r="BP6" s="23">
        <f t="shared" si="22"/>
        <v>0</v>
      </c>
      <c r="BQ6" s="23">
        <f t="shared" si="22"/>
        <v>0</v>
      </c>
      <c r="BR6" s="23" t="b">
        <f t="shared" si="23"/>
        <v>0</v>
      </c>
      <c r="BS6" s="23" t="b">
        <f t="shared" si="24"/>
        <v>0</v>
      </c>
      <c r="BT6" s="23" t="b">
        <f t="shared" si="25"/>
        <v>0</v>
      </c>
      <c r="BU6" s="23" t="b">
        <f t="shared" si="26"/>
        <v>0</v>
      </c>
      <c r="BV6" s="23" t="b">
        <f t="shared" si="27"/>
        <v>0</v>
      </c>
      <c r="BW6" s="23" t="b">
        <f t="shared" si="28"/>
        <v>0</v>
      </c>
      <c r="BX6" s="23">
        <f t="shared" si="29"/>
        <v>0</v>
      </c>
      <c r="BY6" s="23">
        <f t="shared" si="29"/>
        <v>0</v>
      </c>
      <c r="BZ6" s="23">
        <f t="shared" si="30"/>
        <v>0</v>
      </c>
      <c r="CA6" s="23">
        <f t="shared" si="31"/>
        <v>0</v>
      </c>
      <c r="CB6" s="23">
        <f t="shared" si="32"/>
        <v>0</v>
      </c>
      <c r="CC6" s="23">
        <f t="shared" si="33"/>
        <v>0</v>
      </c>
      <c r="CD6" s="23">
        <f t="shared" si="34"/>
        <v>1</v>
      </c>
      <c r="CE6" s="23">
        <f t="shared" si="35"/>
        <v>0</v>
      </c>
    </row>
    <row r="7" spans="1:83" ht="19.95" customHeight="1">
      <c r="B7" s="73"/>
      <c r="C7" s="73"/>
      <c r="D7" s="73"/>
      <c r="E7" s="73"/>
      <c r="F7" s="73"/>
      <c r="G7" s="73"/>
      <c r="H7" s="73"/>
      <c r="I7" s="52"/>
      <c r="J7" s="52"/>
      <c r="K7" s="73"/>
      <c r="L7" s="73"/>
      <c r="M7" s="73"/>
      <c r="N7" s="73"/>
      <c r="O7" s="73"/>
      <c r="P7" s="73"/>
      <c r="Q7" s="73"/>
      <c r="S7" s="67">
        <f t="shared" si="0"/>
        <v>0</v>
      </c>
      <c r="T7" s="67"/>
      <c r="U7" s="67"/>
      <c r="V7" s="67"/>
      <c r="W7" s="67"/>
      <c r="X7" s="67"/>
      <c r="Y7" s="67"/>
      <c r="Z7" s="17">
        <f t="shared" si="1"/>
        <v>0</v>
      </c>
      <c r="AA7" s="18" t="str">
        <f t="shared" si="2"/>
        <v>u</v>
      </c>
      <c r="AB7" s="20">
        <f t="shared" si="36"/>
        <v>1</v>
      </c>
      <c r="AC7" s="4">
        <f t="shared" si="3"/>
        <v>0</v>
      </c>
      <c r="AD7" s="23">
        <f t="shared" si="4"/>
        <v>0</v>
      </c>
      <c r="AE7" s="23">
        <f t="shared" si="5"/>
        <v>0</v>
      </c>
      <c r="AF7" s="23">
        <f t="shared" si="6"/>
        <v>0</v>
      </c>
      <c r="AG7" s="23">
        <f t="shared" si="7"/>
        <v>0</v>
      </c>
      <c r="AH7" s="23">
        <f t="shared" si="8"/>
        <v>0</v>
      </c>
      <c r="AI7" s="23">
        <f t="shared" si="9"/>
        <v>0</v>
      </c>
      <c r="AJ7" s="23">
        <f t="shared" si="10"/>
        <v>0</v>
      </c>
      <c r="AK7" s="23">
        <f t="shared" si="11"/>
        <v>0</v>
      </c>
      <c r="AL7" s="23">
        <v>4</v>
      </c>
      <c r="AM7" s="23">
        <f t="shared" si="12"/>
        <v>4</v>
      </c>
      <c r="AN7" s="77">
        <f>'J01'!AN7:AT7</f>
        <v>0</v>
      </c>
      <c r="AO7" s="77"/>
      <c r="AP7" s="77"/>
      <c r="AQ7" s="77"/>
      <c r="AR7" s="77"/>
      <c r="AS7" s="77"/>
      <c r="AT7" s="77"/>
      <c r="AU7" s="25">
        <f t="shared" si="13"/>
        <v>1</v>
      </c>
      <c r="AV7" s="8">
        <f>'J17'!AU7-AU7</f>
        <v>0</v>
      </c>
      <c r="AW7" s="9" t="str">
        <f>IF(AU7&gt;'J17'!AU7,'J17'!$AW$13,IF(AU7='J17'!AU7,'J17'!$AV$13,IF(AU7&lt;'J17'!AU7,'J17'!$AU$13)))</f>
        <v>u</v>
      </c>
      <c r="AX7" s="10">
        <f t="shared" si="14"/>
        <v>4</v>
      </c>
      <c r="AY7" s="11">
        <f>SUMPRODUCT(($B$4:$H$7=AN7)*($BN$4:$BN$7))+SUMPRODUCT(($K$4:$Q$7=AN7)*($BO$4:$BO$7))+'J17'!AY7</f>
        <v>0</v>
      </c>
      <c r="AZ7" s="15">
        <f>SUMPRODUCT(($B$4:$H$7=AN7)*($BP$4:$BP$7))+SUMPRODUCT(($K$4:$Q$7=AN7)*($BQ$4:$BQ$7))+'J17'!AZ7</f>
        <v>0</v>
      </c>
      <c r="BA7" s="15">
        <f>SUMPRODUCT(($B$4:$H$7=AN7)*($BR$4:$BR$7))+SUMPRODUCT(($K$4:$Q$7=AN7)*($BS$4:$BS$7))+'J17'!BA7</f>
        <v>0</v>
      </c>
      <c r="BB7" s="15">
        <f>SUMPRODUCT(($B$4:$H$7=AN7)*($BT$4:$BT$7))+SUMPRODUCT(($K$4:$Q$7=AN7)*($BU$4:$BU$7))+'J17'!BB7</f>
        <v>0</v>
      </c>
      <c r="BC7" s="15">
        <f>SUMPRODUCT(($B$4:$H$7=AN7)*($BV$4:$BV$7))+SUMPRODUCT(($K$4:$Q$7=AN7)*($BW$4:$BW$7))+'J17'!BC7</f>
        <v>0</v>
      </c>
      <c r="BD7" s="15">
        <f>SUMPRODUCT(($B$4:$H$7=AN7)*($BX$4:$BX$7))+SUMPRODUCT(($K$4:$Q$7=AN7)*($BY$4:$BY$7))+'J17'!BD7</f>
        <v>0</v>
      </c>
      <c r="BE7" s="15">
        <f>SUMPRODUCT(($B$4:$H$7=AN7)*($BZ$4:$BZ$7))+SUMPRODUCT(($K$4:$Q$7=AN7)*($CA$4:$CA$7))+'J17'!BE7</f>
        <v>0</v>
      </c>
      <c r="BF7" s="15">
        <f t="shared" si="15"/>
        <v>0</v>
      </c>
      <c r="BG7" s="15">
        <f>SUMPRODUCT(($B$4:$H$7=AN7)*($BJ$4:$BJ$7))+SUMPRODUCT(($K$4:$Q$7=AN7)*($BK$4:$BK$7))+'J17'!BG7</f>
        <v>0</v>
      </c>
      <c r="BH7" s="23">
        <f t="shared" si="16"/>
        <v>0</v>
      </c>
      <c r="BI7" s="23">
        <f>BH7+0.000006</f>
        <v>6.0000000000000002E-6</v>
      </c>
      <c r="BJ7" s="23">
        <f t="shared" si="17"/>
        <v>0</v>
      </c>
      <c r="BK7" s="23">
        <f t="shared" si="18"/>
        <v>0</v>
      </c>
      <c r="BL7" s="23">
        <f t="shared" si="19"/>
        <v>0</v>
      </c>
      <c r="BM7" s="23">
        <f t="shared" si="20"/>
        <v>0</v>
      </c>
      <c r="BN7" s="23">
        <f t="shared" si="21"/>
        <v>0</v>
      </c>
      <c r="BO7" s="23">
        <f t="shared" si="21"/>
        <v>0</v>
      </c>
      <c r="BP7" s="23">
        <f t="shared" si="22"/>
        <v>0</v>
      </c>
      <c r="BQ7" s="23">
        <f t="shared" si="22"/>
        <v>0</v>
      </c>
      <c r="BR7" s="23" t="b">
        <f t="shared" si="23"/>
        <v>0</v>
      </c>
      <c r="BS7" s="23" t="b">
        <f t="shared" si="24"/>
        <v>0</v>
      </c>
      <c r="BT7" s="23" t="b">
        <f t="shared" si="25"/>
        <v>0</v>
      </c>
      <c r="BU7" s="23" t="b">
        <f t="shared" si="26"/>
        <v>0</v>
      </c>
      <c r="BV7" s="23" t="b">
        <f t="shared" si="27"/>
        <v>0</v>
      </c>
      <c r="BW7" s="23" t="b">
        <f t="shared" si="28"/>
        <v>0</v>
      </c>
      <c r="BX7" s="23">
        <f t="shared" si="29"/>
        <v>0</v>
      </c>
      <c r="BY7" s="23">
        <f t="shared" si="29"/>
        <v>0</v>
      </c>
      <c r="BZ7" s="23">
        <f t="shared" si="30"/>
        <v>0</v>
      </c>
      <c r="CA7" s="23">
        <f t="shared" si="31"/>
        <v>0</v>
      </c>
      <c r="CB7" s="23">
        <f t="shared" si="32"/>
        <v>0</v>
      </c>
      <c r="CC7" s="23">
        <f t="shared" si="33"/>
        <v>0</v>
      </c>
      <c r="CD7" s="23">
        <f t="shared" si="34"/>
        <v>1</v>
      </c>
      <c r="CE7" s="23">
        <f t="shared" si="35"/>
        <v>0</v>
      </c>
    </row>
    <row r="8" spans="1:83" ht="19.95" customHeight="1">
      <c r="A8" s="68" t="s">
        <v>25</v>
      </c>
      <c r="B8" s="69"/>
      <c r="C8" s="69"/>
      <c r="D8" s="69"/>
      <c r="E8" s="69"/>
      <c r="F8" s="72"/>
      <c r="G8" s="72"/>
      <c r="H8" s="72"/>
      <c r="I8" s="72"/>
      <c r="J8" s="72"/>
      <c r="K8" s="72"/>
      <c r="L8" s="72"/>
      <c r="M8" s="72"/>
      <c r="N8" s="70" t="s">
        <v>24</v>
      </c>
      <c r="O8" s="71"/>
      <c r="P8" s="71"/>
      <c r="Q8" s="71"/>
      <c r="R8" s="71"/>
      <c r="S8" s="67">
        <f t="shared" si="0"/>
        <v>0</v>
      </c>
      <c r="T8" s="67"/>
      <c r="U8" s="67"/>
      <c r="V8" s="67"/>
      <c r="W8" s="67"/>
      <c r="X8" s="67"/>
      <c r="Y8" s="67"/>
      <c r="Z8" s="17">
        <f t="shared" si="1"/>
        <v>0</v>
      </c>
      <c r="AA8" s="18" t="str">
        <f t="shared" si="2"/>
        <v>u</v>
      </c>
      <c r="AB8" s="20">
        <f t="shared" si="36"/>
        <v>1</v>
      </c>
      <c r="AC8" s="4">
        <f t="shared" si="3"/>
        <v>0</v>
      </c>
      <c r="AD8" s="23">
        <f t="shared" si="4"/>
        <v>0</v>
      </c>
      <c r="AE8" s="23">
        <f t="shared" si="5"/>
        <v>0</v>
      </c>
      <c r="AF8" s="23">
        <f t="shared" si="6"/>
        <v>0</v>
      </c>
      <c r="AG8" s="23">
        <f t="shared" si="7"/>
        <v>0</v>
      </c>
      <c r="AH8" s="23">
        <f t="shared" si="8"/>
        <v>0</v>
      </c>
      <c r="AI8" s="23">
        <f t="shared" si="9"/>
        <v>0</v>
      </c>
      <c r="AJ8" s="23">
        <f t="shared" si="10"/>
        <v>0</v>
      </c>
      <c r="AK8" s="23">
        <f t="shared" si="11"/>
        <v>0</v>
      </c>
      <c r="AL8" s="23">
        <v>5</v>
      </c>
      <c r="AM8" s="23">
        <f t="shared" si="12"/>
        <v>5</v>
      </c>
      <c r="AN8" s="77">
        <f>'J01'!AN8:AT8</f>
        <v>0</v>
      </c>
      <c r="AO8" s="77"/>
      <c r="AP8" s="77"/>
      <c r="AQ8" s="77"/>
      <c r="AR8" s="77"/>
      <c r="AS8" s="77"/>
      <c r="AT8" s="77"/>
      <c r="AU8" s="25">
        <f t="shared" si="13"/>
        <v>1</v>
      </c>
      <c r="AV8" s="8">
        <f>'J17'!AU8-AU8</f>
        <v>0</v>
      </c>
      <c r="AW8" s="9" t="str">
        <f>IF(AU8&gt;'J17'!AU8,'J17'!$AW$13,IF(AU8='J17'!AU8,'J17'!$AV$13,IF(AU8&lt;'J17'!AU8,'J17'!$AU$13)))</f>
        <v>u</v>
      </c>
      <c r="AX8" s="10">
        <f t="shared" si="14"/>
        <v>5</v>
      </c>
      <c r="AY8" s="11">
        <f>SUMPRODUCT(($B$4:$H$7=AN8)*($BN$4:$BN$7))+SUMPRODUCT(($K$4:$Q$7=AN8)*($BO$4:$BO$7))+'J17'!AY8</f>
        <v>0</v>
      </c>
      <c r="AZ8" s="15">
        <f>SUMPRODUCT(($B$4:$H$7=AN8)*($BP$4:$BP$7))+SUMPRODUCT(($K$4:$Q$7=AN8)*($BQ$4:$BQ$7))+'J17'!AZ8</f>
        <v>0</v>
      </c>
      <c r="BA8" s="15">
        <f>SUMPRODUCT(($B$4:$H$7=AN8)*($BR$4:$BR$7))+SUMPRODUCT(($K$4:$Q$7=AN8)*($BS$4:$BS$7))+'J17'!BA8</f>
        <v>0</v>
      </c>
      <c r="BB8" s="15">
        <f>SUMPRODUCT(($B$4:$H$7=AN8)*($BT$4:$BT$7))+SUMPRODUCT(($K$4:$Q$7=AN8)*($BU$4:$BU$7))+'J17'!BB8</f>
        <v>0</v>
      </c>
      <c r="BC8" s="15">
        <f>SUMPRODUCT(($B$4:$H$7=AN8)*($BV$4:$BV$7))+SUMPRODUCT(($K$4:$Q$7=AN8)*($BW$4:$BW$7))+'J17'!BC8</f>
        <v>0</v>
      </c>
      <c r="BD8" s="15">
        <f>SUMPRODUCT(($B$4:$H$7=AN8)*($BX$4:$BX$7))+SUMPRODUCT(($K$4:$Q$7=AN8)*($BY$4:$BY$7))+'J17'!BD8</f>
        <v>0</v>
      </c>
      <c r="BE8" s="15">
        <f>SUMPRODUCT(($B$4:$H$7=AN8)*($BZ$4:$BZ$7))+SUMPRODUCT(($K$4:$Q$7=AN8)*($CA$4:$CA$7))+'J17'!BE8</f>
        <v>0</v>
      </c>
      <c r="BF8" s="15">
        <f t="shared" si="15"/>
        <v>0</v>
      </c>
      <c r="BG8" s="15">
        <f>SUMPRODUCT(($B$4:$H$7=AN8)*($BJ$4:$BJ$7))+SUMPRODUCT(($K$4:$Q$7=AN8)*($BK$4:$BK$7))+'J17'!BG8</f>
        <v>0</v>
      </c>
      <c r="BH8" s="23">
        <f t="shared" si="16"/>
        <v>0</v>
      </c>
      <c r="BI8" s="23">
        <f>BH8+0.000005</f>
        <v>5.0000000000000004E-6</v>
      </c>
      <c r="CB8" s="23">
        <f t="shared" si="32"/>
        <v>0</v>
      </c>
      <c r="CC8" s="23">
        <f t="shared" si="33"/>
        <v>0</v>
      </c>
      <c r="CD8" s="23">
        <f t="shared" si="34"/>
        <v>1</v>
      </c>
      <c r="CE8" s="23">
        <f t="shared" si="35"/>
        <v>0</v>
      </c>
    </row>
    <row r="9" spans="1:83" ht="19.95" customHeight="1">
      <c r="A9" s="69"/>
      <c r="B9" s="69"/>
      <c r="C9" s="69"/>
      <c r="D9" s="69"/>
      <c r="E9" s="69"/>
      <c r="F9" s="72"/>
      <c r="G9" s="72"/>
      <c r="H9" s="72"/>
      <c r="I9" s="72"/>
      <c r="J9" s="72"/>
      <c r="K9" s="72"/>
      <c r="L9" s="72"/>
      <c r="M9" s="72"/>
      <c r="N9" s="71"/>
      <c r="O9" s="71"/>
      <c r="P9" s="71"/>
      <c r="Q9" s="71"/>
      <c r="R9" s="71"/>
      <c r="S9" s="67">
        <f t="shared" si="0"/>
        <v>0</v>
      </c>
      <c r="T9" s="67"/>
      <c r="U9" s="67"/>
      <c r="V9" s="67"/>
      <c r="W9" s="67"/>
      <c r="X9" s="67"/>
      <c r="Y9" s="67"/>
      <c r="Z9" s="17">
        <f t="shared" si="1"/>
        <v>0</v>
      </c>
      <c r="AA9" s="18" t="str">
        <f t="shared" si="2"/>
        <v>u</v>
      </c>
      <c r="AB9" s="20">
        <f t="shared" si="36"/>
        <v>1</v>
      </c>
      <c r="AC9" s="4">
        <f t="shared" si="3"/>
        <v>0</v>
      </c>
      <c r="AD9" s="23">
        <f t="shared" si="4"/>
        <v>0</v>
      </c>
      <c r="AE9" s="23">
        <f t="shared" si="5"/>
        <v>0</v>
      </c>
      <c r="AF9" s="23">
        <f t="shared" si="6"/>
        <v>0</v>
      </c>
      <c r="AG9" s="23">
        <f t="shared" si="7"/>
        <v>0</v>
      </c>
      <c r="AH9" s="23">
        <f t="shared" si="8"/>
        <v>0</v>
      </c>
      <c r="AI9" s="23">
        <f t="shared" si="9"/>
        <v>0</v>
      </c>
      <c r="AJ9" s="23">
        <f t="shared" si="10"/>
        <v>0</v>
      </c>
      <c r="AK9" s="23">
        <f t="shared" si="11"/>
        <v>0</v>
      </c>
      <c r="AL9" s="23">
        <v>6</v>
      </c>
      <c r="AM9" s="23">
        <f t="shared" si="12"/>
        <v>6</v>
      </c>
      <c r="AN9" s="77">
        <f>'J01'!AN9:AT9</f>
        <v>0</v>
      </c>
      <c r="AO9" s="77"/>
      <c r="AP9" s="77"/>
      <c r="AQ9" s="77"/>
      <c r="AR9" s="77"/>
      <c r="AS9" s="77"/>
      <c r="AT9" s="77"/>
      <c r="AU9" s="25">
        <f t="shared" si="13"/>
        <v>1</v>
      </c>
      <c r="AV9" s="8">
        <f>'J17'!AU9-AU9</f>
        <v>0</v>
      </c>
      <c r="AW9" s="9" t="str">
        <f>IF(AU9&gt;'J17'!AU9,'J17'!$AW$13,IF(AU9='J17'!AU9,'J17'!$AV$13,IF(AU9&lt;'J17'!AU9,'J17'!$AU$13)))</f>
        <v>u</v>
      </c>
      <c r="AX9" s="10">
        <f t="shared" si="14"/>
        <v>6</v>
      </c>
      <c r="AY9" s="11">
        <f>SUMPRODUCT(($B$4:$H$7=AN9)*($BN$4:$BN$7))+SUMPRODUCT(($K$4:$Q$7=AN9)*($BO$4:$BO$7))+'J17'!AY9</f>
        <v>0</v>
      </c>
      <c r="AZ9" s="15">
        <f>SUMPRODUCT(($B$4:$H$7=AN9)*($BP$4:$BP$7))+SUMPRODUCT(($K$4:$Q$7=AN9)*($BQ$4:$BQ$7))+'J17'!AZ9</f>
        <v>0</v>
      </c>
      <c r="BA9" s="15">
        <f>SUMPRODUCT(($B$4:$H$7=AN9)*($BR$4:$BR$7))+SUMPRODUCT(($K$4:$Q$7=AN9)*($BS$4:$BS$7))+'J17'!BA9</f>
        <v>0</v>
      </c>
      <c r="BB9" s="15">
        <f>SUMPRODUCT(($B$4:$H$7=AN9)*($BT$4:$BT$7))+SUMPRODUCT(($K$4:$Q$7=AN9)*($BU$4:$BU$7))+'J17'!BB9</f>
        <v>0</v>
      </c>
      <c r="BC9" s="15">
        <f>SUMPRODUCT(($B$4:$H$7=AN9)*($BV$4:$BV$7))+SUMPRODUCT(($K$4:$Q$7=AN9)*($BW$4:$BW$7))+'J17'!BC9</f>
        <v>0</v>
      </c>
      <c r="BD9" s="15">
        <f>SUMPRODUCT(($B$4:$H$7=AN9)*($BX$4:$BX$7))+SUMPRODUCT(($K$4:$Q$7=AN9)*($BY$4:$BY$7))+'J17'!BD9</f>
        <v>0</v>
      </c>
      <c r="BE9" s="15">
        <f>SUMPRODUCT(($B$4:$H$7=AN9)*($BZ$4:$BZ$7))+SUMPRODUCT(($K$4:$Q$7=AN9)*($CA$4:$CA$7))+'J17'!BE9</f>
        <v>0</v>
      </c>
      <c r="BF9" s="15">
        <f t="shared" si="15"/>
        <v>0</v>
      </c>
      <c r="BG9" s="15">
        <f>SUMPRODUCT(($B$4:$H$7=AN9)*($BJ$4:$BJ$7))+SUMPRODUCT(($K$4:$Q$7=AN9)*($BK$4:$BK$7))+'J17'!BG9</f>
        <v>0</v>
      </c>
      <c r="BH9" s="23">
        <f t="shared" si="16"/>
        <v>0</v>
      </c>
      <c r="BI9" s="23">
        <f>BH9+0.000004</f>
        <v>3.9999999999999998E-6</v>
      </c>
      <c r="CB9" s="23">
        <f t="shared" si="32"/>
        <v>0</v>
      </c>
      <c r="CC9" s="23">
        <f t="shared" si="33"/>
        <v>0</v>
      </c>
      <c r="CD9" s="23">
        <f t="shared" si="34"/>
        <v>1</v>
      </c>
      <c r="CE9" s="23">
        <f t="shared" si="35"/>
        <v>0</v>
      </c>
    </row>
    <row r="10" spans="1:83" ht="19.95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7">
        <f t="shared" si="0"/>
        <v>0</v>
      </c>
      <c r="T10" s="67"/>
      <c r="U10" s="67"/>
      <c r="V10" s="67"/>
      <c r="W10" s="67"/>
      <c r="X10" s="67"/>
      <c r="Y10" s="67"/>
      <c r="Z10" s="17">
        <f t="shared" si="1"/>
        <v>0</v>
      </c>
      <c r="AA10" s="18" t="str">
        <f t="shared" si="2"/>
        <v>u</v>
      </c>
      <c r="AB10" s="20">
        <f t="shared" si="36"/>
        <v>1</v>
      </c>
      <c r="AC10" s="4">
        <f t="shared" si="3"/>
        <v>0</v>
      </c>
      <c r="AD10" s="23">
        <f t="shared" si="4"/>
        <v>0</v>
      </c>
      <c r="AE10" s="23">
        <f t="shared" si="5"/>
        <v>0</v>
      </c>
      <c r="AF10" s="23">
        <f t="shared" si="6"/>
        <v>0</v>
      </c>
      <c r="AG10" s="23">
        <f t="shared" si="7"/>
        <v>0</v>
      </c>
      <c r="AH10" s="23">
        <f t="shared" si="8"/>
        <v>0</v>
      </c>
      <c r="AI10" s="23">
        <f t="shared" si="9"/>
        <v>0</v>
      </c>
      <c r="AJ10" s="23">
        <f t="shared" si="10"/>
        <v>0</v>
      </c>
      <c r="AK10" s="23">
        <f t="shared" si="11"/>
        <v>0</v>
      </c>
      <c r="AL10" s="23">
        <v>7</v>
      </c>
      <c r="AM10" s="23">
        <f t="shared" si="12"/>
        <v>7</v>
      </c>
      <c r="AN10" s="77">
        <f>'J01'!AN10:AT10</f>
        <v>0</v>
      </c>
      <c r="AO10" s="77"/>
      <c r="AP10" s="77"/>
      <c r="AQ10" s="77"/>
      <c r="AR10" s="77"/>
      <c r="AS10" s="77"/>
      <c r="AT10" s="77"/>
      <c r="AU10" s="25">
        <f t="shared" si="13"/>
        <v>1</v>
      </c>
      <c r="AV10" s="8">
        <f>'J17'!AU10-AU10</f>
        <v>0</v>
      </c>
      <c r="AW10" s="9" t="str">
        <f>IF(AU10&gt;'J17'!AU10,'J17'!$AW$13,IF(AU10='J17'!AU10,'J17'!$AV$13,IF(AU10&lt;'J17'!AU10,'J17'!$AU$13)))</f>
        <v>u</v>
      </c>
      <c r="AX10" s="10">
        <f t="shared" si="14"/>
        <v>7</v>
      </c>
      <c r="AY10" s="11">
        <f>SUMPRODUCT(($B$4:$H$7=AN10)*($BN$4:$BN$7))+SUMPRODUCT(($K$4:$Q$7=AN10)*($BO$4:$BO$7))+'J17'!AY10</f>
        <v>0</v>
      </c>
      <c r="AZ10" s="15">
        <f>SUMPRODUCT(($B$4:$H$7=AN10)*($BP$4:$BP$7))+SUMPRODUCT(($K$4:$Q$7=AN10)*($BQ$4:$BQ$7))+'J17'!AZ10</f>
        <v>0</v>
      </c>
      <c r="BA10" s="15">
        <f>SUMPRODUCT(($B$4:$H$7=AN10)*($BR$4:$BR$7))+SUMPRODUCT(($K$4:$Q$7=AN10)*($BS$4:$BS$7))+'J17'!BA10</f>
        <v>0</v>
      </c>
      <c r="BB10" s="15">
        <f>SUMPRODUCT(($B$4:$H$7=AN10)*($BT$4:$BT$7))+SUMPRODUCT(($K$4:$Q$7=AN10)*($BU$4:$BU$7))+'J17'!BB10</f>
        <v>0</v>
      </c>
      <c r="BC10" s="15">
        <f>SUMPRODUCT(($B$4:$H$7=AN10)*($BV$4:$BV$7))+SUMPRODUCT(($K$4:$Q$7=AN10)*($BW$4:$BW$7))+'J17'!BC10</f>
        <v>0</v>
      </c>
      <c r="BD10" s="15">
        <f>SUMPRODUCT(($B$4:$H$7=AN10)*($BX$4:$BX$7))+SUMPRODUCT(($K$4:$Q$7=AN10)*($BY$4:$BY$7))+'J17'!BD10</f>
        <v>0</v>
      </c>
      <c r="BE10" s="15">
        <f>SUMPRODUCT(($B$4:$H$7=AN10)*($BZ$4:$BZ$7))+SUMPRODUCT(($K$4:$Q$7=AN10)*($CA$4:$CA$7))+'J17'!BE10</f>
        <v>0</v>
      </c>
      <c r="BF10" s="15">
        <f t="shared" si="15"/>
        <v>0</v>
      </c>
      <c r="BG10" s="15">
        <f>SUMPRODUCT(($B$4:$H$7=AN10)*($BJ$4:$BJ$7))+SUMPRODUCT(($K$4:$Q$7=AN10)*($BK$4:$BK$7))+'J17'!BG10</f>
        <v>0</v>
      </c>
      <c r="BH10" s="23">
        <f t="shared" si="16"/>
        <v>0</v>
      </c>
      <c r="BI10" s="23">
        <f>BH10+0.000003</f>
        <v>3.0000000000000001E-6</v>
      </c>
      <c r="CB10" s="23">
        <f t="shared" si="32"/>
        <v>0</v>
      </c>
      <c r="CC10" s="23">
        <f t="shared" si="33"/>
        <v>0</v>
      </c>
      <c r="CD10" s="23">
        <f t="shared" si="34"/>
        <v>1</v>
      </c>
      <c r="CE10" s="23">
        <f t="shared" si="35"/>
        <v>0</v>
      </c>
    </row>
    <row r="11" spans="1:83" ht="19.9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7">
        <f t="shared" si="0"/>
        <v>0</v>
      </c>
      <c r="T11" s="67"/>
      <c r="U11" s="67"/>
      <c r="V11" s="67"/>
      <c r="W11" s="67"/>
      <c r="X11" s="67"/>
      <c r="Y11" s="67"/>
      <c r="Z11" s="17">
        <f t="shared" si="1"/>
        <v>0</v>
      </c>
      <c r="AA11" s="18" t="str">
        <f t="shared" si="2"/>
        <v>u</v>
      </c>
      <c r="AB11" s="20">
        <f t="shared" si="36"/>
        <v>1</v>
      </c>
      <c r="AC11" s="4">
        <f t="shared" si="3"/>
        <v>0</v>
      </c>
      <c r="AD11" s="23">
        <f t="shared" si="4"/>
        <v>0</v>
      </c>
      <c r="AE11" s="23">
        <f t="shared" si="5"/>
        <v>0</v>
      </c>
      <c r="AF11" s="23">
        <f t="shared" si="6"/>
        <v>0</v>
      </c>
      <c r="AG11" s="23">
        <f t="shared" si="7"/>
        <v>0</v>
      </c>
      <c r="AH11" s="23">
        <f t="shared" si="8"/>
        <v>0</v>
      </c>
      <c r="AI11" s="23">
        <f t="shared" si="9"/>
        <v>0</v>
      </c>
      <c r="AJ11" s="23">
        <f t="shared" si="10"/>
        <v>0</v>
      </c>
      <c r="AK11" s="23">
        <f t="shared" si="11"/>
        <v>0</v>
      </c>
      <c r="AL11" s="23">
        <v>8</v>
      </c>
      <c r="AM11" s="23">
        <f t="shared" si="12"/>
        <v>8</v>
      </c>
      <c r="AN11" s="77">
        <f>'J01'!AN11:AT11</f>
        <v>0</v>
      </c>
      <c r="AO11" s="77"/>
      <c r="AP11" s="77"/>
      <c r="AQ11" s="77"/>
      <c r="AR11" s="77"/>
      <c r="AS11" s="77"/>
      <c r="AT11" s="77"/>
      <c r="AU11" s="25">
        <f t="shared" si="13"/>
        <v>1</v>
      </c>
      <c r="AV11" s="8">
        <f>'J17'!AU11-AU11</f>
        <v>0</v>
      </c>
      <c r="AW11" s="9" t="str">
        <f>IF(AU11&gt;'J17'!AU11,'J17'!$AW$13,IF(AU11='J17'!AU11,'J17'!$AV$13,IF(AU11&lt;'J17'!AU11,'J17'!$AU$13)))</f>
        <v>u</v>
      </c>
      <c r="AX11" s="10">
        <f t="shared" si="14"/>
        <v>8</v>
      </c>
      <c r="AY11" s="11">
        <f>SUMPRODUCT(($B$4:$H$7=AN11)*($BN$4:$BN$7))+SUMPRODUCT(($K$4:$Q$7=AN11)*($BO$4:$BO$7))+'J17'!AY11</f>
        <v>0</v>
      </c>
      <c r="AZ11" s="15">
        <f>SUMPRODUCT(($B$4:$H$7=AN11)*($BP$4:$BP$7))+SUMPRODUCT(($K$4:$Q$7=AN11)*($BQ$4:$BQ$7))+'J17'!AZ11</f>
        <v>0</v>
      </c>
      <c r="BA11" s="15">
        <f>SUMPRODUCT(($B$4:$H$7=AN11)*($BR$4:$BR$7))+SUMPRODUCT(($K$4:$Q$7=AN11)*($BS$4:$BS$7))+'J17'!BA11</f>
        <v>0</v>
      </c>
      <c r="BB11" s="15">
        <f>SUMPRODUCT(($B$4:$H$7=AN11)*($BT$4:$BT$7))+SUMPRODUCT(($K$4:$Q$7=AN11)*($BU$4:$BU$7))+'J17'!BB11</f>
        <v>0</v>
      </c>
      <c r="BC11" s="15">
        <f>SUMPRODUCT(($B$4:$H$7=AN11)*($BV$4:$BV$7))+SUMPRODUCT(($K$4:$Q$7=AN11)*($BW$4:$BW$7))+'J17'!BC11</f>
        <v>0</v>
      </c>
      <c r="BD11" s="15">
        <f>SUMPRODUCT(($B$4:$H$7=AN11)*($BX$4:$BX$7))+SUMPRODUCT(($K$4:$Q$7=AN11)*($BY$4:$BY$7))+'J17'!BD11</f>
        <v>0</v>
      </c>
      <c r="BE11" s="15">
        <f>SUMPRODUCT(($B$4:$H$7=AN11)*($BZ$4:$BZ$7))+SUMPRODUCT(($K$4:$Q$7=AN11)*($CA$4:$CA$7))+'J17'!BE11</f>
        <v>0</v>
      </c>
      <c r="BF11" s="15">
        <f t="shared" si="15"/>
        <v>0</v>
      </c>
      <c r="BG11" s="15">
        <f>SUMPRODUCT(($B$4:$H$7=AN11)*($BJ$4:$BJ$7))+SUMPRODUCT(($K$4:$Q$7=AN11)*($BK$4:$BK$7))+'J17'!BG11</f>
        <v>0</v>
      </c>
      <c r="BH11" s="23">
        <f t="shared" si="16"/>
        <v>0</v>
      </c>
      <c r="BI11" s="23">
        <f>BH11+0.000002</f>
        <v>1.9999999999999999E-6</v>
      </c>
      <c r="CB11" s="23">
        <f t="shared" si="32"/>
        <v>0</v>
      </c>
      <c r="CC11" s="23">
        <f t="shared" si="33"/>
        <v>0</v>
      </c>
      <c r="CD11" s="23">
        <f t="shared" si="34"/>
        <v>1</v>
      </c>
      <c r="CE11" s="23">
        <f t="shared" si="35"/>
        <v>0</v>
      </c>
    </row>
    <row r="12" spans="1:83" ht="19.95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7">
        <f t="shared" si="0"/>
        <v>0</v>
      </c>
      <c r="T12" s="67"/>
      <c r="U12" s="67"/>
      <c r="V12" s="67"/>
      <c r="W12" s="67"/>
      <c r="X12" s="67"/>
      <c r="Y12" s="67"/>
      <c r="Z12" s="17">
        <f t="shared" si="1"/>
        <v>0</v>
      </c>
      <c r="AA12" s="18" t="str">
        <f t="shared" si="2"/>
        <v>u</v>
      </c>
      <c r="AB12" s="20">
        <f t="shared" si="36"/>
        <v>1</v>
      </c>
      <c r="AC12" s="4">
        <f t="shared" si="3"/>
        <v>0</v>
      </c>
      <c r="AD12" s="23">
        <f t="shared" si="4"/>
        <v>0</v>
      </c>
      <c r="AE12" s="23">
        <f t="shared" si="5"/>
        <v>0</v>
      </c>
      <c r="AF12" s="23">
        <f t="shared" si="6"/>
        <v>0</v>
      </c>
      <c r="AG12" s="23">
        <f t="shared" si="7"/>
        <v>0</v>
      </c>
      <c r="AH12" s="23">
        <f t="shared" si="8"/>
        <v>0</v>
      </c>
      <c r="AI12" s="23">
        <f t="shared" si="9"/>
        <v>0</v>
      </c>
      <c r="AJ12" s="23">
        <f t="shared" si="10"/>
        <v>0</v>
      </c>
      <c r="AK12" s="23">
        <f t="shared" si="11"/>
        <v>0</v>
      </c>
      <c r="AL12" s="23">
        <v>9</v>
      </c>
      <c r="AM12" s="23">
        <f t="shared" si="12"/>
        <v>9</v>
      </c>
      <c r="AN12" s="77">
        <f>'J01'!AN12:AT12</f>
        <v>0</v>
      </c>
      <c r="AO12" s="77"/>
      <c r="AP12" s="77"/>
      <c r="AQ12" s="77"/>
      <c r="AR12" s="77"/>
      <c r="AS12" s="77"/>
      <c r="AT12" s="77"/>
      <c r="AU12" s="25">
        <f t="shared" si="13"/>
        <v>1</v>
      </c>
      <c r="AV12" s="8">
        <f>'J17'!AU12-AU12</f>
        <v>0</v>
      </c>
      <c r="AW12" s="9" t="str">
        <f>IF(AU12&gt;'J17'!AU12,'J17'!$AW$13,IF(AU12='J17'!AU12,'J17'!$AV$13,IF(AU12&lt;'J17'!AU12,'J17'!$AU$13)))</f>
        <v>u</v>
      </c>
      <c r="AX12" s="10">
        <f t="shared" si="14"/>
        <v>9</v>
      </c>
      <c r="AY12" s="11">
        <f>SUMPRODUCT(($B$4:$H$7=AN12)*($BN$4:$BN$7))+SUMPRODUCT(($K$4:$Q$7=AN12)*($BO$4:$BO$7))+'J17'!AY12</f>
        <v>0</v>
      </c>
      <c r="AZ12" s="15">
        <f>SUMPRODUCT(($B$4:$H$7=AN12)*($BP$4:$BP$7))+SUMPRODUCT(($K$4:$Q$7=AN12)*($BQ$4:$BQ$7))+'J17'!AZ12</f>
        <v>0</v>
      </c>
      <c r="BA12" s="15">
        <f>SUMPRODUCT(($B$4:$H$7=AN12)*($BR$4:$BR$7))+SUMPRODUCT(($K$4:$Q$7=AN12)*($BS$4:$BS$7))+'J17'!BA12</f>
        <v>0</v>
      </c>
      <c r="BB12" s="15">
        <f>SUMPRODUCT(($B$4:$H$7=AN12)*($BT$4:$BT$7))+SUMPRODUCT(($K$4:$Q$7=AN12)*($BU$4:$BU$7))+'J17'!BB12</f>
        <v>0</v>
      </c>
      <c r="BC12" s="15">
        <f>SUMPRODUCT(($B$4:$H$7=AN12)*($BV$4:$BV$7))+SUMPRODUCT(($K$4:$Q$7=AN12)*($BW$4:$BW$7))+'J17'!BC12</f>
        <v>0</v>
      </c>
      <c r="BD12" s="15">
        <f>SUMPRODUCT(($B$4:$H$7=AN12)*($BX$4:$BX$7))+SUMPRODUCT(($K$4:$Q$7=AN12)*($BY$4:$BY$7))+'J17'!BD12</f>
        <v>0</v>
      </c>
      <c r="BE12" s="15">
        <f>SUMPRODUCT(($B$4:$H$7=AN12)*($BZ$4:$BZ$7))+SUMPRODUCT(($K$4:$Q$7=AN12)*($CA$4:$CA$7))+'J17'!BE12</f>
        <v>0</v>
      </c>
      <c r="BF12" s="15">
        <f t="shared" si="15"/>
        <v>0</v>
      </c>
      <c r="BG12" s="15">
        <f>SUMPRODUCT(($B$4:$H$7=AN12)*($BJ$4:$BJ$7))+SUMPRODUCT(($K$4:$Q$7=AN12)*($BK$4:$BK$7))+'J17'!BG12</f>
        <v>0</v>
      </c>
      <c r="BH12" s="23">
        <f t="shared" si="16"/>
        <v>0</v>
      </c>
      <c r="BI12" s="23">
        <f>BH12+0.000001</f>
        <v>9.9999999999999995E-7</v>
      </c>
      <c r="CB12" s="23">
        <f t="shared" si="32"/>
        <v>0</v>
      </c>
      <c r="CC12" s="23">
        <f t="shared" si="33"/>
        <v>0</v>
      </c>
      <c r="CD12" s="23">
        <f t="shared" si="34"/>
        <v>1</v>
      </c>
      <c r="CE12" s="23">
        <f t="shared" si="35"/>
        <v>0</v>
      </c>
    </row>
    <row r="13" spans="1:83" ht="19.9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 t="s">
        <v>13</v>
      </c>
      <c r="AA13" s="61"/>
      <c r="AB13" s="61"/>
      <c r="AC13" s="61" t="s">
        <v>14</v>
      </c>
      <c r="AD13" s="61"/>
      <c r="AE13" s="61"/>
      <c r="AF13" s="61"/>
      <c r="AG13" s="61"/>
      <c r="AH13" s="61"/>
      <c r="AI13" s="61"/>
      <c r="AJ13" s="61"/>
      <c r="AK13" s="61"/>
      <c r="AU13" s="16" t="s">
        <v>20</v>
      </c>
      <c r="AV13" s="16" t="s">
        <v>21</v>
      </c>
      <c r="AW13" s="16" t="s">
        <v>22</v>
      </c>
    </row>
    <row r="14" spans="1:83" ht="19.95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4">
        <f>SUM(I4:J7)</f>
        <v>0</v>
      </c>
      <c r="AA14" s="64"/>
      <c r="AB14" s="64"/>
      <c r="AC14" s="64">
        <f>Z14+'J17'!AC14:AE15</f>
        <v>0</v>
      </c>
      <c r="AD14" s="64"/>
      <c r="AE14" s="64"/>
      <c r="AF14" s="61"/>
      <c r="AG14" s="61"/>
      <c r="AH14" s="61"/>
      <c r="AI14" s="61"/>
      <c r="AJ14" s="61"/>
      <c r="AK14" s="61"/>
      <c r="AU14" s="23" t="s">
        <v>20</v>
      </c>
      <c r="AV14" s="23" t="s">
        <v>21</v>
      </c>
      <c r="AW14" s="23" t="s">
        <v>22</v>
      </c>
    </row>
    <row r="15" spans="1:83" ht="19.95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4"/>
      <c r="AA15" s="64"/>
      <c r="AB15" s="64"/>
      <c r="AC15" s="64"/>
      <c r="AD15" s="64"/>
      <c r="AE15" s="64"/>
      <c r="AF15" s="61"/>
      <c r="AG15" s="61"/>
      <c r="AH15" s="61"/>
      <c r="AI15" s="61"/>
      <c r="AJ15" s="61"/>
      <c r="AK15" s="61"/>
    </row>
  </sheetData>
  <mergeCells count="46">
    <mergeCell ref="AF13:AK15"/>
    <mergeCell ref="Z14:AB15"/>
    <mergeCell ref="AC14:AE15"/>
    <mergeCell ref="A10:R15"/>
    <mergeCell ref="S10:Y10"/>
    <mergeCell ref="S13:Y15"/>
    <mergeCell ref="Z13:AB13"/>
    <mergeCell ref="AC13:AE13"/>
    <mergeCell ref="AN10:AT10"/>
    <mergeCell ref="S11:Y11"/>
    <mergeCell ref="AN11:AT11"/>
    <mergeCell ref="S12:Y12"/>
    <mergeCell ref="AN12:AT12"/>
    <mergeCell ref="A8:E9"/>
    <mergeCell ref="F8:M9"/>
    <mergeCell ref="N8:R9"/>
    <mergeCell ref="S8:Y8"/>
    <mergeCell ref="AN8:AT8"/>
    <mergeCell ref="S9:Y9"/>
    <mergeCell ref="AN9:AT9"/>
    <mergeCell ref="B6:H6"/>
    <mergeCell ref="K6:Q6"/>
    <mergeCell ref="S6:Y6"/>
    <mergeCell ref="AN6:AT6"/>
    <mergeCell ref="B7:H7"/>
    <mergeCell ref="K7:Q7"/>
    <mergeCell ref="S7:Y7"/>
    <mergeCell ref="AN7:AT7"/>
    <mergeCell ref="B4:H4"/>
    <mergeCell ref="K4:Q4"/>
    <mergeCell ref="S4:Y4"/>
    <mergeCell ref="AN4:AT4"/>
    <mergeCell ref="B5:H5"/>
    <mergeCell ref="K5:Q5"/>
    <mergeCell ref="S5:Y5"/>
    <mergeCell ref="AN5:AT5"/>
    <mergeCell ref="A1:I2"/>
    <mergeCell ref="J1:R2"/>
    <mergeCell ref="S1:AK2"/>
    <mergeCell ref="AN1:BG2"/>
    <mergeCell ref="B3:H3"/>
    <mergeCell ref="K3:Q3"/>
    <mergeCell ref="S3:Y3"/>
    <mergeCell ref="Z3:AA3"/>
    <mergeCell ref="AN3:AT3"/>
    <mergeCell ref="AV3:AW3"/>
  </mergeCells>
  <conditionalFormatting sqref="AJ4:AJ12">
    <cfRule type="cellIs" dxfId="10" priority="11" operator="lessThan">
      <formula>0</formula>
    </cfRule>
  </conditionalFormatting>
  <conditionalFormatting sqref="Z4:Z12">
    <cfRule type="cellIs" dxfId="9" priority="8" operator="equal">
      <formula>0</formula>
    </cfRule>
    <cfRule type="cellIs" dxfId="8" priority="9" operator="greaterThan">
      <formula>0</formula>
    </cfRule>
    <cfRule type="cellIs" dxfId="7" priority="10" operator="lessThan">
      <formula>0</formula>
    </cfRule>
  </conditionalFormatting>
  <conditionalFormatting sqref="BF4:BF12">
    <cfRule type="cellIs" dxfId="6" priority="7" operator="lessThan">
      <formula>0</formula>
    </cfRule>
  </conditionalFormatting>
  <conditionalFormatting sqref="AV4:AV12">
    <cfRule type="cellIs" dxfId="5" priority="4" operator="equal">
      <formula>0</formula>
    </cfRule>
    <cfRule type="cellIs" dxfId="4" priority="5" operator="greaterThan">
      <formula>0</formula>
    </cfRule>
    <cfRule type="cellIs" dxfId="3" priority="6" operator="lessThan">
      <formula>0</formula>
    </cfRule>
  </conditionalFormatting>
  <conditionalFormatting sqref="AA4:AA12">
    <cfRule type="cellIs" dxfId="2" priority="1" operator="equal">
      <formula>"q"</formula>
    </cfRule>
    <cfRule type="cellIs" dxfId="1" priority="2" operator="equal">
      <formula>"u"</formula>
    </cfRule>
    <cfRule type="cellIs" dxfId="0" priority="3" operator="equal">
      <formula>"p"</formula>
    </cfRule>
  </conditionalFormatting>
  <dataValidations count="2">
    <dataValidation type="list" allowBlank="1" showInputMessage="1" showErrorMessage="1" sqref="F8:M9">
      <formula1>$CE$4:$CE$12</formula1>
    </dataValidation>
    <dataValidation type="list" allowBlank="1" showInputMessage="1" showErrorMessage="1" sqref="B4:H7 K4:Q7">
      <formula1>$CC$4:$CC$12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CLASSEMENT</vt:lpstr>
      <vt:lpstr>Feuil1</vt:lpstr>
      <vt:lpstr>STATISTIQUES</vt:lpstr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2019-01-06T22:51:22Z</dcterms:created>
  <dcterms:modified xsi:type="dcterms:W3CDTF">2019-01-07T22:08:59Z</dcterms:modified>
</cp:coreProperties>
</file>